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University\PROJECT\Python_RPA\bot_zalo\Bot Zalo - v0\"/>
    </mc:Choice>
  </mc:AlternateContent>
  <xr:revisionPtr revIDLastSave="0" documentId="13_ncr:80001_{FD6B8741-7F17-41CA-92BD-F6FF34EF00C9}" xr6:coauthVersionLast="36" xr6:coauthVersionMax="36" xr10:uidLastSave="{00000000-0000-0000-0000-000000000000}"/>
  <bookViews>
    <workbookView xWindow="0" yWindow="0" windowWidth="23040" windowHeight="9060" activeTab="5" xr2:uid="{00000000-000D-0000-FFFF-FFFF00000000}"/>
  </bookViews>
  <sheets>
    <sheet name="Sheet3" sheetId="1" r:id="rId1"/>
    <sheet name="TDTP" sheetId="2" r:id="rId2"/>
    <sheet name="BK06" sheetId="3" r:id="rId3"/>
    <sheet name="TP NHOM" sheetId="4" r:id="rId4"/>
    <sheet name="TP TVV" sheetId="5" r:id="rId5"/>
    <sheet name="BÁO CÁO ĐL" sheetId="6" r:id="rId6"/>
    <sheet name="Sheet1" sheetId="7" r:id="rId7"/>
  </sheets>
  <definedNames>
    <definedName name="_xlnm._FilterDatabase" localSheetId="2" hidden="1">'BK06'!$A$8:$AB$925</definedName>
    <definedName name="_xlnm._FilterDatabase" localSheetId="1" hidden="1">TDTP!$A$5:$AN$1427</definedName>
    <definedName name="_xlnm._FilterDatabase" localSheetId="4" hidden="1">'TP TVV'!$A$1:$G$140</definedName>
  </definedNames>
  <calcPr calcId="181029"/>
  <pivotCaches>
    <pivotCache cacheId="3" r:id="rId8"/>
  </pivotCaches>
</workbook>
</file>

<file path=xl/calcChain.xml><?xml version="1.0" encoding="utf-8"?>
<calcChain xmlns="http://schemas.openxmlformats.org/spreadsheetml/2006/main">
  <c r="F21" i="7" l="1"/>
  <c r="E21" i="7"/>
  <c r="C21" i="7"/>
  <c r="E20" i="7"/>
  <c r="F20" i="7" s="1"/>
  <c r="C20" i="7"/>
  <c r="F19" i="7"/>
  <c r="E19" i="7"/>
  <c r="C19" i="7"/>
  <c r="E18" i="7"/>
  <c r="F18" i="7" s="1"/>
  <c r="C18" i="7"/>
  <c r="F17" i="7"/>
  <c r="E17" i="7"/>
  <c r="C17" i="7"/>
  <c r="E16" i="7"/>
  <c r="F16" i="7" s="1"/>
  <c r="C16" i="7"/>
  <c r="F15" i="7"/>
  <c r="E15" i="7"/>
  <c r="C15" i="7"/>
  <c r="E14" i="7"/>
  <c r="F14" i="7" s="1"/>
  <c r="C14" i="7"/>
  <c r="F12" i="7"/>
  <c r="E12" i="7"/>
  <c r="C12" i="7"/>
  <c r="E11" i="7"/>
  <c r="F11" i="7" s="1"/>
  <c r="C11" i="7"/>
  <c r="F10" i="7"/>
  <c r="E10" i="7"/>
  <c r="C10" i="7"/>
  <c r="E9" i="7"/>
  <c r="F9" i="7" s="1"/>
  <c r="C9" i="7"/>
  <c r="F8" i="7"/>
  <c r="E8" i="7"/>
  <c r="C8" i="7"/>
  <c r="E7" i="7"/>
  <c r="F7" i="7" s="1"/>
  <c r="C7" i="7"/>
  <c r="F6" i="7"/>
  <c r="E6" i="7"/>
  <c r="C6" i="7"/>
  <c r="E5" i="7"/>
  <c r="F5" i="7" s="1"/>
  <c r="C5" i="7"/>
  <c r="F4" i="7"/>
  <c r="E4" i="7"/>
  <c r="C4" i="7"/>
  <c r="E3" i="7"/>
  <c r="F3" i="7" s="1"/>
  <c r="C3" i="7"/>
  <c r="E137" i="5"/>
  <c r="G137" i="5" s="1"/>
  <c r="D137" i="5"/>
  <c r="F137" i="5" s="1"/>
  <c r="E24" i="4"/>
  <c r="D24" i="4"/>
  <c r="E23" i="4"/>
  <c r="D23" i="4"/>
  <c r="E22" i="4"/>
  <c r="D22" i="4"/>
  <c r="E21" i="4"/>
  <c r="D21" i="4"/>
  <c r="E20" i="4"/>
  <c r="D20" i="4"/>
  <c r="E19" i="4"/>
  <c r="D19" i="4"/>
  <c r="E18" i="4"/>
  <c r="D18" i="4"/>
  <c r="E17" i="4"/>
  <c r="D17" i="4"/>
  <c r="E16" i="4"/>
  <c r="D16" i="4"/>
  <c r="E15" i="4"/>
  <c r="D15" i="4"/>
  <c r="E14" i="4"/>
  <c r="D14" i="4"/>
  <c r="G13" i="4"/>
  <c r="E13" i="4"/>
  <c r="D13" i="4"/>
  <c r="E12" i="4"/>
  <c r="D12" i="4"/>
  <c r="E11" i="4"/>
  <c r="D11" i="4"/>
  <c r="E10" i="4"/>
  <c r="D10" i="4"/>
  <c r="E9" i="4"/>
  <c r="D9" i="4"/>
  <c r="E8" i="4"/>
  <c r="D8" i="4"/>
  <c r="E7" i="4"/>
  <c r="D7" i="4"/>
  <c r="E6" i="4"/>
  <c r="D6" i="4"/>
  <c r="E5" i="4"/>
  <c r="D5" i="4"/>
  <c r="Z1146" i="3"/>
  <c r="Z1145" i="3"/>
  <c r="X1145" i="3"/>
  <c r="W1145" i="3"/>
  <c r="Z1144" i="3"/>
  <c r="W1144" i="3"/>
  <c r="X1144" i="3" s="1"/>
  <c r="Z1143" i="3"/>
  <c r="W1143" i="3"/>
  <c r="X1143" i="3" s="1"/>
  <c r="Z1142" i="3"/>
  <c r="W1142" i="3"/>
  <c r="V1142" i="3"/>
  <c r="X1142" i="3" s="1"/>
  <c r="Z1141" i="3"/>
  <c r="W1141" i="3"/>
  <c r="V1141" i="3"/>
  <c r="X1141" i="3" s="1"/>
  <c r="Z1140" i="3"/>
  <c r="Y1140" i="3"/>
  <c r="W1140" i="3"/>
  <c r="V1140" i="3"/>
  <c r="X1140" i="3" s="1"/>
  <c r="Z1139" i="3"/>
  <c r="Y1139" i="3"/>
  <c r="W1139" i="3"/>
  <c r="X1139" i="3" s="1"/>
  <c r="V1139" i="3"/>
  <c r="Z1138" i="3"/>
  <c r="Y1138" i="3"/>
  <c r="X1138" i="3"/>
  <c r="W1138" i="3"/>
  <c r="V1138" i="3"/>
  <c r="Z1137" i="3"/>
  <c r="Y1137" i="3"/>
  <c r="W1137" i="3"/>
  <c r="V1137" i="3"/>
  <c r="X1137" i="3" s="1"/>
  <c r="Z1136" i="3"/>
  <c r="Y1136" i="3"/>
  <c r="W1136" i="3"/>
  <c r="V1136" i="3"/>
  <c r="X1136" i="3" s="1"/>
  <c r="Z1135" i="3"/>
  <c r="Y1135" i="3"/>
  <c r="W1135" i="3"/>
  <c r="X1135" i="3" s="1"/>
  <c r="V1135" i="3"/>
  <c r="Z1134" i="3"/>
  <c r="Y1134" i="3"/>
  <c r="X1134" i="3"/>
  <c r="W1134" i="3"/>
  <c r="V1134" i="3"/>
  <c r="Z1133" i="3"/>
  <c r="Y1133" i="3"/>
  <c r="W1133" i="3"/>
  <c r="V1133" i="3"/>
  <c r="X1133" i="3" s="1"/>
  <c r="Z1132" i="3"/>
  <c r="Y1132" i="3"/>
  <c r="W1132" i="3"/>
  <c r="V1132" i="3"/>
  <c r="X1132" i="3" s="1"/>
  <c r="Z1131" i="3"/>
  <c r="Y1131" i="3"/>
  <c r="X1131" i="3"/>
  <c r="W1131" i="3"/>
  <c r="V1131" i="3"/>
  <c r="Z1130" i="3"/>
  <c r="Y1130" i="3"/>
  <c r="X1130" i="3"/>
  <c r="W1130" i="3"/>
  <c r="V1130" i="3"/>
  <c r="Z1129" i="3"/>
  <c r="Y1129" i="3"/>
  <c r="W1129" i="3"/>
  <c r="V1129" i="3"/>
  <c r="X1129" i="3" s="1"/>
  <c r="Z1128" i="3"/>
  <c r="Y1128" i="3"/>
  <c r="W1128" i="3"/>
  <c r="V1128" i="3"/>
  <c r="X1128" i="3" s="1"/>
  <c r="Y925" i="3"/>
  <c r="Y924" i="3"/>
  <c r="Y923" i="3"/>
  <c r="Y922" i="3"/>
  <c r="Y921" i="3"/>
  <c r="Y920" i="3"/>
  <c r="Y919" i="3"/>
  <c r="Y918" i="3"/>
  <c r="Y917" i="3"/>
  <c r="X917" i="3"/>
  <c r="Y916" i="3"/>
  <c r="X916" i="3"/>
  <c r="Y915" i="3"/>
  <c r="X915" i="3"/>
  <c r="Y914" i="3"/>
  <c r="X914" i="3"/>
  <c r="Y913" i="3"/>
  <c r="X913" i="3"/>
  <c r="Y912" i="3"/>
  <c r="X912" i="3"/>
  <c r="Y911" i="3"/>
  <c r="X911" i="3"/>
  <c r="Y910" i="3"/>
  <c r="X910" i="3"/>
  <c r="Y909" i="3"/>
  <c r="X909" i="3"/>
  <c r="Y908" i="3"/>
  <c r="X908" i="3"/>
  <c r="Y907" i="3"/>
  <c r="X907" i="3"/>
  <c r="Y906" i="3"/>
  <c r="X906" i="3"/>
  <c r="Y905" i="3"/>
  <c r="X905" i="3"/>
  <c r="Y904" i="3"/>
  <c r="X904" i="3"/>
  <c r="Y903" i="3"/>
  <c r="X903" i="3"/>
  <c r="Y902" i="3"/>
  <c r="X902" i="3"/>
  <c r="Y901" i="3"/>
  <c r="X901" i="3"/>
  <c r="Y900" i="3"/>
  <c r="X900" i="3"/>
  <c r="Y899" i="3"/>
  <c r="X899" i="3"/>
  <c r="Y898" i="3"/>
  <c r="X898" i="3"/>
  <c r="W898" i="3"/>
  <c r="Y897" i="3"/>
  <c r="W897" i="3"/>
  <c r="X897" i="3" s="1"/>
  <c r="Y896" i="3"/>
  <c r="X896" i="3"/>
  <c r="W896" i="3"/>
  <c r="Y895" i="3"/>
  <c r="W895" i="3"/>
  <c r="X895" i="3" s="1"/>
  <c r="Y894" i="3"/>
  <c r="X894" i="3"/>
  <c r="W894" i="3"/>
  <c r="Y893" i="3"/>
  <c r="X893" i="3"/>
  <c r="W893" i="3"/>
  <c r="Y892" i="3"/>
  <c r="W892" i="3"/>
  <c r="X892" i="3" s="1"/>
  <c r="Y891" i="3"/>
  <c r="W891" i="3"/>
  <c r="X891" i="3" s="1"/>
  <c r="Y890" i="3"/>
  <c r="X890" i="3"/>
  <c r="W890" i="3"/>
  <c r="Y889" i="3"/>
  <c r="X889" i="3"/>
  <c r="W889" i="3"/>
  <c r="Y888" i="3"/>
  <c r="X888" i="3"/>
  <c r="W888" i="3"/>
  <c r="Y887" i="3"/>
  <c r="W887" i="3"/>
  <c r="X887" i="3" s="1"/>
  <c r="Y886" i="3"/>
  <c r="X886" i="3"/>
  <c r="W886" i="3"/>
  <c r="Y885" i="3"/>
  <c r="W885" i="3"/>
  <c r="X885" i="3" s="1"/>
  <c r="Y884" i="3"/>
  <c r="W884" i="3"/>
  <c r="X884" i="3" s="1"/>
  <c r="Y883" i="3"/>
  <c r="W883" i="3"/>
  <c r="X883" i="3" s="1"/>
  <c r="Y882" i="3"/>
  <c r="X882" i="3"/>
  <c r="W882" i="3"/>
  <c r="Y881" i="3"/>
  <c r="W881" i="3"/>
  <c r="X881" i="3" s="1"/>
  <c r="Y880" i="3"/>
  <c r="X880" i="3"/>
  <c r="W880" i="3"/>
  <c r="Y879" i="3"/>
  <c r="W879" i="3"/>
  <c r="X879" i="3" s="1"/>
  <c r="Y878" i="3"/>
  <c r="X878" i="3"/>
  <c r="W878" i="3"/>
  <c r="Y877" i="3"/>
  <c r="X877" i="3"/>
  <c r="W877" i="3"/>
  <c r="Y876" i="3"/>
  <c r="X876" i="3"/>
  <c r="W876" i="3"/>
  <c r="Y875" i="3"/>
  <c r="W875" i="3"/>
  <c r="X875" i="3" s="1"/>
  <c r="Y874" i="3"/>
  <c r="X874" i="3"/>
  <c r="W874" i="3"/>
  <c r="Y873" i="3"/>
  <c r="W873" i="3"/>
  <c r="X873" i="3" s="1"/>
  <c r="Y872" i="3"/>
  <c r="W872" i="3"/>
  <c r="X872" i="3" s="1"/>
  <c r="Y871" i="3"/>
  <c r="W871" i="3"/>
  <c r="X871" i="3" s="1"/>
  <c r="Y870" i="3"/>
  <c r="X870" i="3"/>
  <c r="W870" i="3"/>
  <c r="Y869" i="3"/>
  <c r="W869" i="3"/>
  <c r="X869" i="3" s="1"/>
  <c r="Y868" i="3"/>
  <c r="W868" i="3"/>
  <c r="X868" i="3" s="1"/>
  <c r="Y867" i="3"/>
  <c r="W867" i="3"/>
  <c r="X867" i="3" s="1"/>
  <c r="Y866" i="3"/>
  <c r="X866" i="3"/>
  <c r="W866" i="3"/>
  <c r="Y865" i="3"/>
  <c r="X865" i="3"/>
  <c r="W865" i="3"/>
  <c r="V865" i="3"/>
  <c r="Y864" i="3"/>
  <c r="W864" i="3"/>
  <c r="X864" i="3" s="1"/>
  <c r="V864" i="3"/>
  <c r="Y863" i="3"/>
  <c r="W863" i="3"/>
  <c r="X863" i="3" s="1"/>
  <c r="V863" i="3"/>
  <c r="Y862" i="3"/>
  <c r="X862" i="3"/>
  <c r="W862" i="3"/>
  <c r="V862" i="3"/>
  <c r="Y861" i="3"/>
  <c r="W861" i="3"/>
  <c r="X861" i="3" s="1"/>
  <c r="V861" i="3"/>
  <c r="Y860" i="3"/>
  <c r="W860" i="3"/>
  <c r="X860" i="3" s="1"/>
  <c r="V860" i="3"/>
  <c r="Y859" i="3"/>
  <c r="X859" i="3"/>
  <c r="W859" i="3"/>
  <c r="V859" i="3"/>
  <c r="Y858" i="3"/>
  <c r="W858" i="3"/>
  <c r="X858" i="3" s="1"/>
  <c r="V858" i="3"/>
  <c r="Y857" i="3"/>
  <c r="W857" i="3"/>
  <c r="X857" i="3" s="1"/>
  <c r="V857" i="3"/>
  <c r="Y856" i="3"/>
  <c r="X856" i="3"/>
  <c r="W856" i="3"/>
  <c r="V856" i="3"/>
  <c r="Y855" i="3"/>
  <c r="W855" i="3"/>
  <c r="X855" i="3" s="1"/>
  <c r="V855" i="3"/>
  <c r="Y854" i="3"/>
  <c r="W854" i="3"/>
  <c r="X854" i="3" s="1"/>
  <c r="V854" i="3"/>
  <c r="Y853" i="3"/>
  <c r="X853" i="3"/>
  <c r="W853" i="3"/>
  <c r="V853" i="3"/>
  <c r="Y852" i="3"/>
  <c r="W852" i="3"/>
  <c r="X852" i="3" s="1"/>
  <c r="V852" i="3"/>
  <c r="Y851" i="3"/>
  <c r="W851" i="3"/>
  <c r="X851" i="3" s="1"/>
  <c r="V851" i="3"/>
  <c r="Y850" i="3"/>
  <c r="X850" i="3"/>
  <c r="W850" i="3"/>
  <c r="V850" i="3"/>
  <c r="Y849" i="3"/>
  <c r="W849" i="3"/>
  <c r="X849" i="3" s="1"/>
  <c r="V849" i="3"/>
  <c r="Y848" i="3"/>
  <c r="W848" i="3"/>
  <c r="X848" i="3" s="1"/>
  <c r="V848" i="3"/>
  <c r="Y847" i="3"/>
  <c r="X847" i="3"/>
  <c r="W847" i="3"/>
  <c r="V847" i="3"/>
  <c r="Y846" i="3"/>
  <c r="W846" i="3"/>
  <c r="X846" i="3" s="1"/>
  <c r="V846" i="3"/>
  <c r="Y845" i="3"/>
  <c r="W845" i="3"/>
  <c r="X845" i="3" s="1"/>
  <c r="V845" i="3"/>
  <c r="Y844" i="3"/>
  <c r="X844" i="3"/>
  <c r="W844" i="3"/>
  <c r="V844" i="3"/>
  <c r="Y843" i="3"/>
  <c r="W843" i="3"/>
  <c r="X843" i="3" s="1"/>
  <c r="V843" i="3"/>
  <c r="Y842" i="3"/>
  <c r="W842" i="3"/>
  <c r="X842" i="3" s="1"/>
  <c r="V842" i="3"/>
  <c r="Y841" i="3"/>
  <c r="X841" i="3"/>
  <c r="W841" i="3"/>
  <c r="V841" i="3"/>
  <c r="Y840" i="3"/>
  <c r="W840" i="3"/>
  <c r="X840" i="3" s="1"/>
  <c r="V840" i="3"/>
  <c r="Y839" i="3"/>
  <c r="W839" i="3"/>
  <c r="X839" i="3" s="1"/>
  <c r="V839" i="3"/>
  <c r="Y838" i="3"/>
  <c r="X838" i="3"/>
  <c r="W838" i="3"/>
  <c r="V838" i="3"/>
  <c r="Y837" i="3"/>
  <c r="W837" i="3"/>
  <c r="X837" i="3" s="1"/>
  <c r="V837" i="3"/>
  <c r="Y836" i="3"/>
  <c r="W836" i="3"/>
  <c r="X836" i="3" s="1"/>
  <c r="V836" i="3"/>
  <c r="Y835" i="3"/>
  <c r="X835" i="3"/>
  <c r="W835" i="3"/>
  <c r="V835" i="3"/>
  <c r="AB834" i="3"/>
  <c r="Z834" i="3"/>
  <c r="Y834" i="3"/>
  <c r="X834" i="3"/>
  <c r="W834" i="3"/>
  <c r="V834" i="3"/>
  <c r="Z833" i="3"/>
  <c r="Y833" i="3"/>
  <c r="AB833" i="3" s="1"/>
  <c r="W833" i="3"/>
  <c r="V833" i="3"/>
  <c r="X833" i="3" s="1"/>
  <c r="Y832" i="3"/>
  <c r="W832" i="3"/>
  <c r="V832" i="3"/>
  <c r="X832" i="3" s="1"/>
  <c r="Y831" i="3"/>
  <c r="W831" i="3"/>
  <c r="V831" i="3"/>
  <c r="Y830" i="3"/>
  <c r="W830" i="3"/>
  <c r="V830" i="3"/>
  <c r="X830" i="3" s="1"/>
  <c r="Y829" i="3"/>
  <c r="W829" i="3"/>
  <c r="V829" i="3"/>
  <c r="X829" i="3" s="1"/>
  <c r="Y828" i="3"/>
  <c r="W828" i="3"/>
  <c r="V828" i="3"/>
  <c r="X828" i="3" s="1"/>
  <c r="Y827" i="3"/>
  <c r="W827" i="3"/>
  <c r="V827" i="3"/>
  <c r="Y826" i="3"/>
  <c r="W826" i="3"/>
  <c r="V826" i="3"/>
  <c r="X826" i="3" s="1"/>
  <c r="Y825" i="3"/>
  <c r="W825" i="3"/>
  <c r="V825" i="3"/>
  <c r="X825" i="3" s="1"/>
  <c r="AB824" i="3"/>
  <c r="Z824" i="3"/>
  <c r="Y824" i="3"/>
  <c r="X824" i="3"/>
  <c r="W824" i="3"/>
  <c r="V824" i="3"/>
  <c r="AB823" i="3"/>
  <c r="Z823" i="3"/>
  <c r="Y823" i="3"/>
  <c r="W823" i="3"/>
  <c r="X823" i="3" s="1"/>
  <c r="V823" i="3"/>
  <c r="AB822" i="3"/>
  <c r="Z822" i="3"/>
  <c r="Y822" i="3"/>
  <c r="W822" i="3"/>
  <c r="X822" i="3" s="1"/>
  <c r="V822" i="3"/>
  <c r="Z821" i="3"/>
  <c r="Y821" i="3"/>
  <c r="AB821" i="3" s="1"/>
  <c r="W821" i="3"/>
  <c r="V821" i="3"/>
  <c r="Z820" i="3"/>
  <c r="Y820" i="3"/>
  <c r="AB820" i="3" s="1"/>
  <c r="X820" i="3"/>
  <c r="W820" i="3"/>
  <c r="V820" i="3"/>
  <c r="Z819" i="3"/>
  <c r="Y819" i="3"/>
  <c r="AB819" i="3" s="1"/>
  <c r="W819" i="3"/>
  <c r="X819" i="3" s="1"/>
  <c r="V819" i="3"/>
  <c r="AB818" i="3"/>
  <c r="Z818" i="3"/>
  <c r="Y818" i="3"/>
  <c r="W818" i="3"/>
  <c r="V818" i="3"/>
  <c r="X818" i="3" s="1"/>
  <c r="Y817" i="3"/>
  <c r="W817" i="3"/>
  <c r="V817" i="3"/>
  <c r="X817" i="3" s="1"/>
  <c r="Y816" i="3"/>
  <c r="X816" i="3"/>
  <c r="W816" i="3"/>
  <c r="V816" i="3"/>
  <c r="Z815" i="3"/>
  <c r="Y815" i="3"/>
  <c r="AB815" i="3" s="1"/>
  <c r="W815" i="3"/>
  <c r="V815" i="3"/>
  <c r="Y814" i="3"/>
  <c r="W814" i="3"/>
  <c r="V814" i="3"/>
  <c r="Y813" i="3"/>
  <c r="W813" i="3"/>
  <c r="V813" i="3"/>
  <c r="X813" i="3" s="1"/>
  <c r="Y812" i="3"/>
  <c r="W812" i="3"/>
  <c r="V812" i="3"/>
  <c r="X812" i="3" s="1"/>
  <c r="Y811" i="3"/>
  <c r="W811" i="3"/>
  <c r="V811" i="3"/>
  <c r="Z810" i="3"/>
  <c r="Y810" i="3"/>
  <c r="AB810" i="3" s="1"/>
  <c r="W810" i="3"/>
  <c r="V810" i="3"/>
  <c r="X810" i="3" s="1"/>
  <c r="Y809" i="3"/>
  <c r="X809" i="3"/>
  <c r="W809" i="3"/>
  <c r="V809" i="3"/>
  <c r="Z808" i="3"/>
  <c r="Y808" i="3"/>
  <c r="AB808" i="3" s="1"/>
  <c r="X808" i="3"/>
  <c r="W808" i="3"/>
  <c r="V808" i="3"/>
  <c r="Y807" i="3"/>
  <c r="X807" i="3"/>
  <c r="W807" i="3"/>
  <c r="V807" i="3"/>
  <c r="Y806" i="3"/>
  <c r="X806" i="3"/>
  <c r="W806" i="3"/>
  <c r="V806" i="3"/>
  <c r="Y805" i="3"/>
  <c r="X805" i="3"/>
  <c r="W805" i="3"/>
  <c r="V805" i="3"/>
  <c r="Y804" i="3"/>
  <c r="X804" i="3"/>
  <c r="W804" i="3"/>
  <c r="V804" i="3"/>
  <c r="Y803" i="3"/>
  <c r="X803" i="3"/>
  <c r="W803" i="3"/>
  <c r="V803" i="3"/>
  <c r="Y802" i="3"/>
  <c r="X802" i="3"/>
  <c r="W802" i="3"/>
  <c r="V802" i="3"/>
  <c r="Y801" i="3"/>
  <c r="X801" i="3"/>
  <c r="W801" i="3"/>
  <c r="V801" i="3"/>
  <c r="Y800" i="3"/>
  <c r="X800" i="3"/>
  <c r="W800" i="3"/>
  <c r="V800" i="3"/>
  <c r="Y799" i="3"/>
  <c r="X799" i="3"/>
  <c r="W799" i="3"/>
  <c r="V799" i="3"/>
  <c r="AB798" i="3"/>
  <c r="Z798" i="3"/>
  <c r="Y798" i="3"/>
  <c r="W798" i="3"/>
  <c r="V798" i="3"/>
  <c r="Y797" i="3"/>
  <c r="W797" i="3"/>
  <c r="X797" i="3" s="1"/>
  <c r="V797" i="3"/>
  <c r="Y796" i="3"/>
  <c r="X796" i="3"/>
  <c r="W796" i="3"/>
  <c r="V796" i="3"/>
  <c r="Y795" i="3"/>
  <c r="W795" i="3"/>
  <c r="V795" i="3"/>
  <c r="Y794" i="3"/>
  <c r="W794" i="3"/>
  <c r="X794" i="3" s="1"/>
  <c r="V794" i="3"/>
  <c r="Y793" i="3"/>
  <c r="W793" i="3"/>
  <c r="X793" i="3" s="1"/>
  <c r="V793" i="3"/>
  <c r="Y792" i="3"/>
  <c r="W792" i="3"/>
  <c r="V792" i="3"/>
  <c r="X792" i="3" s="1"/>
  <c r="Z791" i="3"/>
  <c r="Y791" i="3"/>
  <c r="AB791" i="3" s="1"/>
  <c r="W791" i="3"/>
  <c r="V791" i="3"/>
  <c r="X791" i="3" s="1"/>
  <c r="Y790" i="3"/>
  <c r="W790" i="3"/>
  <c r="V790" i="3"/>
  <c r="Y789" i="3"/>
  <c r="W789" i="3"/>
  <c r="V789" i="3"/>
  <c r="X789" i="3" s="1"/>
  <c r="Y788" i="3"/>
  <c r="W788" i="3"/>
  <c r="V788" i="3"/>
  <c r="X788" i="3" s="1"/>
  <c r="Y787" i="3"/>
  <c r="W787" i="3"/>
  <c r="V787" i="3"/>
  <c r="X787" i="3" s="1"/>
  <c r="Y786" i="3"/>
  <c r="W786" i="3"/>
  <c r="V786" i="3"/>
  <c r="Z785" i="3"/>
  <c r="Y785" i="3"/>
  <c r="AB785" i="3" s="1"/>
  <c r="W785" i="3"/>
  <c r="V785" i="3"/>
  <c r="X785" i="3" s="1"/>
  <c r="AB784" i="3"/>
  <c r="Z784" i="3"/>
  <c r="Y784" i="3"/>
  <c r="X784" i="3"/>
  <c r="W784" i="3"/>
  <c r="V784" i="3"/>
  <c r="AB783" i="3"/>
  <c r="Z783" i="3"/>
  <c r="Y783" i="3"/>
  <c r="X783" i="3"/>
  <c r="W783" i="3"/>
  <c r="V783" i="3"/>
  <c r="Z782" i="3"/>
  <c r="Y782" i="3"/>
  <c r="AB782" i="3" s="1"/>
  <c r="W782" i="3"/>
  <c r="V782" i="3"/>
  <c r="Z781" i="3"/>
  <c r="Y781" i="3"/>
  <c r="AB781" i="3" s="1"/>
  <c r="W781" i="3"/>
  <c r="V781" i="3"/>
  <c r="X781" i="3" s="1"/>
  <c r="Z780" i="3"/>
  <c r="Y780" i="3"/>
  <c r="AB780" i="3" s="1"/>
  <c r="X780" i="3"/>
  <c r="W780" i="3"/>
  <c r="V780" i="3"/>
  <c r="AB779" i="3"/>
  <c r="Z779" i="3"/>
  <c r="Y779" i="3"/>
  <c r="W779" i="3"/>
  <c r="V779" i="3"/>
  <c r="X779" i="3" s="1"/>
  <c r="Y778" i="3"/>
  <c r="X778" i="3"/>
  <c r="W778" i="3"/>
  <c r="V778" i="3"/>
  <c r="Y777" i="3"/>
  <c r="X777" i="3"/>
  <c r="W777" i="3"/>
  <c r="V777" i="3"/>
  <c r="Z776" i="3"/>
  <c r="Y776" i="3"/>
  <c r="AB776" i="3" s="1"/>
  <c r="W776" i="3"/>
  <c r="V776" i="3"/>
  <c r="X776" i="3" s="1"/>
  <c r="AB775" i="3"/>
  <c r="Z775" i="3"/>
  <c r="Y775" i="3"/>
  <c r="W775" i="3"/>
  <c r="V775" i="3"/>
  <c r="X775" i="3" s="1"/>
  <c r="AB774" i="3"/>
  <c r="Z774" i="3"/>
  <c r="Y774" i="3"/>
  <c r="X774" i="3"/>
  <c r="W774" i="3"/>
  <c r="V774" i="3"/>
  <c r="Y773" i="3"/>
  <c r="X773" i="3"/>
  <c r="W773" i="3"/>
  <c r="V773" i="3"/>
  <c r="AB772" i="3"/>
  <c r="Z772" i="3"/>
  <c r="Y772" i="3"/>
  <c r="W772" i="3"/>
  <c r="V772" i="3"/>
  <c r="Z771" i="3"/>
  <c r="Y771" i="3"/>
  <c r="AB771" i="3" s="1"/>
  <c r="W771" i="3"/>
  <c r="V771" i="3"/>
  <c r="X771" i="3" s="1"/>
  <c r="Y770" i="3"/>
  <c r="W770" i="3"/>
  <c r="V770" i="3"/>
  <c r="X770" i="3" s="1"/>
  <c r="Y769" i="3"/>
  <c r="W769" i="3"/>
  <c r="V769" i="3"/>
  <c r="X769" i="3" s="1"/>
  <c r="Y768" i="3"/>
  <c r="W768" i="3"/>
  <c r="V768" i="3"/>
  <c r="Y767" i="3"/>
  <c r="W767" i="3"/>
  <c r="V767" i="3"/>
  <c r="X767" i="3" s="1"/>
  <c r="Z766" i="3"/>
  <c r="Y766" i="3"/>
  <c r="AB766" i="3" s="1"/>
  <c r="W766" i="3"/>
  <c r="V766" i="3"/>
  <c r="X766" i="3" s="1"/>
  <c r="Y765" i="3"/>
  <c r="X765" i="3"/>
  <c r="W765" i="3"/>
  <c r="V765" i="3"/>
  <c r="Z764" i="3"/>
  <c r="Y764" i="3"/>
  <c r="AB764" i="3" s="1"/>
  <c r="X764" i="3"/>
  <c r="W764" i="3"/>
  <c r="V764" i="3"/>
  <c r="Y763" i="3"/>
  <c r="X763" i="3"/>
  <c r="W763" i="3"/>
  <c r="V763" i="3"/>
  <c r="AB762" i="3"/>
  <c r="Z762" i="3"/>
  <c r="Y762" i="3"/>
  <c r="W762" i="3"/>
  <c r="V762" i="3"/>
  <c r="X762" i="3" s="1"/>
  <c r="Y761" i="3"/>
  <c r="X761" i="3"/>
  <c r="W761" i="3"/>
  <c r="V761" i="3"/>
  <c r="Z760" i="3"/>
  <c r="Y760" i="3"/>
  <c r="AB760" i="3" s="1"/>
  <c r="W760" i="3"/>
  <c r="V760" i="3"/>
  <c r="Z759" i="3"/>
  <c r="Y759" i="3"/>
  <c r="AB759" i="3" s="1"/>
  <c r="W759" i="3"/>
  <c r="V759" i="3"/>
  <c r="X759" i="3" s="1"/>
  <c r="AB758" i="3"/>
  <c r="Z758" i="3"/>
  <c r="Y758" i="3"/>
  <c r="X758" i="3"/>
  <c r="W758" i="3"/>
  <c r="V758" i="3"/>
  <c r="AB757" i="3"/>
  <c r="Z757" i="3"/>
  <c r="Y757" i="3"/>
  <c r="W757" i="3"/>
  <c r="X757" i="3" s="1"/>
  <c r="V757" i="3"/>
  <c r="Y756" i="3"/>
  <c r="W756" i="3"/>
  <c r="V756" i="3"/>
  <c r="X756" i="3" s="1"/>
  <c r="Y755" i="3"/>
  <c r="X755" i="3"/>
  <c r="W755" i="3"/>
  <c r="V755" i="3"/>
  <c r="Z754" i="3"/>
  <c r="Y754" i="3"/>
  <c r="AB754" i="3" s="1"/>
  <c r="W754" i="3"/>
  <c r="V754" i="3"/>
  <c r="X754" i="3" s="1"/>
  <c r="Z753" i="3"/>
  <c r="Y753" i="3"/>
  <c r="AB753" i="3" s="1"/>
  <c r="W753" i="3"/>
  <c r="V753" i="3"/>
  <c r="X753" i="3" s="1"/>
  <c r="Y752" i="3"/>
  <c r="W752" i="3"/>
  <c r="V752" i="3"/>
  <c r="X752" i="3" s="1"/>
  <c r="Y751" i="3"/>
  <c r="W751" i="3"/>
  <c r="V751" i="3"/>
  <c r="X751" i="3" s="1"/>
  <c r="Z750" i="3"/>
  <c r="Y750" i="3"/>
  <c r="AB750" i="3" s="1"/>
  <c r="W750" i="3"/>
  <c r="X750" i="3" s="1"/>
  <c r="V750" i="3"/>
  <c r="AB749" i="3"/>
  <c r="Z749" i="3"/>
  <c r="Y749" i="3"/>
  <c r="X749" i="3"/>
  <c r="W749" i="3"/>
  <c r="V749" i="3"/>
  <c r="Z748" i="3"/>
  <c r="Y748" i="3"/>
  <c r="AB748" i="3" s="1"/>
  <c r="W748" i="3"/>
  <c r="V748" i="3"/>
  <c r="Y747" i="3"/>
  <c r="W747" i="3"/>
  <c r="V747" i="3"/>
  <c r="X747" i="3" s="1"/>
  <c r="Z746" i="3"/>
  <c r="Y746" i="3"/>
  <c r="AB746" i="3" s="1"/>
  <c r="W746" i="3"/>
  <c r="V746" i="3"/>
  <c r="X746" i="3" s="1"/>
  <c r="Z745" i="3"/>
  <c r="Y745" i="3"/>
  <c r="AB745" i="3" s="1"/>
  <c r="W745" i="3"/>
  <c r="X745" i="3" s="1"/>
  <c r="V745" i="3"/>
  <c r="AB744" i="3"/>
  <c r="Z744" i="3"/>
  <c r="Y744" i="3"/>
  <c r="W744" i="3"/>
  <c r="V744" i="3"/>
  <c r="X744" i="3" s="1"/>
  <c r="Z743" i="3"/>
  <c r="Y743" i="3"/>
  <c r="AB743" i="3" s="1"/>
  <c r="W743" i="3"/>
  <c r="V743" i="3"/>
  <c r="AB742" i="3"/>
  <c r="Z742" i="3"/>
  <c r="Y742" i="3"/>
  <c r="X742" i="3"/>
  <c r="W742" i="3"/>
  <c r="V742" i="3"/>
  <c r="AB741" i="3"/>
  <c r="Z741" i="3"/>
  <c r="Y741" i="3"/>
  <c r="X741" i="3"/>
  <c r="W741" i="3"/>
  <c r="V741" i="3"/>
  <c r="AB740" i="3"/>
  <c r="Z740" i="3"/>
  <c r="Y740" i="3"/>
  <c r="W740" i="3"/>
  <c r="V740" i="3"/>
  <c r="X740" i="3" s="1"/>
  <c r="Y739" i="3"/>
  <c r="W739" i="3"/>
  <c r="X739" i="3" s="1"/>
  <c r="V739" i="3"/>
  <c r="Z738" i="3"/>
  <c r="Y738" i="3"/>
  <c r="AB738" i="3" s="1"/>
  <c r="W738" i="3"/>
  <c r="V738" i="3"/>
  <c r="X738" i="3" s="1"/>
  <c r="Z737" i="3"/>
  <c r="Y737" i="3"/>
  <c r="AB737" i="3" s="1"/>
  <c r="X737" i="3"/>
  <c r="W737" i="3"/>
  <c r="V737" i="3"/>
  <c r="Y736" i="3"/>
  <c r="X736" i="3"/>
  <c r="W736" i="3"/>
  <c r="V736" i="3"/>
  <c r="Z735" i="3"/>
  <c r="Y735" i="3"/>
  <c r="AB735" i="3" s="1"/>
  <c r="X735" i="3"/>
  <c r="W735" i="3"/>
  <c r="V735" i="3"/>
  <c r="Y734" i="3"/>
  <c r="W734" i="3"/>
  <c r="X734" i="3" s="1"/>
  <c r="V734" i="3"/>
  <c r="AB733" i="3"/>
  <c r="Z733" i="3"/>
  <c r="Y733" i="3"/>
  <c r="W733" i="3"/>
  <c r="V733" i="3"/>
  <c r="Z732" i="3"/>
  <c r="Y732" i="3"/>
  <c r="AB732" i="3" s="1"/>
  <c r="W732" i="3"/>
  <c r="V732" i="3"/>
  <c r="Z731" i="3"/>
  <c r="Y731" i="3"/>
  <c r="AB731" i="3" s="1"/>
  <c r="W731" i="3"/>
  <c r="V731" i="3"/>
  <c r="X731" i="3" s="1"/>
  <c r="AB730" i="3"/>
  <c r="Z730" i="3"/>
  <c r="Y730" i="3"/>
  <c r="X730" i="3"/>
  <c r="W730" i="3"/>
  <c r="V730" i="3"/>
  <c r="AB729" i="3"/>
  <c r="Z729" i="3"/>
  <c r="Y729" i="3"/>
  <c r="X729" i="3"/>
  <c r="W729" i="3"/>
  <c r="V729" i="3"/>
  <c r="Z728" i="3"/>
  <c r="Y728" i="3"/>
  <c r="AB728" i="3" s="1"/>
  <c r="W728" i="3"/>
  <c r="V728" i="3"/>
  <c r="Y727" i="3"/>
  <c r="W727" i="3"/>
  <c r="V727" i="3"/>
  <c r="Z726" i="3"/>
  <c r="Y726" i="3"/>
  <c r="AB726" i="3" s="1"/>
  <c r="X726" i="3"/>
  <c r="W726" i="3"/>
  <c r="V726" i="3"/>
  <c r="AB725" i="3"/>
  <c r="Z725" i="3"/>
  <c r="Y725" i="3"/>
  <c r="X725" i="3"/>
  <c r="W725" i="3"/>
  <c r="V725" i="3"/>
  <c r="AB724" i="3"/>
  <c r="Z724" i="3"/>
  <c r="Y724" i="3"/>
  <c r="W724" i="3"/>
  <c r="V724" i="3"/>
  <c r="X724" i="3" s="1"/>
  <c r="Z723" i="3"/>
  <c r="Y723" i="3"/>
  <c r="AB723" i="3" s="1"/>
  <c r="W723" i="3"/>
  <c r="V723" i="3"/>
  <c r="X723" i="3" s="1"/>
  <c r="Y722" i="3"/>
  <c r="W722" i="3"/>
  <c r="V722" i="3"/>
  <c r="Z721" i="3"/>
  <c r="Y721" i="3"/>
  <c r="AB721" i="3" s="1"/>
  <c r="W721" i="3"/>
  <c r="V721" i="3"/>
  <c r="X721" i="3" s="1"/>
  <c r="Y720" i="3"/>
  <c r="W720" i="3"/>
  <c r="V720" i="3"/>
  <c r="X720" i="3" s="1"/>
  <c r="Y719" i="3"/>
  <c r="X719" i="3"/>
  <c r="W719" i="3"/>
  <c r="V719" i="3"/>
  <c r="Y718" i="3"/>
  <c r="W718" i="3"/>
  <c r="V718" i="3"/>
  <c r="X718" i="3" s="1"/>
  <c r="Y717" i="3"/>
  <c r="W717" i="3"/>
  <c r="V717" i="3"/>
  <c r="X717" i="3" s="1"/>
  <c r="Y716" i="3"/>
  <c r="X716" i="3"/>
  <c r="W716" i="3"/>
  <c r="V716" i="3"/>
  <c r="Y715" i="3"/>
  <c r="W715" i="3"/>
  <c r="V715" i="3"/>
  <c r="X715" i="3" s="1"/>
  <c r="Y714" i="3"/>
  <c r="W714" i="3"/>
  <c r="V714" i="3"/>
  <c r="X714" i="3" s="1"/>
  <c r="Y713" i="3"/>
  <c r="X713" i="3"/>
  <c r="W713" i="3"/>
  <c r="V713" i="3"/>
  <c r="Y712" i="3"/>
  <c r="W712" i="3"/>
  <c r="V712" i="3"/>
  <c r="X712" i="3" s="1"/>
  <c r="Y711" i="3"/>
  <c r="W711" i="3"/>
  <c r="V711" i="3"/>
  <c r="X711" i="3" s="1"/>
  <c r="AB710" i="3"/>
  <c r="Z710" i="3"/>
  <c r="Y710" i="3"/>
  <c r="X710" i="3"/>
  <c r="W710" i="3"/>
  <c r="V710" i="3"/>
  <c r="AB709" i="3"/>
  <c r="Z709" i="3"/>
  <c r="Y709" i="3"/>
  <c r="X709" i="3"/>
  <c r="W709" i="3"/>
  <c r="V709" i="3"/>
  <c r="Z708" i="3"/>
  <c r="Y708" i="3"/>
  <c r="AB708" i="3" s="1"/>
  <c r="W708" i="3"/>
  <c r="V708" i="3"/>
  <c r="Y707" i="3"/>
  <c r="W707" i="3"/>
  <c r="V707" i="3"/>
  <c r="Y706" i="3"/>
  <c r="W706" i="3"/>
  <c r="V706" i="3"/>
  <c r="X706" i="3" s="1"/>
  <c r="AB705" i="3"/>
  <c r="Z705" i="3"/>
  <c r="Y705" i="3"/>
  <c r="X705" i="3"/>
  <c r="W705" i="3"/>
  <c r="V705" i="3"/>
  <c r="Z704" i="3"/>
  <c r="Y704" i="3"/>
  <c r="AB704" i="3" s="1"/>
  <c r="W704" i="3"/>
  <c r="X704" i="3" s="1"/>
  <c r="V704" i="3"/>
  <c r="AB703" i="3"/>
  <c r="Z703" i="3"/>
  <c r="Y703" i="3"/>
  <c r="W703" i="3"/>
  <c r="V703" i="3"/>
  <c r="Z702" i="3"/>
  <c r="Y702" i="3"/>
  <c r="AB702" i="3" s="1"/>
  <c r="W702" i="3"/>
  <c r="V702" i="3"/>
  <c r="Y701" i="3"/>
  <c r="W701" i="3"/>
  <c r="V701" i="3"/>
  <c r="X701" i="3" s="1"/>
  <c r="Y700" i="3"/>
  <c r="W700" i="3"/>
  <c r="V700" i="3"/>
  <c r="X700" i="3" s="1"/>
  <c r="Y699" i="3"/>
  <c r="W699" i="3"/>
  <c r="V699" i="3"/>
  <c r="X699" i="3" s="1"/>
  <c r="Y698" i="3"/>
  <c r="W698" i="3"/>
  <c r="V698" i="3"/>
  <c r="Y697" i="3"/>
  <c r="W697" i="3"/>
  <c r="V697" i="3"/>
  <c r="X697" i="3" s="1"/>
  <c r="Y696" i="3"/>
  <c r="W696" i="3"/>
  <c r="V696" i="3"/>
  <c r="X696" i="3" s="1"/>
  <c r="Y695" i="3"/>
  <c r="W695" i="3"/>
  <c r="V695" i="3"/>
  <c r="X695" i="3" s="1"/>
  <c r="Y694" i="3"/>
  <c r="W694" i="3"/>
  <c r="V694" i="3"/>
  <c r="Y693" i="3"/>
  <c r="W693" i="3"/>
  <c r="V693" i="3"/>
  <c r="X693" i="3" s="1"/>
  <c r="Y692" i="3"/>
  <c r="W692" i="3"/>
  <c r="V692" i="3"/>
  <c r="X692" i="3" s="1"/>
  <c r="Y691" i="3"/>
  <c r="W691" i="3"/>
  <c r="V691" i="3"/>
  <c r="X691" i="3" s="1"/>
  <c r="Y690" i="3"/>
  <c r="W690" i="3"/>
  <c r="V690" i="3"/>
  <c r="Y689" i="3"/>
  <c r="W689" i="3"/>
  <c r="V689" i="3"/>
  <c r="X689" i="3" s="1"/>
  <c r="Y688" i="3"/>
  <c r="W688" i="3"/>
  <c r="V688" i="3"/>
  <c r="X688" i="3" s="1"/>
  <c r="Y687" i="3"/>
  <c r="W687" i="3"/>
  <c r="V687" i="3"/>
  <c r="X687" i="3" s="1"/>
  <c r="Y686" i="3"/>
  <c r="X686" i="3"/>
  <c r="W686" i="3"/>
  <c r="V686" i="3"/>
  <c r="Z685" i="3"/>
  <c r="Y685" i="3"/>
  <c r="AB685" i="3" s="1"/>
  <c r="W685" i="3"/>
  <c r="X685" i="3" s="1"/>
  <c r="V685" i="3"/>
  <c r="Z684" i="3"/>
  <c r="Y684" i="3"/>
  <c r="AB684" i="3" s="1"/>
  <c r="W684" i="3"/>
  <c r="V684" i="3"/>
  <c r="X684" i="3" s="1"/>
  <c r="Y683" i="3"/>
  <c r="W683" i="3"/>
  <c r="V683" i="3"/>
  <c r="Z682" i="3"/>
  <c r="Y682" i="3"/>
  <c r="AB682" i="3" s="1"/>
  <c r="X682" i="3"/>
  <c r="W682" i="3"/>
  <c r="V682" i="3"/>
  <c r="AB681" i="3"/>
  <c r="Z681" i="3"/>
  <c r="Y681" i="3"/>
  <c r="X681" i="3"/>
  <c r="W681" i="3"/>
  <c r="V681" i="3"/>
  <c r="Y680" i="3"/>
  <c r="W680" i="3"/>
  <c r="X680" i="3" s="1"/>
  <c r="V680" i="3"/>
  <c r="Y679" i="3"/>
  <c r="X679" i="3"/>
  <c r="W679" i="3"/>
  <c r="V679" i="3"/>
  <c r="Y678" i="3"/>
  <c r="X678" i="3"/>
  <c r="W678" i="3"/>
  <c r="V678" i="3"/>
  <c r="Y677" i="3"/>
  <c r="W677" i="3"/>
  <c r="X677" i="3" s="1"/>
  <c r="V677" i="3"/>
  <c r="Y676" i="3"/>
  <c r="X676" i="3"/>
  <c r="W676" i="3"/>
  <c r="V676" i="3"/>
  <c r="Y675" i="3"/>
  <c r="X675" i="3"/>
  <c r="W675" i="3"/>
  <c r="V675" i="3"/>
  <c r="Y674" i="3"/>
  <c r="W674" i="3"/>
  <c r="X674" i="3" s="1"/>
  <c r="V674" i="3"/>
  <c r="Y673" i="3"/>
  <c r="X673" i="3"/>
  <c r="W673" i="3"/>
  <c r="V673" i="3"/>
  <c r="Y672" i="3"/>
  <c r="X672" i="3"/>
  <c r="W672" i="3"/>
  <c r="V672" i="3"/>
  <c r="Y671" i="3"/>
  <c r="W671" i="3"/>
  <c r="V671" i="3"/>
  <c r="Y670" i="3"/>
  <c r="X670" i="3"/>
  <c r="W670" i="3"/>
  <c r="V670" i="3"/>
  <c r="Y669" i="3"/>
  <c r="X669" i="3"/>
  <c r="W669" i="3"/>
  <c r="V669" i="3"/>
  <c r="Y668" i="3"/>
  <c r="W668" i="3"/>
  <c r="V668" i="3"/>
  <c r="X668" i="3" s="1"/>
  <c r="Z667" i="3"/>
  <c r="Y667" i="3"/>
  <c r="AB667" i="3" s="1"/>
  <c r="X667" i="3"/>
  <c r="W667" i="3"/>
  <c r="V667" i="3"/>
  <c r="Y666" i="3"/>
  <c r="X666" i="3"/>
  <c r="W666" i="3"/>
  <c r="V666" i="3"/>
  <c r="Y665" i="3"/>
  <c r="W665" i="3"/>
  <c r="V665" i="3"/>
  <c r="Y664" i="3"/>
  <c r="X664" i="3"/>
  <c r="W664" i="3"/>
  <c r="V664" i="3"/>
  <c r="AB663" i="3"/>
  <c r="Z663" i="3"/>
  <c r="Y663" i="3"/>
  <c r="W663" i="3"/>
  <c r="V663" i="3"/>
  <c r="X663" i="3" s="1"/>
  <c r="Y662" i="3"/>
  <c r="W662" i="3"/>
  <c r="V662" i="3"/>
  <c r="Y661" i="3"/>
  <c r="W661" i="3"/>
  <c r="V661" i="3"/>
  <c r="X661" i="3" s="1"/>
  <c r="Z660" i="3"/>
  <c r="Y660" i="3"/>
  <c r="AB660" i="3" s="1"/>
  <c r="W660" i="3"/>
  <c r="V660" i="3"/>
  <c r="X660" i="3" s="1"/>
  <c r="Y659" i="3"/>
  <c r="W659" i="3"/>
  <c r="V659" i="3"/>
  <c r="Y658" i="3"/>
  <c r="X658" i="3"/>
  <c r="W658" i="3"/>
  <c r="V658" i="3"/>
  <c r="Y657" i="3"/>
  <c r="W657" i="3"/>
  <c r="V657" i="3"/>
  <c r="X657" i="3" s="1"/>
  <c r="Y656" i="3"/>
  <c r="W656" i="3"/>
  <c r="V656" i="3"/>
  <c r="X656" i="3" s="1"/>
  <c r="Y655" i="3"/>
  <c r="X655" i="3"/>
  <c r="W655" i="3"/>
  <c r="V655" i="3"/>
  <c r="Y654" i="3"/>
  <c r="W654" i="3"/>
  <c r="V654" i="3"/>
  <c r="X654" i="3" s="1"/>
  <c r="Y653" i="3"/>
  <c r="W653" i="3"/>
  <c r="V653" i="3"/>
  <c r="Y652" i="3"/>
  <c r="X652" i="3"/>
  <c r="W652" i="3"/>
  <c r="V652" i="3"/>
  <c r="Y651" i="3"/>
  <c r="W651" i="3"/>
  <c r="V651" i="3"/>
  <c r="X651" i="3" s="1"/>
  <c r="Y650" i="3"/>
  <c r="W650" i="3"/>
  <c r="V650" i="3"/>
  <c r="X650" i="3" s="1"/>
  <c r="AB649" i="3"/>
  <c r="Z649" i="3"/>
  <c r="Y649" i="3"/>
  <c r="X649" i="3"/>
  <c r="W649" i="3"/>
  <c r="V649" i="3"/>
  <c r="Y648" i="3"/>
  <c r="X648" i="3"/>
  <c r="W648" i="3"/>
  <c r="V648" i="3"/>
  <c r="Y647" i="3"/>
  <c r="X647" i="3"/>
  <c r="W647" i="3"/>
  <c r="V647" i="3"/>
  <c r="Y646" i="3"/>
  <c r="X646" i="3"/>
  <c r="W646" i="3"/>
  <c r="V646" i="3"/>
  <c r="Y645" i="3"/>
  <c r="X645" i="3"/>
  <c r="W645" i="3"/>
  <c r="V645" i="3"/>
  <c r="Y644" i="3"/>
  <c r="X644" i="3"/>
  <c r="W644" i="3"/>
  <c r="V644" i="3"/>
  <c r="Y643" i="3"/>
  <c r="X643" i="3"/>
  <c r="W643" i="3"/>
  <c r="V643" i="3"/>
  <c r="Y642" i="3"/>
  <c r="X642" i="3"/>
  <c r="W642" i="3"/>
  <c r="V642" i="3"/>
  <c r="Y641" i="3"/>
  <c r="X641" i="3"/>
  <c r="W641" i="3"/>
  <c r="V641" i="3"/>
  <c r="Y640" i="3"/>
  <c r="X640" i="3"/>
  <c r="W640" i="3"/>
  <c r="V640" i="3"/>
  <c r="Y639" i="3"/>
  <c r="X639" i="3"/>
  <c r="W639" i="3"/>
  <c r="V639" i="3"/>
  <c r="Y638" i="3"/>
  <c r="X638" i="3"/>
  <c r="W638" i="3"/>
  <c r="V638" i="3"/>
  <c r="Y637" i="3"/>
  <c r="X637" i="3"/>
  <c r="W637" i="3"/>
  <c r="V637" i="3"/>
  <c r="Y636" i="3"/>
  <c r="X636" i="3"/>
  <c r="W636" i="3"/>
  <c r="V636" i="3"/>
  <c r="Y635" i="3"/>
  <c r="X635" i="3"/>
  <c r="W635" i="3"/>
  <c r="V635" i="3"/>
  <c r="Y634" i="3"/>
  <c r="X634" i="3"/>
  <c r="W634" i="3"/>
  <c r="V634" i="3"/>
  <c r="Y633" i="3"/>
  <c r="X633" i="3"/>
  <c r="W633" i="3"/>
  <c r="V633" i="3"/>
  <c r="Y632" i="3"/>
  <c r="X632" i="3"/>
  <c r="W632" i="3"/>
  <c r="V632" i="3"/>
  <c r="Y631" i="3"/>
  <c r="X631" i="3"/>
  <c r="W631" i="3"/>
  <c r="V631" i="3"/>
  <c r="Y630" i="3"/>
  <c r="X630" i="3"/>
  <c r="W630" i="3"/>
  <c r="V630" i="3"/>
  <c r="Z629" i="3"/>
  <c r="Y629" i="3"/>
  <c r="AB629" i="3" s="1"/>
  <c r="W629" i="3"/>
  <c r="V629" i="3"/>
  <c r="Y628" i="3"/>
  <c r="W628" i="3"/>
  <c r="X628" i="3" s="1"/>
  <c r="V628" i="3"/>
  <c r="Y627" i="3"/>
  <c r="W627" i="3"/>
  <c r="V627" i="3"/>
  <c r="X627" i="3" s="1"/>
  <c r="Y626" i="3"/>
  <c r="W626" i="3"/>
  <c r="V626" i="3"/>
  <c r="X626" i="3" s="1"/>
  <c r="Y625" i="3"/>
  <c r="X625" i="3"/>
  <c r="W625" i="3"/>
  <c r="V625" i="3"/>
  <c r="Y624" i="3"/>
  <c r="X624" i="3"/>
  <c r="W624" i="3"/>
  <c r="V624" i="3"/>
  <c r="Y623" i="3"/>
  <c r="W623" i="3"/>
  <c r="V623" i="3"/>
  <c r="Y622" i="3"/>
  <c r="X622" i="3"/>
  <c r="W622" i="3"/>
  <c r="V622" i="3"/>
  <c r="AB621" i="3"/>
  <c r="Z621" i="3"/>
  <c r="Y621" i="3"/>
  <c r="W621" i="3"/>
  <c r="V621" i="3"/>
  <c r="X621" i="3" s="1"/>
  <c r="Y620" i="3"/>
  <c r="W620" i="3"/>
  <c r="V620" i="3"/>
  <c r="Z619" i="3"/>
  <c r="Y619" i="3"/>
  <c r="AB619" i="3" s="1"/>
  <c r="X619" i="3"/>
  <c r="W619" i="3"/>
  <c r="V619" i="3"/>
  <c r="Z618" i="3"/>
  <c r="Y618" i="3"/>
  <c r="AB618" i="3" s="1"/>
  <c r="X618" i="3"/>
  <c r="W618" i="3"/>
  <c r="V618" i="3"/>
  <c r="AB617" i="3"/>
  <c r="Z617" i="3"/>
  <c r="Y617" i="3"/>
  <c r="W617" i="3"/>
  <c r="V617" i="3"/>
  <c r="X617" i="3" s="1"/>
  <c r="AB616" i="3"/>
  <c r="Z616" i="3"/>
  <c r="Y616" i="3"/>
  <c r="X616" i="3"/>
  <c r="W616" i="3"/>
  <c r="V616" i="3"/>
  <c r="AB615" i="3"/>
  <c r="Z615" i="3"/>
  <c r="Y615" i="3"/>
  <c r="W615" i="3"/>
  <c r="V615" i="3"/>
  <c r="X615" i="3" s="1"/>
  <c r="Y614" i="3"/>
  <c r="W614" i="3"/>
  <c r="V614" i="3"/>
  <c r="AB613" i="3"/>
  <c r="Z613" i="3"/>
  <c r="Y613" i="3"/>
  <c r="X613" i="3"/>
  <c r="W613" i="3"/>
  <c r="V613" i="3"/>
  <c r="AB612" i="3"/>
  <c r="Z612" i="3"/>
  <c r="Y612" i="3"/>
  <c r="X612" i="3"/>
  <c r="W612" i="3"/>
  <c r="V612" i="3"/>
  <c r="AB611" i="3"/>
  <c r="Z611" i="3"/>
  <c r="Y611" i="3"/>
  <c r="W611" i="3"/>
  <c r="V611" i="3"/>
  <c r="X611" i="3" s="1"/>
  <c r="Y610" i="3"/>
  <c r="W610" i="3"/>
  <c r="V610" i="3"/>
  <c r="X610" i="3" s="1"/>
  <c r="Z609" i="3"/>
  <c r="Y609" i="3"/>
  <c r="AB609" i="3" s="1"/>
  <c r="X609" i="3"/>
  <c r="W609" i="3"/>
  <c r="V609" i="3"/>
  <c r="Y608" i="3"/>
  <c r="W608" i="3"/>
  <c r="V608" i="3"/>
  <c r="Y607" i="3"/>
  <c r="X607" i="3"/>
  <c r="W607" i="3"/>
  <c r="V607" i="3"/>
  <c r="Y606" i="3"/>
  <c r="X606" i="3"/>
  <c r="W606" i="3"/>
  <c r="V606" i="3"/>
  <c r="Y605" i="3"/>
  <c r="W605" i="3"/>
  <c r="V605" i="3"/>
  <c r="X605" i="3" s="1"/>
  <c r="AB604" i="3"/>
  <c r="Z604" i="3"/>
  <c r="Y604" i="3"/>
  <c r="W604" i="3"/>
  <c r="V604" i="3"/>
  <c r="X604" i="3" s="1"/>
  <c r="Y603" i="3"/>
  <c r="X603" i="3"/>
  <c r="W603" i="3"/>
  <c r="V603" i="3"/>
  <c r="Y602" i="3"/>
  <c r="W602" i="3"/>
  <c r="V602" i="3"/>
  <c r="X602" i="3" s="1"/>
  <c r="Y601" i="3"/>
  <c r="W601" i="3"/>
  <c r="V601" i="3"/>
  <c r="X601" i="3" s="1"/>
  <c r="Y600" i="3"/>
  <c r="X600" i="3"/>
  <c r="W600" i="3"/>
  <c r="V600" i="3"/>
  <c r="Z599" i="3"/>
  <c r="Y599" i="3"/>
  <c r="AB599" i="3" s="1"/>
  <c r="W599" i="3"/>
  <c r="V599" i="3"/>
  <c r="Y598" i="3"/>
  <c r="X598" i="3"/>
  <c r="W598" i="3"/>
  <c r="V598" i="3"/>
  <c r="Z597" i="3"/>
  <c r="Y597" i="3"/>
  <c r="AB597" i="3" s="1"/>
  <c r="W597" i="3"/>
  <c r="V597" i="3"/>
  <c r="X597" i="3" s="1"/>
  <c r="Z596" i="3"/>
  <c r="Y596" i="3"/>
  <c r="AB596" i="3" s="1"/>
  <c r="W596" i="3"/>
  <c r="V596" i="3"/>
  <c r="AB595" i="3"/>
  <c r="Z595" i="3"/>
  <c r="Y595" i="3"/>
  <c r="X595" i="3"/>
  <c r="W595" i="3"/>
  <c r="V595" i="3"/>
  <c r="Y594" i="3"/>
  <c r="X594" i="3"/>
  <c r="W594" i="3"/>
  <c r="V594" i="3"/>
  <c r="Z593" i="3"/>
  <c r="Y593" i="3"/>
  <c r="AB593" i="3" s="1"/>
  <c r="W593" i="3"/>
  <c r="V593" i="3"/>
  <c r="X593" i="3" s="1"/>
  <c r="Y592" i="3"/>
  <c r="X592" i="3"/>
  <c r="W592" i="3"/>
  <c r="V592" i="3"/>
  <c r="AB591" i="3"/>
  <c r="Z591" i="3"/>
  <c r="Y591" i="3"/>
  <c r="X591" i="3"/>
  <c r="W591" i="3"/>
  <c r="V591" i="3"/>
  <c r="Y590" i="3"/>
  <c r="X590" i="3"/>
  <c r="W590" i="3"/>
  <c r="V590" i="3"/>
  <c r="Z589" i="3"/>
  <c r="Y589" i="3"/>
  <c r="AB589" i="3" s="1"/>
  <c r="W589" i="3"/>
  <c r="X589" i="3" s="1"/>
  <c r="V589" i="3"/>
  <c r="Z588" i="3"/>
  <c r="Y588" i="3"/>
  <c r="AB588" i="3" s="1"/>
  <c r="W588" i="3"/>
  <c r="V588" i="3"/>
  <c r="X588" i="3" s="1"/>
  <c r="Y587" i="3"/>
  <c r="X587" i="3"/>
  <c r="W587" i="3"/>
  <c r="V587" i="3"/>
  <c r="Z586" i="3"/>
  <c r="Y586" i="3"/>
  <c r="AB586" i="3" s="1"/>
  <c r="X586" i="3"/>
  <c r="W586" i="3"/>
  <c r="V586" i="3"/>
  <c r="Y585" i="3"/>
  <c r="X585" i="3"/>
  <c r="W585" i="3"/>
  <c r="V585" i="3"/>
  <c r="Z584" i="3"/>
  <c r="Y584" i="3"/>
  <c r="AB584" i="3" s="1"/>
  <c r="W584" i="3"/>
  <c r="V584" i="3"/>
  <c r="X584" i="3" s="1"/>
  <c r="Z583" i="3"/>
  <c r="Y583" i="3"/>
  <c r="AB583" i="3" s="1"/>
  <c r="X583" i="3"/>
  <c r="W583" i="3"/>
  <c r="V583" i="3"/>
  <c r="Z582" i="3"/>
  <c r="Y582" i="3"/>
  <c r="AB582" i="3" s="1"/>
  <c r="W582" i="3"/>
  <c r="V582" i="3"/>
  <c r="X582" i="3" s="1"/>
  <c r="Z581" i="3"/>
  <c r="Y581" i="3"/>
  <c r="X581" i="3"/>
  <c r="W581" i="3"/>
  <c r="V581" i="3"/>
  <c r="Z580" i="3"/>
  <c r="Y580" i="3"/>
  <c r="X580" i="3"/>
  <c r="W580" i="3"/>
  <c r="V580" i="3"/>
  <c r="Z579" i="3"/>
  <c r="Y579" i="3"/>
  <c r="AB579" i="3" s="1"/>
  <c r="W579" i="3"/>
  <c r="X579" i="3" s="1"/>
  <c r="V579" i="3"/>
  <c r="Z578" i="3"/>
  <c r="Y578" i="3"/>
  <c r="W578" i="3"/>
  <c r="V578" i="3"/>
  <c r="Z577" i="3"/>
  <c r="Y577" i="3"/>
  <c r="AB577" i="3" s="1"/>
  <c r="X577" i="3"/>
  <c r="W577" i="3"/>
  <c r="V577" i="3"/>
  <c r="AB576" i="3"/>
  <c r="Z576" i="3"/>
  <c r="Y576" i="3"/>
  <c r="X576" i="3"/>
  <c r="W576" i="3"/>
  <c r="V576" i="3"/>
  <c r="AB575" i="3"/>
  <c r="Z575" i="3"/>
  <c r="Y575" i="3"/>
  <c r="W575" i="3"/>
  <c r="V575" i="3"/>
  <c r="Z574" i="3"/>
  <c r="Y574" i="3"/>
  <c r="W574" i="3"/>
  <c r="V574" i="3"/>
  <c r="X574" i="3" s="1"/>
  <c r="Z573" i="3"/>
  <c r="Y573" i="3"/>
  <c r="X573" i="3"/>
  <c r="W573" i="3"/>
  <c r="V573" i="3"/>
  <c r="Z572" i="3"/>
  <c r="Y572" i="3"/>
  <c r="X572" i="3"/>
  <c r="W572" i="3"/>
  <c r="V572" i="3"/>
  <c r="Z571" i="3"/>
  <c r="Y571" i="3"/>
  <c r="AB571" i="3" s="1"/>
  <c r="X571" i="3"/>
  <c r="W571" i="3"/>
  <c r="V571" i="3"/>
  <c r="Z570" i="3"/>
  <c r="Y570" i="3"/>
  <c r="X570" i="3"/>
  <c r="W570" i="3"/>
  <c r="V570" i="3"/>
  <c r="Z569" i="3"/>
  <c r="Y569" i="3"/>
  <c r="W569" i="3"/>
  <c r="V569" i="3"/>
  <c r="X569" i="3" s="1"/>
  <c r="Z568" i="3"/>
  <c r="Y568" i="3"/>
  <c r="W568" i="3"/>
  <c r="V568" i="3"/>
  <c r="Z567" i="3"/>
  <c r="Y567" i="3"/>
  <c r="W567" i="3"/>
  <c r="V567" i="3"/>
  <c r="X567" i="3" s="1"/>
  <c r="AB566" i="3"/>
  <c r="Z566" i="3"/>
  <c r="Y566" i="3"/>
  <c r="W566" i="3"/>
  <c r="V566" i="3"/>
  <c r="X566" i="3" s="1"/>
  <c r="Z565" i="3"/>
  <c r="Y565" i="3"/>
  <c r="W565" i="3"/>
  <c r="V565" i="3"/>
  <c r="X565" i="3" s="1"/>
  <c r="Z564" i="3"/>
  <c r="Y564" i="3"/>
  <c r="W564" i="3"/>
  <c r="V564" i="3"/>
  <c r="X564" i="3" s="1"/>
  <c r="Z563" i="3"/>
  <c r="Y563" i="3"/>
  <c r="AB563" i="3" s="1"/>
  <c r="W563" i="3"/>
  <c r="V563" i="3"/>
  <c r="AB562" i="3"/>
  <c r="Z562" i="3"/>
  <c r="Y562" i="3"/>
  <c r="X562" i="3"/>
  <c r="W562" i="3"/>
  <c r="V562" i="3"/>
  <c r="Z561" i="3"/>
  <c r="Y561" i="3"/>
  <c r="W561" i="3"/>
  <c r="V561" i="3"/>
  <c r="Z560" i="3"/>
  <c r="Y560" i="3"/>
  <c r="X560" i="3"/>
  <c r="W560" i="3"/>
  <c r="V560" i="3"/>
  <c r="Z559" i="3"/>
  <c r="Y559" i="3"/>
  <c r="X559" i="3"/>
  <c r="W559" i="3"/>
  <c r="V559" i="3"/>
  <c r="AB558" i="3"/>
  <c r="Z558" i="3"/>
  <c r="Y558" i="3"/>
  <c r="X558" i="3"/>
  <c r="W558" i="3"/>
  <c r="V558" i="3"/>
  <c r="Z557" i="3"/>
  <c r="Y557" i="3"/>
  <c r="X557" i="3"/>
  <c r="W557" i="3"/>
  <c r="V557" i="3"/>
  <c r="AB556" i="3"/>
  <c r="Z556" i="3"/>
  <c r="Y556" i="3"/>
  <c r="X556" i="3"/>
  <c r="W556" i="3"/>
  <c r="V556" i="3"/>
  <c r="AB555" i="3"/>
  <c r="Z555" i="3"/>
  <c r="Y555" i="3"/>
  <c r="W555" i="3"/>
  <c r="V555" i="3"/>
  <c r="Z554" i="3"/>
  <c r="Y554" i="3"/>
  <c r="W554" i="3"/>
  <c r="V554" i="3"/>
  <c r="X554" i="3" s="1"/>
  <c r="Z553" i="3"/>
  <c r="Y553" i="3"/>
  <c r="X553" i="3"/>
  <c r="W553" i="3"/>
  <c r="V553" i="3"/>
  <c r="AB552" i="3"/>
  <c r="Z552" i="3"/>
  <c r="Y552" i="3"/>
  <c r="W552" i="3"/>
  <c r="V552" i="3"/>
  <c r="X552" i="3" s="1"/>
  <c r="Z551" i="3"/>
  <c r="Y551" i="3"/>
  <c r="X551" i="3"/>
  <c r="W551" i="3"/>
  <c r="V551" i="3"/>
  <c r="Z550" i="3"/>
  <c r="Y550" i="3"/>
  <c r="X550" i="3"/>
  <c r="W550" i="3"/>
  <c r="V550" i="3"/>
  <c r="Z549" i="3"/>
  <c r="Y549" i="3"/>
  <c r="AB549" i="3" s="1"/>
  <c r="X549" i="3"/>
  <c r="W549" i="3"/>
  <c r="V549" i="3"/>
  <c r="Z548" i="3"/>
  <c r="Y548" i="3"/>
  <c r="X548" i="3"/>
  <c r="W548" i="3"/>
  <c r="V548" i="3"/>
  <c r="Z547" i="3"/>
  <c r="Y547" i="3"/>
  <c r="AB547" i="3" s="1"/>
  <c r="W547" i="3"/>
  <c r="X547" i="3" s="1"/>
  <c r="V547" i="3"/>
  <c r="Z546" i="3"/>
  <c r="Y546" i="3"/>
  <c r="X546" i="3"/>
  <c r="W546" i="3"/>
  <c r="V546" i="3"/>
  <c r="Z545" i="3"/>
  <c r="Y545" i="3"/>
  <c r="X545" i="3"/>
  <c r="W545" i="3"/>
  <c r="V545" i="3"/>
  <c r="AB544" i="3"/>
  <c r="Z544" i="3"/>
  <c r="Y544" i="3"/>
  <c r="W544" i="3"/>
  <c r="V544" i="3"/>
  <c r="Z543" i="3"/>
  <c r="Y543" i="3"/>
  <c r="W543" i="3"/>
  <c r="V543" i="3"/>
  <c r="X543" i="3" s="1"/>
  <c r="Z542" i="3"/>
  <c r="Y542" i="3"/>
  <c r="X542" i="3"/>
  <c r="W542" i="3"/>
  <c r="V542" i="3"/>
  <c r="Z541" i="3"/>
  <c r="Y541" i="3"/>
  <c r="W541" i="3"/>
  <c r="V541" i="3"/>
  <c r="Z540" i="3"/>
  <c r="Y540" i="3"/>
  <c r="W540" i="3"/>
  <c r="V540" i="3"/>
  <c r="X540" i="3" s="1"/>
  <c r="Z539" i="3"/>
  <c r="Y539" i="3"/>
  <c r="W539" i="3"/>
  <c r="X539" i="3" s="1"/>
  <c r="V539" i="3"/>
  <c r="Z538" i="3"/>
  <c r="Y538" i="3"/>
  <c r="W538" i="3"/>
  <c r="V538" i="3"/>
  <c r="Z537" i="3"/>
  <c r="Y537" i="3"/>
  <c r="AB537" i="3" s="1"/>
  <c r="X537" i="3"/>
  <c r="W537" i="3"/>
  <c r="V537" i="3"/>
  <c r="Z536" i="3"/>
  <c r="Y536" i="3"/>
  <c r="W536" i="3"/>
  <c r="V536" i="3"/>
  <c r="X536" i="3" s="1"/>
  <c r="Z535" i="3"/>
  <c r="Y535" i="3"/>
  <c r="AB535" i="3" s="1"/>
  <c r="X535" i="3"/>
  <c r="W535" i="3"/>
  <c r="V535" i="3"/>
  <c r="AB534" i="3"/>
  <c r="Z534" i="3"/>
  <c r="Y534" i="3"/>
  <c r="W534" i="3"/>
  <c r="V534" i="3"/>
  <c r="X534" i="3" s="1"/>
  <c r="Z533" i="3"/>
  <c r="Y533" i="3"/>
  <c r="X533" i="3"/>
  <c r="W533" i="3"/>
  <c r="V533" i="3"/>
  <c r="Z532" i="3"/>
  <c r="Y532" i="3"/>
  <c r="X532" i="3"/>
  <c r="W532" i="3"/>
  <c r="V532" i="3"/>
  <c r="Z531" i="3"/>
  <c r="Y531" i="3"/>
  <c r="W531" i="3"/>
  <c r="V531" i="3"/>
  <c r="X531" i="3" s="1"/>
  <c r="Z530" i="3"/>
  <c r="Y530" i="3"/>
  <c r="AB530" i="3" s="1"/>
  <c r="X530" i="3"/>
  <c r="W530" i="3"/>
  <c r="V530" i="3"/>
  <c r="Z529" i="3"/>
  <c r="Y529" i="3"/>
  <c r="AB529" i="3" s="1"/>
  <c r="W529" i="3"/>
  <c r="X529" i="3" s="1"/>
  <c r="V529" i="3"/>
  <c r="Z528" i="3"/>
  <c r="Y528" i="3"/>
  <c r="AB528" i="3" s="1"/>
  <c r="X528" i="3"/>
  <c r="W528" i="3"/>
  <c r="V528" i="3"/>
  <c r="Z527" i="3"/>
  <c r="Y527" i="3"/>
  <c r="W527" i="3"/>
  <c r="X527" i="3" s="1"/>
  <c r="V527" i="3"/>
  <c r="Z526" i="3"/>
  <c r="Y526" i="3"/>
  <c r="AB526" i="3" s="1"/>
  <c r="X526" i="3"/>
  <c r="W526" i="3"/>
  <c r="V526" i="3"/>
  <c r="AB525" i="3"/>
  <c r="Z525" i="3"/>
  <c r="Y525" i="3"/>
  <c r="W525" i="3"/>
  <c r="V525" i="3"/>
  <c r="Z524" i="3"/>
  <c r="Y524" i="3"/>
  <c r="X524" i="3"/>
  <c r="W524" i="3"/>
  <c r="V524" i="3"/>
  <c r="Z523" i="3"/>
  <c r="Y523" i="3"/>
  <c r="X523" i="3"/>
  <c r="W523" i="3"/>
  <c r="V523" i="3"/>
  <c r="Z522" i="3"/>
  <c r="Y522" i="3"/>
  <c r="W522" i="3"/>
  <c r="V522" i="3"/>
  <c r="Z521" i="3"/>
  <c r="Y521" i="3"/>
  <c r="AB521" i="3" s="1"/>
  <c r="X521" i="3"/>
  <c r="W521" i="3"/>
  <c r="V521" i="3"/>
  <c r="Z520" i="3"/>
  <c r="Y520" i="3"/>
  <c r="W520" i="3"/>
  <c r="V520" i="3"/>
  <c r="X520" i="3" s="1"/>
  <c r="Z519" i="3"/>
  <c r="Y519" i="3"/>
  <c r="W519" i="3"/>
  <c r="V519" i="3"/>
  <c r="X519" i="3" s="1"/>
  <c r="Z518" i="3"/>
  <c r="Y518" i="3"/>
  <c r="AB518" i="3" s="1"/>
  <c r="X518" i="3"/>
  <c r="W518" i="3"/>
  <c r="V518" i="3"/>
  <c r="Z517" i="3"/>
  <c r="Y517" i="3"/>
  <c r="X517" i="3"/>
  <c r="W517" i="3"/>
  <c r="V517" i="3"/>
  <c r="Z516" i="3"/>
  <c r="Y516" i="3"/>
  <c r="W516" i="3"/>
  <c r="V516" i="3"/>
  <c r="Z515" i="3"/>
  <c r="Y515" i="3"/>
  <c r="AB515" i="3" s="1"/>
  <c r="X515" i="3"/>
  <c r="W515" i="3"/>
  <c r="V515" i="3"/>
  <c r="Z514" i="3"/>
  <c r="Y514" i="3"/>
  <c r="W514" i="3"/>
  <c r="V514" i="3"/>
  <c r="Z513" i="3"/>
  <c r="Y513" i="3"/>
  <c r="AB513" i="3" s="1"/>
  <c r="X513" i="3"/>
  <c r="W513" i="3"/>
  <c r="V513" i="3"/>
  <c r="Z512" i="3"/>
  <c r="Y512" i="3"/>
  <c r="W512" i="3"/>
  <c r="V512" i="3"/>
  <c r="Z511" i="3"/>
  <c r="Y511" i="3"/>
  <c r="AB511" i="3" s="1"/>
  <c r="X511" i="3"/>
  <c r="W511" i="3"/>
  <c r="V511" i="3"/>
  <c r="AB510" i="3"/>
  <c r="Z510" i="3"/>
  <c r="Y510" i="3"/>
  <c r="X510" i="3"/>
  <c r="W510" i="3"/>
  <c r="V510" i="3"/>
  <c r="Z509" i="3"/>
  <c r="Y509" i="3"/>
  <c r="X509" i="3"/>
  <c r="W509" i="3"/>
  <c r="V509" i="3"/>
  <c r="Z508" i="3"/>
  <c r="Y508" i="3"/>
  <c r="W508" i="3"/>
  <c r="V508" i="3"/>
  <c r="X508" i="3" s="1"/>
  <c r="Z507" i="3"/>
  <c r="Y507" i="3"/>
  <c r="W507" i="3"/>
  <c r="V507" i="3"/>
  <c r="X507" i="3" s="1"/>
  <c r="Z506" i="3"/>
  <c r="Y506" i="3"/>
  <c r="W506" i="3"/>
  <c r="V506" i="3"/>
  <c r="X506" i="3" s="1"/>
  <c r="Z505" i="3"/>
  <c r="Y505" i="3"/>
  <c r="AB505" i="3" s="1"/>
  <c r="W505" i="3"/>
  <c r="V505" i="3"/>
  <c r="Z504" i="3"/>
  <c r="Y504" i="3"/>
  <c r="X504" i="3"/>
  <c r="W504" i="3"/>
  <c r="V504" i="3"/>
  <c r="Z503" i="3"/>
  <c r="Y503" i="3"/>
  <c r="W503" i="3"/>
  <c r="X503" i="3" s="1"/>
  <c r="V503" i="3"/>
  <c r="Z502" i="3"/>
  <c r="Y502" i="3"/>
  <c r="AB502" i="3" s="1"/>
  <c r="X502" i="3"/>
  <c r="W502" i="3"/>
  <c r="V502" i="3"/>
  <c r="Z501" i="3"/>
  <c r="Y501" i="3"/>
  <c r="AB501" i="3" s="1"/>
  <c r="W501" i="3"/>
  <c r="V501" i="3"/>
  <c r="AB500" i="3"/>
  <c r="Z500" i="3"/>
  <c r="Y500" i="3"/>
  <c r="W500" i="3"/>
  <c r="V500" i="3"/>
  <c r="X500" i="3" s="1"/>
  <c r="Z499" i="3"/>
  <c r="Y499" i="3"/>
  <c r="AB499" i="3" s="1"/>
  <c r="W499" i="3"/>
  <c r="V499" i="3"/>
  <c r="X499" i="3" s="1"/>
  <c r="AB498" i="3"/>
  <c r="Z498" i="3"/>
  <c r="Y498" i="3"/>
  <c r="W498" i="3"/>
  <c r="V498" i="3"/>
  <c r="Z497" i="3"/>
  <c r="Y497" i="3"/>
  <c r="AB497" i="3" s="1"/>
  <c r="X497" i="3"/>
  <c r="W497" i="3"/>
  <c r="V497" i="3"/>
  <c r="AB496" i="3"/>
  <c r="Z496" i="3"/>
  <c r="Y496" i="3"/>
  <c r="X496" i="3"/>
  <c r="W496" i="3"/>
  <c r="V496" i="3"/>
  <c r="Z495" i="3"/>
  <c r="Y495" i="3"/>
  <c r="X495" i="3"/>
  <c r="W495" i="3"/>
  <c r="V495" i="3"/>
  <c r="AB494" i="3"/>
  <c r="Z494" i="3"/>
  <c r="Y494" i="3"/>
  <c r="X494" i="3"/>
  <c r="W494" i="3"/>
  <c r="V494" i="3"/>
  <c r="AB493" i="3"/>
  <c r="Z493" i="3"/>
  <c r="Y493" i="3"/>
  <c r="W493" i="3"/>
  <c r="V493" i="3"/>
  <c r="AB492" i="3"/>
  <c r="Z492" i="3"/>
  <c r="Y492" i="3"/>
  <c r="W492" i="3"/>
  <c r="V492" i="3"/>
  <c r="X492" i="3" s="1"/>
  <c r="Z491" i="3"/>
  <c r="Y491" i="3"/>
  <c r="AB491" i="3" s="1"/>
  <c r="X491" i="3"/>
  <c r="W491" i="3"/>
  <c r="V491" i="3"/>
  <c r="Z490" i="3"/>
  <c r="Y490" i="3"/>
  <c r="AB490" i="3" s="1"/>
  <c r="W490" i="3"/>
  <c r="V490" i="3"/>
  <c r="X490" i="3" s="1"/>
  <c r="Z489" i="3"/>
  <c r="Y489" i="3"/>
  <c r="AB489" i="3" s="1"/>
  <c r="X489" i="3"/>
  <c r="W489" i="3"/>
  <c r="V489" i="3"/>
  <c r="Z488" i="3"/>
  <c r="Y488" i="3"/>
  <c r="AB488" i="3" s="1"/>
  <c r="W488" i="3"/>
  <c r="V488" i="3"/>
  <c r="X488" i="3" s="1"/>
  <c r="Z487" i="3"/>
  <c r="Y487" i="3"/>
  <c r="X487" i="3"/>
  <c r="W487" i="3"/>
  <c r="V487" i="3"/>
  <c r="Z486" i="3"/>
  <c r="Y486" i="3"/>
  <c r="AB486" i="3" s="1"/>
  <c r="W486" i="3"/>
  <c r="V486" i="3"/>
  <c r="X486" i="3" s="1"/>
  <c r="AB485" i="3"/>
  <c r="Z485" i="3"/>
  <c r="Y485" i="3"/>
  <c r="W485" i="3"/>
  <c r="V485" i="3"/>
  <c r="X485" i="3" s="1"/>
  <c r="Z484" i="3"/>
  <c r="Y484" i="3"/>
  <c r="W484" i="3"/>
  <c r="V484" i="3"/>
  <c r="X484" i="3" s="1"/>
  <c r="Z483" i="3"/>
  <c r="Y483" i="3"/>
  <c r="X483" i="3"/>
  <c r="W483" i="3"/>
  <c r="V483" i="3"/>
  <c r="Z482" i="3"/>
  <c r="Y482" i="3"/>
  <c r="X482" i="3"/>
  <c r="W482" i="3"/>
  <c r="V482" i="3"/>
  <c r="Z481" i="3"/>
  <c r="Y481" i="3"/>
  <c r="W481" i="3"/>
  <c r="V481" i="3"/>
  <c r="X481" i="3" s="1"/>
  <c r="AB480" i="3"/>
  <c r="Z480" i="3"/>
  <c r="Y480" i="3"/>
  <c r="W480" i="3"/>
  <c r="V480" i="3"/>
  <c r="X480" i="3" s="1"/>
  <c r="Z479" i="3"/>
  <c r="Y479" i="3"/>
  <c r="AB479" i="3" s="1"/>
  <c r="X479" i="3"/>
  <c r="W479" i="3"/>
  <c r="V479" i="3"/>
  <c r="AB478" i="3"/>
  <c r="Z478" i="3"/>
  <c r="Y478" i="3"/>
  <c r="X478" i="3"/>
  <c r="W478" i="3"/>
  <c r="V478" i="3"/>
  <c r="AB477" i="3"/>
  <c r="Z477" i="3"/>
  <c r="Y477" i="3"/>
  <c r="X477" i="3"/>
  <c r="W477" i="3"/>
  <c r="V477" i="3"/>
  <c r="AB476" i="3"/>
  <c r="Z476" i="3"/>
  <c r="Y476" i="3"/>
  <c r="W476" i="3"/>
  <c r="V476" i="3"/>
  <c r="AB475" i="3"/>
  <c r="Z475" i="3"/>
  <c r="Y475" i="3"/>
  <c r="X475" i="3"/>
  <c r="W475" i="3"/>
  <c r="V475" i="3"/>
  <c r="AB474" i="3"/>
  <c r="Z474" i="3"/>
  <c r="Y474" i="3"/>
  <c r="W474" i="3"/>
  <c r="V474" i="3"/>
  <c r="AB473" i="3"/>
  <c r="Z473" i="3"/>
  <c r="Y473" i="3"/>
  <c r="W473" i="3"/>
  <c r="X473" i="3" s="1"/>
  <c r="V473" i="3"/>
  <c r="Z472" i="3"/>
  <c r="Y472" i="3"/>
  <c r="AB472" i="3" s="1"/>
  <c r="W472" i="3"/>
  <c r="V472" i="3"/>
  <c r="X472" i="3" s="1"/>
  <c r="AB471" i="3"/>
  <c r="Z471" i="3"/>
  <c r="Y471" i="3"/>
  <c r="W471" i="3"/>
  <c r="V471" i="3"/>
  <c r="Z470" i="3"/>
  <c r="Y470" i="3"/>
  <c r="AB470" i="3" s="1"/>
  <c r="W470" i="3"/>
  <c r="V470" i="3"/>
  <c r="Z469" i="3"/>
  <c r="Y469" i="3"/>
  <c r="AB469" i="3" s="1"/>
  <c r="W469" i="3"/>
  <c r="V469" i="3"/>
  <c r="X469" i="3" s="1"/>
  <c r="AB468" i="3"/>
  <c r="Z468" i="3"/>
  <c r="Y468" i="3"/>
  <c r="X468" i="3"/>
  <c r="W468" i="3"/>
  <c r="V468" i="3"/>
  <c r="Z467" i="3"/>
  <c r="Y467" i="3"/>
  <c r="AB467" i="3" s="1"/>
  <c r="W467" i="3"/>
  <c r="V467" i="3"/>
  <c r="X467" i="3" s="1"/>
  <c r="AB466" i="3"/>
  <c r="Z466" i="3"/>
  <c r="Y466" i="3"/>
  <c r="W466" i="3"/>
  <c r="V466" i="3"/>
  <c r="X466" i="3" s="1"/>
  <c r="Z465" i="3"/>
  <c r="Y465" i="3"/>
  <c r="AB465" i="3" s="1"/>
  <c r="X465" i="3"/>
  <c r="W465" i="3"/>
  <c r="V465" i="3"/>
  <c r="AB464" i="3"/>
  <c r="Z464" i="3"/>
  <c r="Y464" i="3"/>
  <c r="X464" i="3"/>
  <c r="W464" i="3"/>
  <c r="V464" i="3"/>
  <c r="AB463" i="3"/>
  <c r="Z463" i="3"/>
  <c r="Y463" i="3"/>
  <c r="X463" i="3"/>
  <c r="W463" i="3"/>
  <c r="V463" i="3"/>
  <c r="Z462" i="3"/>
  <c r="Y462" i="3"/>
  <c r="AB462" i="3" s="1"/>
  <c r="W462" i="3"/>
  <c r="V462" i="3"/>
  <c r="AB461" i="3"/>
  <c r="Z461" i="3"/>
  <c r="Y461" i="3"/>
  <c r="X461" i="3"/>
  <c r="W461" i="3"/>
  <c r="V461" i="3"/>
  <c r="Z460" i="3"/>
  <c r="Y460" i="3"/>
  <c r="W460" i="3"/>
  <c r="V460" i="3"/>
  <c r="Z459" i="3"/>
  <c r="Y459" i="3"/>
  <c r="W459" i="3"/>
  <c r="X459" i="3" s="1"/>
  <c r="V459" i="3"/>
  <c r="Z458" i="3"/>
  <c r="Y458" i="3"/>
  <c r="AB458" i="3" s="1"/>
  <c r="W458" i="3"/>
  <c r="V458" i="3"/>
  <c r="X458" i="3" s="1"/>
  <c r="Z457" i="3"/>
  <c r="Y457" i="3"/>
  <c r="X457" i="3"/>
  <c r="W457" i="3"/>
  <c r="V457" i="3"/>
  <c r="Z456" i="3"/>
  <c r="Y456" i="3"/>
  <c r="AB456" i="3" s="1"/>
  <c r="W456" i="3"/>
  <c r="V456" i="3"/>
  <c r="Z455" i="3"/>
  <c r="Y455" i="3"/>
  <c r="X455" i="3"/>
  <c r="W455" i="3"/>
  <c r="V455" i="3"/>
  <c r="Z454" i="3"/>
  <c r="Y454" i="3"/>
  <c r="AB454" i="3" s="1"/>
  <c r="W454" i="3"/>
  <c r="V454" i="3"/>
  <c r="X454" i="3" s="1"/>
  <c r="Z453" i="3"/>
  <c r="Y453" i="3"/>
  <c r="W453" i="3"/>
  <c r="X453" i="3" s="1"/>
  <c r="V453" i="3"/>
  <c r="Z452" i="3"/>
  <c r="Y452" i="3"/>
  <c r="AB452" i="3" s="1"/>
  <c r="W452" i="3"/>
  <c r="V452" i="3"/>
  <c r="Z451" i="3"/>
  <c r="Y451" i="3"/>
  <c r="W451" i="3"/>
  <c r="X451" i="3" s="1"/>
  <c r="V451" i="3"/>
  <c r="Z450" i="3"/>
  <c r="Y450" i="3"/>
  <c r="AB450" i="3" s="1"/>
  <c r="W450" i="3"/>
  <c r="V450" i="3"/>
  <c r="Z449" i="3"/>
  <c r="Y449" i="3"/>
  <c r="X449" i="3"/>
  <c r="W449" i="3"/>
  <c r="V449" i="3"/>
  <c r="Z448" i="3"/>
  <c r="Y448" i="3"/>
  <c r="AB448" i="3" s="1"/>
  <c r="W448" i="3"/>
  <c r="V448" i="3"/>
  <c r="Z447" i="3"/>
  <c r="Y447" i="3"/>
  <c r="AB447" i="3" s="1"/>
  <c r="X447" i="3"/>
  <c r="W447" i="3"/>
  <c r="V447" i="3"/>
  <c r="Z446" i="3"/>
  <c r="Y446" i="3"/>
  <c r="W446" i="3"/>
  <c r="V446" i="3"/>
  <c r="X446" i="3" s="1"/>
  <c r="Z445" i="3"/>
  <c r="Y445" i="3"/>
  <c r="AB445" i="3" s="1"/>
  <c r="X445" i="3"/>
  <c r="W445" i="3"/>
  <c r="V445" i="3"/>
  <c r="AB444" i="3"/>
  <c r="Z444" i="3"/>
  <c r="Y444" i="3"/>
  <c r="W444" i="3"/>
  <c r="X444" i="3" s="1"/>
  <c r="V444" i="3"/>
  <c r="Z443" i="3"/>
  <c r="Y443" i="3"/>
  <c r="X443" i="3"/>
  <c r="W443" i="3"/>
  <c r="V443" i="3"/>
  <c r="AB442" i="3"/>
  <c r="Z442" i="3"/>
  <c r="Y442" i="3"/>
  <c r="X442" i="3"/>
  <c r="W442" i="3"/>
  <c r="V442" i="3"/>
  <c r="AB441" i="3"/>
  <c r="Z441" i="3"/>
  <c r="Y441" i="3"/>
  <c r="W441" i="3"/>
  <c r="V441" i="3"/>
  <c r="X441" i="3" s="1"/>
  <c r="Z440" i="3"/>
  <c r="Y440" i="3"/>
  <c r="X440" i="3"/>
  <c r="W440" i="3"/>
  <c r="V440" i="3"/>
  <c r="Z439" i="3"/>
  <c r="Y439" i="3"/>
  <c r="X439" i="3"/>
  <c r="W439" i="3"/>
  <c r="V439" i="3"/>
  <c r="Z438" i="3"/>
  <c r="Y438" i="3"/>
  <c r="W438" i="3"/>
  <c r="V438" i="3"/>
  <c r="X438" i="3" s="1"/>
  <c r="Z437" i="3"/>
  <c r="Y437" i="3"/>
  <c r="W437" i="3"/>
  <c r="X437" i="3" s="1"/>
  <c r="V437" i="3"/>
  <c r="Z436" i="3"/>
  <c r="Y436" i="3"/>
  <c r="X436" i="3"/>
  <c r="W436" i="3"/>
  <c r="V436" i="3"/>
  <c r="AB435" i="3"/>
  <c r="Z435" i="3"/>
  <c r="Y435" i="3"/>
  <c r="W435" i="3"/>
  <c r="X435" i="3" s="1"/>
  <c r="V435" i="3"/>
  <c r="Z434" i="3"/>
  <c r="Y434" i="3"/>
  <c r="AB434" i="3" s="1"/>
  <c r="W434" i="3"/>
  <c r="V434" i="3"/>
  <c r="X434" i="3" s="1"/>
  <c r="Z433" i="3"/>
  <c r="Y433" i="3"/>
  <c r="AB433" i="3" s="1"/>
  <c r="X433" i="3"/>
  <c r="W433" i="3"/>
  <c r="V433" i="3"/>
  <c r="AB432" i="3"/>
  <c r="Z432" i="3"/>
  <c r="Y432" i="3"/>
  <c r="W432" i="3"/>
  <c r="X432" i="3" s="1"/>
  <c r="V432" i="3"/>
  <c r="AB431" i="3"/>
  <c r="Z431" i="3"/>
  <c r="Y431" i="3"/>
  <c r="W431" i="3"/>
  <c r="V431" i="3"/>
  <c r="Z430" i="3"/>
  <c r="Y430" i="3"/>
  <c r="AB430" i="3" s="1"/>
  <c r="W430" i="3"/>
  <c r="V430" i="3"/>
  <c r="X430" i="3" s="1"/>
  <c r="Z429" i="3"/>
  <c r="Y429" i="3"/>
  <c r="AB429" i="3" s="1"/>
  <c r="W429" i="3"/>
  <c r="V429" i="3"/>
  <c r="X429" i="3" s="1"/>
  <c r="AB428" i="3"/>
  <c r="Z428" i="3"/>
  <c r="Y428" i="3"/>
  <c r="X428" i="3"/>
  <c r="W428" i="3"/>
  <c r="V428" i="3"/>
  <c r="Z427" i="3"/>
  <c r="Y427" i="3"/>
  <c r="AB427" i="3" s="1"/>
  <c r="W427" i="3"/>
  <c r="X427" i="3" s="1"/>
  <c r="V427" i="3"/>
  <c r="AB426" i="3"/>
  <c r="Z426" i="3"/>
  <c r="Y426" i="3"/>
  <c r="W426" i="3"/>
  <c r="V426" i="3"/>
  <c r="X426" i="3" s="1"/>
  <c r="Z425" i="3"/>
  <c r="Y425" i="3"/>
  <c r="AB425" i="3" s="1"/>
  <c r="X425" i="3"/>
  <c r="W425" i="3"/>
  <c r="V425" i="3"/>
  <c r="Z424" i="3"/>
  <c r="Y424" i="3"/>
  <c r="W424" i="3"/>
  <c r="V424" i="3"/>
  <c r="X424" i="3" s="1"/>
  <c r="Z423" i="3"/>
  <c r="Y423" i="3"/>
  <c r="AB423" i="3" s="1"/>
  <c r="W423" i="3"/>
  <c r="V423" i="3"/>
  <c r="X423" i="3" s="1"/>
  <c r="Z422" i="3"/>
  <c r="Y422" i="3"/>
  <c r="W422" i="3"/>
  <c r="V422" i="3"/>
  <c r="X422" i="3" s="1"/>
  <c r="Z421" i="3"/>
  <c r="Y421" i="3"/>
  <c r="W421" i="3"/>
  <c r="X421" i="3" s="1"/>
  <c r="V421" i="3"/>
  <c r="Z420" i="3"/>
  <c r="Y420" i="3"/>
  <c r="X420" i="3"/>
  <c r="W420" i="3"/>
  <c r="V420" i="3"/>
  <c r="Z419" i="3"/>
  <c r="Y419" i="3"/>
  <c r="AB419" i="3" s="1"/>
  <c r="W419" i="3"/>
  <c r="V419" i="3"/>
  <c r="X419" i="3" s="1"/>
  <c r="AB418" i="3"/>
  <c r="Z418" i="3"/>
  <c r="Y418" i="3"/>
  <c r="W418" i="3"/>
  <c r="V418" i="3"/>
  <c r="X418" i="3" s="1"/>
  <c r="Z417" i="3"/>
  <c r="Y417" i="3"/>
  <c r="W417" i="3"/>
  <c r="V417" i="3"/>
  <c r="X417" i="3" s="1"/>
  <c r="AB416" i="3"/>
  <c r="Z416" i="3"/>
  <c r="Y416" i="3"/>
  <c r="W416" i="3"/>
  <c r="V416" i="3"/>
  <c r="X416" i="3" s="1"/>
  <c r="Z415" i="3"/>
  <c r="Y415" i="3"/>
  <c r="AB415" i="3" s="1"/>
  <c r="X415" i="3"/>
  <c r="W415" i="3"/>
  <c r="V415" i="3"/>
  <c r="AB414" i="3"/>
  <c r="Z414" i="3"/>
  <c r="Y414" i="3"/>
  <c r="X414" i="3"/>
  <c r="W414" i="3"/>
  <c r="V414" i="3"/>
  <c r="Z413" i="3"/>
  <c r="Y413" i="3"/>
  <c r="X413" i="3"/>
  <c r="W413" i="3"/>
  <c r="V413" i="3"/>
  <c r="Z412" i="3"/>
  <c r="Y412" i="3"/>
  <c r="W412" i="3"/>
  <c r="V412" i="3"/>
  <c r="X412" i="3" s="1"/>
  <c r="Z411" i="3"/>
  <c r="Y411" i="3"/>
  <c r="W411" i="3"/>
  <c r="X411" i="3" s="1"/>
  <c r="V411" i="3"/>
  <c r="Z410" i="3"/>
  <c r="Y410" i="3"/>
  <c r="X410" i="3"/>
  <c r="W410" i="3"/>
  <c r="V410" i="3"/>
  <c r="Z409" i="3"/>
  <c r="Y409" i="3"/>
  <c r="AB409" i="3" s="1"/>
  <c r="W409" i="3"/>
  <c r="V409" i="3"/>
  <c r="X409" i="3" s="1"/>
  <c r="AB408" i="3"/>
  <c r="Z408" i="3"/>
  <c r="Y408" i="3"/>
  <c r="W408" i="3"/>
  <c r="V408" i="3"/>
  <c r="X408" i="3" s="1"/>
  <c r="Z407" i="3"/>
  <c r="Y407" i="3"/>
  <c r="AB407" i="3" s="1"/>
  <c r="W407" i="3"/>
  <c r="V407" i="3"/>
  <c r="X407" i="3" s="1"/>
  <c r="AB406" i="3"/>
  <c r="Z406" i="3"/>
  <c r="Y406" i="3"/>
  <c r="X406" i="3"/>
  <c r="W406" i="3"/>
  <c r="V406" i="3"/>
  <c r="Z405" i="3"/>
  <c r="Y405" i="3"/>
  <c r="W405" i="3"/>
  <c r="V405" i="3"/>
  <c r="X405" i="3" s="1"/>
  <c r="AB404" i="3"/>
  <c r="Z404" i="3"/>
  <c r="Y404" i="3"/>
  <c r="X404" i="3"/>
  <c r="W404" i="3"/>
  <c r="V404" i="3"/>
  <c r="AB403" i="3"/>
  <c r="Z403" i="3"/>
  <c r="Y403" i="3"/>
  <c r="W403" i="3"/>
  <c r="X403" i="3" s="1"/>
  <c r="V403" i="3"/>
  <c r="Z402" i="3"/>
  <c r="Y402" i="3"/>
  <c r="X402" i="3"/>
  <c r="W402" i="3"/>
  <c r="V402" i="3"/>
  <c r="AB401" i="3"/>
  <c r="Z401" i="3"/>
  <c r="Y401" i="3"/>
  <c r="W401" i="3"/>
  <c r="X401" i="3" s="1"/>
  <c r="V401" i="3"/>
  <c r="Z400" i="3"/>
  <c r="Y400" i="3"/>
  <c r="AB400" i="3" s="1"/>
  <c r="W400" i="3"/>
  <c r="V400" i="3"/>
  <c r="Z399" i="3"/>
  <c r="Y399" i="3"/>
  <c r="W399" i="3"/>
  <c r="X399" i="3" s="1"/>
  <c r="V399" i="3"/>
  <c r="Z398" i="3"/>
  <c r="Y398" i="3"/>
  <c r="AB398" i="3" s="1"/>
  <c r="W398" i="3"/>
  <c r="V398" i="3"/>
  <c r="X398" i="3" s="1"/>
  <c r="AB397" i="3"/>
  <c r="Z397" i="3"/>
  <c r="Y397" i="3"/>
  <c r="X397" i="3"/>
  <c r="W397" i="3"/>
  <c r="V397" i="3"/>
  <c r="AB396" i="3"/>
  <c r="Z396" i="3"/>
  <c r="Y396" i="3"/>
  <c r="W396" i="3"/>
  <c r="X396" i="3" s="1"/>
  <c r="V396" i="3"/>
  <c r="Z395" i="3"/>
  <c r="Y395" i="3"/>
  <c r="X395" i="3"/>
  <c r="W395" i="3"/>
  <c r="V395" i="3"/>
  <c r="AB394" i="3"/>
  <c r="Z394" i="3"/>
  <c r="Y394" i="3"/>
  <c r="W394" i="3"/>
  <c r="X394" i="3" s="1"/>
  <c r="V394" i="3"/>
  <c r="Z393" i="3"/>
  <c r="Y393" i="3"/>
  <c r="X393" i="3"/>
  <c r="W393" i="3"/>
  <c r="V393" i="3"/>
  <c r="Z392" i="3"/>
  <c r="Y392" i="3"/>
  <c r="AB392" i="3" s="1"/>
  <c r="X392" i="3"/>
  <c r="W392" i="3"/>
  <c r="V392" i="3"/>
  <c r="AB391" i="3"/>
  <c r="Z391" i="3"/>
  <c r="Y391" i="3"/>
  <c r="W391" i="3"/>
  <c r="V391" i="3"/>
  <c r="Z390" i="3"/>
  <c r="Y390" i="3"/>
  <c r="AB390" i="3" s="1"/>
  <c r="W390" i="3"/>
  <c r="V390" i="3"/>
  <c r="X390" i="3" s="1"/>
  <c r="Z389" i="3"/>
  <c r="Y389" i="3"/>
  <c r="AB389" i="3" s="1"/>
  <c r="W389" i="3"/>
  <c r="V389" i="3"/>
  <c r="X389" i="3" s="1"/>
  <c r="AB388" i="3"/>
  <c r="Z388" i="3"/>
  <c r="Y388" i="3"/>
  <c r="X388" i="3"/>
  <c r="W388" i="3"/>
  <c r="V388" i="3"/>
  <c r="Z387" i="3"/>
  <c r="Y387" i="3"/>
  <c r="AB387" i="3" s="1"/>
  <c r="W387" i="3"/>
  <c r="X387" i="3" s="1"/>
  <c r="V387" i="3"/>
  <c r="Z386" i="3"/>
  <c r="Y386" i="3"/>
  <c r="X386" i="3"/>
  <c r="W386" i="3"/>
  <c r="V386" i="3"/>
  <c r="Z385" i="3"/>
  <c r="Y385" i="3"/>
  <c r="AB385" i="3" s="1"/>
  <c r="W385" i="3"/>
  <c r="X385" i="3" s="1"/>
  <c r="V385" i="3"/>
  <c r="Z384" i="3"/>
  <c r="Y384" i="3"/>
  <c r="X384" i="3"/>
  <c r="W384" i="3"/>
  <c r="V384" i="3"/>
  <c r="Z383" i="3"/>
  <c r="Y383" i="3"/>
  <c r="AB383" i="3" s="1"/>
  <c r="X383" i="3"/>
  <c r="W383" i="3"/>
  <c r="V383" i="3"/>
  <c r="AB382" i="3"/>
  <c r="Z382" i="3"/>
  <c r="Y382" i="3"/>
  <c r="W382" i="3"/>
  <c r="V382" i="3"/>
  <c r="X382" i="3" s="1"/>
  <c r="Z381" i="3"/>
  <c r="Y381" i="3"/>
  <c r="W381" i="3"/>
  <c r="V381" i="3"/>
  <c r="X381" i="3" s="1"/>
  <c r="AB380" i="3"/>
  <c r="Z380" i="3"/>
  <c r="Y380" i="3"/>
  <c r="W380" i="3"/>
  <c r="V380" i="3"/>
  <c r="X380" i="3" s="1"/>
  <c r="Z379" i="3"/>
  <c r="Y379" i="3"/>
  <c r="AB379" i="3" s="1"/>
  <c r="W379" i="3"/>
  <c r="V379" i="3"/>
  <c r="AB378" i="3"/>
  <c r="Z378" i="3"/>
  <c r="Y378" i="3"/>
  <c r="X378" i="3"/>
  <c r="W378" i="3"/>
  <c r="V378" i="3"/>
  <c r="Z377" i="3"/>
  <c r="Y377" i="3"/>
  <c r="W377" i="3"/>
  <c r="V377" i="3"/>
  <c r="X377" i="3" s="1"/>
  <c r="Z376" i="3"/>
  <c r="Y376" i="3"/>
  <c r="W376" i="3"/>
  <c r="V376" i="3"/>
  <c r="X376" i="3" s="1"/>
  <c r="Z375" i="3"/>
  <c r="Y375" i="3"/>
  <c r="W375" i="3"/>
  <c r="V375" i="3"/>
  <c r="X375" i="3" s="1"/>
  <c r="AB374" i="3"/>
  <c r="Z374" i="3"/>
  <c r="Y374" i="3"/>
  <c r="W374" i="3"/>
  <c r="V374" i="3"/>
  <c r="X374" i="3" s="1"/>
  <c r="Z373" i="3"/>
  <c r="Y373" i="3"/>
  <c r="W373" i="3"/>
  <c r="V373" i="3"/>
  <c r="X373" i="3" s="1"/>
  <c r="AB372" i="3"/>
  <c r="Z372" i="3"/>
  <c r="Y372" i="3"/>
  <c r="W372" i="3"/>
  <c r="V372" i="3"/>
  <c r="X372" i="3" s="1"/>
  <c r="Z371" i="3"/>
  <c r="Y371" i="3"/>
  <c r="AB371" i="3" s="1"/>
  <c r="X371" i="3"/>
  <c r="W371" i="3"/>
  <c r="V371" i="3"/>
  <c r="AB370" i="3"/>
  <c r="Z370" i="3"/>
  <c r="Y370" i="3"/>
  <c r="X370" i="3"/>
  <c r="W370" i="3"/>
  <c r="V370" i="3"/>
  <c r="AB369" i="3"/>
  <c r="Z369" i="3"/>
  <c r="Y369" i="3"/>
  <c r="X369" i="3"/>
  <c r="W369" i="3"/>
  <c r="V369" i="3"/>
  <c r="Z368" i="3"/>
  <c r="Y368" i="3"/>
  <c r="AB368" i="3" s="1"/>
  <c r="W368" i="3"/>
  <c r="V368" i="3"/>
  <c r="X368" i="3" s="1"/>
  <c r="Z367" i="3"/>
  <c r="Y367" i="3"/>
  <c r="AB367" i="3" s="1"/>
  <c r="X367" i="3"/>
  <c r="W367" i="3"/>
  <c r="V367" i="3"/>
  <c r="AB366" i="3"/>
  <c r="Z366" i="3"/>
  <c r="Y366" i="3"/>
  <c r="W366" i="3"/>
  <c r="V366" i="3"/>
  <c r="AB365" i="3"/>
  <c r="Z365" i="3"/>
  <c r="Y365" i="3"/>
  <c r="W365" i="3"/>
  <c r="V365" i="3"/>
  <c r="Z364" i="3"/>
  <c r="Y364" i="3"/>
  <c r="AB364" i="3" s="1"/>
  <c r="W364" i="3"/>
  <c r="V364" i="3"/>
  <c r="X364" i="3" s="1"/>
  <c r="Z363" i="3"/>
  <c r="Y363" i="3"/>
  <c r="AB363" i="3" s="1"/>
  <c r="W363" i="3"/>
  <c r="V363" i="3"/>
  <c r="X363" i="3" s="1"/>
  <c r="Z362" i="3"/>
  <c r="Y362" i="3"/>
  <c r="AB362" i="3" s="1"/>
  <c r="X362" i="3"/>
  <c r="W362" i="3"/>
  <c r="V362" i="3"/>
  <c r="Z361" i="3"/>
  <c r="Y361" i="3"/>
  <c r="AB361" i="3" s="1"/>
  <c r="X361" i="3"/>
  <c r="W361" i="3"/>
  <c r="V361" i="3"/>
  <c r="AB360" i="3"/>
  <c r="Z360" i="3"/>
  <c r="Y360" i="3"/>
  <c r="W360" i="3"/>
  <c r="V360" i="3"/>
  <c r="X360" i="3" s="1"/>
  <c r="Z359" i="3"/>
  <c r="Y359" i="3"/>
  <c r="AB359" i="3" s="1"/>
  <c r="W359" i="3"/>
  <c r="X359" i="3" s="1"/>
  <c r="V359" i="3"/>
  <c r="AB358" i="3"/>
  <c r="Z358" i="3"/>
  <c r="Y358" i="3"/>
  <c r="X358" i="3"/>
  <c r="W358" i="3"/>
  <c r="V358" i="3"/>
  <c r="AB357" i="3"/>
  <c r="Z357" i="3"/>
  <c r="Y357" i="3"/>
  <c r="X357" i="3"/>
  <c r="W357" i="3"/>
  <c r="V357" i="3"/>
  <c r="Z356" i="3"/>
  <c r="Y356" i="3"/>
  <c r="AB356" i="3" s="1"/>
  <c r="W356" i="3"/>
  <c r="V356" i="3"/>
  <c r="Z355" i="3"/>
  <c r="Y355" i="3"/>
  <c r="AB355" i="3" s="1"/>
  <c r="X355" i="3"/>
  <c r="W355" i="3"/>
  <c r="V355" i="3"/>
  <c r="Z354" i="3"/>
  <c r="Y354" i="3"/>
  <c r="AB354" i="3" s="1"/>
  <c r="X354" i="3"/>
  <c r="W354" i="3"/>
  <c r="V354" i="3"/>
  <c r="AB353" i="3"/>
  <c r="Z353" i="3"/>
  <c r="Y353" i="3"/>
  <c r="W353" i="3"/>
  <c r="V353" i="3"/>
  <c r="Z352" i="3"/>
  <c r="Y352" i="3"/>
  <c r="AB352" i="3" s="1"/>
  <c r="X352" i="3"/>
  <c r="W352" i="3"/>
  <c r="V352" i="3"/>
  <c r="Z351" i="3"/>
  <c r="Y351" i="3"/>
  <c r="AB351" i="3" s="1"/>
  <c r="X351" i="3"/>
  <c r="W351" i="3"/>
  <c r="V351" i="3"/>
  <c r="AB350" i="3"/>
  <c r="Z350" i="3"/>
  <c r="Y350" i="3"/>
  <c r="X350" i="3"/>
  <c r="W350" i="3"/>
  <c r="V350" i="3"/>
  <c r="Z349" i="3"/>
  <c r="Y349" i="3"/>
  <c r="AB349" i="3" s="1"/>
  <c r="X349" i="3"/>
  <c r="W349" i="3"/>
  <c r="V349" i="3"/>
  <c r="AB348" i="3"/>
  <c r="Z348" i="3"/>
  <c r="Y348" i="3"/>
  <c r="W348" i="3"/>
  <c r="V348" i="3"/>
  <c r="X348" i="3" s="1"/>
  <c r="Z347" i="3"/>
  <c r="Y347" i="3"/>
  <c r="AB347" i="3" s="1"/>
  <c r="X347" i="3"/>
  <c r="W347" i="3"/>
  <c r="V347" i="3"/>
  <c r="AB346" i="3"/>
  <c r="Z346" i="3"/>
  <c r="Y346" i="3"/>
  <c r="X346" i="3"/>
  <c r="W346" i="3"/>
  <c r="V346" i="3"/>
  <c r="Z345" i="3"/>
  <c r="Y345" i="3"/>
  <c r="AB345" i="3" s="1"/>
  <c r="X345" i="3"/>
  <c r="W345" i="3"/>
  <c r="V345" i="3"/>
  <c r="Z344" i="3"/>
  <c r="Y344" i="3"/>
  <c r="AB344" i="3" s="1"/>
  <c r="W344" i="3"/>
  <c r="V344" i="3"/>
  <c r="Z343" i="3"/>
  <c r="Y343" i="3"/>
  <c r="AB343" i="3" s="1"/>
  <c r="X343" i="3"/>
  <c r="W343" i="3"/>
  <c r="V343" i="3"/>
  <c r="Z342" i="3"/>
  <c r="Y342" i="3"/>
  <c r="AB342" i="3" s="1"/>
  <c r="W342" i="3"/>
  <c r="V342" i="3"/>
  <c r="X342" i="3" s="1"/>
  <c r="AB341" i="3"/>
  <c r="Z341" i="3"/>
  <c r="Y341" i="3"/>
  <c r="W341" i="3"/>
  <c r="V341" i="3"/>
  <c r="Z340" i="3"/>
  <c r="Y340" i="3"/>
  <c r="AB340" i="3" s="1"/>
  <c r="W340" i="3"/>
  <c r="V340" i="3"/>
  <c r="X340" i="3" s="1"/>
  <c r="Z339" i="3"/>
  <c r="Y339" i="3"/>
  <c r="AB339" i="3" s="1"/>
  <c r="X339" i="3"/>
  <c r="W339" i="3"/>
  <c r="V339" i="3"/>
  <c r="Z338" i="3"/>
  <c r="Y338" i="3"/>
  <c r="AB338" i="3" s="1"/>
  <c r="X338" i="3"/>
  <c r="W338" i="3"/>
  <c r="V338" i="3"/>
  <c r="Z337" i="3"/>
  <c r="Y337" i="3"/>
  <c r="AB337" i="3" s="1"/>
  <c r="X337" i="3"/>
  <c r="W337" i="3"/>
  <c r="V337" i="3"/>
  <c r="AB336" i="3"/>
  <c r="Z336" i="3"/>
  <c r="Y336" i="3"/>
  <c r="W336" i="3"/>
  <c r="V336" i="3"/>
  <c r="X336" i="3" s="1"/>
  <c r="AB335" i="3"/>
  <c r="Z335" i="3"/>
  <c r="Y335" i="3"/>
  <c r="X335" i="3"/>
  <c r="W335" i="3"/>
  <c r="V335" i="3"/>
  <c r="AB334" i="3"/>
  <c r="Z334" i="3"/>
  <c r="Y334" i="3"/>
  <c r="X334" i="3"/>
  <c r="W334" i="3"/>
  <c r="V334" i="3"/>
  <c r="AB333" i="3"/>
  <c r="Z333" i="3"/>
  <c r="Y333" i="3"/>
  <c r="X333" i="3"/>
  <c r="W333" i="3"/>
  <c r="V333" i="3"/>
  <c r="Z332" i="3"/>
  <c r="Y332" i="3"/>
  <c r="AB332" i="3" s="1"/>
  <c r="W332" i="3"/>
  <c r="V332" i="3"/>
  <c r="AB331" i="3"/>
  <c r="Z331" i="3"/>
  <c r="Y331" i="3"/>
  <c r="X331" i="3"/>
  <c r="W331" i="3"/>
  <c r="V331" i="3"/>
  <c r="Z330" i="3"/>
  <c r="Y330" i="3"/>
  <c r="AB330" i="3" s="1"/>
  <c r="W330" i="3"/>
  <c r="V330" i="3"/>
  <c r="AB329" i="3"/>
  <c r="Z329" i="3"/>
  <c r="Y329" i="3"/>
  <c r="W329" i="3"/>
  <c r="V329" i="3"/>
  <c r="Z328" i="3"/>
  <c r="Y328" i="3"/>
  <c r="AB328" i="3" s="1"/>
  <c r="W328" i="3"/>
  <c r="V328" i="3"/>
  <c r="Z327" i="3"/>
  <c r="Y327" i="3"/>
  <c r="AB327" i="3" s="1"/>
  <c r="X327" i="3"/>
  <c r="W327" i="3"/>
  <c r="V327" i="3"/>
  <c r="Z326" i="3"/>
  <c r="Y326" i="3"/>
  <c r="AB326" i="3" s="1"/>
  <c r="X326" i="3"/>
  <c r="W326" i="3"/>
  <c r="V326" i="3"/>
  <c r="Z325" i="3"/>
  <c r="Y325" i="3"/>
  <c r="AB325" i="3" s="1"/>
  <c r="X325" i="3"/>
  <c r="W325" i="3"/>
  <c r="V325" i="3"/>
  <c r="AB324" i="3"/>
  <c r="Z324" i="3"/>
  <c r="Y324" i="3"/>
  <c r="W324" i="3"/>
  <c r="V324" i="3"/>
  <c r="X324" i="3" s="1"/>
  <c r="AB323" i="3"/>
  <c r="Z323" i="3"/>
  <c r="Y323" i="3"/>
  <c r="W323" i="3"/>
  <c r="V323" i="3"/>
  <c r="X323" i="3" s="1"/>
  <c r="AB322" i="3"/>
  <c r="Z322" i="3"/>
  <c r="Y322" i="3"/>
  <c r="X322" i="3"/>
  <c r="W322" i="3"/>
  <c r="V322" i="3"/>
  <c r="AB321" i="3"/>
  <c r="Z321" i="3"/>
  <c r="Y321" i="3"/>
  <c r="W321" i="3"/>
  <c r="X321" i="3" s="1"/>
  <c r="V321" i="3"/>
  <c r="Z320" i="3"/>
  <c r="Y320" i="3"/>
  <c r="AB320" i="3" s="1"/>
  <c r="W320" i="3"/>
  <c r="V320" i="3"/>
  <c r="X320" i="3" s="1"/>
  <c r="AB319" i="3"/>
  <c r="Z319" i="3"/>
  <c r="Y319" i="3"/>
  <c r="X319" i="3"/>
  <c r="W319" i="3"/>
  <c r="V319" i="3"/>
  <c r="Z318" i="3"/>
  <c r="Y318" i="3"/>
  <c r="AB318" i="3" s="1"/>
  <c r="X318" i="3"/>
  <c r="W318" i="3"/>
  <c r="V318" i="3"/>
  <c r="AB317" i="3"/>
  <c r="Z317" i="3"/>
  <c r="Y317" i="3"/>
  <c r="W317" i="3"/>
  <c r="V317" i="3"/>
  <c r="Z316" i="3"/>
  <c r="Y316" i="3"/>
  <c r="AB316" i="3" s="1"/>
  <c r="X316" i="3"/>
  <c r="W316" i="3"/>
  <c r="V316" i="3"/>
  <c r="Z315" i="3"/>
  <c r="Y315" i="3"/>
  <c r="AB315" i="3" s="1"/>
  <c r="W315" i="3"/>
  <c r="V315" i="3"/>
  <c r="X315" i="3" s="1"/>
  <c r="Z314" i="3"/>
  <c r="Y314" i="3"/>
  <c r="AB314" i="3" s="1"/>
  <c r="X314" i="3"/>
  <c r="W314" i="3"/>
  <c r="V314" i="3"/>
  <c r="Z313" i="3"/>
  <c r="Y313" i="3"/>
  <c r="AB313" i="3" s="1"/>
  <c r="W313" i="3"/>
  <c r="V313" i="3"/>
  <c r="AB312" i="3"/>
  <c r="Z312" i="3"/>
  <c r="Y312" i="3"/>
  <c r="W312" i="3"/>
  <c r="V312" i="3"/>
  <c r="X312" i="3" s="1"/>
  <c r="AB311" i="3"/>
  <c r="Z311" i="3"/>
  <c r="Y311" i="3"/>
  <c r="X311" i="3"/>
  <c r="W311" i="3"/>
  <c r="V311" i="3"/>
  <c r="AB310" i="3"/>
  <c r="Z310" i="3"/>
  <c r="Y310" i="3"/>
  <c r="W310" i="3"/>
  <c r="V310" i="3"/>
  <c r="X310" i="3" s="1"/>
  <c r="Z309" i="3"/>
  <c r="Y309" i="3"/>
  <c r="AB309" i="3" s="1"/>
  <c r="W309" i="3"/>
  <c r="V309" i="3"/>
  <c r="X309" i="3" s="1"/>
  <c r="Z308" i="3"/>
  <c r="Y308" i="3"/>
  <c r="AB308" i="3" s="1"/>
  <c r="W308" i="3"/>
  <c r="V308" i="3"/>
  <c r="X308" i="3" s="1"/>
  <c r="Z307" i="3"/>
  <c r="Y307" i="3"/>
  <c r="AB307" i="3" s="1"/>
  <c r="X307" i="3"/>
  <c r="W307" i="3"/>
  <c r="V307" i="3"/>
  <c r="AB306" i="3"/>
  <c r="Z306" i="3"/>
  <c r="Y306" i="3"/>
  <c r="X306" i="3"/>
  <c r="W306" i="3"/>
  <c r="V306" i="3"/>
  <c r="AB305" i="3"/>
  <c r="Z305" i="3"/>
  <c r="Y305" i="3"/>
  <c r="W305" i="3"/>
  <c r="V305" i="3"/>
  <c r="Z304" i="3"/>
  <c r="Y304" i="3"/>
  <c r="AB304" i="3" s="1"/>
  <c r="W304" i="3"/>
  <c r="V304" i="3"/>
  <c r="X304" i="3" s="1"/>
  <c r="Z303" i="3"/>
  <c r="Y303" i="3"/>
  <c r="AB303" i="3" s="1"/>
  <c r="X303" i="3"/>
  <c r="W303" i="3"/>
  <c r="V303" i="3"/>
  <c r="Z302" i="3"/>
  <c r="Y302" i="3"/>
  <c r="AB302" i="3" s="1"/>
  <c r="W302" i="3"/>
  <c r="X302" i="3" s="1"/>
  <c r="V302" i="3"/>
  <c r="Z301" i="3"/>
  <c r="Y301" i="3"/>
  <c r="AB301" i="3" s="1"/>
  <c r="X301" i="3"/>
  <c r="W301" i="3"/>
  <c r="V301" i="3"/>
  <c r="AB300" i="3"/>
  <c r="Z300" i="3"/>
  <c r="Y300" i="3"/>
  <c r="W300" i="3"/>
  <c r="V300" i="3"/>
  <c r="X300" i="3" s="1"/>
  <c r="AB299" i="3"/>
  <c r="Z299" i="3"/>
  <c r="Y299" i="3"/>
  <c r="W299" i="3"/>
  <c r="V299" i="3"/>
  <c r="X299" i="3" s="1"/>
  <c r="AB298" i="3"/>
  <c r="Z298" i="3"/>
  <c r="Y298" i="3"/>
  <c r="W298" i="3"/>
  <c r="V298" i="3"/>
  <c r="X298" i="3" s="1"/>
  <c r="AB297" i="3"/>
  <c r="Z297" i="3"/>
  <c r="Y297" i="3"/>
  <c r="W297" i="3"/>
  <c r="X297" i="3" s="1"/>
  <c r="V297" i="3"/>
  <c r="Z296" i="3"/>
  <c r="Y296" i="3"/>
  <c r="AB296" i="3" s="1"/>
  <c r="W296" i="3"/>
  <c r="V296" i="3"/>
  <c r="X296" i="3" s="1"/>
  <c r="AB295" i="3"/>
  <c r="Z295" i="3"/>
  <c r="Y295" i="3"/>
  <c r="X295" i="3"/>
  <c r="W295" i="3"/>
  <c r="V295" i="3"/>
  <c r="Z294" i="3"/>
  <c r="Y294" i="3"/>
  <c r="AB294" i="3" s="1"/>
  <c r="W294" i="3"/>
  <c r="V294" i="3"/>
  <c r="X294" i="3" s="1"/>
  <c r="AB293" i="3"/>
  <c r="Z293" i="3"/>
  <c r="Y293" i="3"/>
  <c r="W293" i="3"/>
  <c r="V293" i="3"/>
  <c r="AB292" i="3"/>
  <c r="Z292" i="3"/>
  <c r="Y292" i="3"/>
  <c r="X292" i="3"/>
  <c r="W292" i="3"/>
  <c r="V292" i="3"/>
  <c r="Z291" i="3"/>
  <c r="Y291" i="3"/>
  <c r="AB291" i="3" s="1"/>
  <c r="W291" i="3"/>
  <c r="V291" i="3"/>
  <c r="X291" i="3" s="1"/>
  <c r="AB290" i="3"/>
  <c r="Z290" i="3"/>
  <c r="Y290" i="3"/>
  <c r="X290" i="3"/>
  <c r="W290" i="3"/>
  <c r="V290" i="3"/>
  <c r="Z289" i="3"/>
  <c r="Y289" i="3"/>
  <c r="AB289" i="3" s="1"/>
  <c r="W289" i="3"/>
  <c r="V289" i="3"/>
  <c r="X289" i="3" s="1"/>
  <c r="Z288" i="3"/>
  <c r="Y288" i="3"/>
  <c r="AB288" i="3" s="1"/>
  <c r="W288" i="3"/>
  <c r="V288" i="3"/>
  <c r="X288" i="3" s="1"/>
  <c r="AB287" i="3"/>
  <c r="Z287" i="3"/>
  <c r="Y287" i="3"/>
  <c r="W287" i="3"/>
  <c r="X287" i="3" s="1"/>
  <c r="V287" i="3"/>
  <c r="AB286" i="3"/>
  <c r="Z286" i="3"/>
  <c r="Y286" i="3"/>
  <c r="W286" i="3"/>
  <c r="V286" i="3"/>
  <c r="X286" i="3" s="1"/>
  <c r="Z285" i="3"/>
  <c r="Y285" i="3"/>
  <c r="AB285" i="3" s="1"/>
  <c r="X285" i="3"/>
  <c r="W285" i="3"/>
  <c r="V285" i="3"/>
  <c r="Z284" i="3"/>
  <c r="Y284" i="3"/>
  <c r="AB284" i="3" s="1"/>
  <c r="W284" i="3"/>
  <c r="V284" i="3"/>
  <c r="X284" i="3" s="1"/>
  <c r="Z283" i="3"/>
  <c r="Y283" i="3"/>
  <c r="AB283" i="3" s="1"/>
  <c r="X283" i="3"/>
  <c r="W283" i="3"/>
  <c r="V283" i="3"/>
  <c r="AB282" i="3"/>
  <c r="Z282" i="3"/>
  <c r="Y282" i="3"/>
  <c r="X282" i="3"/>
  <c r="W282" i="3"/>
  <c r="V282" i="3"/>
  <c r="AB281" i="3"/>
  <c r="Z281" i="3"/>
  <c r="Y281" i="3"/>
  <c r="W281" i="3"/>
  <c r="V281" i="3"/>
  <c r="X281" i="3" s="1"/>
  <c r="Z280" i="3"/>
  <c r="Y280" i="3"/>
  <c r="AB280" i="3" s="1"/>
  <c r="W280" i="3"/>
  <c r="V280" i="3"/>
  <c r="X280" i="3" s="1"/>
  <c r="Z279" i="3"/>
  <c r="Y279" i="3"/>
  <c r="AB279" i="3" s="1"/>
  <c r="W279" i="3"/>
  <c r="X279" i="3" s="1"/>
  <c r="V279" i="3"/>
  <c r="Z278" i="3"/>
  <c r="Y278" i="3"/>
  <c r="AB278" i="3" s="1"/>
  <c r="W278" i="3"/>
  <c r="V278" i="3"/>
  <c r="Z277" i="3"/>
  <c r="Y277" i="3"/>
  <c r="AB277" i="3" s="1"/>
  <c r="W277" i="3"/>
  <c r="V277" i="3"/>
  <c r="X277" i="3" s="1"/>
  <c r="AB276" i="3"/>
  <c r="Z276" i="3"/>
  <c r="Y276" i="3"/>
  <c r="X276" i="3"/>
  <c r="W276" i="3"/>
  <c r="V276" i="3"/>
  <c r="AB275" i="3"/>
  <c r="Z275" i="3"/>
  <c r="Y275" i="3"/>
  <c r="W275" i="3"/>
  <c r="X275" i="3" s="1"/>
  <c r="V275" i="3"/>
  <c r="Z274" i="3"/>
  <c r="Y274" i="3"/>
  <c r="AB274" i="3" s="1"/>
  <c r="X274" i="3"/>
  <c r="W274" i="3"/>
  <c r="V274" i="3"/>
  <c r="Z273" i="3"/>
  <c r="Y273" i="3"/>
  <c r="AB273" i="3" s="1"/>
  <c r="W273" i="3"/>
  <c r="V273" i="3"/>
  <c r="X273" i="3" s="1"/>
  <c r="AB272" i="3"/>
  <c r="Z272" i="3"/>
  <c r="Y272" i="3"/>
  <c r="X272" i="3"/>
  <c r="W272" i="3"/>
  <c r="V272" i="3"/>
  <c r="AB271" i="3"/>
  <c r="Z271" i="3"/>
  <c r="Y271" i="3"/>
  <c r="X271" i="3"/>
  <c r="W271" i="3"/>
  <c r="V271" i="3"/>
  <c r="AB270" i="3"/>
  <c r="Z270" i="3"/>
  <c r="Y270" i="3"/>
  <c r="W270" i="3"/>
  <c r="V270" i="3"/>
  <c r="X270" i="3" s="1"/>
  <c r="Z269" i="3"/>
  <c r="Y269" i="3"/>
  <c r="AB269" i="3" s="1"/>
  <c r="W269" i="3"/>
  <c r="V269" i="3"/>
  <c r="X269" i="3" s="1"/>
  <c r="AB268" i="3"/>
  <c r="Z268" i="3"/>
  <c r="Y268" i="3"/>
  <c r="X268" i="3"/>
  <c r="W268" i="3"/>
  <c r="V268" i="3"/>
  <c r="Z267" i="3"/>
  <c r="Y267" i="3"/>
  <c r="AB267" i="3" s="1"/>
  <c r="X267" i="3"/>
  <c r="W267" i="3"/>
  <c r="V267" i="3"/>
  <c r="Z266" i="3"/>
  <c r="Y266" i="3"/>
  <c r="AB266" i="3" s="1"/>
  <c r="W266" i="3"/>
  <c r="V266" i="3"/>
  <c r="X266" i="3" s="1"/>
  <c r="AB265" i="3"/>
  <c r="Z265" i="3"/>
  <c r="Y265" i="3"/>
  <c r="W265" i="3"/>
  <c r="V265" i="3"/>
  <c r="X265" i="3" s="1"/>
  <c r="AB264" i="3"/>
  <c r="Z264" i="3"/>
  <c r="Y264" i="3"/>
  <c r="W264" i="3"/>
  <c r="V264" i="3"/>
  <c r="X264" i="3" s="1"/>
  <c r="AB263" i="3"/>
  <c r="Z263" i="3"/>
  <c r="Y263" i="3"/>
  <c r="W263" i="3"/>
  <c r="X263" i="3" s="1"/>
  <c r="V263" i="3"/>
  <c r="Z262" i="3"/>
  <c r="Y262" i="3"/>
  <c r="AB262" i="3" s="1"/>
  <c r="W262" i="3"/>
  <c r="V262" i="3"/>
  <c r="X262" i="3" s="1"/>
  <c r="Z261" i="3"/>
  <c r="Y261" i="3"/>
  <c r="AB261" i="3" s="1"/>
  <c r="W261" i="3"/>
  <c r="V261" i="3"/>
  <c r="X261" i="3" s="1"/>
  <c r="AB260" i="3"/>
  <c r="Z260" i="3"/>
  <c r="Y260" i="3"/>
  <c r="X260" i="3"/>
  <c r="W260" i="3"/>
  <c r="V260" i="3"/>
  <c r="AB259" i="3"/>
  <c r="Z259" i="3"/>
  <c r="Y259" i="3"/>
  <c r="W259" i="3"/>
  <c r="V259" i="3"/>
  <c r="X259" i="3" s="1"/>
  <c r="AB258" i="3"/>
  <c r="Z258" i="3"/>
  <c r="Y258" i="3"/>
  <c r="W258" i="3"/>
  <c r="V258" i="3"/>
  <c r="X258" i="3" s="1"/>
  <c r="Z257" i="3"/>
  <c r="Y257" i="3"/>
  <c r="AB257" i="3" s="1"/>
  <c r="W257" i="3"/>
  <c r="V257" i="3"/>
  <c r="X257" i="3" s="1"/>
  <c r="AB256" i="3"/>
  <c r="Z256" i="3"/>
  <c r="Y256" i="3"/>
  <c r="X256" i="3"/>
  <c r="W256" i="3"/>
  <c r="V256" i="3"/>
  <c r="AB255" i="3"/>
  <c r="Z255" i="3"/>
  <c r="Y255" i="3"/>
  <c r="W255" i="3"/>
  <c r="X255" i="3" s="1"/>
  <c r="V255" i="3"/>
  <c r="Z254" i="3"/>
  <c r="Y254" i="3"/>
  <c r="AB254" i="3" s="1"/>
  <c r="W254" i="3"/>
  <c r="V254" i="3"/>
  <c r="X254" i="3" s="1"/>
  <c r="Z253" i="3"/>
  <c r="Y253" i="3"/>
  <c r="AB253" i="3" s="1"/>
  <c r="W253" i="3"/>
  <c r="V253" i="3"/>
  <c r="X253" i="3" s="1"/>
  <c r="Z252" i="3"/>
  <c r="Y252" i="3"/>
  <c r="AB252" i="3" s="1"/>
  <c r="W252" i="3"/>
  <c r="V252" i="3"/>
  <c r="X252" i="3" s="1"/>
  <c r="AB251" i="3"/>
  <c r="Z251" i="3"/>
  <c r="Y251" i="3"/>
  <c r="W251" i="3"/>
  <c r="X251" i="3" s="1"/>
  <c r="V251" i="3"/>
  <c r="Z250" i="3"/>
  <c r="Y250" i="3"/>
  <c r="AB250" i="3" s="1"/>
  <c r="W250" i="3"/>
  <c r="V250" i="3"/>
  <c r="X250" i="3" s="1"/>
  <c r="Z249" i="3"/>
  <c r="Y249" i="3"/>
  <c r="AB249" i="3" s="1"/>
  <c r="W249" i="3"/>
  <c r="V249" i="3"/>
  <c r="X249" i="3" s="1"/>
  <c r="Z248" i="3"/>
  <c r="Y248" i="3"/>
  <c r="AB248" i="3" s="1"/>
  <c r="X248" i="3"/>
  <c r="W248" i="3"/>
  <c r="V248" i="3"/>
  <c r="AB247" i="3"/>
  <c r="Z247" i="3"/>
  <c r="Y247" i="3"/>
  <c r="X247" i="3"/>
  <c r="W247" i="3"/>
  <c r="V247" i="3"/>
  <c r="AB246" i="3"/>
  <c r="Z246" i="3"/>
  <c r="Y246" i="3"/>
  <c r="W246" i="3"/>
  <c r="V246" i="3"/>
  <c r="X246" i="3" s="1"/>
  <c r="Z245" i="3"/>
  <c r="Y245" i="3"/>
  <c r="AB245" i="3" s="1"/>
  <c r="X245" i="3"/>
  <c r="W245" i="3"/>
  <c r="V245" i="3"/>
  <c r="AB244" i="3"/>
  <c r="Z244" i="3"/>
  <c r="Y244" i="3"/>
  <c r="X244" i="3"/>
  <c r="W244" i="3"/>
  <c r="V244" i="3"/>
  <c r="AB243" i="3"/>
  <c r="Z243" i="3"/>
  <c r="Y243" i="3"/>
  <c r="X243" i="3"/>
  <c r="W243" i="3"/>
  <c r="V243" i="3"/>
  <c r="Z242" i="3"/>
  <c r="Y242" i="3"/>
  <c r="AB242" i="3" s="1"/>
  <c r="W242" i="3"/>
  <c r="V242" i="3"/>
  <c r="Z241" i="3"/>
  <c r="Y241" i="3"/>
  <c r="AB241" i="3" s="1"/>
  <c r="W241" i="3"/>
  <c r="V241" i="3"/>
  <c r="X241" i="3" s="1"/>
  <c r="Z240" i="3"/>
  <c r="Y240" i="3"/>
  <c r="AB240" i="3" s="1"/>
  <c r="X240" i="3"/>
  <c r="W240" i="3"/>
  <c r="V240" i="3"/>
  <c r="AB239" i="3"/>
  <c r="Z239" i="3"/>
  <c r="Y239" i="3"/>
  <c r="W239" i="3"/>
  <c r="X239" i="3" s="1"/>
  <c r="V239" i="3"/>
  <c r="Z238" i="3"/>
  <c r="Y238" i="3"/>
  <c r="AB238" i="3" s="1"/>
  <c r="X238" i="3"/>
  <c r="W238" i="3"/>
  <c r="V238" i="3"/>
  <c r="Z237" i="3"/>
  <c r="Y237" i="3"/>
  <c r="AB237" i="3" s="1"/>
  <c r="W237" i="3"/>
  <c r="V237" i="3"/>
  <c r="X237" i="3" s="1"/>
  <c r="AB236" i="3"/>
  <c r="Z236" i="3"/>
  <c r="Y236" i="3"/>
  <c r="X236" i="3"/>
  <c r="W236" i="3"/>
  <c r="V236" i="3"/>
  <c r="AB235" i="3"/>
  <c r="Z235" i="3"/>
  <c r="Y235" i="3"/>
  <c r="X235" i="3"/>
  <c r="W235" i="3"/>
  <c r="V235" i="3"/>
  <c r="AB234" i="3"/>
  <c r="Z234" i="3"/>
  <c r="Y234" i="3"/>
  <c r="W234" i="3"/>
  <c r="V234" i="3"/>
  <c r="X234" i="3" s="1"/>
  <c r="Z233" i="3"/>
  <c r="Y233" i="3"/>
  <c r="AB233" i="3" s="1"/>
  <c r="W233" i="3"/>
  <c r="V233" i="3"/>
  <c r="X233" i="3" s="1"/>
  <c r="AB232" i="3"/>
  <c r="Z232" i="3"/>
  <c r="Y232" i="3"/>
  <c r="X232" i="3"/>
  <c r="W232" i="3"/>
  <c r="V232" i="3"/>
  <c r="AB231" i="3"/>
  <c r="Z231" i="3"/>
  <c r="Y231" i="3"/>
  <c r="X231" i="3"/>
  <c r="W231" i="3"/>
  <c r="V231" i="3"/>
  <c r="Z230" i="3"/>
  <c r="Y230" i="3"/>
  <c r="AB230" i="3" s="1"/>
  <c r="W230" i="3"/>
  <c r="V230" i="3"/>
  <c r="X230" i="3" s="1"/>
  <c r="AB229" i="3"/>
  <c r="Z229" i="3"/>
  <c r="Y229" i="3"/>
  <c r="W229" i="3"/>
  <c r="V229" i="3"/>
  <c r="X229" i="3" s="1"/>
  <c r="AB228" i="3"/>
  <c r="Z228" i="3"/>
  <c r="Y228" i="3"/>
  <c r="W228" i="3"/>
  <c r="V228" i="3"/>
  <c r="X228" i="3" s="1"/>
  <c r="AB227" i="3"/>
  <c r="Z227" i="3"/>
  <c r="Y227" i="3"/>
  <c r="W227" i="3"/>
  <c r="X227" i="3" s="1"/>
  <c r="V227" i="3"/>
  <c r="Z226" i="3"/>
  <c r="Y226" i="3"/>
  <c r="AB226" i="3" s="1"/>
  <c r="W226" i="3"/>
  <c r="V226" i="3"/>
  <c r="X226" i="3" s="1"/>
  <c r="Z225" i="3"/>
  <c r="Y225" i="3"/>
  <c r="AB225" i="3" s="1"/>
  <c r="W225" i="3"/>
  <c r="V225" i="3"/>
  <c r="X225" i="3" s="1"/>
  <c r="Z224" i="3"/>
  <c r="Y224" i="3"/>
  <c r="AB224" i="3" s="1"/>
  <c r="X224" i="3"/>
  <c r="W224" i="3"/>
  <c r="V224" i="3"/>
  <c r="AB223" i="3"/>
  <c r="Z223" i="3"/>
  <c r="Y223" i="3"/>
  <c r="W223" i="3"/>
  <c r="V223" i="3"/>
  <c r="X223" i="3" s="1"/>
  <c r="AB222" i="3"/>
  <c r="Z222" i="3"/>
  <c r="Y222" i="3"/>
  <c r="W222" i="3"/>
  <c r="V222" i="3"/>
  <c r="X222" i="3" s="1"/>
  <c r="Z221" i="3"/>
  <c r="Y221" i="3"/>
  <c r="AB221" i="3" s="1"/>
  <c r="W221" i="3"/>
  <c r="X221" i="3" s="1"/>
  <c r="V221" i="3"/>
  <c r="AB220" i="3"/>
  <c r="Z220" i="3"/>
  <c r="Y220" i="3"/>
  <c r="X220" i="3"/>
  <c r="W220" i="3"/>
  <c r="V220" i="3"/>
  <c r="AB219" i="3"/>
  <c r="Z219" i="3"/>
  <c r="Y219" i="3"/>
  <c r="X219" i="3"/>
  <c r="W219" i="3"/>
  <c r="V219" i="3"/>
  <c r="Z218" i="3"/>
  <c r="Y218" i="3"/>
  <c r="AB218" i="3" s="1"/>
  <c r="W218" i="3"/>
  <c r="V218" i="3"/>
  <c r="AB217" i="3"/>
  <c r="Z217" i="3"/>
  <c r="Y217" i="3"/>
  <c r="W217" i="3"/>
  <c r="V217" i="3"/>
  <c r="X217" i="3" s="1"/>
  <c r="Z216" i="3"/>
  <c r="Y216" i="3"/>
  <c r="AB216" i="3" s="1"/>
  <c r="X216" i="3"/>
  <c r="W216" i="3"/>
  <c r="V216" i="3"/>
  <c r="AB215" i="3"/>
  <c r="Z215" i="3"/>
  <c r="Y215" i="3"/>
  <c r="W215" i="3"/>
  <c r="X215" i="3" s="1"/>
  <c r="V215" i="3"/>
  <c r="Z214" i="3"/>
  <c r="Y214" i="3"/>
  <c r="AB214" i="3" s="1"/>
  <c r="X214" i="3"/>
  <c r="W214" i="3"/>
  <c r="V214" i="3"/>
  <c r="Z213" i="3"/>
  <c r="Y213" i="3"/>
  <c r="AB213" i="3" s="1"/>
  <c r="W213" i="3"/>
  <c r="V213" i="3"/>
  <c r="X213" i="3" s="1"/>
  <c r="Z212" i="3"/>
  <c r="Y212" i="3"/>
  <c r="AB212" i="3" s="1"/>
  <c r="X212" i="3"/>
  <c r="W212" i="3"/>
  <c r="V212" i="3"/>
  <c r="AB211" i="3"/>
  <c r="Z211" i="3"/>
  <c r="Y211" i="3"/>
  <c r="W211" i="3"/>
  <c r="V211" i="3"/>
  <c r="X211" i="3" s="1"/>
  <c r="AB210" i="3"/>
  <c r="Z210" i="3"/>
  <c r="Y210" i="3"/>
  <c r="W210" i="3"/>
  <c r="V210" i="3"/>
  <c r="X210" i="3" s="1"/>
  <c r="Z209" i="3"/>
  <c r="Y209" i="3"/>
  <c r="AB209" i="3" s="1"/>
  <c r="X209" i="3"/>
  <c r="W209" i="3"/>
  <c r="V209" i="3"/>
  <c r="AB208" i="3"/>
  <c r="Z208" i="3"/>
  <c r="Y208" i="3"/>
  <c r="X208" i="3"/>
  <c r="W208" i="3"/>
  <c r="V208" i="3"/>
  <c r="Z207" i="3"/>
  <c r="Y207" i="3"/>
  <c r="AB207" i="3" s="1"/>
  <c r="X207" i="3"/>
  <c r="W207" i="3"/>
  <c r="V207" i="3"/>
  <c r="Z206" i="3"/>
  <c r="Y206" i="3"/>
  <c r="AB206" i="3" s="1"/>
  <c r="W206" i="3"/>
  <c r="V206" i="3"/>
  <c r="Z205" i="3"/>
  <c r="Y205" i="3"/>
  <c r="AB205" i="3" s="1"/>
  <c r="W205" i="3"/>
  <c r="V205" i="3"/>
  <c r="X205" i="3" s="1"/>
  <c r="AB204" i="3"/>
  <c r="Z204" i="3"/>
  <c r="Y204" i="3"/>
  <c r="X204" i="3"/>
  <c r="W204" i="3"/>
  <c r="V204" i="3"/>
  <c r="AB203" i="3"/>
  <c r="Z203" i="3"/>
  <c r="Y203" i="3"/>
  <c r="W203" i="3"/>
  <c r="X203" i="3" s="1"/>
  <c r="V203" i="3"/>
  <c r="Z202" i="3"/>
  <c r="Y202" i="3"/>
  <c r="AB202" i="3" s="1"/>
  <c r="X202" i="3"/>
  <c r="W202" i="3"/>
  <c r="V202" i="3"/>
  <c r="Z201" i="3"/>
  <c r="Y201" i="3"/>
  <c r="AB201" i="3" s="1"/>
  <c r="W201" i="3"/>
  <c r="V201" i="3"/>
  <c r="X201" i="3" s="1"/>
  <c r="AB200" i="3"/>
  <c r="Z200" i="3"/>
  <c r="Y200" i="3"/>
  <c r="X200" i="3"/>
  <c r="W200" i="3"/>
  <c r="V200" i="3"/>
  <c r="AB199" i="3"/>
  <c r="Z199" i="3"/>
  <c r="Y199" i="3"/>
  <c r="X199" i="3"/>
  <c r="W199" i="3"/>
  <c r="V199" i="3"/>
  <c r="AB198" i="3"/>
  <c r="Z198" i="3"/>
  <c r="Y198" i="3"/>
  <c r="W198" i="3"/>
  <c r="V198" i="3"/>
  <c r="Z197" i="3"/>
  <c r="Y197" i="3"/>
  <c r="AB197" i="3" s="1"/>
  <c r="W197" i="3"/>
  <c r="V197" i="3"/>
  <c r="X197" i="3" s="1"/>
  <c r="Z196" i="3"/>
  <c r="Y196" i="3"/>
  <c r="AB196" i="3" s="1"/>
  <c r="X196" i="3"/>
  <c r="W196" i="3"/>
  <c r="V196" i="3"/>
  <c r="Z195" i="3"/>
  <c r="Y195" i="3"/>
  <c r="AB195" i="3" s="1"/>
  <c r="X195" i="3"/>
  <c r="W195" i="3"/>
  <c r="V195" i="3"/>
  <c r="Z194" i="3"/>
  <c r="Y194" i="3"/>
  <c r="AB194" i="3" s="1"/>
  <c r="W194" i="3"/>
  <c r="V194" i="3"/>
  <c r="Z193" i="3"/>
  <c r="Y193" i="3"/>
  <c r="AB193" i="3" s="1"/>
  <c r="W193" i="3"/>
  <c r="V193" i="3"/>
  <c r="X193" i="3" s="1"/>
  <c r="Z192" i="3"/>
  <c r="Y192" i="3"/>
  <c r="AB192" i="3" s="1"/>
  <c r="W192" i="3"/>
  <c r="V192" i="3"/>
  <c r="X192" i="3" s="1"/>
  <c r="AB191" i="3"/>
  <c r="Z191" i="3"/>
  <c r="Y191" i="3"/>
  <c r="X191" i="3"/>
  <c r="W191" i="3"/>
  <c r="V191" i="3"/>
  <c r="Z190" i="3"/>
  <c r="Y190" i="3"/>
  <c r="AB190" i="3" s="1"/>
  <c r="X190" i="3"/>
  <c r="W190" i="3"/>
  <c r="V190" i="3"/>
  <c r="Z189" i="3"/>
  <c r="Y189" i="3"/>
  <c r="AB189" i="3" s="1"/>
  <c r="W189" i="3"/>
  <c r="V189" i="3"/>
  <c r="X189" i="3" s="1"/>
  <c r="AB188" i="3"/>
  <c r="Z188" i="3"/>
  <c r="Y188" i="3"/>
  <c r="X188" i="3"/>
  <c r="W188" i="3"/>
  <c r="V188" i="3"/>
  <c r="AB187" i="3"/>
  <c r="Z187" i="3"/>
  <c r="Y187" i="3"/>
  <c r="X187" i="3"/>
  <c r="W187" i="3"/>
  <c r="V187" i="3"/>
  <c r="AB186" i="3"/>
  <c r="Z186" i="3"/>
  <c r="Y186" i="3"/>
  <c r="W186" i="3"/>
  <c r="V186" i="3"/>
  <c r="Z185" i="3"/>
  <c r="Y185" i="3"/>
  <c r="AB185" i="3" s="1"/>
  <c r="W185" i="3"/>
  <c r="V185" i="3"/>
  <c r="X185" i="3" s="1"/>
  <c r="Z184" i="3"/>
  <c r="Y184" i="3"/>
  <c r="AB184" i="3" s="1"/>
  <c r="X184" i="3"/>
  <c r="W184" i="3"/>
  <c r="V184" i="3"/>
  <c r="Z183" i="3"/>
  <c r="Y183" i="3"/>
  <c r="AB183" i="3" s="1"/>
  <c r="X183" i="3"/>
  <c r="W183" i="3"/>
  <c r="V183" i="3"/>
  <c r="Z182" i="3"/>
  <c r="Y182" i="3"/>
  <c r="AB182" i="3" s="1"/>
  <c r="W182" i="3"/>
  <c r="V182" i="3"/>
  <c r="Z181" i="3"/>
  <c r="Y181" i="3"/>
  <c r="AB181" i="3" s="1"/>
  <c r="W181" i="3"/>
  <c r="V181" i="3"/>
  <c r="X181" i="3" s="1"/>
  <c r="Z180" i="3"/>
  <c r="Y180" i="3"/>
  <c r="AB180" i="3" s="1"/>
  <c r="W180" i="3"/>
  <c r="V180" i="3"/>
  <c r="X180" i="3" s="1"/>
  <c r="AB179" i="3"/>
  <c r="Z179" i="3"/>
  <c r="Y179" i="3"/>
  <c r="X179" i="3"/>
  <c r="W179" i="3"/>
  <c r="V179" i="3"/>
  <c r="Z178" i="3"/>
  <c r="Y178" i="3"/>
  <c r="AB178" i="3" s="1"/>
  <c r="X178" i="3"/>
  <c r="W178" i="3"/>
  <c r="V178" i="3"/>
  <c r="Z177" i="3"/>
  <c r="Y177" i="3"/>
  <c r="AB177" i="3" s="1"/>
  <c r="W177" i="3"/>
  <c r="V177" i="3"/>
  <c r="X177" i="3" s="1"/>
  <c r="AB176" i="3"/>
  <c r="Z176" i="3"/>
  <c r="Y176" i="3"/>
  <c r="X176" i="3"/>
  <c r="W176" i="3"/>
  <c r="V176" i="3"/>
  <c r="AB175" i="3"/>
  <c r="Z175" i="3"/>
  <c r="Y175" i="3"/>
  <c r="X175" i="3"/>
  <c r="W175" i="3"/>
  <c r="V175" i="3"/>
  <c r="AB174" i="3"/>
  <c r="Z174" i="3"/>
  <c r="Y174" i="3"/>
  <c r="W174" i="3"/>
  <c r="V174" i="3"/>
  <c r="Z173" i="3"/>
  <c r="Y173" i="3"/>
  <c r="AB173" i="3" s="1"/>
  <c r="W173" i="3"/>
  <c r="V173" i="3"/>
  <c r="X173" i="3" s="1"/>
  <c r="Z172" i="3"/>
  <c r="Y172" i="3"/>
  <c r="AB172" i="3" s="1"/>
  <c r="X172" i="3"/>
  <c r="W172" i="3"/>
  <c r="V172" i="3"/>
  <c r="Z171" i="3"/>
  <c r="Y171" i="3"/>
  <c r="AB171" i="3" s="1"/>
  <c r="X171" i="3"/>
  <c r="W171" i="3"/>
  <c r="V171" i="3"/>
  <c r="Z170" i="3"/>
  <c r="Y170" i="3"/>
  <c r="AB170" i="3" s="1"/>
  <c r="W170" i="3"/>
  <c r="V170" i="3"/>
  <c r="Z169" i="3"/>
  <c r="Y169" i="3"/>
  <c r="AB169" i="3" s="1"/>
  <c r="X169" i="3"/>
  <c r="W169" i="3"/>
  <c r="V169" i="3"/>
  <c r="Z168" i="3"/>
  <c r="Y168" i="3"/>
  <c r="AB168" i="3" s="1"/>
  <c r="X168" i="3"/>
  <c r="W168" i="3"/>
  <c r="V168" i="3"/>
  <c r="AB167" i="3"/>
  <c r="Z167" i="3"/>
  <c r="Y167" i="3"/>
  <c r="X167" i="3"/>
  <c r="W167" i="3"/>
  <c r="V167" i="3"/>
  <c r="Z166" i="3"/>
  <c r="Y166" i="3"/>
  <c r="AB166" i="3" s="1"/>
  <c r="X166" i="3"/>
  <c r="W166" i="3"/>
  <c r="V166" i="3"/>
  <c r="Z165" i="3"/>
  <c r="Y165" i="3"/>
  <c r="AB165" i="3" s="1"/>
  <c r="X165" i="3"/>
  <c r="W165" i="3"/>
  <c r="V165" i="3"/>
  <c r="Z164" i="3"/>
  <c r="Y164" i="3"/>
  <c r="AB164" i="3" s="1"/>
  <c r="X164" i="3"/>
  <c r="W164" i="3"/>
  <c r="V164" i="3"/>
  <c r="AB163" i="3"/>
  <c r="Z163" i="3"/>
  <c r="Y163" i="3"/>
  <c r="W163" i="3"/>
  <c r="V163" i="3"/>
  <c r="X163" i="3" s="1"/>
  <c r="AB162" i="3"/>
  <c r="Z162" i="3"/>
  <c r="Y162" i="3"/>
  <c r="W162" i="3"/>
  <c r="V162" i="3"/>
  <c r="X162" i="3" s="1"/>
  <c r="AB161" i="3"/>
  <c r="Z161" i="3"/>
  <c r="Y161" i="3"/>
  <c r="W161" i="3"/>
  <c r="V161" i="3"/>
  <c r="X161" i="3" s="1"/>
  <c r="AB160" i="3"/>
  <c r="Z160" i="3"/>
  <c r="Y160" i="3"/>
  <c r="W160" i="3"/>
  <c r="X160" i="3" s="1"/>
  <c r="V160" i="3"/>
  <c r="AB159" i="3"/>
  <c r="Z159" i="3"/>
  <c r="Y159" i="3"/>
  <c r="W159" i="3"/>
  <c r="V159" i="3"/>
  <c r="X159" i="3" s="1"/>
  <c r="Z158" i="3"/>
  <c r="Y158" i="3"/>
  <c r="AB158" i="3" s="1"/>
  <c r="W158" i="3"/>
  <c r="V158" i="3"/>
  <c r="X158" i="3" s="1"/>
  <c r="AB157" i="3"/>
  <c r="Z157" i="3"/>
  <c r="Y157" i="3"/>
  <c r="W157" i="3"/>
  <c r="V157" i="3"/>
  <c r="X157" i="3" s="1"/>
  <c r="Z156" i="3"/>
  <c r="Y156" i="3"/>
  <c r="AB156" i="3" s="1"/>
  <c r="X156" i="3"/>
  <c r="W156" i="3"/>
  <c r="V156" i="3"/>
  <c r="AB155" i="3"/>
  <c r="Z155" i="3"/>
  <c r="Y155" i="3"/>
  <c r="X155" i="3"/>
  <c r="W155" i="3"/>
  <c r="V155" i="3"/>
  <c r="Z154" i="3"/>
  <c r="Y154" i="3"/>
  <c r="AB154" i="3" s="1"/>
  <c r="X154" i="3"/>
  <c r="W154" i="3"/>
  <c r="V154" i="3"/>
  <c r="Z153" i="3"/>
  <c r="Y153" i="3"/>
  <c r="AB153" i="3" s="1"/>
  <c r="X153" i="3"/>
  <c r="W153" i="3"/>
  <c r="V153" i="3"/>
  <c r="Z152" i="3"/>
  <c r="Y152" i="3"/>
  <c r="AB152" i="3" s="1"/>
  <c r="X152" i="3"/>
  <c r="W152" i="3"/>
  <c r="V152" i="3"/>
  <c r="AB151" i="3"/>
  <c r="Z151" i="3"/>
  <c r="Y151" i="3"/>
  <c r="W151" i="3"/>
  <c r="V151" i="3"/>
  <c r="X151" i="3" s="1"/>
  <c r="AB150" i="3"/>
  <c r="Z150" i="3"/>
  <c r="Y150" i="3"/>
  <c r="W150" i="3"/>
  <c r="V150" i="3"/>
  <c r="AB149" i="3"/>
  <c r="Z149" i="3"/>
  <c r="Y149" i="3"/>
  <c r="W149" i="3"/>
  <c r="V149" i="3"/>
  <c r="X149" i="3" s="1"/>
  <c r="AB148" i="3"/>
  <c r="Z148" i="3"/>
  <c r="Y148" i="3"/>
  <c r="X148" i="3"/>
  <c r="W148" i="3"/>
  <c r="V148" i="3"/>
  <c r="AB147" i="3"/>
  <c r="Z147" i="3"/>
  <c r="Y147" i="3"/>
  <c r="W147" i="3"/>
  <c r="V147" i="3"/>
  <c r="X147" i="3" s="1"/>
  <c r="Z146" i="3"/>
  <c r="Y146" i="3"/>
  <c r="AB146" i="3" s="1"/>
  <c r="W146" i="3"/>
  <c r="V146" i="3"/>
  <c r="X146" i="3" s="1"/>
  <c r="AB145" i="3"/>
  <c r="Z145" i="3"/>
  <c r="Y145" i="3"/>
  <c r="W145" i="3"/>
  <c r="V145" i="3"/>
  <c r="X145" i="3" s="1"/>
  <c r="Z144" i="3"/>
  <c r="Y144" i="3"/>
  <c r="AB144" i="3" s="1"/>
  <c r="X144" i="3"/>
  <c r="W144" i="3"/>
  <c r="V144" i="3"/>
  <c r="Z143" i="3"/>
  <c r="Y143" i="3"/>
  <c r="AB143" i="3" s="1"/>
  <c r="X143" i="3"/>
  <c r="W143" i="3"/>
  <c r="V143" i="3"/>
  <c r="Z142" i="3"/>
  <c r="Y142" i="3"/>
  <c r="AB142" i="3" s="1"/>
  <c r="X142" i="3"/>
  <c r="W142" i="3"/>
  <c r="V142" i="3"/>
  <c r="Z141" i="3"/>
  <c r="Y141" i="3"/>
  <c r="AB141" i="3" s="1"/>
  <c r="W141" i="3"/>
  <c r="V141" i="3"/>
  <c r="X141" i="3" s="1"/>
  <c r="Z140" i="3"/>
  <c r="Y140" i="3"/>
  <c r="AB140" i="3" s="1"/>
  <c r="W140" i="3"/>
  <c r="V140" i="3"/>
  <c r="X140" i="3" s="1"/>
  <c r="AB139" i="3"/>
  <c r="Z139" i="3"/>
  <c r="Y139" i="3"/>
  <c r="W139" i="3"/>
  <c r="V139" i="3"/>
  <c r="X139" i="3" s="1"/>
  <c r="AB138" i="3"/>
  <c r="Z138" i="3"/>
  <c r="Y138" i="3"/>
  <c r="W138" i="3"/>
  <c r="V138" i="3"/>
  <c r="X138" i="3" s="1"/>
  <c r="Z137" i="3"/>
  <c r="Y137" i="3"/>
  <c r="AB137" i="3" s="1"/>
  <c r="W137" i="3"/>
  <c r="V137" i="3"/>
  <c r="X137" i="3" s="1"/>
  <c r="Z136" i="3"/>
  <c r="Y136" i="3"/>
  <c r="AB136" i="3" s="1"/>
  <c r="X136" i="3"/>
  <c r="W136" i="3"/>
  <c r="V136" i="3"/>
  <c r="Z135" i="3"/>
  <c r="Y135" i="3"/>
  <c r="AB135" i="3" s="1"/>
  <c r="X135" i="3"/>
  <c r="W135" i="3"/>
  <c r="V135" i="3"/>
  <c r="Z134" i="3"/>
  <c r="Y134" i="3"/>
  <c r="AB134" i="3" s="1"/>
  <c r="W134" i="3"/>
  <c r="V134" i="3"/>
  <c r="Z133" i="3"/>
  <c r="Y133" i="3"/>
  <c r="AB133" i="3" s="1"/>
  <c r="X133" i="3"/>
  <c r="W133" i="3"/>
  <c r="V133" i="3"/>
  <c r="AB132" i="3"/>
  <c r="Z132" i="3"/>
  <c r="Y132" i="3"/>
  <c r="W132" i="3"/>
  <c r="V132" i="3"/>
  <c r="X132" i="3" s="1"/>
  <c r="AB131" i="3"/>
  <c r="Z131" i="3"/>
  <c r="Y131" i="3"/>
  <c r="W131" i="3"/>
  <c r="V131" i="3"/>
  <c r="X131" i="3" s="1"/>
  <c r="Z130" i="3"/>
  <c r="Y130" i="3"/>
  <c r="AB130" i="3" s="1"/>
  <c r="W130" i="3"/>
  <c r="V130" i="3"/>
  <c r="X130" i="3" s="1"/>
  <c r="AB129" i="3"/>
  <c r="Z129" i="3"/>
  <c r="Y129" i="3"/>
  <c r="W129" i="3"/>
  <c r="V129" i="3"/>
  <c r="X129" i="3" s="1"/>
  <c r="Z128" i="3"/>
  <c r="Y128" i="3"/>
  <c r="AB128" i="3" s="1"/>
  <c r="X128" i="3"/>
  <c r="W128" i="3"/>
  <c r="V128" i="3"/>
  <c r="AB127" i="3"/>
  <c r="Z127" i="3"/>
  <c r="Y127" i="3"/>
  <c r="X127" i="3"/>
  <c r="W127" i="3"/>
  <c r="V127" i="3"/>
  <c r="Z126" i="3"/>
  <c r="Y126" i="3"/>
  <c r="AB126" i="3" s="1"/>
  <c r="X126" i="3"/>
  <c r="W126" i="3"/>
  <c r="V126" i="3"/>
  <c r="Z125" i="3"/>
  <c r="Y125" i="3"/>
  <c r="AB125" i="3" s="1"/>
  <c r="W125" i="3"/>
  <c r="V125" i="3"/>
  <c r="X125" i="3" s="1"/>
  <c r="Z124" i="3"/>
  <c r="Y124" i="3"/>
  <c r="AB124" i="3" s="1"/>
  <c r="W124" i="3"/>
  <c r="X124" i="3" s="1"/>
  <c r="V124" i="3"/>
  <c r="AB123" i="3"/>
  <c r="Z123" i="3"/>
  <c r="Y123" i="3"/>
  <c r="W123" i="3"/>
  <c r="V123" i="3"/>
  <c r="X123" i="3" s="1"/>
  <c r="AB122" i="3"/>
  <c r="Z122" i="3"/>
  <c r="Y122" i="3"/>
  <c r="W122" i="3"/>
  <c r="V122" i="3"/>
  <c r="X122" i="3" s="1"/>
  <c r="AB121" i="3"/>
  <c r="Z121" i="3"/>
  <c r="Y121" i="3"/>
  <c r="W121" i="3"/>
  <c r="V121" i="3"/>
  <c r="X121" i="3" s="1"/>
  <c r="Z120" i="3"/>
  <c r="Y120" i="3"/>
  <c r="AB120" i="3" s="1"/>
  <c r="X120" i="3"/>
  <c r="W120" i="3"/>
  <c r="V120" i="3"/>
  <c r="Z119" i="3"/>
  <c r="Y119" i="3"/>
  <c r="AB119" i="3" s="1"/>
  <c r="X119" i="3"/>
  <c r="W119" i="3"/>
  <c r="V119" i="3"/>
  <c r="Z118" i="3"/>
  <c r="Y118" i="3"/>
  <c r="AB118" i="3" s="1"/>
  <c r="X118" i="3"/>
  <c r="W118" i="3"/>
  <c r="V118" i="3"/>
  <c r="Z117" i="3"/>
  <c r="Y117" i="3"/>
  <c r="AB117" i="3" s="1"/>
  <c r="X117" i="3"/>
  <c r="W117" i="3"/>
  <c r="V117" i="3"/>
  <c r="AB116" i="3"/>
  <c r="Z116" i="3"/>
  <c r="Y116" i="3"/>
  <c r="W116" i="3"/>
  <c r="V116" i="3"/>
  <c r="X116" i="3" s="1"/>
  <c r="AB115" i="3"/>
  <c r="Z115" i="3"/>
  <c r="Y115" i="3"/>
  <c r="W115" i="3"/>
  <c r="V115" i="3"/>
  <c r="X115" i="3" s="1"/>
  <c r="AB114" i="3"/>
  <c r="Z114" i="3"/>
  <c r="Y114" i="3"/>
  <c r="W114" i="3"/>
  <c r="V114" i="3"/>
  <c r="X114" i="3" s="1"/>
  <c r="AB113" i="3"/>
  <c r="Z113" i="3"/>
  <c r="Y113" i="3"/>
  <c r="W113" i="3"/>
  <c r="V113" i="3"/>
  <c r="X113" i="3" s="1"/>
  <c r="AB112" i="3"/>
  <c r="Z112" i="3"/>
  <c r="Y112" i="3"/>
  <c r="X112" i="3"/>
  <c r="W112" i="3"/>
  <c r="V112" i="3"/>
  <c r="Z111" i="3"/>
  <c r="Y111" i="3"/>
  <c r="AB111" i="3" s="1"/>
  <c r="X111" i="3"/>
  <c r="W111" i="3"/>
  <c r="V111" i="3"/>
  <c r="Z110" i="3"/>
  <c r="Y110" i="3"/>
  <c r="AB110" i="3" s="1"/>
  <c r="X110" i="3"/>
  <c r="W110" i="3"/>
  <c r="V110" i="3"/>
  <c r="AB109" i="3"/>
  <c r="Z109" i="3"/>
  <c r="Y109" i="3"/>
  <c r="W109" i="3"/>
  <c r="V109" i="3"/>
  <c r="X109" i="3" s="1"/>
  <c r="AB108" i="3"/>
  <c r="Z108" i="3"/>
  <c r="Y108" i="3"/>
  <c r="W108" i="3"/>
  <c r="V108" i="3"/>
  <c r="X108" i="3" s="1"/>
  <c r="AB107" i="3"/>
  <c r="Z107" i="3"/>
  <c r="Y107" i="3"/>
  <c r="W107" i="3"/>
  <c r="V107" i="3"/>
  <c r="X107" i="3" s="1"/>
  <c r="Z106" i="3"/>
  <c r="Y106" i="3"/>
  <c r="AB106" i="3" s="1"/>
  <c r="X106" i="3"/>
  <c r="W106" i="3"/>
  <c r="V106" i="3"/>
  <c r="Z105" i="3"/>
  <c r="Y105" i="3"/>
  <c r="AB105" i="3" s="1"/>
  <c r="X105" i="3"/>
  <c r="W105" i="3"/>
  <c r="V105" i="3"/>
  <c r="Z104" i="3"/>
  <c r="Y104" i="3"/>
  <c r="AB104" i="3" s="1"/>
  <c r="W104" i="3"/>
  <c r="V104" i="3"/>
  <c r="X104" i="3" s="1"/>
  <c r="Z103" i="3"/>
  <c r="Y103" i="3"/>
  <c r="AB103" i="3" s="1"/>
  <c r="W103" i="3"/>
  <c r="V103" i="3"/>
  <c r="X103" i="3" s="1"/>
  <c r="AB102" i="3"/>
  <c r="Z102" i="3"/>
  <c r="Y102" i="3"/>
  <c r="W102" i="3"/>
  <c r="V102" i="3"/>
  <c r="X102" i="3" s="1"/>
  <c r="AB101" i="3"/>
  <c r="Z101" i="3"/>
  <c r="Y101" i="3"/>
  <c r="W101" i="3"/>
  <c r="V101" i="3"/>
  <c r="X101" i="3" s="1"/>
  <c r="AB100" i="3"/>
  <c r="Z100" i="3"/>
  <c r="Y100" i="3"/>
  <c r="X100" i="3"/>
  <c r="W100" i="3"/>
  <c r="V100" i="3"/>
  <c r="Z99" i="3"/>
  <c r="Y99" i="3"/>
  <c r="AB99" i="3" s="1"/>
  <c r="X99" i="3"/>
  <c r="W99" i="3"/>
  <c r="V99" i="3"/>
  <c r="Z98" i="3"/>
  <c r="Y98" i="3"/>
  <c r="AB98" i="3" s="1"/>
  <c r="X98" i="3"/>
  <c r="W98" i="3"/>
  <c r="V98" i="3"/>
  <c r="AB97" i="3"/>
  <c r="Z97" i="3"/>
  <c r="Y97" i="3"/>
  <c r="W97" i="3"/>
  <c r="V97" i="3"/>
  <c r="X97" i="3" s="1"/>
  <c r="AB96" i="3"/>
  <c r="Z96" i="3"/>
  <c r="Y96" i="3"/>
  <c r="W96" i="3"/>
  <c r="V96" i="3"/>
  <c r="X96" i="3" s="1"/>
  <c r="AB95" i="3"/>
  <c r="Z95" i="3"/>
  <c r="Y95" i="3"/>
  <c r="W95" i="3"/>
  <c r="V95" i="3"/>
  <c r="X95" i="3" s="1"/>
  <c r="Z94" i="3"/>
  <c r="Y94" i="3"/>
  <c r="AB94" i="3" s="1"/>
  <c r="X94" i="3"/>
  <c r="W94" i="3"/>
  <c r="V94" i="3"/>
  <c r="Z93" i="3"/>
  <c r="Y93" i="3"/>
  <c r="AB93" i="3" s="1"/>
  <c r="X93" i="3"/>
  <c r="W93" i="3"/>
  <c r="V93" i="3"/>
  <c r="Z92" i="3"/>
  <c r="Y92" i="3"/>
  <c r="AB92" i="3" s="1"/>
  <c r="W92" i="3"/>
  <c r="V92" i="3"/>
  <c r="X92" i="3" s="1"/>
  <c r="Z91" i="3"/>
  <c r="Y91" i="3"/>
  <c r="AB91" i="3" s="1"/>
  <c r="W91" i="3"/>
  <c r="V91" i="3"/>
  <c r="X91" i="3" s="1"/>
  <c r="AB90" i="3"/>
  <c r="Z90" i="3"/>
  <c r="Y90" i="3"/>
  <c r="W90" i="3"/>
  <c r="V90" i="3"/>
  <c r="X90" i="3" s="1"/>
  <c r="AB89" i="3"/>
  <c r="Z89" i="3"/>
  <c r="Y89" i="3"/>
  <c r="W89" i="3"/>
  <c r="V89" i="3"/>
  <c r="X89" i="3" s="1"/>
  <c r="AB88" i="3"/>
  <c r="Z88" i="3"/>
  <c r="Y88" i="3"/>
  <c r="X88" i="3"/>
  <c r="W88" i="3"/>
  <c r="V88" i="3"/>
  <c r="Z87" i="3"/>
  <c r="Y87" i="3"/>
  <c r="AB87" i="3" s="1"/>
  <c r="X87" i="3"/>
  <c r="W87" i="3"/>
  <c r="V87" i="3"/>
  <c r="Z86" i="3"/>
  <c r="Y86" i="3"/>
  <c r="AB86" i="3" s="1"/>
  <c r="X86" i="3"/>
  <c r="W86" i="3"/>
  <c r="V86" i="3"/>
  <c r="AB85" i="3"/>
  <c r="Z85" i="3"/>
  <c r="Y85" i="3"/>
  <c r="W85" i="3"/>
  <c r="V85" i="3"/>
  <c r="X85" i="3" s="1"/>
  <c r="AB84" i="3"/>
  <c r="Z84" i="3"/>
  <c r="Y84" i="3"/>
  <c r="W84" i="3"/>
  <c r="V84" i="3"/>
  <c r="X84" i="3" s="1"/>
  <c r="AB83" i="3"/>
  <c r="Z83" i="3"/>
  <c r="Y83" i="3"/>
  <c r="W83" i="3"/>
  <c r="V83" i="3"/>
  <c r="X83" i="3" s="1"/>
  <c r="Z82" i="3"/>
  <c r="Y82" i="3"/>
  <c r="AB82" i="3" s="1"/>
  <c r="X82" i="3"/>
  <c r="W82" i="3"/>
  <c r="V82" i="3"/>
  <c r="Z81" i="3"/>
  <c r="Y81" i="3"/>
  <c r="AB81" i="3" s="1"/>
  <c r="X81" i="3"/>
  <c r="W81" i="3"/>
  <c r="V81" i="3"/>
  <c r="Z80" i="3"/>
  <c r="Y80" i="3"/>
  <c r="AB80" i="3" s="1"/>
  <c r="W80" i="3"/>
  <c r="V80" i="3"/>
  <c r="X80" i="3" s="1"/>
  <c r="Z79" i="3"/>
  <c r="Y79" i="3"/>
  <c r="AB79" i="3" s="1"/>
  <c r="W79" i="3"/>
  <c r="V79" i="3"/>
  <c r="X79" i="3" s="1"/>
  <c r="AB78" i="3"/>
  <c r="Z78" i="3"/>
  <c r="Y78" i="3"/>
  <c r="W78" i="3"/>
  <c r="V78" i="3"/>
  <c r="X78" i="3" s="1"/>
  <c r="AB77" i="3"/>
  <c r="Z77" i="3"/>
  <c r="Y77" i="3"/>
  <c r="W77" i="3"/>
  <c r="V77" i="3"/>
  <c r="X77" i="3" s="1"/>
  <c r="AB76" i="3"/>
  <c r="Z76" i="3"/>
  <c r="Y76" i="3"/>
  <c r="X76" i="3"/>
  <c r="W76" i="3"/>
  <c r="V76" i="3"/>
  <c r="Z75" i="3"/>
  <c r="Y75" i="3"/>
  <c r="AB75" i="3" s="1"/>
  <c r="X75" i="3"/>
  <c r="W75" i="3"/>
  <c r="V75" i="3"/>
  <c r="Z74" i="3"/>
  <c r="Y74" i="3"/>
  <c r="AB74" i="3" s="1"/>
  <c r="X74" i="3"/>
  <c r="W74" i="3"/>
  <c r="V74" i="3"/>
  <c r="AB73" i="3"/>
  <c r="Z73" i="3"/>
  <c r="Y73" i="3"/>
  <c r="W73" i="3"/>
  <c r="X73" i="3" s="1"/>
  <c r="V73" i="3"/>
  <c r="AB72" i="3"/>
  <c r="Z72" i="3"/>
  <c r="Y72" i="3"/>
  <c r="W72" i="3"/>
  <c r="V72" i="3"/>
  <c r="X72" i="3" s="1"/>
  <c r="AB71" i="3"/>
  <c r="Z71" i="3"/>
  <c r="Y71" i="3"/>
  <c r="W71" i="3"/>
  <c r="V71" i="3"/>
  <c r="X71" i="3" s="1"/>
  <c r="Z70" i="3"/>
  <c r="Y70" i="3"/>
  <c r="AB70" i="3" s="1"/>
  <c r="X70" i="3"/>
  <c r="W70" i="3"/>
  <c r="V70" i="3"/>
  <c r="Z69" i="3"/>
  <c r="Y69" i="3"/>
  <c r="AB69" i="3" s="1"/>
  <c r="X69" i="3"/>
  <c r="W69" i="3"/>
  <c r="V69" i="3"/>
  <c r="Z68" i="3"/>
  <c r="Y68" i="3"/>
  <c r="AB68" i="3" s="1"/>
  <c r="W68" i="3"/>
  <c r="V68" i="3"/>
  <c r="X68" i="3" s="1"/>
  <c r="Z67" i="3"/>
  <c r="Y67" i="3"/>
  <c r="AB67" i="3" s="1"/>
  <c r="W67" i="3"/>
  <c r="V67" i="3"/>
  <c r="X67" i="3" s="1"/>
  <c r="AB66" i="3"/>
  <c r="Z66" i="3"/>
  <c r="Y66" i="3"/>
  <c r="W66" i="3"/>
  <c r="V66" i="3"/>
  <c r="X66" i="3" s="1"/>
  <c r="AB65" i="3"/>
  <c r="Z65" i="3"/>
  <c r="Y65" i="3"/>
  <c r="W65" i="3"/>
  <c r="V65" i="3"/>
  <c r="X65" i="3" s="1"/>
  <c r="AB64" i="3"/>
  <c r="Z64" i="3"/>
  <c r="Y64" i="3"/>
  <c r="X64" i="3"/>
  <c r="W64" i="3"/>
  <c r="V64" i="3"/>
  <c r="Z63" i="3"/>
  <c r="Y63" i="3"/>
  <c r="AB63" i="3" s="1"/>
  <c r="X63" i="3"/>
  <c r="W63" i="3"/>
  <c r="V63" i="3"/>
  <c r="Z62" i="3"/>
  <c r="Y62" i="3"/>
  <c r="AB62" i="3" s="1"/>
  <c r="X62" i="3"/>
  <c r="W62" i="3"/>
  <c r="V62" i="3"/>
  <c r="AB61" i="3"/>
  <c r="Z61" i="3"/>
  <c r="Y61" i="3"/>
  <c r="W61" i="3"/>
  <c r="V61" i="3"/>
  <c r="X61" i="3" s="1"/>
  <c r="AB60" i="3"/>
  <c r="Z60" i="3"/>
  <c r="Y60" i="3"/>
  <c r="W60" i="3"/>
  <c r="V60" i="3"/>
  <c r="X60" i="3" s="1"/>
  <c r="AB59" i="3"/>
  <c r="Z59" i="3"/>
  <c r="Y59" i="3"/>
  <c r="W59" i="3"/>
  <c r="V59" i="3"/>
  <c r="X59" i="3" s="1"/>
  <c r="Z58" i="3"/>
  <c r="Y58" i="3"/>
  <c r="AB58" i="3" s="1"/>
  <c r="X58" i="3"/>
  <c r="W58" i="3"/>
  <c r="V58" i="3"/>
  <c r="Z57" i="3"/>
  <c r="Y57" i="3"/>
  <c r="AB57" i="3" s="1"/>
  <c r="X57" i="3"/>
  <c r="W57" i="3"/>
  <c r="V57" i="3"/>
  <c r="Z56" i="3"/>
  <c r="Y56" i="3"/>
  <c r="AB56" i="3" s="1"/>
  <c r="W56" i="3"/>
  <c r="V56" i="3"/>
  <c r="X56" i="3" s="1"/>
  <c r="Z55" i="3"/>
  <c r="Y55" i="3"/>
  <c r="AB55" i="3" s="1"/>
  <c r="W55" i="3"/>
  <c r="V55" i="3"/>
  <c r="X55" i="3" s="1"/>
  <c r="AB54" i="3"/>
  <c r="Z54" i="3"/>
  <c r="Y54" i="3"/>
  <c r="W54" i="3"/>
  <c r="V54" i="3"/>
  <c r="X54" i="3" s="1"/>
  <c r="AB53" i="3"/>
  <c r="Z53" i="3"/>
  <c r="Y53" i="3"/>
  <c r="W53" i="3"/>
  <c r="V53" i="3"/>
  <c r="X53" i="3" s="1"/>
  <c r="AB52" i="3"/>
  <c r="Z52" i="3"/>
  <c r="Y52" i="3"/>
  <c r="X52" i="3"/>
  <c r="W52" i="3"/>
  <c r="V52" i="3"/>
  <c r="Z51" i="3"/>
  <c r="Y51" i="3"/>
  <c r="AB51" i="3" s="1"/>
  <c r="X51" i="3"/>
  <c r="W51" i="3"/>
  <c r="V51" i="3"/>
  <c r="Z50" i="3"/>
  <c r="Y50" i="3"/>
  <c r="AB50" i="3" s="1"/>
  <c r="X50" i="3"/>
  <c r="W50" i="3"/>
  <c r="V50" i="3"/>
  <c r="AB49" i="3"/>
  <c r="Z49" i="3"/>
  <c r="Y49" i="3"/>
  <c r="W49" i="3"/>
  <c r="V49" i="3"/>
  <c r="X49" i="3" s="1"/>
  <c r="AB48" i="3"/>
  <c r="Z48" i="3"/>
  <c r="Y48" i="3"/>
  <c r="W48" i="3"/>
  <c r="V48" i="3"/>
  <c r="X48" i="3" s="1"/>
  <c r="AB47" i="3"/>
  <c r="Z47" i="3"/>
  <c r="Y47" i="3"/>
  <c r="W47" i="3"/>
  <c r="V47" i="3"/>
  <c r="X47" i="3" s="1"/>
  <c r="Z46" i="3"/>
  <c r="Y46" i="3"/>
  <c r="AB46" i="3" s="1"/>
  <c r="X46" i="3"/>
  <c r="W46" i="3"/>
  <c r="V46" i="3"/>
  <c r="Z45" i="3"/>
  <c r="Y45" i="3"/>
  <c r="AB45" i="3" s="1"/>
  <c r="X45" i="3"/>
  <c r="W45" i="3"/>
  <c r="V45" i="3"/>
  <c r="Z44" i="3"/>
  <c r="Y44" i="3"/>
  <c r="AB44" i="3" s="1"/>
  <c r="W44" i="3"/>
  <c r="V44" i="3"/>
  <c r="X44" i="3" s="1"/>
  <c r="Z43" i="3"/>
  <c r="Y43" i="3"/>
  <c r="AB43" i="3" s="1"/>
  <c r="W43" i="3"/>
  <c r="V43" i="3"/>
  <c r="X43" i="3" s="1"/>
  <c r="AB42" i="3"/>
  <c r="Z42" i="3"/>
  <c r="Y42" i="3"/>
  <c r="W42" i="3"/>
  <c r="V42" i="3"/>
  <c r="X42" i="3" s="1"/>
  <c r="AB41" i="3"/>
  <c r="Z41" i="3"/>
  <c r="Y41" i="3"/>
  <c r="W41" i="3"/>
  <c r="V41" i="3"/>
  <c r="X41" i="3" s="1"/>
  <c r="AB40" i="3"/>
  <c r="Z40" i="3"/>
  <c r="Y40" i="3"/>
  <c r="X40" i="3"/>
  <c r="W40" i="3"/>
  <c r="V40" i="3"/>
  <c r="Z39" i="3"/>
  <c r="Y39" i="3"/>
  <c r="AB39" i="3" s="1"/>
  <c r="X39" i="3"/>
  <c r="W39" i="3"/>
  <c r="V39" i="3"/>
  <c r="Z38" i="3"/>
  <c r="Y38" i="3"/>
  <c r="AB38" i="3" s="1"/>
  <c r="X38" i="3"/>
  <c r="W38" i="3"/>
  <c r="V38" i="3"/>
  <c r="AB37" i="3"/>
  <c r="Z37" i="3"/>
  <c r="Y37" i="3"/>
  <c r="W37" i="3"/>
  <c r="X37" i="3" s="1"/>
  <c r="V37" i="3"/>
  <c r="AB36" i="3"/>
  <c r="Z36" i="3"/>
  <c r="Y36" i="3"/>
  <c r="W36" i="3"/>
  <c r="V36" i="3"/>
  <c r="X36" i="3" s="1"/>
  <c r="AB35" i="3"/>
  <c r="Z35" i="3"/>
  <c r="Y35" i="3"/>
  <c r="W35" i="3"/>
  <c r="V35" i="3"/>
  <c r="X35" i="3" s="1"/>
  <c r="Z34" i="3"/>
  <c r="Y34" i="3"/>
  <c r="AB34" i="3" s="1"/>
  <c r="X34" i="3"/>
  <c r="W34" i="3"/>
  <c r="V34" i="3"/>
  <c r="Z33" i="3"/>
  <c r="Y33" i="3"/>
  <c r="AB33" i="3" s="1"/>
  <c r="X33" i="3"/>
  <c r="W33" i="3"/>
  <c r="V33" i="3"/>
  <c r="Z32" i="3"/>
  <c r="Y32" i="3"/>
  <c r="AB32" i="3" s="1"/>
  <c r="W32" i="3"/>
  <c r="V32" i="3"/>
  <c r="X32" i="3" s="1"/>
  <c r="Z31" i="3"/>
  <c r="Y31" i="3"/>
  <c r="AB31" i="3" s="1"/>
  <c r="W31" i="3"/>
  <c r="V31" i="3"/>
  <c r="X31" i="3" s="1"/>
  <c r="AB30" i="3"/>
  <c r="Z30" i="3"/>
  <c r="Y30" i="3"/>
  <c r="W30" i="3"/>
  <c r="V30" i="3"/>
  <c r="X30" i="3" s="1"/>
  <c r="AB29" i="3"/>
  <c r="Z29" i="3"/>
  <c r="Y29" i="3"/>
  <c r="W29" i="3"/>
  <c r="V29" i="3"/>
  <c r="X29" i="3" s="1"/>
  <c r="AB28" i="3"/>
  <c r="Z28" i="3"/>
  <c r="Y28" i="3"/>
  <c r="X28" i="3"/>
  <c r="W28" i="3"/>
  <c r="V28" i="3"/>
  <c r="Z27" i="3"/>
  <c r="Y27" i="3"/>
  <c r="AB27" i="3" s="1"/>
  <c r="X27" i="3"/>
  <c r="W27" i="3"/>
  <c r="V27" i="3"/>
  <c r="Z26" i="3"/>
  <c r="Y26" i="3"/>
  <c r="AB26" i="3" s="1"/>
  <c r="W26" i="3"/>
  <c r="V26" i="3"/>
  <c r="X26" i="3" s="1"/>
  <c r="AB25" i="3"/>
  <c r="Z25" i="3"/>
  <c r="Y25" i="3"/>
  <c r="W25" i="3"/>
  <c r="X25" i="3" s="1"/>
  <c r="V25" i="3"/>
  <c r="AB24" i="3"/>
  <c r="Z24" i="3"/>
  <c r="Y24" i="3"/>
  <c r="W24" i="3"/>
  <c r="V24" i="3"/>
  <c r="X24" i="3" s="1"/>
  <c r="AB23" i="3"/>
  <c r="Z23" i="3"/>
  <c r="Y23" i="3"/>
  <c r="W23" i="3"/>
  <c r="V23" i="3"/>
  <c r="X23" i="3" s="1"/>
  <c r="Z22" i="3"/>
  <c r="Y22" i="3"/>
  <c r="AB22" i="3" s="1"/>
  <c r="X22" i="3"/>
  <c r="W22" i="3"/>
  <c r="V22" i="3"/>
  <c r="Z21" i="3"/>
  <c r="Y21" i="3"/>
  <c r="AB21" i="3" s="1"/>
  <c r="X21" i="3"/>
  <c r="W21" i="3"/>
  <c r="V21" i="3"/>
  <c r="Z20" i="3"/>
  <c r="Y20" i="3"/>
  <c r="AB20" i="3" s="1"/>
  <c r="W20" i="3"/>
  <c r="V20" i="3"/>
  <c r="X20" i="3" s="1"/>
  <c r="Z19" i="3"/>
  <c r="Y19" i="3"/>
  <c r="AB19" i="3" s="1"/>
  <c r="W19" i="3"/>
  <c r="V19" i="3"/>
  <c r="X19" i="3" s="1"/>
  <c r="AB18" i="3"/>
  <c r="Z18" i="3"/>
  <c r="Y18" i="3"/>
  <c r="W18" i="3"/>
  <c r="V18" i="3"/>
  <c r="X18" i="3" s="1"/>
  <c r="AB17" i="3"/>
  <c r="Z17" i="3"/>
  <c r="Y17" i="3"/>
  <c r="W17" i="3"/>
  <c r="V17" i="3"/>
  <c r="X17" i="3" s="1"/>
  <c r="AB16" i="3"/>
  <c r="Z16" i="3"/>
  <c r="Y16" i="3"/>
  <c r="X16" i="3"/>
  <c r="W16" i="3"/>
  <c r="V16" i="3"/>
  <c r="Z15" i="3"/>
  <c r="Y15" i="3"/>
  <c r="AB15" i="3" s="1"/>
  <c r="X15" i="3"/>
  <c r="W15" i="3"/>
  <c r="V15" i="3"/>
  <c r="Z14" i="3"/>
  <c r="Y14" i="3"/>
  <c r="AB14" i="3" s="1"/>
  <c r="W14" i="3"/>
  <c r="V14" i="3"/>
  <c r="X14" i="3" s="1"/>
  <c r="AB13" i="3"/>
  <c r="Z13" i="3"/>
  <c r="Y13" i="3"/>
  <c r="W13" i="3"/>
  <c r="X13" i="3" s="1"/>
  <c r="V13" i="3"/>
  <c r="AB12" i="3"/>
  <c r="Z12" i="3"/>
  <c r="Y12" i="3"/>
  <c r="W12" i="3"/>
  <c r="V12" i="3"/>
  <c r="X12" i="3" s="1"/>
  <c r="AB11" i="3"/>
  <c r="Z11" i="3"/>
  <c r="Y11" i="3"/>
  <c r="W11" i="3"/>
  <c r="V11" i="3"/>
  <c r="X11" i="3" s="1"/>
  <c r="Z10" i="3"/>
  <c r="Y10" i="3"/>
  <c r="AB10" i="3" s="1"/>
  <c r="X10" i="3"/>
  <c r="W10" i="3"/>
  <c r="V10" i="3"/>
  <c r="Z9" i="3"/>
  <c r="Y9" i="3"/>
  <c r="AB9" i="3" s="1"/>
  <c r="X9" i="3"/>
  <c r="W9" i="3"/>
  <c r="V9" i="3"/>
  <c r="A5" i="3"/>
  <c r="AN1427" i="2"/>
  <c r="AI1427" i="2"/>
  <c r="AG1427" i="2"/>
  <c r="AF1427" i="2"/>
  <c r="AH1427" i="2" s="1"/>
  <c r="AN1426" i="2"/>
  <c r="AI1426" i="2"/>
  <c r="AG1426" i="2"/>
  <c r="AF1426" i="2"/>
  <c r="AH1426" i="2" s="1"/>
  <c r="AN1425" i="2"/>
  <c r="AI1425" i="2"/>
  <c r="AH1425" i="2"/>
  <c r="AG1425" i="2"/>
  <c r="AF1425" i="2"/>
  <c r="AN1424" i="2"/>
  <c r="AI1424" i="2"/>
  <c r="AH1424" i="2"/>
  <c r="AG1424" i="2"/>
  <c r="AF1424" i="2"/>
  <c r="AN1423" i="2"/>
  <c r="AH1423" i="2"/>
  <c r="AG1423" i="2"/>
  <c r="AF1423" i="2"/>
  <c r="AN1422" i="2"/>
  <c r="AI1422" i="2"/>
  <c r="AG1422" i="2"/>
  <c r="AF1422" i="2"/>
  <c r="AN1421" i="2"/>
  <c r="AI1421" i="2"/>
  <c r="AG1421" i="2"/>
  <c r="AF1421" i="2"/>
  <c r="AN1420" i="2"/>
  <c r="AI1420" i="2"/>
  <c r="AH1420" i="2"/>
  <c r="AG1420" i="2"/>
  <c r="AF1420" i="2"/>
  <c r="AM1420" i="2" s="1"/>
  <c r="AN1419" i="2"/>
  <c r="AI1419" i="2"/>
  <c r="AG1419" i="2"/>
  <c r="AF1419" i="2"/>
  <c r="AN1418" i="2"/>
  <c r="AI1418" i="2"/>
  <c r="AG1418" i="2"/>
  <c r="AF1418" i="2"/>
  <c r="AN1417" i="2"/>
  <c r="AI1417" i="2"/>
  <c r="AH1417" i="2"/>
  <c r="AG1417" i="2"/>
  <c r="AF1417" i="2"/>
  <c r="AM1417" i="2" s="1"/>
  <c r="AN1416" i="2"/>
  <c r="AI1416" i="2"/>
  <c r="AG1416" i="2"/>
  <c r="AF1416" i="2"/>
  <c r="AN1415" i="2"/>
  <c r="AI1415" i="2"/>
  <c r="AG1415" i="2"/>
  <c r="AF1415" i="2"/>
  <c r="AN1414" i="2"/>
  <c r="AI1414" i="2"/>
  <c r="AH1414" i="2"/>
  <c r="AG1414" i="2"/>
  <c r="AF1414" i="2"/>
  <c r="AM1414" i="2" s="1"/>
  <c r="AN1413" i="2"/>
  <c r="AI1413" i="2"/>
  <c r="AG1413" i="2"/>
  <c r="AF1413" i="2"/>
  <c r="AN1412" i="2"/>
  <c r="AI1412" i="2"/>
  <c r="D134" i="5" s="1"/>
  <c r="AG1412" i="2"/>
  <c r="AF1412" i="2"/>
  <c r="AH1412" i="2" s="1"/>
  <c r="AN1411" i="2"/>
  <c r="AM1411" i="2"/>
  <c r="AI1411" i="2"/>
  <c r="D133" i="5" s="1"/>
  <c r="AH1411" i="2"/>
  <c r="AG1411" i="2"/>
  <c r="AF1411" i="2"/>
  <c r="AN1410" i="2"/>
  <c r="AM1410" i="2"/>
  <c r="AI1410" i="2"/>
  <c r="D132" i="5" s="1"/>
  <c r="AH1410" i="2"/>
  <c r="AG1410" i="2"/>
  <c r="AF1410" i="2"/>
  <c r="AN1409" i="2"/>
  <c r="AM1409" i="2"/>
  <c r="AI1409" i="2"/>
  <c r="AH1409" i="2"/>
  <c r="AG1409" i="2"/>
  <c r="AF1409" i="2"/>
  <c r="AN1408" i="2"/>
  <c r="AI1408" i="2"/>
  <c r="AG1408" i="2"/>
  <c r="AH1408" i="2" s="1"/>
  <c r="AF1408" i="2"/>
  <c r="AN1407" i="2"/>
  <c r="AI1407" i="2"/>
  <c r="AH1407" i="2"/>
  <c r="AG1407" i="2"/>
  <c r="AF1407" i="2"/>
  <c r="AN1406" i="2"/>
  <c r="AI1406" i="2"/>
  <c r="AG1406" i="2"/>
  <c r="AF1406" i="2"/>
  <c r="AH1406" i="2" s="1"/>
  <c r="AN1405" i="2"/>
  <c r="AI1405" i="2"/>
  <c r="AH1405" i="2"/>
  <c r="AG1405" i="2"/>
  <c r="AF1405" i="2"/>
  <c r="AN1404" i="2"/>
  <c r="AI1404" i="2"/>
  <c r="AG1404" i="2"/>
  <c r="AF1404" i="2"/>
  <c r="AN1403" i="2"/>
  <c r="AM1403" i="2"/>
  <c r="AI1403" i="2"/>
  <c r="D131" i="5" s="1"/>
  <c r="AH1403" i="2"/>
  <c r="AG1403" i="2"/>
  <c r="AF1403" i="2"/>
  <c r="AN1402" i="2"/>
  <c r="AM1402" i="2"/>
  <c r="AI1402" i="2"/>
  <c r="AH1402" i="2"/>
  <c r="AG1402" i="2"/>
  <c r="AF1402" i="2"/>
  <c r="AN1401" i="2"/>
  <c r="AM1401" i="2"/>
  <c r="AI1401" i="2"/>
  <c r="D130" i="5" s="1"/>
  <c r="AH1401" i="2"/>
  <c r="AG1401" i="2"/>
  <c r="AF1401" i="2"/>
  <c r="AN1400" i="2"/>
  <c r="AM1400" i="2"/>
  <c r="AI1400" i="2"/>
  <c r="AH1400" i="2"/>
  <c r="AG1400" i="2"/>
  <c r="AF1400" i="2"/>
  <c r="AN1399" i="2"/>
  <c r="AM1399" i="2"/>
  <c r="AI1399" i="2"/>
  <c r="AH1399" i="2"/>
  <c r="AG1399" i="2"/>
  <c r="AF1399" i="2"/>
  <c r="AN1398" i="2"/>
  <c r="AI1398" i="2"/>
  <c r="AH1398" i="2"/>
  <c r="AG1398" i="2"/>
  <c r="AF1398" i="2"/>
  <c r="AM1398" i="2" s="1"/>
  <c r="AN1397" i="2"/>
  <c r="AM1397" i="2"/>
  <c r="AI1397" i="2"/>
  <c r="AH1397" i="2"/>
  <c r="AG1397" i="2"/>
  <c r="AF1397" i="2"/>
  <c r="AN1396" i="2"/>
  <c r="AM1396" i="2"/>
  <c r="AI1396" i="2"/>
  <c r="AH1396" i="2"/>
  <c r="AG1396" i="2"/>
  <c r="AF1396" i="2"/>
  <c r="AN1395" i="2"/>
  <c r="AM1395" i="2"/>
  <c r="AI1395" i="2"/>
  <c r="D128" i="5" s="1"/>
  <c r="AH1395" i="2"/>
  <c r="AG1395" i="2"/>
  <c r="AF1395" i="2"/>
  <c r="AN1394" i="2"/>
  <c r="AM1394" i="2"/>
  <c r="AI1394" i="2"/>
  <c r="AG1394" i="2"/>
  <c r="AH1394" i="2" s="1"/>
  <c r="AF1394" i="2"/>
  <c r="AN1393" i="2"/>
  <c r="AM1393" i="2"/>
  <c r="AJ1393" i="2"/>
  <c r="AI1393" i="2"/>
  <c r="AH1393" i="2"/>
  <c r="AG1393" i="2"/>
  <c r="AF1393" i="2"/>
  <c r="AN1392" i="2"/>
  <c r="AI1392" i="2"/>
  <c r="AG1392" i="2"/>
  <c r="AF1392" i="2"/>
  <c r="AM1392" i="2" s="1"/>
  <c r="AN1391" i="2"/>
  <c r="AM1391" i="2"/>
  <c r="AI1391" i="2"/>
  <c r="AG1391" i="2"/>
  <c r="AH1391" i="2" s="1"/>
  <c r="AF1391" i="2"/>
  <c r="AN1390" i="2"/>
  <c r="AI1390" i="2"/>
  <c r="AG1390" i="2"/>
  <c r="AH1390" i="2" s="1"/>
  <c r="AF1390" i="2"/>
  <c r="AN1389" i="2"/>
  <c r="AI1389" i="2"/>
  <c r="AG1389" i="2"/>
  <c r="AF1389" i="2"/>
  <c r="AH1389" i="2" s="1"/>
  <c r="AN1388" i="2"/>
  <c r="AI1388" i="2"/>
  <c r="AG1388" i="2"/>
  <c r="AF1388" i="2"/>
  <c r="AN1387" i="2"/>
  <c r="AI1387" i="2"/>
  <c r="AG1387" i="2"/>
  <c r="AH1387" i="2" s="1"/>
  <c r="AF1387" i="2"/>
  <c r="AN1386" i="2"/>
  <c r="AI1386" i="2"/>
  <c r="AG1386" i="2"/>
  <c r="AF1386" i="2"/>
  <c r="AN1385" i="2"/>
  <c r="AI1385" i="2"/>
  <c r="AG1385" i="2"/>
  <c r="AF1385" i="2"/>
  <c r="AN1384" i="2"/>
  <c r="AG1384" i="2"/>
  <c r="AF1384" i="2"/>
  <c r="AM1384" i="2" s="1"/>
  <c r="AN1383" i="2"/>
  <c r="AI1383" i="2"/>
  <c r="AG1383" i="2"/>
  <c r="AF1383" i="2"/>
  <c r="AM1383" i="2" s="1"/>
  <c r="AN1382" i="2"/>
  <c r="AI1382" i="2"/>
  <c r="AG1382" i="2"/>
  <c r="AF1382" i="2"/>
  <c r="AN1381" i="2"/>
  <c r="AI1381" i="2"/>
  <c r="AG1381" i="2"/>
  <c r="AF1381" i="2"/>
  <c r="AN1380" i="2"/>
  <c r="AI1380" i="2"/>
  <c r="D124" i="5" s="1"/>
  <c r="AH1380" i="2"/>
  <c r="AG1380" i="2"/>
  <c r="AF1380" i="2"/>
  <c r="AM1380" i="2" s="1"/>
  <c r="AN1379" i="2"/>
  <c r="AI1379" i="2"/>
  <c r="AG1379" i="2"/>
  <c r="AF1379" i="2"/>
  <c r="AN1378" i="2"/>
  <c r="AI1378" i="2"/>
  <c r="AG1378" i="2"/>
  <c r="AF1378" i="2"/>
  <c r="AN1377" i="2"/>
  <c r="AG1377" i="2"/>
  <c r="AH1377" i="2" s="1"/>
  <c r="AF1377" i="2"/>
  <c r="AN1376" i="2"/>
  <c r="AG1376" i="2"/>
  <c r="AF1376" i="2"/>
  <c r="AN1375" i="2"/>
  <c r="AM1375" i="2"/>
  <c r="AG1375" i="2"/>
  <c r="AF1375" i="2"/>
  <c r="AH1375" i="2" s="1"/>
  <c r="AN1374" i="2"/>
  <c r="AI1374" i="2"/>
  <c r="AG1374" i="2"/>
  <c r="AF1374" i="2"/>
  <c r="AN1373" i="2"/>
  <c r="AI1373" i="2"/>
  <c r="AG1373" i="2"/>
  <c r="AF1373" i="2"/>
  <c r="AN1372" i="2"/>
  <c r="AI1372" i="2"/>
  <c r="AG1372" i="2"/>
  <c r="AM1372" i="2" s="1"/>
  <c r="AF1372" i="2"/>
  <c r="AN1371" i="2"/>
  <c r="AI1371" i="2"/>
  <c r="AH1371" i="2"/>
  <c r="AG1371" i="2"/>
  <c r="AF1371" i="2"/>
  <c r="AM1371" i="2" s="1"/>
  <c r="AN1370" i="2"/>
  <c r="AI1370" i="2"/>
  <c r="AG1370" i="2"/>
  <c r="AF1370" i="2"/>
  <c r="AN1369" i="2"/>
  <c r="AI1369" i="2"/>
  <c r="D120" i="5" s="1"/>
  <c r="AG1369" i="2"/>
  <c r="AF1369" i="2"/>
  <c r="AN1368" i="2"/>
  <c r="AG1368" i="2"/>
  <c r="AH1368" i="2" s="1"/>
  <c r="AF1368" i="2"/>
  <c r="AN1367" i="2"/>
  <c r="AI1367" i="2"/>
  <c r="D118" i="5" s="1"/>
  <c r="AG1367" i="2"/>
  <c r="AF1367" i="2"/>
  <c r="AN1366" i="2"/>
  <c r="AM1366" i="2"/>
  <c r="AI1366" i="2"/>
  <c r="AG1366" i="2"/>
  <c r="AF1366" i="2"/>
  <c r="AH1366" i="2" s="1"/>
  <c r="AN1365" i="2"/>
  <c r="AI1365" i="2"/>
  <c r="AH1365" i="2"/>
  <c r="AG1365" i="2"/>
  <c r="AF1365" i="2"/>
  <c r="AM1365" i="2" s="1"/>
  <c r="AN1364" i="2"/>
  <c r="AI1364" i="2"/>
  <c r="AG1364" i="2"/>
  <c r="AF1364" i="2"/>
  <c r="AN1363" i="2"/>
  <c r="AM1363" i="2"/>
  <c r="AI1363" i="2"/>
  <c r="D116" i="5" s="1"/>
  <c r="AG1363" i="2"/>
  <c r="AF1363" i="2"/>
  <c r="AN1362" i="2"/>
  <c r="AI1362" i="2"/>
  <c r="AG1362" i="2"/>
  <c r="AF1362" i="2"/>
  <c r="AM1362" i="2" s="1"/>
  <c r="AN1361" i="2"/>
  <c r="AI1361" i="2"/>
  <c r="D115" i="5" s="1"/>
  <c r="AG1361" i="2"/>
  <c r="AF1361" i="2"/>
  <c r="AN1360" i="2"/>
  <c r="AM1360" i="2"/>
  <c r="AI1360" i="2"/>
  <c r="D114" i="5" s="1"/>
  <c r="AG1360" i="2"/>
  <c r="AF1360" i="2"/>
  <c r="AN1359" i="2"/>
  <c r="AI1359" i="2"/>
  <c r="AG1359" i="2"/>
  <c r="AF1359" i="2"/>
  <c r="AN1358" i="2"/>
  <c r="AI1358" i="2"/>
  <c r="AG1358" i="2"/>
  <c r="AF1358" i="2"/>
  <c r="AN1357" i="2"/>
  <c r="AM1357" i="2"/>
  <c r="AI1357" i="2"/>
  <c r="D113" i="5" s="1"/>
  <c r="AG1357" i="2"/>
  <c r="AF1357" i="2"/>
  <c r="AH1357" i="2" s="1"/>
  <c r="AN1356" i="2"/>
  <c r="AG1356" i="2"/>
  <c r="AF1356" i="2"/>
  <c r="AN1355" i="2"/>
  <c r="AG1355" i="2"/>
  <c r="AF1355" i="2"/>
  <c r="AN1354" i="2"/>
  <c r="AM1354" i="2"/>
  <c r="AG1354" i="2"/>
  <c r="AF1354" i="2"/>
  <c r="AN1353" i="2"/>
  <c r="AI1353" i="2"/>
  <c r="AG1353" i="2"/>
  <c r="AF1353" i="2"/>
  <c r="AN1352" i="2"/>
  <c r="AI1352" i="2"/>
  <c r="AG1352" i="2"/>
  <c r="AF1352" i="2"/>
  <c r="AN1351" i="2"/>
  <c r="AM1351" i="2"/>
  <c r="AI1351" i="2"/>
  <c r="AG1351" i="2"/>
  <c r="AF1351" i="2"/>
  <c r="AN1350" i="2"/>
  <c r="AI1350" i="2"/>
  <c r="AG1350" i="2"/>
  <c r="AF1350" i="2"/>
  <c r="AN1349" i="2"/>
  <c r="AI1349" i="2"/>
  <c r="AG1349" i="2"/>
  <c r="AF1349" i="2"/>
  <c r="AN1348" i="2"/>
  <c r="AI1348" i="2"/>
  <c r="AG1348" i="2"/>
  <c r="AF1348" i="2"/>
  <c r="AN1347" i="2"/>
  <c r="AI1347" i="2"/>
  <c r="AH1347" i="2"/>
  <c r="AG1347" i="2"/>
  <c r="AF1347" i="2"/>
  <c r="AN1346" i="2"/>
  <c r="AI1346" i="2"/>
  <c r="AG1346" i="2"/>
  <c r="AF1346" i="2"/>
  <c r="AN1345" i="2"/>
  <c r="AM1345" i="2"/>
  <c r="AI1345" i="2"/>
  <c r="AG1345" i="2"/>
  <c r="AF1345" i="2"/>
  <c r="AN1344" i="2"/>
  <c r="AI1344" i="2"/>
  <c r="AH1344" i="2"/>
  <c r="AG1344" i="2"/>
  <c r="AF1344" i="2"/>
  <c r="AM1344" i="2" s="1"/>
  <c r="AN1343" i="2"/>
  <c r="AI1343" i="2"/>
  <c r="AG1343" i="2"/>
  <c r="AF1343" i="2"/>
  <c r="AN1342" i="2"/>
  <c r="AM1342" i="2"/>
  <c r="AI1342" i="2"/>
  <c r="AG1342" i="2"/>
  <c r="AF1342" i="2"/>
  <c r="AH1342" i="2" s="1"/>
  <c r="AN1341" i="2"/>
  <c r="AI1341" i="2"/>
  <c r="AG1341" i="2"/>
  <c r="AF1341" i="2"/>
  <c r="AM1341" i="2" s="1"/>
  <c r="AN1340" i="2"/>
  <c r="AI1340" i="2"/>
  <c r="AH1340" i="2"/>
  <c r="AG1340" i="2"/>
  <c r="AF1340" i="2"/>
  <c r="AM1340" i="2" s="1"/>
  <c r="AN1339" i="2"/>
  <c r="AI1339" i="2"/>
  <c r="AG1339" i="2"/>
  <c r="AF1339" i="2"/>
  <c r="AN1338" i="2"/>
  <c r="AM1338" i="2"/>
  <c r="AI1338" i="2"/>
  <c r="AH1338" i="2"/>
  <c r="AG1338" i="2"/>
  <c r="AF1338" i="2"/>
  <c r="AN1337" i="2"/>
  <c r="AI1337" i="2"/>
  <c r="AH1337" i="2"/>
  <c r="AG1337" i="2"/>
  <c r="AF1337" i="2"/>
  <c r="AN1336" i="2"/>
  <c r="AI1336" i="2"/>
  <c r="AG1336" i="2"/>
  <c r="AF1336" i="2"/>
  <c r="AN1335" i="2"/>
  <c r="AM1335" i="2"/>
  <c r="AI1335" i="2"/>
  <c r="AG1335" i="2"/>
  <c r="AF1335" i="2"/>
  <c r="AH1335" i="2" s="1"/>
  <c r="AN1334" i="2"/>
  <c r="AI1334" i="2"/>
  <c r="AG1334" i="2"/>
  <c r="AF1334" i="2"/>
  <c r="AM1334" i="2" s="1"/>
  <c r="AN1333" i="2"/>
  <c r="AM1333" i="2"/>
  <c r="AI1333" i="2"/>
  <c r="AG1333" i="2"/>
  <c r="AF1333" i="2"/>
  <c r="AN1332" i="2"/>
  <c r="AM1332" i="2"/>
  <c r="AI1332" i="2"/>
  <c r="AG1332" i="2"/>
  <c r="AH1332" i="2" s="1"/>
  <c r="AF1332" i="2"/>
  <c r="AN1331" i="2"/>
  <c r="AI1331" i="2"/>
  <c r="AG1331" i="2"/>
  <c r="AF1331" i="2"/>
  <c r="AN1330" i="2"/>
  <c r="AI1330" i="2"/>
  <c r="AG1330" i="2"/>
  <c r="AF1330" i="2"/>
  <c r="AH1330" i="2" s="1"/>
  <c r="AN1329" i="2"/>
  <c r="AM1329" i="2"/>
  <c r="AI1329" i="2"/>
  <c r="AH1329" i="2"/>
  <c r="AG1329" i="2"/>
  <c r="AF1329" i="2"/>
  <c r="AN1328" i="2"/>
  <c r="AI1328" i="2"/>
  <c r="AH1328" i="2"/>
  <c r="AG1328" i="2"/>
  <c r="AF1328" i="2"/>
  <c r="AN1327" i="2"/>
  <c r="AM1327" i="2"/>
  <c r="AI1327" i="2"/>
  <c r="AG1327" i="2"/>
  <c r="AF1327" i="2"/>
  <c r="AN1326" i="2"/>
  <c r="AI1326" i="2"/>
  <c r="AG1326" i="2"/>
  <c r="AF1326" i="2"/>
  <c r="AN1325" i="2"/>
  <c r="AI1325" i="2"/>
  <c r="AG1325" i="2"/>
  <c r="AF1325" i="2"/>
  <c r="AN1324" i="2"/>
  <c r="AI1324" i="2"/>
  <c r="AG1324" i="2"/>
  <c r="AM1324" i="2" s="1"/>
  <c r="AF1324" i="2"/>
  <c r="AN1323" i="2"/>
  <c r="AI1323" i="2"/>
  <c r="AG1323" i="2"/>
  <c r="AF1323" i="2"/>
  <c r="AN1322" i="2"/>
  <c r="AI1322" i="2"/>
  <c r="AH1322" i="2"/>
  <c r="AG1322" i="2"/>
  <c r="AF1322" i="2"/>
  <c r="AM1322" i="2" s="1"/>
  <c r="AN1321" i="2"/>
  <c r="AI1321" i="2"/>
  <c r="AG1321" i="2"/>
  <c r="AF1321" i="2"/>
  <c r="AN1320" i="2"/>
  <c r="AM1320" i="2"/>
  <c r="AI1320" i="2"/>
  <c r="AH1320" i="2"/>
  <c r="AG1320" i="2"/>
  <c r="AF1320" i="2"/>
  <c r="AN1319" i="2"/>
  <c r="AI1319" i="2"/>
  <c r="AH1319" i="2"/>
  <c r="AG1319" i="2"/>
  <c r="AF1319" i="2"/>
  <c r="AM1319" i="2" s="1"/>
  <c r="AN1318" i="2"/>
  <c r="AI1318" i="2"/>
  <c r="AG1318" i="2"/>
  <c r="AF1318" i="2"/>
  <c r="AN1317" i="2"/>
  <c r="AI1317" i="2"/>
  <c r="AG1317" i="2"/>
  <c r="AF1317" i="2"/>
  <c r="AH1317" i="2" s="1"/>
  <c r="AN1316" i="2"/>
  <c r="AI1316" i="2"/>
  <c r="AG1316" i="2"/>
  <c r="AF1316" i="2"/>
  <c r="AN1315" i="2"/>
  <c r="AI1315" i="2"/>
  <c r="AG1315" i="2"/>
  <c r="AF1315" i="2"/>
  <c r="AN1314" i="2"/>
  <c r="AI1314" i="2"/>
  <c r="AG1314" i="2"/>
  <c r="AF1314" i="2"/>
  <c r="AN1313" i="2"/>
  <c r="AI1313" i="2"/>
  <c r="AH1313" i="2"/>
  <c r="AG1313" i="2"/>
  <c r="AF1313" i="2"/>
  <c r="AN1312" i="2"/>
  <c r="AM1312" i="2"/>
  <c r="AI1312" i="2"/>
  <c r="AG1312" i="2"/>
  <c r="AF1312" i="2"/>
  <c r="AH1312" i="2" s="1"/>
  <c r="AN1311" i="2"/>
  <c r="AM1311" i="2"/>
  <c r="AI1311" i="2"/>
  <c r="AG1311" i="2"/>
  <c r="AF1311" i="2"/>
  <c r="AH1311" i="2" s="1"/>
  <c r="AN1310" i="2"/>
  <c r="AI1310" i="2"/>
  <c r="AH1310" i="2"/>
  <c r="AG1310" i="2"/>
  <c r="AF1310" i="2"/>
  <c r="AM1310" i="2" s="1"/>
  <c r="AN1309" i="2"/>
  <c r="AI1309" i="2"/>
  <c r="AG1309" i="2"/>
  <c r="AM1309" i="2" s="1"/>
  <c r="AF1309" i="2"/>
  <c r="AN1308" i="2"/>
  <c r="AM1308" i="2"/>
  <c r="AI1308" i="2"/>
  <c r="AH1308" i="2"/>
  <c r="AG1308" i="2"/>
  <c r="AF1308" i="2"/>
  <c r="AN1307" i="2"/>
  <c r="AI1307" i="2"/>
  <c r="AG1307" i="2"/>
  <c r="AF1307" i="2"/>
  <c r="AN1306" i="2"/>
  <c r="AI1306" i="2"/>
  <c r="AG1306" i="2"/>
  <c r="AM1306" i="2" s="1"/>
  <c r="AF1306" i="2"/>
  <c r="AN1305" i="2"/>
  <c r="AI1305" i="2"/>
  <c r="D111" i="5" s="1"/>
  <c r="AG1305" i="2"/>
  <c r="AH1305" i="2" s="1"/>
  <c r="AF1305" i="2"/>
  <c r="AN1304" i="2"/>
  <c r="AI1304" i="2"/>
  <c r="D110" i="5" s="1"/>
  <c r="AH1304" i="2"/>
  <c r="AG1304" i="2"/>
  <c r="AF1304" i="2"/>
  <c r="AM1304" i="2" s="1"/>
  <c r="AN1303" i="2"/>
  <c r="AM1303" i="2"/>
  <c r="AI1303" i="2"/>
  <c r="AG1303" i="2"/>
  <c r="AF1303" i="2"/>
  <c r="AH1303" i="2" s="1"/>
  <c r="AN1302" i="2"/>
  <c r="AM1302" i="2"/>
  <c r="AI1302" i="2"/>
  <c r="AG1302" i="2"/>
  <c r="AF1302" i="2"/>
  <c r="AH1302" i="2" s="1"/>
  <c r="AN1301" i="2"/>
  <c r="AM1301" i="2"/>
  <c r="AI1301" i="2"/>
  <c r="AH1301" i="2"/>
  <c r="AG1301" i="2"/>
  <c r="AF1301" i="2"/>
  <c r="AN1300" i="2"/>
  <c r="AI1300" i="2"/>
  <c r="AH1300" i="2"/>
  <c r="AG1300" i="2"/>
  <c r="AF1300" i="2"/>
  <c r="AM1300" i="2" s="1"/>
  <c r="AN1299" i="2"/>
  <c r="AM1299" i="2"/>
  <c r="AI1299" i="2"/>
  <c r="AG1299" i="2"/>
  <c r="AF1299" i="2"/>
  <c r="AH1299" i="2" s="1"/>
  <c r="AN1298" i="2"/>
  <c r="AI1298" i="2"/>
  <c r="AG1298" i="2"/>
  <c r="AH1298" i="2" s="1"/>
  <c r="AF1298" i="2"/>
  <c r="AN1297" i="2"/>
  <c r="AI1297" i="2"/>
  <c r="AG1297" i="2"/>
  <c r="AH1297" i="2" s="1"/>
  <c r="AF1297" i="2"/>
  <c r="AN1296" i="2"/>
  <c r="AM1296" i="2"/>
  <c r="AI1296" i="2"/>
  <c r="D15" i="5" s="1"/>
  <c r="AH1296" i="2"/>
  <c r="AG1296" i="2"/>
  <c r="AF1296" i="2"/>
  <c r="AN1295" i="2"/>
  <c r="AM1295" i="2"/>
  <c r="AI1295" i="2"/>
  <c r="D108" i="5" s="1"/>
  <c r="AG1295" i="2"/>
  <c r="AH1295" i="2" s="1"/>
  <c r="AF1295" i="2"/>
  <c r="AN1294" i="2"/>
  <c r="AI1294" i="2"/>
  <c r="D107" i="5" s="1"/>
  <c r="AG1294" i="2"/>
  <c r="AF1294" i="2"/>
  <c r="AN1293" i="2"/>
  <c r="AH1293" i="2"/>
  <c r="AG1293" i="2"/>
  <c r="AM1293" i="2" s="1"/>
  <c r="AF1293" i="2"/>
  <c r="AN1292" i="2"/>
  <c r="AM1292" i="2"/>
  <c r="AI1292" i="2"/>
  <c r="AH1292" i="2"/>
  <c r="AG1292" i="2"/>
  <c r="AF1292" i="2"/>
  <c r="AN1291" i="2"/>
  <c r="AI1291" i="2"/>
  <c r="D105" i="5" s="1"/>
  <c r="AG1291" i="2"/>
  <c r="AF1291" i="2"/>
  <c r="AN1290" i="2"/>
  <c r="AM1290" i="2"/>
  <c r="AI1290" i="2"/>
  <c r="AH1290" i="2"/>
  <c r="AG1290" i="2"/>
  <c r="AF1290" i="2"/>
  <c r="AN1289" i="2"/>
  <c r="AI1289" i="2"/>
  <c r="D104" i="5" s="1"/>
  <c r="AG1289" i="2"/>
  <c r="AM1289" i="2" s="1"/>
  <c r="AF1289" i="2"/>
  <c r="AN1288" i="2"/>
  <c r="AM1288" i="2"/>
  <c r="AI1288" i="2"/>
  <c r="D103" i="5" s="1"/>
  <c r="AG1288" i="2"/>
  <c r="AF1288" i="2"/>
  <c r="AH1288" i="2" s="1"/>
  <c r="AN1287" i="2"/>
  <c r="AM1287" i="2"/>
  <c r="AG1287" i="2"/>
  <c r="AF1287" i="2"/>
  <c r="AH1287" i="2" s="1"/>
  <c r="AN1286" i="2"/>
  <c r="AH1286" i="2"/>
  <c r="AG1286" i="2"/>
  <c r="AM1286" i="2" s="1"/>
  <c r="AF1286" i="2"/>
  <c r="AN1285" i="2"/>
  <c r="AI1285" i="2"/>
  <c r="AG1285" i="2"/>
  <c r="AF1285" i="2"/>
  <c r="AH1285" i="2" s="1"/>
  <c r="AN1284" i="2"/>
  <c r="AI1284" i="2"/>
  <c r="AG1284" i="2"/>
  <c r="AF1284" i="2"/>
  <c r="AH1284" i="2" s="1"/>
  <c r="AN1283" i="2"/>
  <c r="AI1283" i="2"/>
  <c r="AG1283" i="2"/>
  <c r="AF1283" i="2"/>
  <c r="AN1282" i="2"/>
  <c r="AI1282" i="2"/>
  <c r="D101" i="5" s="1"/>
  <c r="AG1282" i="2"/>
  <c r="AF1282" i="2"/>
  <c r="AH1282" i="2" s="1"/>
  <c r="AN1281" i="2"/>
  <c r="AM1281" i="2"/>
  <c r="AI1281" i="2"/>
  <c r="D72" i="5" s="1"/>
  <c r="AH1281" i="2"/>
  <c r="AG1281" i="2"/>
  <c r="AF1281" i="2"/>
  <c r="AN1280" i="2"/>
  <c r="AM1280" i="2"/>
  <c r="AH1280" i="2"/>
  <c r="AG1280" i="2"/>
  <c r="AF1280" i="2"/>
  <c r="AN1279" i="2"/>
  <c r="AM1279" i="2"/>
  <c r="AI1279" i="2"/>
  <c r="D97" i="5" s="1"/>
  <c r="AH1279" i="2"/>
  <c r="AG1279" i="2"/>
  <c r="AF1279" i="2"/>
  <c r="AN1278" i="2"/>
  <c r="AI1278" i="2"/>
  <c r="D96" i="5" s="1"/>
  <c r="AH1278" i="2"/>
  <c r="AG1278" i="2"/>
  <c r="AM1278" i="2" s="1"/>
  <c r="AF1278" i="2"/>
  <c r="AN1277" i="2"/>
  <c r="AM1277" i="2"/>
  <c r="AI1277" i="2"/>
  <c r="D48" i="5" s="1"/>
  <c r="AG1277" i="2"/>
  <c r="AH1277" i="2" s="1"/>
  <c r="AF1277" i="2"/>
  <c r="AN1276" i="2"/>
  <c r="AM1276" i="2"/>
  <c r="AI1276" i="2"/>
  <c r="AH1276" i="2"/>
  <c r="AG1276" i="2"/>
  <c r="AF1276" i="2"/>
  <c r="AN1275" i="2"/>
  <c r="AI1275" i="2"/>
  <c r="D68" i="5" s="1"/>
  <c r="AG1275" i="2"/>
  <c r="AH1275" i="2" s="1"/>
  <c r="AF1275" i="2"/>
  <c r="AN1274" i="2"/>
  <c r="AK1274" i="2"/>
  <c r="AJ1274" i="2"/>
  <c r="E95" i="5" s="1"/>
  <c r="G95" i="5" s="1"/>
  <c r="AI1274" i="2"/>
  <c r="D95" i="5" s="1"/>
  <c r="AH1274" i="2"/>
  <c r="AG1274" i="2"/>
  <c r="AM1274" i="2" s="1"/>
  <c r="AF1274" i="2"/>
  <c r="AN1273" i="2"/>
  <c r="AI1273" i="2"/>
  <c r="AG1273" i="2"/>
  <c r="AF1273" i="2"/>
  <c r="AH1273" i="2" s="1"/>
  <c r="AN1272" i="2"/>
  <c r="AI1272" i="2"/>
  <c r="D93" i="5" s="1"/>
  <c r="AH1272" i="2"/>
  <c r="AG1272" i="2"/>
  <c r="AF1272" i="2"/>
  <c r="AN1271" i="2"/>
  <c r="AG1271" i="2"/>
  <c r="AH1271" i="2" s="1"/>
  <c r="AF1271" i="2"/>
  <c r="AN1270" i="2"/>
  <c r="AM1270" i="2"/>
  <c r="AI1270" i="2"/>
  <c r="AG1270" i="2"/>
  <c r="AF1270" i="2"/>
  <c r="AH1270" i="2" s="1"/>
  <c r="AN1269" i="2"/>
  <c r="AI1269" i="2"/>
  <c r="AG1269" i="2"/>
  <c r="AH1269" i="2" s="1"/>
  <c r="AF1269" i="2"/>
  <c r="AN1268" i="2"/>
  <c r="AM1268" i="2"/>
  <c r="AI1268" i="2"/>
  <c r="AH1268" i="2"/>
  <c r="AG1268" i="2"/>
  <c r="AF1268" i="2"/>
  <c r="AN1267" i="2"/>
  <c r="AM1267" i="2"/>
  <c r="AI1267" i="2"/>
  <c r="AH1267" i="2"/>
  <c r="AG1267" i="2"/>
  <c r="AF1267" i="2"/>
  <c r="AN1266" i="2"/>
  <c r="AM1266" i="2"/>
  <c r="AI1266" i="2"/>
  <c r="D90" i="5" s="1"/>
  <c r="AG1266" i="2"/>
  <c r="AF1266" i="2"/>
  <c r="AN1265" i="2"/>
  <c r="AM1265" i="2"/>
  <c r="AI1265" i="2"/>
  <c r="AH1265" i="2"/>
  <c r="AG1265" i="2"/>
  <c r="AF1265" i="2"/>
  <c r="AN1264" i="2"/>
  <c r="AI1264" i="2"/>
  <c r="D89" i="5" s="1"/>
  <c r="AG1264" i="2"/>
  <c r="AF1264" i="2"/>
  <c r="AN1263" i="2"/>
  <c r="AM1263" i="2"/>
  <c r="AI1263" i="2"/>
  <c r="D88" i="5" s="1"/>
  <c r="AH1263" i="2"/>
  <c r="AG1263" i="2"/>
  <c r="AF1263" i="2"/>
  <c r="AN1262" i="2"/>
  <c r="AI1262" i="2"/>
  <c r="D87" i="5" s="1"/>
  <c r="AG1262" i="2"/>
  <c r="AH1262" i="2" s="1"/>
  <c r="AF1262" i="2"/>
  <c r="AN1261" i="2"/>
  <c r="AH1261" i="2"/>
  <c r="AG1261" i="2"/>
  <c r="AF1261" i="2"/>
  <c r="AM1261" i="2" s="1"/>
  <c r="AN1260" i="2"/>
  <c r="AI1260" i="2"/>
  <c r="AG1260" i="2"/>
  <c r="AH1260" i="2" s="1"/>
  <c r="AF1260" i="2"/>
  <c r="AN1259" i="2"/>
  <c r="AM1259" i="2"/>
  <c r="AI1259" i="2"/>
  <c r="AH1259" i="2"/>
  <c r="AG1259" i="2"/>
  <c r="AF1259" i="2"/>
  <c r="AN1258" i="2"/>
  <c r="AI1258" i="2"/>
  <c r="AG1258" i="2"/>
  <c r="AF1258" i="2"/>
  <c r="AN1257" i="2"/>
  <c r="AI1257" i="2"/>
  <c r="AG1257" i="2"/>
  <c r="AF1257" i="2"/>
  <c r="AH1257" i="2" s="1"/>
  <c r="AN1256" i="2"/>
  <c r="AM1256" i="2"/>
  <c r="AI1256" i="2"/>
  <c r="AH1256" i="2"/>
  <c r="AG1256" i="2"/>
  <c r="AF1256" i="2"/>
  <c r="AN1255" i="2"/>
  <c r="AI1255" i="2"/>
  <c r="AG1255" i="2"/>
  <c r="AH1255" i="2" s="1"/>
  <c r="AF1255" i="2"/>
  <c r="AM1255" i="2" s="1"/>
  <c r="AN1254" i="2"/>
  <c r="AM1254" i="2"/>
  <c r="AI1254" i="2"/>
  <c r="AH1254" i="2"/>
  <c r="AG1254" i="2"/>
  <c r="AF1254" i="2"/>
  <c r="AN1253" i="2"/>
  <c r="AM1253" i="2"/>
  <c r="AI1253" i="2"/>
  <c r="AH1253" i="2"/>
  <c r="AG1253" i="2"/>
  <c r="AF1253" i="2"/>
  <c r="AN1252" i="2"/>
  <c r="AI1252" i="2"/>
  <c r="AH1252" i="2"/>
  <c r="AG1252" i="2"/>
  <c r="AM1252" i="2" s="1"/>
  <c r="AF1252" i="2"/>
  <c r="AI1251" i="2"/>
  <c r="AG1251" i="2"/>
  <c r="AF1251" i="2"/>
  <c r="AN1250" i="2"/>
  <c r="AI1250" i="2"/>
  <c r="AH1250" i="2"/>
  <c r="AG1250" i="2"/>
  <c r="AF1250" i="2"/>
  <c r="AN1249" i="2"/>
  <c r="AI1249" i="2"/>
  <c r="AH1249" i="2"/>
  <c r="AG1249" i="2"/>
  <c r="AF1249" i="2"/>
  <c r="AN1248" i="2"/>
  <c r="AM1248" i="2"/>
  <c r="AI1248" i="2"/>
  <c r="AG1248" i="2"/>
  <c r="AF1248" i="2"/>
  <c r="AN1247" i="2"/>
  <c r="AI1247" i="2"/>
  <c r="AH1247" i="2"/>
  <c r="AG1247" i="2"/>
  <c r="AF1247" i="2"/>
  <c r="AM1247" i="2" s="1"/>
  <c r="AN1246" i="2"/>
  <c r="AI1246" i="2"/>
  <c r="AH1246" i="2"/>
  <c r="AG1246" i="2"/>
  <c r="AF1246" i="2"/>
  <c r="AN1245" i="2"/>
  <c r="AI1245" i="2"/>
  <c r="D106" i="5" s="1"/>
  <c r="AG1245" i="2"/>
  <c r="AF1245" i="2"/>
  <c r="AN1244" i="2"/>
  <c r="AG1244" i="2"/>
  <c r="AF1244" i="2"/>
  <c r="AN1243" i="2"/>
  <c r="AG1243" i="2"/>
  <c r="AF1243" i="2"/>
  <c r="AN1242" i="2"/>
  <c r="AI1242" i="2"/>
  <c r="AG1242" i="2"/>
  <c r="AF1242" i="2"/>
  <c r="AN1241" i="2"/>
  <c r="AI1241" i="2"/>
  <c r="AG1241" i="2"/>
  <c r="AF1241" i="2"/>
  <c r="AN1240" i="2"/>
  <c r="AI1240" i="2"/>
  <c r="AG1240" i="2"/>
  <c r="AH1240" i="2" s="1"/>
  <c r="AF1240" i="2"/>
  <c r="AN1239" i="2"/>
  <c r="AM1239" i="2"/>
  <c r="AI1239" i="2"/>
  <c r="AG1239" i="2"/>
  <c r="AF1239" i="2"/>
  <c r="AH1239" i="2" s="1"/>
  <c r="AN1238" i="2"/>
  <c r="AI1238" i="2"/>
  <c r="AG1238" i="2"/>
  <c r="AF1238" i="2"/>
  <c r="AH1238" i="2" s="1"/>
  <c r="AN1237" i="2"/>
  <c r="AI1237" i="2"/>
  <c r="AH1237" i="2"/>
  <c r="AG1237" i="2"/>
  <c r="AF1237" i="2"/>
  <c r="AM1237" i="2" s="1"/>
  <c r="AN1236" i="2"/>
  <c r="AI1236" i="2"/>
  <c r="AG1236" i="2"/>
  <c r="AF1236" i="2"/>
  <c r="AN1235" i="2"/>
  <c r="AM1235" i="2"/>
  <c r="AI1235" i="2"/>
  <c r="AH1235" i="2"/>
  <c r="AG1235" i="2"/>
  <c r="AF1235" i="2"/>
  <c r="AN1234" i="2"/>
  <c r="AI1234" i="2"/>
  <c r="AG1234" i="2"/>
  <c r="AF1234" i="2"/>
  <c r="AN1233" i="2"/>
  <c r="AM1233" i="2"/>
  <c r="AI1233" i="2"/>
  <c r="AG1233" i="2"/>
  <c r="AF1233" i="2"/>
  <c r="AN1232" i="2"/>
  <c r="AM1232" i="2"/>
  <c r="AI1232" i="2"/>
  <c r="AH1232" i="2"/>
  <c r="AG1232" i="2"/>
  <c r="AF1232" i="2"/>
  <c r="AN1231" i="2"/>
  <c r="AI1231" i="2"/>
  <c r="AH1231" i="2"/>
  <c r="AG1231" i="2"/>
  <c r="AF1231" i="2"/>
  <c r="AN1230" i="2"/>
  <c r="AM1230" i="2"/>
  <c r="AI1230" i="2"/>
  <c r="AG1230" i="2"/>
  <c r="AF1230" i="2"/>
  <c r="AN1229" i="2"/>
  <c r="AI1229" i="2"/>
  <c r="AH1229" i="2"/>
  <c r="AG1229" i="2"/>
  <c r="AF1229" i="2"/>
  <c r="AM1229" i="2" s="1"/>
  <c r="AN1228" i="2"/>
  <c r="AI1228" i="2"/>
  <c r="AH1228" i="2"/>
  <c r="AG1228" i="2"/>
  <c r="AF1228" i="2"/>
  <c r="AN1227" i="2"/>
  <c r="AI1227" i="2"/>
  <c r="AG1227" i="2"/>
  <c r="AF1227" i="2"/>
  <c r="AN1226" i="2"/>
  <c r="AI1226" i="2"/>
  <c r="AH1226" i="2"/>
  <c r="AG1226" i="2"/>
  <c r="AF1226" i="2"/>
  <c r="AM1226" i="2" s="1"/>
  <c r="AN1225" i="2"/>
  <c r="AI1225" i="2"/>
  <c r="AG1225" i="2"/>
  <c r="AF1225" i="2"/>
  <c r="AN1224" i="2"/>
  <c r="AG1224" i="2"/>
  <c r="AF1224" i="2"/>
  <c r="AH1224" i="2" s="1"/>
  <c r="AN1223" i="2"/>
  <c r="AH1223" i="2"/>
  <c r="AG1223" i="2"/>
  <c r="AF1223" i="2"/>
  <c r="AM1223" i="2" s="1"/>
  <c r="AN1222" i="2"/>
  <c r="AI1222" i="2"/>
  <c r="AG1222" i="2"/>
  <c r="AH1222" i="2" s="1"/>
  <c r="AF1222" i="2"/>
  <c r="AN1221" i="2"/>
  <c r="AM1221" i="2"/>
  <c r="AI1221" i="2"/>
  <c r="AG1221" i="2"/>
  <c r="AF1221" i="2"/>
  <c r="AH1221" i="2" s="1"/>
  <c r="AN1220" i="2"/>
  <c r="AI1220" i="2"/>
  <c r="AG1220" i="2"/>
  <c r="AF1220" i="2"/>
  <c r="AN1219" i="2"/>
  <c r="AI1219" i="2"/>
  <c r="AG1219" i="2"/>
  <c r="AF1219" i="2"/>
  <c r="AN1218" i="2"/>
  <c r="AI1218" i="2"/>
  <c r="AG1218" i="2"/>
  <c r="AF1218" i="2"/>
  <c r="AN1217" i="2"/>
  <c r="AM1217" i="2"/>
  <c r="AI1217" i="2"/>
  <c r="AH1217" i="2"/>
  <c r="AG1217" i="2"/>
  <c r="AF1217" i="2"/>
  <c r="AN1216" i="2"/>
  <c r="AI1216" i="2"/>
  <c r="AG1216" i="2"/>
  <c r="AF1216" i="2"/>
  <c r="AN1215" i="2"/>
  <c r="AI1215" i="2"/>
  <c r="AG1215" i="2"/>
  <c r="AF1215" i="2"/>
  <c r="AN1214" i="2"/>
  <c r="AI1214" i="2"/>
  <c r="AH1214" i="2"/>
  <c r="AG1214" i="2"/>
  <c r="AM1214" i="2" s="1"/>
  <c r="AF1214" i="2"/>
  <c r="AN1213" i="2"/>
  <c r="AI1213" i="2"/>
  <c r="AH1213" i="2"/>
  <c r="AG1213" i="2"/>
  <c r="AF1213" i="2"/>
  <c r="AN1212" i="2"/>
  <c r="AM1212" i="2"/>
  <c r="AI1212" i="2"/>
  <c r="AG1212" i="2"/>
  <c r="AF1212" i="2"/>
  <c r="AN1211" i="2"/>
  <c r="AI1211" i="2"/>
  <c r="AH1211" i="2"/>
  <c r="AG1211" i="2"/>
  <c r="AM1211" i="2" s="1"/>
  <c r="AF1211" i="2"/>
  <c r="AN1210" i="2"/>
  <c r="AI1210" i="2"/>
  <c r="AH1210" i="2"/>
  <c r="AG1210" i="2"/>
  <c r="AF1210" i="2"/>
  <c r="AN1209" i="2"/>
  <c r="AI1209" i="2"/>
  <c r="AG1209" i="2"/>
  <c r="AF1209" i="2"/>
  <c r="AN1208" i="2"/>
  <c r="AI1208" i="2"/>
  <c r="AG1208" i="2"/>
  <c r="AF1208" i="2"/>
  <c r="AN1207" i="2"/>
  <c r="AI1207" i="2"/>
  <c r="AG1207" i="2"/>
  <c r="AF1207" i="2"/>
  <c r="AN1206" i="2"/>
  <c r="AI1206" i="2"/>
  <c r="AG1206" i="2"/>
  <c r="AF1206" i="2"/>
  <c r="AN1205" i="2"/>
  <c r="AI1205" i="2"/>
  <c r="AG1205" i="2"/>
  <c r="AF1205" i="2"/>
  <c r="AN1204" i="2"/>
  <c r="AI1204" i="2"/>
  <c r="AG1204" i="2"/>
  <c r="AH1204" i="2" s="1"/>
  <c r="AF1204" i="2"/>
  <c r="AN1203" i="2"/>
  <c r="AM1203" i="2"/>
  <c r="AI1203" i="2"/>
  <c r="AG1203" i="2"/>
  <c r="AF1203" i="2"/>
  <c r="AH1203" i="2" s="1"/>
  <c r="AN1202" i="2"/>
  <c r="AI1202" i="2"/>
  <c r="AG1202" i="2"/>
  <c r="AF1202" i="2"/>
  <c r="AH1202" i="2" s="1"/>
  <c r="AN1201" i="2"/>
  <c r="AI1201" i="2"/>
  <c r="AH1201" i="2"/>
  <c r="AG1201" i="2"/>
  <c r="AF1201" i="2"/>
  <c r="AM1201" i="2" s="1"/>
  <c r="AN1200" i="2"/>
  <c r="AI1200" i="2"/>
  <c r="AG1200" i="2"/>
  <c r="AF1200" i="2"/>
  <c r="AN1199" i="2"/>
  <c r="AM1199" i="2"/>
  <c r="AI1199" i="2"/>
  <c r="AH1199" i="2"/>
  <c r="AG1199" i="2"/>
  <c r="AF1199" i="2"/>
  <c r="AN1198" i="2"/>
  <c r="AI1198" i="2"/>
  <c r="AG1198" i="2"/>
  <c r="AF1198" i="2"/>
  <c r="AN1197" i="2"/>
  <c r="AM1197" i="2"/>
  <c r="AI1197" i="2"/>
  <c r="AG1197" i="2"/>
  <c r="AF1197" i="2"/>
  <c r="AN1196" i="2"/>
  <c r="AM1196" i="2"/>
  <c r="AI1196" i="2"/>
  <c r="AH1196" i="2"/>
  <c r="AG1196" i="2"/>
  <c r="AF1196" i="2"/>
  <c r="AN1195" i="2"/>
  <c r="AI1195" i="2"/>
  <c r="AH1195" i="2"/>
  <c r="AG1195" i="2"/>
  <c r="AF1195" i="2"/>
  <c r="AN1194" i="2"/>
  <c r="AM1194" i="2"/>
  <c r="AI1194" i="2"/>
  <c r="AG1194" i="2"/>
  <c r="AF1194" i="2"/>
  <c r="AN1193" i="2"/>
  <c r="AI1193" i="2"/>
  <c r="AH1193" i="2"/>
  <c r="AG1193" i="2"/>
  <c r="AM1193" i="2" s="1"/>
  <c r="AF1193" i="2"/>
  <c r="AN1192" i="2"/>
  <c r="AI1192" i="2"/>
  <c r="AG1192" i="2"/>
  <c r="AH1192" i="2" s="1"/>
  <c r="AF1192" i="2"/>
  <c r="AN1191" i="2"/>
  <c r="AI1191" i="2"/>
  <c r="AG1191" i="2"/>
  <c r="AF1191" i="2"/>
  <c r="AN1190" i="2"/>
  <c r="AI1190" i="2"/>
  <c r="AH1190" i="2"/>
  <c r="AG1190" i="2"/>
  <c r="AF1190" i="2"/>
  <c r="AM1190" i="2" s="1"/>
  <c r="AN1189" i="2"/>
  <c r="AI1189" i="2"/>
  <c r="AG1189" i="2"/>
  <c r="AF1189" i="2"/>
  <c r="AN1188" i="2"/>
  <c r="AI1188" i="2"/>
  <c r="AG1188" i="2"/>
  <c r="AF1188" i="2"/>
  <c r="AH1188" i="2" s="1"/>
  <c r="AN1187" i="2"/>
  <c r="AI1187" i="2"/>
  <c r="AH1187" i="2"/>
  <c r="AG1187" i="2"/>
  <c r="AF1187" i="2"/>
  <c r="AM1187" i="2" s="1"/>
  <c r="AN1186" i="2"/>
  <c r="AI1186" i="2"/>
  <c r="AG1186" i="2"/>
  <c r="AH1186" i="2" s="1"/>
  <c r="AF1186" i="2"/>
  <c r="AN1185" i="2"/>
  <c r="AM1185" i="2"/>
  <c r="AI1185" i="2"/>
  <c r="AG1185" i="2"/>
  <c r="AF1185" i="2"/>
  <c r="AH1185" i="2" s="1"/>
  <c r="AN1184" i="2"/>
  <c r="AM1184" i="2"/>
  <c r="AI1184" i="2"/>
  <c r="AG1184" i="2"/>
  <c r="AF1184" i="2"/>
  <c r="AH1184" i="2" s="1"/>
  <c r="AN1183" i="2"/>
  <c r="AG1183" i="2"/>
  <c r="AF1183" i="2"/>
  <c r="AN1182" i="2"/>
  <c r="AG1182" i="2"/>
  <c r="AF1182" i="2"/>
  <c r="AN1181" i="2"/>
  <c r="AM1181" i="2"/>
  <c r="AI1181" i="2"/>
  <c r="AH1181" i="2"/>
  <c r="AG1181" i="2"/>
  <c r="AF1181" i="2"/>
  <c r="AN1180" i="2"/>
  <c r="AI1180" i="2"/>
  <c r="AG1180" i="2"/>
  <c r="AF1180" i="2"/>
  <c r="AN1179" i="2"/>
  <c r="AI1179" i="2"/>
  <c r="AG1179" i="2"/>
  <c r="AF1179" i="2"/>
  <c r="AN1178" i="2"/>
  <c r="AI1178" i="2"/>
  <c r="AG1178" i="2"/>
  <c r="AF1178" i="2"/>
  <c r="AN1177" i="2"/>
  <c r="AI1177" i="2"/>
  <c r="AG1177" i="2"/>
  <c r="AH1177" i="2" s="1"/>
  <c r="AF1177" i="2"/>
  <c r="AN1176" i="2"/>
  <c r="AM1176" i="2"/>
  <c r="AI1176" i="2"/>
  <c r="AG1176" i="2"/>
  <c r="AF1176" i="2"/>
  <c r="AN1175" i="2"/>
  <c r="AI1175" i="2"/>
  <c r="AH1175" i="2"/>
  <c r="AG1175" i="2"/>
  <c r="AF1175" i="2"/>
  <c r="AM1175" i="2" s="1"/>
  <c r="AN1174" i="2"/>
  <c r="AI1174" i="2"/>
  <c r="AH1174" i="2"/>
  <c r="AG1174" i="2"/>
  <c r="AF1174" i="2"/>
  <c r="AN1173" i="2"/>
  <c r="AI1173" i="2"/>
  <c r="AG1173" i="2"/>
  <c r="AF1173" i="2"/>
  <c r="AN1172" i="2"/>
  <c r="AI1172" i="2"/>
  <c r="AG1172" i="2"/>
  <c r="AF1172" i="2"/>
  <c r="AN1171" i="2"/>
  <c r="AI1171" i="2"/>
  <c r="AG1171" i="2"/>
  <c r="AF1171" i="2"/>
  <c r="AN1170" i="2"/>
  <c r="AI1170" i="2"/>
  <c r="AG1170" i="2"/>
  <c r="AF1170" i="2"/>
  <c r="AN1169" i="2"/>
  <c r="AI1169" i="2"/>
  <c r="AG1169" i="2"/>
  <c r="AF1169" i="2"/>
  <c r="AN1168" i="2"/>
  <c r="AI1168" i="2"/>
  <c r="AG1168" i="2"/>
  <c r="AH1168" i="2" s="1"/>
  <c r="AF1168" i="2"/>
  <c r="AN1167" i="2"/>
  <c r="AM1167" i="2"/>
  <c r="AI1167" i="2"/>
  <c r="AG1167" i="2"/>
  <c r="AF1167" i="2"/>
  <c r="AH1167" i="2" s="1"/>
  <c r="AN1166" i="2"/>
  <c r="AI1166" i="2"/>
  <c r="AG1166" i="2"/>
  <c r="AF1166" i="2"/>
  <c r="AH1166" i="2" s="1"/>
  <c r="AN1165" i="2"/>
  <c r="AI1165" i="2"/>
  <c r="AH1165" i="2"/>
  <c r="AG1165" i="2"/>
  <c r="AF1165" i="2"/>
  <c r="AM1165" i="2" s="1"/>
  <c r="AN1164" i="2"/>
  <c r="AI1164" i="2"/>
  <c r="AG1164" i="2"/>
  <c r="AF1164" i="2"/>
  <c r="AN1163" i="2"/>
  <c r="AM1163" i="2"/>
  <c r="AI1163" i="2"/>
  <c r="AH1163" i="2"/>
  <c r="AG1163" i="2"/>
  <c r="AF1163" i="2"/>
  <c r="AN1162" i="2"/>
  <c r="AI1162" i="2"/>
  <c r="AG1162" i="2"/>
  <c r="AF1162" i="2"/>
  <c r="AN1161" i="2"/>
  <c r="AM1161" i="2"/>
  <c r="AI1161" i="2"/>
  <c r="AG1161" i="2"/>
  <c r="AF1161" i="2"/>
  <c r="AN1160" i="2"/>
  <c r="AM1160" i="2"/>
  <c r="AI1160" i="2"/>
  <c r="AH1160" i="2"/>
  <c r="AG1160" i="2"/>
  <c r="AF1160" i="2"/>
  <c r="AN1159" i="2"/>
  <c r="AI1159" i="2"/>
  <c r="AH1159" i="2"/>
  <c r="AG1159" i="2"/>
  <c r="AF1159" i="2"/>
  <c r="AN1158" i="2"/>
  <c r="AM1158" i="2"/>
  <c r="AI1158" i="2"/>
  <c r="AG1158" i="2"/>
  <c r="AF1158" i="2"/>
  <c r="AN1157" i="2"/>
  <c r="AI1157" i="2"/>
  <c r="AG1157" i="2"/>
  <c r="AH1157" i="2" s="1"/>
  <c r="AF1157" i="2"/>
  <c r="AN1156" i="2"/>
  <c r="AI1156" i="2"/>
  <c r="AH1156" i="2"/>
  <c r="AG1156" i="2"/>
  <c r="AF1156" i="2"/>
  <c r="AN1155" i="2"/>
  <c r="AG1155" i="2"/>
  <c r="AF1155" i="2"/>
  <c r="AN1154" i="2"/>
  <c r="AG1154" i="2"/>
  <c r="AF1154" i="2"/>
  <c r="AN1153" i="2"/>
  <c r="AG1153" i="2"/>
  <c r="AF1153" i="2"/>
  <c r="AN1152" i="2"/>
  <c r="AG1152" i="2"/>
  <c r="AF1152" i="2"/>
  <c r="AN1151" i="2"/>
  <c r="AH1151" i="2"/>
  <c r="AG1151" i="2"/>
  <c r="AF1151" i="2"/>
  <c r="AM1151" i="2" s="1"/>
  <c r="AN1150" i="2"/>
  <c r="AG1150" i="2"/>
  <c r="AH1150" i="2" s="1"/>
  <c r="AF1150" i="2"/>
  <c r="AN1149" i="2"/>
  <c r="AM1149" i="2"/>
  <c r="AG1149" i="2"/>
  <c r="AF1149" i="2"/>
  <c r="AH1149" i="2" s="1"/>
  <c r="AN1148" i="2"/>
  <c r="AM1148" i="2"/>
  <c r="AG1148" i="2"/>
  <c r="AF1148" i="2"/>
  <c r="AN1147" i="2"/>
  <c r="AI1147" i="2"/>
  <c r="AH1147" i="2"/>
  <c r="AG1147" i="2"/>
  <c r="AF1147" i="2"/>
  <c r="AN1146" i="2"/>
  <c r="AI1146" i="2"/>
  <c r="AG1146" i="2"/>
  <c r="AF1146" i="2"/>
  <c r="AN1145" i="2"/>
  <c r="AM1145" i="2"/>
  <c r="AI1145" i="2"/>
  <c r="AH1145" i="2"/>
  <c r="AG1145" i="2"/>
  <c r="AF1145" i="2"/>
  <c r="AN1144" i="2"/>
  <c r="AI1144" i="2"/>
  <c r="AG1144" i="2"/>
  <c r="AF1144" i="2"/>
  <c r="AN1143" i="2"/>
  <c r="AI1143" i="2"/>
  <c r="AG1143" i="2"/>
  <c r="AF1143" i="2"/>
  <c r="AN1142" i="2"/>
  <c r="AI1142" i="2"/>
  <c r="AG1142" i="2"/>
  <c r="AF1142" i="2"/>
  <c r="AN1141" i="2"/>
  <c r="AI1141" i="2"/>
  <c r="AG1141" i="2"/>
  <c r="AH1141" i="2" s="1"/>
  <c r="AF1141" i="2"/>
  <c r="AN1140" i="2"/>
  <c r="AM1140" i="2"/>
  <c r="AI1140" i="2"/>
  <c r="AG1140" i="2"/>
  <c r="AF1140" i="2"/>
  <c r="AN1139" i="2"/>
  <c r="AI1139" i="2"/>
  <c r="AG1139" i="2"/>
  <c r="AF1139" i="2"/>
  <c r="AN1138" i="2"/>
  <c r="AI1138" i="2"/>
  <c r="AG1138" i="2"/>
  <c r="AH1138" i="2" s="1"/>
  <c r="AF1138" i="2"/>
  <c r="AN1137" i="2"/>
  <c r="AI1137" i="2"/>
  <c r="AG1137" i="2"/>
  <c r="AF1137" i="2"/>
  <c r="AN1136" i="2"/>
  <c r="AH1136" i="2"/>
  <c r="AG1136" i="2"/>
  <c r="AF1136" i="2"/>
  <c r="AM1136" i="2" s="1"/>
  <c r="AN1135" i="2"/>
  <c r="AI1135" i="2"/>
  <c r="AG1135" i="2"/>
  <c r="AF1135" i="2"/>
  <c r="AN1134" i="2"/>
  <c r="AM1134" i="2"/>
  <c r="AI1134" i="2"/>
  <c r="AG1134" i="2"/>
  <c r="AF1134" i="2"/>
  <c r="AN1133" i="2"/>
  <c r="AM1133" i="2"/>
  <c r="AH1133" i="2"/>
  <c r="AG1133" i="2"/>
  <c r="AF1133" i="2"/>
  <c r="AN1132" i="2"/>
  <c r="AI1132" i="2"/>
  <c r="AH1132" i="2"/>
  <c r="AG1132" i="2"/>
  <c r="AF1132" i="2"/>
  <c r="AN1131" i="2"/>
  <c r="AI1131" i="2"/>
  <c r="AG1131" i="2"/>
  <c r="AF1131" i="2"/>
  <c r="AN1130" i="2"/>
  <c r="AM1130" i="2"/>
  <c r="AI1130" i="2"/>
  <c r="AG1130" i="2"/>
  <c r="AF1130" i="2"/>
  <c r="AN1129" i="2"/>
  <c r="AI1129" i="2"/>
  <c r="AG1129" i="2"/>
  <c r="AH1129" i="2" s="1"/>
  <c r="AF1129" i="2"/>
  <c r="AN1128" i="2"/>
  <c r="AI1128" i="2"/>
  <c r="AG1128" i="2"/>
  <c r="AF1128" i="2"/>
  <c r="AN1127" i="2"/>
  <c r="AM1127" i="2"/>
  <c r="AH1127" i="2"/>
  <c r="AG1127" i="2"/>
  <c r="AF1127" i="2"/>
  <c r="AN1126" i="2"/>
  <c r="AG1126" i="2"/>
  <c r="AF1126" i="2"/>
  <c r="AN1125" i="2"/>
  <c r="AG1125" i="2"/>
  <c r="AF1125" i="2"/>
  <c r="AN1124" i="2"/>
  <c r="AG1124" i="2"/>
  <c r="AF1124" i="2"/>
  <c r="AN1123" i="2"/>
  <c r="AI1123" i="2"/>
  <c r="AH1123" i="2"/>
  <c r="AG1123" i="2"/>
  <c r="AF1123" i="2"/>
  <c r="AN1122" i="2"/>
  <c r="AM1122" i="2"/>
  <c r="AG1122" i="2"/>
  <c r="AF1122" i="2"/>
  <c r="AN1121" i="2"/>
  <c r="AM1121" i="2"/>
  <c r="AH1121" i="2"/>
  <c r="AG1121" i="2"/>
  <c r="AF1121" i="2"/>
  <c r="AN1120" i="2"/>
  <c r="AG1120" i="2"/>
  <c r="AH1120" i="2" s="1"/>
  <c r="AF1120" i="2"/>
  <c r="AN1119" i="2"/>
  <c r="AG1119" i="2"/>
  <c r="AF1119" i="2"/>
  <c r="AN1118" i="2"/>
  <c r="AH1118" i="2"/>
  <c r="AG1118" i="2"/>
  <c r="AF1118" i="2"/>
  <c r="AM1118" i="2" s="1"/>
  <c r="AN1117" i="2"/>
  <c r="AG1117" i="2"/>
  <c r="AF1117" i="2"/>
  <c r="AN1116" i="2"/>
  <c r="AM1116" i="2"/>
  <c r="AG1116" i="2"/>
  <c r="AF1116" i="2"/>
  <c r="AN1115" i="2"/>
  <c r="AM1115" i="2"/>
  <c r="AH1115" i="2"/>
  <c r="AG1115" i="2"/>
  <c r="AF1115" i="2"/>
  <c r="AN1114" i="2"/>
  <c r="AH1114" i="2"/>
  <c r="AG1114" i="2"/>
  <c r="AF1114" i="2"/>
  <c r="AN1113" i="2"/>
  <c r="AG1113" i="2"/>
  <c r="AF1113" i="2"/>
  <c r="AN1112" i="2"/>
  <c r="AI1112" i="2"/>
  <c r="AG1112" i="2"/>
  <c r="AM1112" i="2" s="1"/>
  <c r="AF1112" i="2"/>
  <c r="AN1111" i="2"/>
  <c r="AI1111" i="2"/>
  <c r="AH1111" i="2"/>
  <c r="AG1111" i="2"/>
  <c r="AF1111" i="2"/>
  <c r="AN1110" i="2"/>
  <c r="AI1110" i="2"/>
  <c r="AG1110" i="2"/>
  <c r="AF1110" i="2"/>
  <c r="AN1109" i="2"/>
  <c r="AM1109" i="2"/>
  <c r="AI1109" i="2"/>
  <c r="AH1109" i="2"/>
  <c r="AG1109" i="2"/>
  <c r="AF1109" i="2"/>
  <c r="AN1108" i="2"/>
  <c r="AI1108" i="2"/>
  <c r="AG1108" i="2"/>
  <c r="AF1108" i="2"/>
  <c r="AN1107" i="2"/>
  <c r="AI1107" i="2"/>
  <c r="AG1107" i="2"/>
  <c r="AF1107" i="2"/>
  <c r="AN1106" i="2"/>
  <c r="AI1106" i="2"/>
  <c r="AG1106" i="2"/>
  <c r="AH1106" i="2" s="1"/>
  <c r="AF1106" i="2"/>
  <c r="AN1105" i="2"/>
  <c r="AI1105" i="2"/>
  <c r="AG1105" i="2"/>
  <c r="AH1105" i="2" s="1"/>
  <c r="AF1105" i="2"/>
  <c r="AN1104" i="2"/>
  <c r="AM1104" i="2"/>
  <c r="AI1104" i="2"/>
  <c r="AG1104" i="2"/>
  <c r="AF1104" i="2"/>
  <c r="AN1103" i="2"/>
  <c r="AI1103" i="2"/>
  <c r="AG1103" i="2"/>
  <c r="AF1103" i="2"/>
  <c r="AN1102" i="2"/>
  <c r="AI1102" i="2"/>
  <c r="AG1102" i="2"/>
  <c r="AF1102" i="2"/>
  <c r="AN1101" i="2"/>
  <c r="AI1101" i="2"/>
  <c r="AG1101" i="2"/>
  <c r="AF1101" i="2"/>
  <c r="AN1100" i="2"/>
  <c r="AI1100" i="2"/>
  <c r="AH1100" i="2"/>
  <c r="AG1100" i="2"/>
  <c r="AF1100" i="2"/>
  <c r="AM1100" i="2" s="1"/>
  <c r="AN1099" i="2"/>
  <c r="AI1099" i="2"/>
  <c r="AG1099" i="2"/>
  <c r="AF1099" i="2"/>
  <c r="AN1098" i="2"/>
  <c r="AI1098" i="2"/>
  <c r="AG1098" i="2"/>
  <c r="AF1098" i="2"/>
  <c r="AN1097" i="2"/>
  <c r="AI1097" i="2"/>
  <c r="AG1097" i="2"/>
  <c r="AH1097" i="2" s="1"/>
  <c r="AF1097" i="2"/>
  <c r="AN1096" i="2"/>
  <c r="AI1096" i="2"/>
  <c r="AH1096" i="2"/>
  <c r="AG1096" i="2"/>
  <c r="AF1096" i="2"/>
  <c r="AN1095" i="2"/>
  <c r="AI1095" i="2"/>
  <c r="AG1095" i="2"/>
  <c r="AF1095" i="2"/>
  <c r="AH1095" i="2" s="1"/>
  <c r="AN1094" i="2"/>
  <c r="AM1094" i="2"/>
  <c r="AI1094" i="2"/>
  <c r="AG1094" i="2"/>
  <c r="AF1094" i="2"/>
  <c r="AN1093" i="2"/>
  <c r="AI1093" i="2"/>
  <c r="AH1093" i="2"/>
  <c r="AG1093" i="2"/>
  <c r="AF1093" i="2"/>
  <c r="AN1092" i="2"/>
  <c r="AI1092" i="2"/>
  <c r="AG1092" i="2"/>
  <c r="AF1092" i="2"/>
  <c r="AN1091" i="2"/>
  <c r="AM1091" i="2"/>
  <c r="AI1091" i="2"/>
  <c r="AH1091" i="2"/>
  <c r="AG1091" i="2"/>
  <c r="AF1091" i="2"/>
  <c r="AN1090" i="2"/>
  <c r="AI1090" i="2"/>
  <c r="AG1090" i="2"/>
  <c r="AF1090" i="2"/>
  <c r="AN1089" i="2"/>
  <c r="AM1089" i="2"/>
  <c r="AI1089" i="2"/>
  <c r="AG1089" i="2"/>
  <c r="AF1089" i="2"/>
  <c r="AN1088" i="2"/>
  <c r="AM1088" i="2"/>
  <c r="AI1088" i="2"/>
  <c r="AG1088" i="2"/>
  <c r="AF1088" i="2"/>
  <c r="AH1088" i="2" s="1"/>
  <c r="AN1087" i="2"/>
  <c r="AI1087" i="2"/>
  <c r="AG1087" i="2"/>
  <c r="AF1087" i="2"/>
  <c r="AN1086" i="2"/>
  <c r="AM1086" i="2"/>
  <c r="AI1086" i="2"/>
  <c r="AG1086" i="2"/>
  <c r="AF1086" i="2"/>
  <c r="AN1085" i="2"/>
  <c r="AI1085" i="2"/>
  <c r="AG1085" i="2"/>
  <c r="AF1085" i="2"/>
  <c r="AH1085" i="2" s="1"/>
  <c r="AN1084" i="2"/>
  <c r="AI1084" i="2"/>
  <c r="AG1084" i="2"/>
  <c r="AF1084" i="2"/>
  <c r="AN1083" i="2"/>
  <c r="AI1083" i="2"/>
  <c r="AG1083" i="2"/>
  <c r="AF1083" i="2"/>
  <c r="AN1082" i="2"/>
  <c r="AI1082" i="2"/>
  <c r="AG1082" i="2"/>
  <c r="AH1082" i="2" s="1"/>
  <c r="AF1082" i="2"/>
  <c r="AN1081" i="2"/>
  <c r="AI1081" i="2"/>
  <c r="AG1081" i="2"/>
  <c r="AF1081" i="2"/>
  <c r="AN1080" i="2"/>
  <c r="AI1080" i="2"/>
  <c r="AG1080" i="2"/>
  <c r="AF1080" i="2"/>
  <c r="AN1079" i="2"/>
  <c r="AI1079" i="2"/>
  <c r="AH1079" i="2"/>
  <c r="AG1079" i="2"/>
  <c r="AF1079" i="2"/>
  <c r="AM1079" i="2" s="1"/>
  <c r="AN1078" i="2"/>
  <c r="AI1078" i="2"/>
  <c r="AG1078" i="2"/>
  <c r="AH1078" i="2" s="1"/>
  <c r="AF1078" i="2"/>
  <c r="AN1077" i="2"/>
  <c r="AM1077" i="2"/>
  <c r="AI1077" i="2"/>
  <c r="AG1077" i="2"/>
  <c r="AF1077" i="2"/>
  <c r="AN1076" i="2"/>
  <c r="AI1076" i="2"/>
  <c r="AG1076" i="2"/>
  <c r="AF1076" i="2"/>
  <c r="AN1075" i="2"/>
  <c r="AI1075" i="2"/>
  <c r="AG1075" i="2"/>
  <c r="AF1075" i="2"/>
  <c r="AN1074" i="2"/>
  <c r="AI1074" i="2"/>
  <c r="AG1074" i="2"/>
  <c r="AF1074" i="2"/>
  <c r="AN1073" i="2"/>
  <c r="AM1073" i="2"/>
  <c r="AI1073" i="2"/>
  <c r="AH1073" i="2"/>
  <c r="AG1073" i="2"/>
  <c r="AF1073" i="2"/>
  <c r="AN1072" i="2"/>
  <c r="AI1072" i="2"/>
  <c r="AH1072" i="2"/>
  <c r="AG1072" i="2"/>
  <c r="AF1072" i="2"/>
  <c r="AM1072" i="2" s="1"/>
  <c r="AN1071" i="2"/>
  <c r="AI1071" i="2"/>
  <c r="AG1071" i="2"/>
  <c r="AF1071" i="2"/>
  <c r="AN1070" i="2"/>
  <c r="AI1070" i="2"/>
  <c r="AH1070" i="2"/>
  <c r="AG1070" i="2"/>
  <c r="AF1070" i="2"/>
  <c r="AM1070" i="2" s="1"/>
  <c r="AN1069" i="2"/>
  <c r="AI1069" i="2"/>
  <c r="AH1069" i="2"/>
  <c r="AG1069" i="2"/>
  <c r="AF1069" i="2"/>
  <c r="AN1068" i="2"/>
  <c r="AM1068" i="2"/>
  <c r="AI1068" i="2"/>
  <c r="AG1068" i="2"/>
  <c r="AF1068" i="2"/>
  <c r="AN1067" i="2"/>
  <c r="AI1067" i="2"/>
  <c r="AG1067" i="2"/>
  <c r="AF1067" i="2"/>
  <c r="AN1066" i="2"/>
  <c r="AI1066" i="2"/>
  <c r="AG1066" i="2"/>
  <c r="AH1066" i="2" s="1"/>
  <c r="AF1066" i="2"/>
  <c r="AN1065" i="2"/>
  <c r="AI1065" i="2"/>
  <c r="AG1065" i="2"/>
  <c r="AF1065" i="2"/>
  <c r="AN1064" i="2"/>
  <c r="AI1064" i="2"/>
  <c r="AG1064" i="2"/>
  <c r="AH1064" i="2" s="1"/>
  <c r="AF1064" i="2"/>
  <c r="AN1063" i="2"/>
  <c r="AI1063" i="2"/>
  <c r="AH1063" i="2"/>
  <c r="AG1063" i="2"/>
  <c r="AF1063" i="2"/>
  <c r="AM1063" i="2" s="1"/>
  <c r="AN1062" i="2"/>
  <c r="AM1062" i="2"/>
  <c r="AI1062" i="2"/>
  <c r="AG1062" i="2"/>
  <c r="AF1062" i="2"/>
  <c r="AH1062" i="2" s="1"/>
  <c r="AN1061" i="2"/>
  <c r="AI1061" i="2"/>
  <c r="AG1061" i="2"/>
  <c r="AF1061" i="2"/>
  <c r="AN1060" i="2"/>
  <c r="AI1060" i="2"/>
  <c r="AH1060" i="2"/>
  <c r="AG1060" i="2"/>
  <c r="AF1060" i="2"/>
  <c r="AN1059" i="2"/>
  <c r="AI1059" i="2"/>
  <c r="AH1059" i="2"/>
  <c r="AG1059" i="2"/>
  <c r="AF1059" i="2"/>
  <c r="AM1059" i="2" s="1"/>
  <c r="AN1058" i="2"/>
  <c r="AM1058" i="2"/>
  <c r="AI1058" i="2"/>
  <c r="AG1058" i="2"/>
  <c r="AF1058" i="2"/>
  <c r="AH1058" i="2" s="1"/>
  <c r="AN1057" i="2"/>
  <c r="AI1057" i="2"/>
  <c r="AH1057" i="2"/>
  <c r="AG1057" i="2"/>
  <c r="AM1057" i="2" s="1"/>
  <c r="AF1057" i="2"/>
  <c r="AN1056" i="2"/>
  <c r="AI1056" i="2"/>
  <c r="AH1056" i="2"/>
  <c r="AG1056" i="2"/>
  <c r="AF1056" i="2"/>
  <c r="AM1056" i="2" s="1"/>
  <c r="AN1055" i="2"/>
  <c r="AI1055" i="2"/>
  <c r="AG1055" i="2"/>
  <c r="AF1055" i="2"/>
  <c r="AN1054" i="2"/>
  <c r="AM1054" i="2"/>
  <c r="AI1054" i="2"/>
  <c r="AG1054" i="2"/>
  <c r="AH1054" i="2" s="1"/>
  <c r="AF1054" i="2"/>
  <c r="AN1053" i="2"/>
  <c r="AI1053" i="2"/>
  <c r="AG1053" i="2"/>
  <c r="AF1053" i="2"/>
  <c r="AN1052" i="2"/>
  <c r="AI1052" i="2"/>
  <c r="AG1052" i="2"/>
  <c r="AF1052" i="2"/>
  <c r="AM1052" i="2" s="1"/>
  <c r="AN1051" i="2"/>
  <c r="AI1051" i="2"/>
  <c r="AH1051" i="2"/>
  <c r="AG1051" i="2"/>
  <c r="AF1051" i="2"/>
  <c r="AN1050" i="2"/>
  <c r="AM1050" i="2"/>
  <c r="AI1050" i="2"/>
  <c r="AG1050" i="2"/>
  <c r="AF1050" i="2"/>
  <c r="AH1050" i="2" s="1"/>
  <c r="AN1049" i="2"/>
  <c r="AM1049" i="2"/>
  <c r="AI1049" i="2"/>
  <c r="AH1049" i="2"/>
  <c r="AG1049" i="2"/>
  <c r="AF1049" i="2"/>
  <c r="AN1048" i="2"/>
  <c r="AI1048" i="2"/>
  <c r="AG1048" i="2"/>
  <c r="AH1048" i="2" s="1"/>
  <c r="AF1048" i="2"/>
  <c r="AN1047" i="2"/>
  <c r="AM1047" i="2"/>
  <c r="AI1047" i="2"/>
  <c r="AH1047" i="2"/>
  <c r="AG1047" i="2"/>
  <c r="AF1047" i="2"/>
  <c r="AN1046" i="2"/>
  <c r="AI1046" i="2"/>
  <c r="AG1046" i="2"/>
  <c r="AF1046" i="2"/>
  <c r="AN1045" i="2"/>
  <c r="AM1045" i="2"/>
  <c r="AI1045" i="2"/>
  <c r="AG1045" i="2"/>
  <c r="AF1045" i="2"/>
  <c r="AH1045" i="2" s="1"/>
  <c r="AN1044" i="2"/>
  <c r="AI1044" i="2"/>
  <c r="AG1044" i="2"/>
  <c r="AH1044" i="2" s="1"/>
  <c r="AF1044" i="2"/>
  <c r="AM1044" i="2" s="1"/>
  <c r="AN1043" i="2"/>
  <c r="AM1043" i="2"/>
  <c r="AI1043" i="2"/>
  <c r="AG1043" i="2"/>
  <c r="AF1043" i="2"/>
  <c r="AH1043" i="2" s="1"/>
  <c r="AN1042" i="2"/>
  <c r="AI1042" i="2"/>
  <c r="AG1042" i="2"/>
  <c r="AF1042" i="2"/>
  <c r="AN1041" i="2"/>
  <c r="AH1041" i="2"/>
  <c r="AG1041" i="2"/>
  <c r="AF1041" i="2"/>
  <c r="AM1041" i="2" s="1"/>
  <c r="AN1040" i="2"/>
  <c r="AM1040" i="2"/>
  <c r="AH1040" i="2"/>
  <c r="AG1040" i="2"/>
  <c r="AF1040" i="2"/>
  <c r="AN1039" i="2"/>
  <c r="AM1039" i="2"/>
  <c r="AG1039" i="2"/>
  <c r="AF1039" i="2"/>
  <c r="AH1039" i="2" s="1"/>
  <c r="AN1038" i="2"/>
  <c r="AH1038" i="2"/>
  <c r="AG1038" i="2"/>
  <c r="AM1038" i="2" s="1"/>
  <c r="AF1038" i="2"/>
  <c r="AN1037" i="2"/>
  <c r="AH1037" i="2"/>
  <c r="AG1037" i="2"/>
  <c r="AF1037" i="2"/>
  <c r="AM1037" i="2" s="1"/>
  <c r="AN1036" i="2"/>
  <c r="AM1036" i="2"/>
  <c r="AI1036" i="2"/>
  <c r="AG1036" i="2"/>
  <c r="AF1036" i="2"/>
  <c r="AH1036" i="2" s="1"/>
  <c r="AN1035" i="2"/>
  <c r="AI1035" i="2"/>
  <c r="AG1035" i="2"/>
  <c r="AF1035" i="2"/>
  <c r="AN1034" i="2"/>
  <c r="AM1034" i="2"/>
  <c r="AI1034" i="2"/>
  <c r="AH1034" i="2"/>
  <c r="AG1034" i="2"/>
  <c r="AF1034" i="2"/>
  <c r="AN1033" i="2"/>
  <c r="AI1033" i="2"/>
  <c r="AH1033" i="2"/>
  <c r="AG1033" i="2"/>
  <c r="AF1033" i="2"/>
  <c r="AM1033" i="2" s="1"/>
  <c r="AN1032" i="2"/>
  <c r="AI1032" i="2"/>
  <c r="AG1032" i="2"/>
  <c r="AF1032" i="2"/>
  <c r="AN1031" i="2"/>
  <c r="AI1031" i="2"/>
  <c r="AH1031" i="2"/>
  <c r="AG1031" i="2"/>
  <c r="AF1031" i="2"/>
  <c r="AM1031" i="2" s="1"/>
  <c r="AN1030" i="2"/>
  <c r="AG1030" i="2"/>
  <c r="AF1030" i="2"/>
  <c r="AN1029" i="2"/>
  <c r="AM1029" i="2"/>
  <c r="AI1029" i="2"/>
  <c r="AH1029" i="2"/>
  <c r="AG1029" i="2"/>
  <c r="AF1029" i="2"/>
  <c r="AN1028" i="2"/>
  <c r="AI1028" i="2"/>
  <c r="AG1028" i="2"/>
  <c r="AF1028" i="2"/>
  <c r="AN1027" i="2"/>
  <c r="AM1027" i="2"/>
  <c r="AI1027" i="2"/>
  <c r="AG1027" i="2"/>
  <c r="AF1027" i="2"/>
  <c r="AH1027" i="2" s="1"/>
  <c r="AN1026" i="2"/>
  <c r="AI1026" i="2"/>
  <c r="AH1026" i="2"/>
  <c r="AG1026" i="2"/>
  <c r="AM1026" i="2" s="1"/>
  <c r="AF1026" i="2"/>
  <c r="AN1025" i="2"/>
  <c r="AM1025" i="2"/>
  <c r="AI1025" i="2"/>
  <c r="D75" i="5" s="1"/>
  <c r="AG1025" i="2"/>
  <c r="AF1025" i="2"/>
  <c r="AH1025" i="2" s="1"/>
  <c r="AN1024" i="2"/>
  <c r="AH1024" i="2"/>
  <c r="AG1024" i="2"/>
  <c r="AM1024" i="2" s="1"/>
  <c r="AF1024" i="2"/>
  <c r="AN1023" i="2"/>
  <c r="AH1023" i="2"/>
  <c r="AG1023" i="2"/>
  <c r="AF1023" i="2"/>
  <c r="AN1022" i="2"/>
  <c r="AH1022" i="2"/>
  <c r="AG1022" i="2"/>
  <c r="AF1022" i="2"/>
  <c r="AM1022" i="2" s="1"/>
  <c r="AN1021" i="2"/>
  <c r="AI1021" i="2"/>
  <c r="AG1021" i="2"/>
  <c r="AF1021" i="2"/>
  <c r="AN1020" i="2"/>
  <c r="AI1020" i="2"/>
  <c r="AG1020" i="2"/>
  <c r="AF1020" i="2"/>
  <c r="AN1019" i="2"/>
  <c r="AM1019" i="2"/>
  <c r="AI1019" i="2"/>
  <c r="AH1019" i="2"/>
  <c r="AG1019" i="2"/>
  <c r="AF1019" i="2"/>
  <c r="AN1018" i="2"/>
  <c r="AI1018" i="2"/>
  <c r="AG1018" i="2"/>
  <c r="AF1018" i="2"/>
  <c r="AN1017" i="2"/>
  <c r="AI1017" i="2"/>
  <c r="AG1017" i="2"/>
  <c r="AF1017" i="2"/>
  <c r="AN1016" i="2"/>
  <c r="AM1016" i="2"/>
  <c r="AI1016" i="2"/>
  <c r="AG1016" i="2"/>
  <c r="AF1016" i="2"/>
  <c r="AH1016" i="2" s="1"/>
  <c r="AN1015" i="2"/>
  <c r="AM1015" i="2"/>
  <c r="AI1015" i="2"/>
  <c r="AH1015" i="2"/>
  <c r="AG1015" i="2"/>
  <c r="AF1015" i="2"/>
  <c r="AN1014" i="2"/>
  <c r="AI1014" i="2"/>
  <c r="AG1014" i="2"/>
  <c r="AF1014" i="2"/>
  <c r="AN1013" i="2"/>
  <c r="AM1013" i="2"/>
  <c r="AI1013" i="2"/>
  <c r="AH1013" i="2"/>
  <c r="AG1013" i="2"/>
  <c r="AF1013" i="2"/>
  <c r="AN1012" i="2"/>
  <c r="AI1012" i="2"/>
  <c r="AH1012" i="2"/>
  <c r="AG1012" i="2"/>
  <c r="AF1012" i="2"/>
  <c r="AN1011" i="2"/>
  <c r="AM1011" i="2"/>
  <c r="AI1011" i="2"/>
  <c r="AH1011" i="2"/>
  <c r="AG1011" i="2"/>
  <c r="AF1011" i="2"/>
  <c r="AN1010" i="2"/>
  <c r="AM1010" i="2"/>
  <c r="AI1010" i="2"/>
  <c r="AG1010" i="2"/>
  <c r="AF1010" i="2"/>
  <c r="AH1010" i="2" s="1"/>
  <c r="AN1009" i="2"/>
  <c r="AM1009" i="2"/>
  <c r="AI1009" i="2"/>
  <c r="AH1009" i="2"/>
  <c r="AG1009" i="2"/>
  <c r="AF1009" i="2"/>
  <c r="AN1008" i="2"/>
  <c r="AI1008" i="2"/>
  <c r="AG1008" i="2"/>
  <c r="AH1008" i="2" s="1"/>
  <c r="AF1008" i="2"/>
  <c r="AM1008" i="2" s="1"/>
  <c r="AN1007" i="2"/>
  <c r="AM1007" i="2"/>
  <c r="AI1007" i="2"/>
  <c r="AG1007" i="2"/>
  <c r="AF1007" i="2"/>
  <c r="AH1007" i="2" s="1"/>
  <c r="AN1006" i="2"/>
  <c r="AI1006" i="2"/>
  <c r="D70" i="5" s="1"/>
  <c r="AH1006" i="2"/>
  <c r="AG1006" i="2"/>
  <c r="AF1006" i="2"/>
  <c r="AN1005" i="2"/>
  <c r="AG1005" i="2"/>
  <c r="AF1005" i="2"/>
  <c r="AM1005" i="2" s="1"/>
  <c r="AN1004" i="2"/>
  <c r="AM1004" i="2"/>
  <c r="AH1004" i="2"/>
  <c r="AG1004" i="2"/>
  <c r="AF1004" i="2"/>
  <c r="AN1003" i="2"/>
  <c r="AG1003" i="2"/>
  <c r="AF1003" i="2"/>
  <c r="AN1002" i="2"/>
  <c r="AG1002" i="2"/>
  <c r="AF1002" i="2"/>
  <c r="AN1001" i="2"/>
  <c r="AH1001" i="2"/>
  <c r="AG1001" i="2"/>
  <c r="AF1001" i="2"/>
  <c r="AM1001" i="2" s="1"/>
  <c r="AN1000" i="2"/>
  <c r="AG1000" i="2"/>
  <c r="AF1000" i="2"/>
  <c r="AH1000" i="2" s="1"/>
  <c r="AN999" i="2"/>
  <c r="AG999" i="2"/>
  <c r="AF999" i="2"/>
  <c r="AN998" i="2"/>
  <c r="AM998" i="2"/>
  <c r="AH998" i="2"/>
  <c r="AG998" i="2"/>
  <c r="AF998" i="2"/>
  <c r="AN997" i="2"/>
  <c r="AG997" i="2"/>
  <c r="AF997" i="2"/>
  <c r="AN996" i="2"/>
  <c r="AI996" i="2"/>
  <c r="AG996" i="2"/>
  <c r="AF996" i="2"/>
  <c r="AN995" i="2"/>
  <c r="AI995" i="2"/>
  <c r="AG995" i="2"/>
  <c r="AF995" i="2"/>
  <c r="AN994" i="2"/>
  <c r="AI994" i="2"/>
  <c r="AG994" i="2"/>
  <c r="AF994" i="2"/>
  <c r="AN993" i="2"/>
  <c r="AM993" i="2"/>
  <c r="AI993" i="2"/>
  <c r="D67" i="5" s="1"/>
  <c r="AH993" i="2"/>
  <c r="AG993" i="2"/>
  <c r="AF993" i="2"/>
  <c r="AN992" i="2"/>
  <c r="AM992" i="2"/>
  <c r="AI992" i="2"/>
  <c r="AH992" i="2"/>
  <c r="AG992" i="2"/>
  <c r="AF992" i="2"/>
  <c r="AN991" i="2"/>
  <c r="AM991" i="2"/>
  <c r="AI991" i="2"/>
  <c r="AG991" i="2"/>
  <c r="AF991" i="2"/>
  <c r="AH991" i="2" s="1"/>
  <c r="AN990" i="2"/>
  <c r="AM990" i="2"/>
  <c r="AI990" i="2"/>
  <c r="D66" i="5" s="1"/>
  <c r="AH990" i="2"/>
  <c r="AG990" i="2"/>
  <c r="AF990" i="2"/>
  <c r="AN989" i="2"/>
  <c r="AI989" i="2"/>
  <c r="D65" i="5" s="1"/>
  <c r="AG989" i="2"/>
  <c r="AF989" i="2"/>
  <c r="AN988" i="2"/>
  <c r="AM988" i="2"/>
  <c r="AI988" i="2"/>
  <c r="D64" i="5" s="1"/>
  <c r="AH988" i="2"/>
  <c r="AG988" i="2"/>
  <c r="AF988" i="2"/>
  <c r="AN987" i="2"/>
  <c r="AI987" i="2"/>
  <c r="AH987" i="2"/>
  <c r="AG987" i="2"/>
  <c r="AF987" i="2"/>
  <c r="AN986" i="2"/>
  <c r="AI986" i="2"/>
  <c r="AG986" i="2"/>
  <c r="AF986" i="2"/>
  <c r="AM986" i="2" s="1"/>
  <c r="AN985" i="2"/>
  <c r="AM985" i="2"/>
  <c r="AI985" i="2"/>
  <c r="D62" i="5" s="1"/>
  <c r="AG985" i="2"/>
  <c r="AF985" i="2"/>
  <c r="AH985" i="2" s="1"/>
  <c r="AN984" i="2"/>
  <c r="AM984" i="2"/>
  <c r="AI984" i="2"/>
  <c r="D139" i="5" s="1"/>
  <c r="AH984" i="2"/>
  <c r="AG984" i="2"/>
  <c r="AF984" i="2"/>
  <c r="AN983" i="2"/>
  <c r="AM983" i="2"/>
  <c r="AI983" i="2"/>
  <c r="AH983" i="2"/>
  <c r="AG983" i="2"/>
  <c r="AF983" i="2"/>
  <c r="AN982" i="2"/>
  <c r="AI982" i="2"/>
  <c r="AG982" i="2"/>
  <c r="AF982" i="2"/>
  <c r="AH982" i="2" s="1"/>
  <c r="AN981" i="2"/>
  <c r="AI981" i="2"/>
  <c r="AH981" i="2"/>
  <c r="AG981" i="2"/>
  <c r="AF981" i="2"/>
  <c r="AN980" i="2"/>
  <c r="AI980" i="2"/>
  <c r="AG980" i="2"/>
  <c r="AF980" i="2"/>
  <c r="AM980" i="2" s="1"/>
  <c r="AN979" i="2"/>
  <c r="AM979" i="2"/>
  <c r="AI979" i="2"/>
  <c r="AH979" i="2"/>
  <c r="AG979" i="2"/>
  <c r="AF979" i="2"/>
  <c r="AN978" i="2"/>
  <c r="AM978" i="2"/>
  <c r="AI978" i="2"/>
  <c r="AG978" i="2"/>
  <c r="AF978" i="2"/>
  <c r="AH978" i="2" s="1"/>
  <c r="AN977" i="2"/>
  <c r="AM977" i="2"/>
  <c r="AI977" i="2"/>
  <c r="AH977" i="2"/>
  <c r="AG977" i="2"/>
  <c r="AF977" i="2"/>
  <c r="AN976" i="2"/>
  <c r="AI976" i="2"/>
  <c r="AG976" i="2"/>
  <c r="AF976" i="2"/>
  <c r="AN975" i="2"/>
  <c r="AI975" i="2"/>
  <c r="D59" i="5" s="1"/>
  <c r="AG975" i="2"/>
  <c r="AF975" i="2"/>
  <c r="AN974" i="2"/>
  <c r="AM974" i="2"/>
  <c r="AI974" i="2"/>
  <c r="AG974" i="2"/>
  <c r="AF974" i="2"/>
  <c r="AH974" i="2" s="1"/>
  <c r="AN973" i="2"/>
  <c r="AI973" i="2"/>
  <c r="AG973" i="2"/>
  <c r="AM973" i="2" s="1"/>
  <c r="AF973" i="2"/>
  <c r="AN972" i="2"/>
  <c r="AI972" i="2"/>
  <c r="AH972" i="2"/>
  <c r="AG972" i="2"/>
  <c r="AM972" i="2" s="1"/>
  <c r="AF972" i="2"/>
  <c r="AN971" i="2"/>
  <c r="AI971" i="2"/>
  <c r="AH971" i="2"/>
  <c r="AG971" i="2"/>
  <c r="AF971" i="2"/>
  <c r="AM971" i="2" s="1"/>
  <c r="AN970" i="2"/>
  <c r="AI970" i="2"/>
  <c r="AH970" i="2"/>
  <c r="AG970" i="2"/>
  <c r="AF970" i="2"/>
  <c r="AM970" i="2" s="1"/>
  <c r="AN969" i="2"/>
  <c r="AI969" i="2"/>
  <c r="AG969" i="2"/>
  <c r="AH969" i="2" s="1"/>
  <c r="AF969" i="2"/>
  <c r="AN968" i="2"/>
  <c r="AI968" i="2"/>
  <c r="D60" i="5" s="1"/>
  <c r="AG968" i="2"/>
  <c r="AF968" i="2"/>
  <c r="AH968" i="2" s="1"/>
  <c r="AN967" i="2"/>
  <c r="AM967" i="2"/>
  <c r="AH967" i="2"/>
  <c r="AG967" i="2"/>
  <c r="AF967" i="2"/>
  <c r="AN966" i="2"/>
  <c r="AM966" i="2"/>
  <c r="AH966" i="2"/>
  <c r="AG966" i="2"/>
  <c r="AF966" i="2"/>
  <c r="AN965" i="2"/>
  <c r="AI965" i="2"/>
  <c r="D56" i="5" s="1"/>
  <c r="AG965" i="2"/>
  <c r="AF965" i="2"/>
  <c r="AN964" i="2"/>
  <c r="AI964" i="2"/>
  <c r="AG964" i="2"/>
  <c r="AF964" i="2"/>
  <c r="AN963" i="2"/>
  <c r="AI963" i="2"/>
  <c r="AG963" i="2"/>
  <c r="AF963" i="2"/>
  <c r="AN962" i="2"/>
  <c r="AM962" i="2"/>
  <c r="AI962" i="2"/>
  <c r="AG962" i="2"/>
  <c r="AF962" i="2"/>
  <c r="AN961" i="2"/>
  <c r="AI961" i="2"/>
  <c r="AG961" i="2"/>
  <c r="AF961" i="2"/>
  <c r="AN960" i="2"/>
  <c r="AI960" i="2"/>
  <c r="AG960" i="2"/>
  <c r="AM960" i="2" s="1"/>
  <c r="AF960" i="2"/>
  <c r="AN959" i="2"/>
  <c r="AI959" i="2"/>
  <c r="AH959" i="2"/>
  <c r="AG959" i="2"/>
  <c r="AM959" i="2" s="1"/>
  <c r="AF959" i="2"/>
  <c r="AN958" i="2"/>
  <c r="AI958" i="2"/>
  <c r="AG958" i="2"/>
  <c r="AF958" i="2"/>
  <c r="AN957" i="2"/>
  <c r="AI957" i="2"/>
  <c r="D54" i="5" s="1"/>
  <c r="AG957" i="2"/>
  <c r="AF957" i="2"/>
  <c r="AN956" i="2"/>
  <c r="AH956" i="2"/>
  <c r="AG956" i="2"/>
  <c r="AF956" i="2"/>
  <c r="AN955" i="2"/>
  <c r="AH955" i="2"/>
  <c r="AG955" i="2"/>
  <c r="AF955" i="2"/>
  <c r="AM955" i="2" s="1"/>
  <c r="AN954" i="2"/>
  <c r="AI954" i="2"/>
  <c r="AG954" i="2"/>
  <c r="AF954" i="2"/>
  <c r="AN953" i="2"/>
  <c r="AM953" i="2"/>
  <c r="AI953" i="2"/>
  <c r="AH953" i="2"/>
  <c r="AG953" i="2"/>
  <c r="AF953" i="2"/>
  <c r="AN952" i="2"/>
  <c r="AI952" i="2"/>
  <c r="AH952" i="2"/>
  <c r="AG952" i="2"/>
  <c r="AF952" i="2"/>
  <c r="AM952" i="2" s="1"/>
  <c r="AN951" i="2"/>
  <c r="AI951" i="2"/>
  <c r="AG951" i="2"/>
  <c r="AF951" i="2"/>
  <c r="AH951" i="2" s="1"/>
  <c r="AN950" i="2"/>
  <c r="AM950" i="2"/>
  <c r="AI950" i="2"/>
  <c r="AG950" i="2"/>
  <c r="AF950" i="2"/>
  <c r="AH950" i="2" s="1"/>
  <c r="AN949" i="2"/>
  <c r="AI949" i="2"/>
  <c r="AH949" i="2"/>
  <c r="AG949" i="2"/>
  <c r="AF949" i="2"/>
  <c r="AM949" i="2" s="1"/>
  <c r="AN948" i="2"/>
  <c r="AI948" i="2"/>
  <c r="AG948" i="2"/>
  <c r="AF948" i="2"/>
  <c r="AN947" i="2"/>
  <c r="AI947" i="2"/>
  <c r="AH947" i="2"/>
  <c r="AG947" i="2"/>
  <c r="AM947" i="2" s="1"/>
  <c r="AF947" i="2"/>
  <c r="AN946" i="2"/>
  <c r="AI946" i="2"/>
  <c r="D52" i="5" s="1"/>
  <c r="AG946" i="2"/>
  <c r="AF946" i="2"/>
  <c r="AN945" i="2"/>
  <c r="AM945" i="2"/>
  <c r="AI945" i="2"/>
  <c r="AG945" i="2"/>
  <c r="AF945" i="2"/>
  <c r="AH945" i="2" s="1"/>
  <c r="AN944" i="2"/>
  <c r="AM944" i="2"/>
  <c r="AI944" i="2"/>
  <c r="D51" i="5" s="1"/>
  <c r="AH944" i="2"/>
  <c r="AG944" i="2"/>
  <c r="AF944" i="2"/>
  <c r="AN943" i="2"/>
  <c r="AG943" i="2"/>
  <c r="AF943" i="2"/>
  <c r="AN942" i="2"/>
  <c r="AG942" i="2"/>
  <c r="AM942" i="2" s="1"/>
  <c r="AF942" i="2"/>
  <c r="AN941" i="2"/>
  <c r="AG941" i="2"/>
  <c r="AF941" i="2"/>
  <c r="AN940" i="2"/>
  <c r="AI940" i="2"/>
  <c r="AG940" i="2"/>
  <c r="AF940" i="2"/>
  <c r="AN939" i="2"/>
  <c r="AI939" i="2"/>
  <c r="AG939" i="2"/>
  <c r="AF939" i="2"/>
  <c r="AN938" i="2"/>
  <c r="AI938" i="2"/>
  <c r="AG938" i="2"/>
  <c r="AH938" i="2" s="1"/>
  <c r="AF938" i="2"/>
  <c r="AN937" i="2"/>
  <c r="AI937" i="2"/>
  <c r="AG937" i="2"/>
  <c r="AF937" i="2"/>
  <c r="AM937" i="2" s="1"/>
  <c r="AN936" i="2"/>
  <c r="AM936" i="2"/>
  <c r="AI936" i="2"/>
  <c r="AG936" i="2"/>
  <c r="AF936" i="2"/>
  <c r="AN935" i="2"/>
  <c r="AM935" i="2"/>
  <c r="AI935" i="2"/>
  <c r="AH935" i="2"/>
  <c r="AG935" i="2"/>
  <c r="AF935" i="2"/>
  <c r="AN934" i="2"/>
  <c r="AI934" i="2"/>
  <c r="AG934" i="2"/>
  <c r="AF934" i="2"/>
  <c r="AN933" i="2"/>
  <c r="AI933" i="2"/>
  <c r="AG933" i="2"/>
  <c r="AM933" i="2" s="1"/>
  <c r="AF933" i="2"/>
  <c r="AN932" i="2"/>
  <c r="AI932" i="2"/>
  <c r="AG932" i="2"/>
  <c r="AF932" i="2"/>
  <c r="AN931" i="2"/>
  <c r="AI931" i="2"/>
  <c r="AH931" i="2"/>
  <c r="AG931" i="2"/>
  <c r="AF931" i="2"/>
  <c r="AN930" i="2"/>
  <c r="AI930" i="2"/>
  <c r="AG930" i="2"/>
  <c r="AF930" i="2"/>
  <c r="AN929" i="2"/>
  <c r="AM929" i="2"/>
  <c r="AI929" i="2"/>
  <c r="AH929" i="2"/>
  <c r="AG929" i="2"/>
  <c r="AF929" i="2"/>
  <c r="AN928" i="2"/>
  <c r="AI928" i="2"/>
  <c r="AG928" i="2"/>
  <c r="AF928" i="2"/>
  <c r="AN927" i="2"/>
  <c r="AM927" i="2"/>
  <c r="AI927" i="2"/>
  <c r="AG927" i="2"/>
  <c r="AF927" i="2"/>
  <c r="AH927" i="2" s="1"/>
  <c r="AN926" i="2"/>
  <c r="AI926" i="2"/>
  <c r="AG926" i="2"/>
  <c r="AM926" i="2" s="1"/>
  <c r="AF926" i="2"/>
  <c r="AN925" i="2"/>
  <c r="AI925" i="2"/>
  <c r="AG925" i="2"/>
  <c r="AF925" i="2"/>
  <c r="AN924" i="2"/>
  <c r="AM924" i="2"/>
  <c r="AI924" i="2"/>
  <c r="AG924" i="2"/>
  <c r="AF924" i="2"/>
  <c r="AN923" i="2"/>
  <c r="AM923" i="2"/>
  <c r="AI923" i="2"/>
  <c r="AG923" i="2"/>
  <c r="AF923" i="2"/>
  <c r="AH923" i="2" s="1"/>
  <c r="AN922" i="2"/>
  <c r="AI922" i="2"/>
  <c r="AH922" i="2"/>
  <c r="AG922" i="2"/>
  <c r="AF922" i="2"/>
  <c r="AM922" i="2" s="1"/>
  <c r="AN921" i="2"/>
  <c r="AI921" i="2"/>
  <c r="AG921" i="2"/>
  <c r="AM921" i="2" s="1"/>
  <c r="AF921" i="2"/>
  <c r="AN920" i="2"/>
  <c r="AI920" i="2"/>
  <c r="AG920" i="2"/>
  <c r="AH920" i="2" s="1"/>
  <c r="AF920" i="2"/>
  <c r="AN919" i="2"/>
  <c r="AI919" i="2"/>
  <c r="AH919" i="2"/>
  <c r="AG919" i="2"/>
  <c r="AM919" i="2" s="1"/>
  <c r="AF919" i="2"/>
  <c r="AN918" i="2"/>
  <c r="AM918" i="2"/>
  <c r="AJ918" i="2"/>
  <c r="AI918" i="2"/>
  <c r="AH918" i="2"/>
  <c r="AG918" i="2"/>
  <c r="AF918" i="2"/>
  <c r="AN917" i="2"/>
  <c r="AI917" i="2"/>
  <c r="AG917" i="2"/>
  <c r="AM917" i="2" s="1"/>
  <c r="AF917" i="2"/>
  <c r="AN916" i="2"/>
  <c r="AM916" i="2"/>
  <c r="AI916" i="2"/>
  <c r="AG916" i="2"/>
  <c r="AF916" i="2"/>
  <c r="AN915" i="2"/>
  <c r="AM915" i="2"/>
  <c r="AI915" i="2"/>
  <c r="AH915" i="2"/>
  <c r="AG915" i="2"/>
  <c r="AF915" i="2"/>
  <c r="AN914" i="2"/>
  <c r="AH914" i="2"/>
  <c r="AG914" i="2"/>
  <c r="AM914" i="2" s="1"/>
  <c r="AF914" i="2"/>
  <c r="AN913" i="2"/>
  <c r="AM913" i="2"/>
  <c r="AH913" i="2"/>
  <c r="AG913" i="2"/>
  <c r="AF913" i="2"/>
  <c r="AN912" i="2"/>
  <c r="AI912" i="2"/>
  <c r="AG912" i="2"/>
  <c r="AF912" i="2"/>
  <c r="AN911" i="2"/>
  <c r="AI911" i="2"/>
  <c r="AG911" i="2"/>
  <c r="AF911" i="2"/>
  <c r="AH911" i="2" s="1"/>
  <c r="AN910" i="2"/>
  <c r="AM910" i="2"/>
  <c r="AI910" i="2"/>
  <c r="AG910" i="2"/>
  <c r="AF910" i="2"/>
  <c r="AH910" i="2" s="1"/>
  <c r="AN909" i="2"/>
  <c r="AH909" i="2"/>
  <c r="AG909" i="2"/>
  <c r="AF909" i="2"/>
  <c r="AM909" i="2" s="1"/>
  <c r="AN908" i="2"/>
  <c r="AM908" i="2"/>
  <c r="AI908" i="2"/>
  <c r="AH908" i="2"/>
  <c r="AG908" i="2"/>
  <c r="AF908" i="2"/>
  <c r="AN907" i="2"/>
  <c r="AG907" i="2"/>
  <c r="AF907" i="2"/>
  <c r="AN906" i="2"/>
  <c r="AG906" i="2"/>
  <c r="AF906" i="2"/>
  <c r="AN905" i="2"/>
  <c r="AI905" i="2"/>
  <c r="AG905" i="2"/>
  <c r="AH905" i="2" s="1"/>
  <c r="AF905" i="2"/>
  <c r="AN904" i="2"/>
  <c r="AI904" i="2"/>
  <c r="AG904" i="2"/>
  <c r="AF904" i="2"/>
  <c r="AN903" i="2"/>
  <c r="AM903" i="2"/>
  <c r="AI903" i="2"/>
  <c r="AG903" i="2"/>
  <c r="AF903" i="2"/>
  <c r="AH903" i="2" s="1"/>
  <c r="AN902" i="2"/>
  <c r="AG902" i="2"/>
  <c r="AF902" i="2"/>
  <c r="AN901" i="2"/>
  <c r="AI901" i="2"/>
  <c r="AG901" i="2"/>
  <c r="AF901" i="2"/>
  <c r="AN900" i="2"/>
  <c r="AM900" i="2"/>
  <c r="AI900" i="2"/>
  <c r="AG900" i="2"/>
  <c r="AF900" i="2"/>
  <c r="AH900" i="2" s="1"/>
  <c r="AN899" i="2"/>
  <c r="AI899" i="2"/>
  <c r="AG899" i="2"/>
  <c r="AM899" i="2" s="1"/>
  <c r="AF899" i="2"/>
  <c r="AN898" i="2"/>
  <c r="AI898" i="2"/>
  <c r="AG898" i="2"/>
  <c r="AF898" i="2"/>
  <c r="AN897" i="2"/>
  <c r="AM897" i="2"/>
  <c r="AI897" i="2"/>
  <c r="AH897" i="2"/>
  <c r="AG897" i="2"/>
  <c r="AF897" i="2"/>
  <c r="AN896" i="2"/>
  <c r="AI896" i="2"/>
  <c r="AH896" i="2"/>
  <c r="AG896" i="2"/>
  <c r="AM896" i="2" s="1"/>
  <c r="AF896" i="2"/>
  <c r="AN895" i="2"/>
  <c r="AI895" i="2"/>
  <c r="AG895" i="2"/>
  <c r="AF895" i="2"/>
  <c r="AN894" i="2"/>
  <c r="AM894" i="2"/>
  <c r="AI894" i="2"/>
  <c r="AH894" i="2"/>
  <c r="AG894" i="2"/>
  <c r="AF894" i="2"/>
  <c r="AN893" i="2"/>
  <c r="AI893" i="2"/>
  <c r="AG893" i="2"/>
  <c r="AM893" i="2" s="1"/>
  <c r="AF893" i="2"/>
  <c r="AN892" i="2"/>
  <c r="AI892" i="2"/>
  <c r="AG892" i="2"/>
  <c r="AF892" i="2"/>
  <c r="AN891" i="2"/>
  <c r="AI891" i="2"/>
  <c r="AG891" i="2"/>
  <c r="AF891" i="2"/>
  <c r="AN890" i="2"/>
  <c r="AI890" i="2"/>
  <c r="AH890" i="2"/>
  <c r="AG890" i="2"/>
  <c r="AF890" i="2"/>
  <c r="AM890" i="2" s="1"/>
  <c r="AN889" i="2"/>
  <c r="AI889" i="2"/>
  <c r="AG889" i="2"/>
  <c r="AF889" i="2"/>
  <c r="AN888" i="2"/>
  <c r="AM888" i="2"/>
  <c r="AI888" i="2"/>
  <c r="AH888" i="2"/>
  <c r="AG888" i="2"/>
  <c r="AF888" i="2"/>
  <c r="AN887" i="2"/>
  <c r="AI887" i="2"/>
  <c r="AH887" i="2"/>
  <c r="AG887" i="2"/>
  <c r="AF887" i="2"/>
  <c r="AN886" i="2"/>
  <c r="AI886" i="2"/>
  <c r="AG886" i="2"/>
  <c r="AF886" i="2"/>
  <c r="AN885" i="2"/>
  <c r="AM885" i="2"/>
  <c r="AI885" i="2"/>
  <c r="AH885" i="2"/>
  <c r="AG885" i="2"/>
  <c r="AF885" i="2"/>
  <c r="AN884" i="2"/>
  <c r="AI884" i="2"/>
  <c r="AG884" i="2"/>
  <c r="AF884" i="2"/>
  <c r="AN883" i="2"/>
  <c r="AI883" i="2"/>
  <c r="AG883" i="2"/>
  <c r="AM883" i="2" s="1"/>
  <c r="AF883" i="2"/>
  <c r="AN882" i="2"/>
  <c r="AM882" i="2"/>
  <c r="AI882" i="2"/>
  <c r="AH882" i="2"/>
  <c r="AG882" i="2"/>
  <c r="AF882" i="2"/>
  <c r="AN881" i="2"/>
  <c r="AI881" i="2"/>
  <c r="AG881" i="2"/>
  <c r="AM881" i="2" s="1"/>
  <c r="AF881" i="2"/>
  <c r="AN880" i="2"/>
  <c r="AM880" i="2"/>
  <c r="AI880" i="2"/>
  <c r="AH880" i="2"/>
  <c r="AG880" i="2"/>
  <c r="AF880" i="2"/>
  <c r="AN879" i="2"/>
  <c r="AI879" i="2"/>
  <c r="AG879" i="2"/>
  <c r="AF879" i="2"/>
  <c r="AN878" i="2"/>
  <c r="AI878" i="2"/>
  <c r="AG878" i="2"/>
  <c r="AF878" i="2"/>
  <c r="AN877" i="2"/>
  <c r="AI877" i="2"/>
  <c r="AG877" i="2"/>
  <c r="AF877" i="2"/>
  <c r="AN876" i="2"/>
  <c r="AI876" i="2"/>
  <c r="AG876" i="2"/>
  <c r="AF876" i="2"/>
  <c r="AN875" i="2"/>
  <c r="AI875" i="2"/>
  <c r="AG875" i="2"/>
  <c r="AF875" i="2"/>
  <c r="AN874" i="2"/>
  <c r="AI874" i="2"/>
  <c r="AH874" i="2"/>
  <c r="AG874" i="2"/>
  <c r="AF874" i="2"/>
  <c r="AM874" i="2" s="1"/>
  <c r="AN873" i="2"/>
  <c r="AM873" i="2"/>
  <c r="AI873" i="2"/>
  <c r="AH873" i="2"/>
  <c r="AG873" i="2"/>
  <c r="AF873" i="2"/>
  <c r="AN872" i="2"/>
  <c r="AM872" i="2"/>
  <c r="AI872" i="2"/>
  <c r="AG872" i="2"/>
  <c r="AF872" i="2"/>
  <c r="AH872" i="2" s="1"/>
  <c r="AN871" i="2"/>
  <c r="AI871" i="2"/>
  <c r="AG871" i="2"/>
  <c r="AF871" i="2"/>
  <c r="AN870" i="2"/>
  <c r="AM870" i="2"/>
  <c r="AI870" i="2"/>
  <c r="AG870" i="2"/>
  <c r="AF870" i="2"/>
  <c r="AH870" i="2" s="1"/>
  <c r="AN869" i="2"/>
  <c r="AI869" i="2"/>
  <c r="AG869" i="2"/>
  <c r="AF869" i="2"/>
  <c r="AN868" i="2"/>
  <c r="AM868" i="2"/>
  <c r="AI868" i="2"/>
  <c r="AG868" i="2"/>
  <c r="AF868" i="2"/>
  <c r="AH868" i="2" s="1"/>
  <c r="AN867" i="2"/>
  <c r="AI867" i="2"/>
  <c r="AH867" i="2"/>
  <c r="AG867" i="2"/>
  <c r="AF867" i="2"/>
  <c r="AM867" i="2" s="1"/>
  <c r="AN866" i="2"/>
  <c r="AI866" i="2"/>
  <c r="AG866" i="2"/>
  <c r="AF866" i="2"/>
  <c r="AN865" i="2"/>
  <c r="AI865" i="2"/>
  <c r="AG865" i="2"/>
  <c r="AF865" i="2"/>
  <c r="AN864" i="2"/>
  <c r="AM864" i="2"/>
  <c r="AI864" i="2"/>
  <c r="AG864" i="2"/>
  <c r="AF864" i="2"/>
  <c r="AH864" i="2" s="1"/>
  <c r="AN863" i="2"/>
  <c r="AI863" i="2"/>
  <c r="AG863" i="2"/>
  <c r="AF863" i="2"/>
  <c r="AN862" i="2"/>
  <c r="AI862" i="2"/>
  <c r="AH862" i="2"/>
  <c r="AG862" i="2"/>
  <c r="AM862" i="2" s="1"/>
  <c r="AF862" i="2"/>
  <c r="AN861" i="2"/>
  <c r="AI861" i="2"/>
  <c r="AG861" i="2"/>
  <c r="AF861" i="2"/>
  <c r="AN860" i="2"/>
  <c r="AM860" i="2"/>
  <c r="AI860" i="2"/>
  <c r="AH860" i="2"/>
  <c r="AG860" i="2"/>
  <c r="AF860" i="2"/>
  <c r="AN859" i="2"/>
  <c r="AI859" i="2"/>
  <c r="AG859" i="2"/>
  <c r="AF859" i="2"/>
  <c r="AN858" i="2"/>
  <c r="AI858" i="2"/>
  <c r="AG858" i="2"/>
  <c r="AF858" i="2"/>
  <c r="AN857" i="2"/>
  <c r="AI857" i="2"/>
  <c r="AG857" i="2"/>
  <c r="AF857" i="2"/>
  <c r="AN856" i="2"/>
  <c r="AI856" i="2"/>
  <c r="AG856" i="2"/>
  <c r="AF856" i="2"/>
  <c r="AN855" i="2"/>
  <c r="AI855" i="2"/>
  <c r="AH855" i="2"/>
  <c r="AG855" i="2"/>
  <c r="AF855" i="2"/>
  <c r="AM855" i="2" s="1"/>
  <c r="AN854" i="2"/>
  <c r="AM854" i="2"/>
  <c r="AI854" i="2"/>
  <c r="AH854" i="2"/>
  <c r="AG854" i="2"/>
  <c r="AF854" i="2"/>
  <c r="AN853" i="2"/>
  <c r="AM853" i="2"/>
  <c r="AI853" i="2"/>
  <c r="AG853" i="2"/>
  <c r="AF853" i="2"/>
  <c r="AH853" i="2" s="1"/>
  <c r="AN852" i="2"/>
  <c r="AM852" i="2"/>
  <c r="AI852" i="2"/>
  <c r="AG852" i="2"/>
  <c r="AF852" i="2"/>
  <c r="AN851" i="2"/>
  <c r="AI851" i="2"/>
  <c r="AH851" i="2"/>
  <c r="AG851" i="2"/>
  <c r="AM851" i="2" s="1"/>
  <c r="AF851" i="2"/>
  <c r="AN850" i="2"/>
  <c r="AI850" i="2"/>
  <c r="AG850" i="2"/>
  <c r="AF850" i="2"/>
  <c r="AN849" i="2"/>
  <c r="AI849" i="2"/>
  <c r="AH849" i="2"/>
  <c r="AG849" i="2"/>
  <c r="AM849" i="2" s="1"/>
  <c r="AF849" i="2"/>
  <c r="AN848" i="2"/>
  <c r="AM848" i="2"/>
  <c r="AI848" i="2"/>
  <c r="AH848" i="2"/>
  <c r="AG848" i="2"/>
  <c r="AF848" i="2"/>
  <c r="AN847" i="2"/>
  <c r="AI847" i="2"/>
  <c r="AG847" i="2"/>
  <c r="AF847" i="2"/>
  <c r="AN846" i="2"/>
  <c r="AI846" i="2"/>
  <c r="AH846" i="2"/>
  <c r="AG846" i="2"/>
  <c r="AF846" i="2"/>
  <c r="AM846" i="2" s="1"/>
  <c r="AN845" i="2"/>
  <c r="AI845" i="2"/>
  <c r="D46" i="5" s="1"/>
  <c r="AH845" i="2"/>
  <c r="AG845" i="2"/>
  <c r="AM845" i="2" s="1"/>
  <c r="AF845" i="2"/>
  <c r="AN844" i="2"/>
  <c r="AM844" i="2"/>
  <c r="AH844" i="2"/>
  <c r="AG844" i="2"/>
  <c r="AF844" i="2"/>
  <c r="AN843" i="2"/>
  <c r="AM843" i="2"/>
  <c r="AI843" i="2"/>
  <c r="AG843" i="2"/>
  <c r="AF843" i="2"/>
  <c r="AH843" i="2" s="1"/>
  <c r="AN842" i="2"/>
  <c r="AI842" i="2"/>
  <c r="AH842" i="2"/>
  <c r="AG842" i="2"/>
  <c r="AM842" i="2" s="1"/>
  <c r="AF842" i="2"/>
  <c r="AN841" i="2"/>
  <c r="AI841" i="2"/>
  <c r="AH841" i="2"/>
  <c r="AG841" i="2"/>
  <c r="AM841" i="2" s="1"/>
  <c r="AF841" i="2"/>
  <c r="AN840" i="2"/>
  <c r="AM840" i="2"/>
  <c r="AI840" i="2"/>
  <c r="AH840" i="2"/>
  <c r="AG840" i="2"/>
  <c r="AF840" i="2"/>
  <c r="AN839" i="2"/>
  <c r="AM839" i="2"/>
  <c r="AI839" i="2"/>
  <c r="AG839" i="2"/>
  <c r="AH839" i="2" s="1"/>
  <c r="AF839" i="2"/>
  <c r="AN838" i="2"/>
  <c r="AM838" i="2"/>
  <c r="AI838" i="2"/>
  <c r="AH838" i="2"/>
  <c r="AG838" i="2"/>
  <c r="AF838" i="2"/>
  <c r="AN837" i="2"/>
  <c r="AI837" i="2"/>
  <c r="AH837" i="2"/>
  <c r="AG837" i="2"/>
  <c r="AF837" i="2"/>
  <c r="AM837" i="2" s="1"/>
  <c r="AN836" i="2"/>
  <c r="AM836" i="2"/>
  <c r="AI836" i="2"/>
  <c r="AH836" i="2"/>
  <c r="AG836" i="2"/>
  <c r="AF836" i="2"/>
  <c r="AN835" i="2"/>
  <c r="AI835" i="2"/>
  <c r="AG835" i="2"/>
  <c r="AF835" i="2"/>
  <c r="AN834" i="2"/>
  <c r="AM834" i="2"/>
  <c r="AI834" i="2"/>
  <c r="D121" i="5" s="1"/>
  <c r="AG834" i="2"/>
  <c r="AF834" i="2"/>
  <c r="AH834" i="2" s="1"/>
  <c r="AN833" i="2"/>
  <c r="AM833" i="2"/>
  <c r="AI833" i="2"/>
  <c r="AH833" i="2"/>
  <c r="AG833" i="2"/>
  <c r="AF833" i="2"/>
  <c r="AN832" i="2"/>
  <c r="AI832" i="2"/>
  <c r="D43" i="5" s="1"/>
  <c r="AH832" i="2"/>
  <c r="AG832" i="2"/>
  <c r="AF832" i="2"/>
  <c r="AM832" i="2" s="1"/>
  <c r="AN831" i="2"/>
  <c r="AM831" i="2"/>
  <c r="AH831" i="2"/>
  <c r="AG831" i="2"/>
  <c r="AF831" i="2"/>
  <c r="AN830" i="2"/>
  <c r="AM830" i="2"/>
  <c r="AI830" i="2"/>
  <c r="AG830" i="2"/>
  <c r="AH830" i="2" s="1"/>
  <c r="AF830" i="2"/>
  <c r="AN829" i="2"/>
  <c r="AI829" i="2"/>
  <c r="AH829" i="2"/>
  <c r="AG829" i="2"/>
  <c r="AF829" i="2"/>
  <c r="AN828" i="2"/>
  <c r="AI828" i="2"/>
  <c r="AG828" i="2"/>
  <c r="AM828" i="2" s="1"/>
  <c r="AF828" i="2"/>
  <c r="AN827" i="2"/>
  <c r="AM827" i="2"/>
  <c r="AG827" i="2"/>
  <c r="AH827" i="2" s="1"/>
  <c r="AF827" i="2"/>
  <c r="AN826" i="2"/>
  <c r="AI826" i="2"/>
  <c r="AG826" i="2"/>
  <c r="AM826" i="2" s="1"/>
  <c r="AF826" i="2"/>
  <c r="AH826" i="2" s="1"/>
  <c r="AN825" i="2"/>
  <c r="AI825" i="2"/>
  <c r="AG825" i="2"/>
  <c r="AF825" i="2"/>
  <c r="AN824" i="2"/>
  <c r="AM824" i="2"/>
  <c r="AI824" i="2"/>
  <c r="AH824" i="2"/>
  <c r="AG824" i="2"/>
  <c r="AF824" i="2"/>
  <c r="AN823" i="2"/>
  <c r="AI823" i="2"/>
  <c r="AG823" i="2"/>
  <c r="AF823" i="2"/>
  <c r="AN822" i="2"/>
  <c r="AI822" i="2"/>
  <c r="AG822" i="2"/>
  <c r="AF822" i="2"/>
  <c r="AM822" i="2" s="1"/>
  <c r="AN821" i="2"/>
  <c r="AI821" i="2"/>
  <c r="AG821" i="2"/>
  <c r="AM821" i="2" s="1"/>
  <c r="AF821" i="2"/>
  <c r="AN820" i="2"/>
  <c r="AI820" i="2"/>
  <c r="AG820" i="2"/>
  <c r="AF820" i="2"/>
  <c r="AH820" i="2" s="1"/>
  <c r="AN819" i="2"/>
  <c r="AM819" i="2"/>
  <c r="AI819" i="2"/>
  <c r="AG819" i="2"/>
  <c r="AF819" i="2"/>
  <c r="AH819" i="2" s="1"/>
  <c r="AN818" i="2"/>
  <c r="AI818" i="2"/>
  <c r="AG818" i="2"/>
  <c r="AF818" i="2"/>
  <c r="AN817" i="2"/>
  <c r="AM817" i="2"/>
  <c r="AI817" i="2"/>
  <c r="AH817" i="2"/>
  <c r="AG817" i="2"/>
  <c r="AF817" i="2"/>
  <c r="AN816" i="2"/>
  <c r="AI816" i="2"/>
  <c r="AG816" i="2"/>
  <c r="AF816" i="2"/>
  <c r="AN815" i="2"/>
  <c r="AI815" i="2"/>
  <c r="AG815" i="2"/>
  <c r="AM815" i="2" s="1"/>
  <c r="AF815" i="2"/>
  <c r="AN814" i="2"/>
  <c r="AI814" i="2"/>
  <c r="AG814" i="2"/>
  <c r="AF814" i="2"/>
  <c r="AN813" i="2"/>
  <c r="AM813" i="2"/>
  <c r="AI813" i="2"/>
  <c r="AH813" i="2"/>
  <c r="AG813" i="2"/>
  <c r="AF813" i="2"/>
  <c r="AN812" i="2"/>
  <c r="AI812" i="2"/>
  <c r="AG812" i="2"/>
  <c r="AH812" i="2" s="1"/>
  <c r="AF812" i="2"/>
  <c r="AN811" i="2"/>
  <c r="AM811" i="2"/>
  <c r="AI811" i="2"/>
  <c r="AG811" i="2"/>
  <c r="AF811" i="2"/>
  <c r="AH811" i="2" s="1"/>
  <c r="AN810" i="2"/>
  <c r="AI810" i="2"/>
  <c r="D40" i="5" s="1"/>
  <c r="AG810" i="2"/>
  <c r="AM810" i="2" s="1"/>
  <c r="AF810" i="2"/>
  <c r="AN809" i="2"/>
  <c r="AM809" i="2"/>
  <c r="AI809" i="2"/>
  <c r="AG809" i="2"/>
  <c r="AH809" i="2" s="1"/>
  <c r="AF809" i="2"/>
  <c r="AN808" i="2"/>
  <c r="AM808" i="2"/>
  <c r="AH808" i="2"/>
  <c r="AG808" i="2"/>
  <c r="AF808" i="2"/>
  <c r="AN807" i="2"/>
  <c r="AI807" i="2"/>
  <c r="AG807" i="2"/>
  <c r="AF807" i="2"/>
  <c r="AN806" i="2"/>
  <c r="AM806" i="2"/>
  <c r="AI806" i="2"/>
  <c r="AH806" i="2"/>
  <c r="AG806" i="2"/>
  <c r="AF806" i="2"/>
  <c r="AN805" i="2"/>
  <c r="AI805" i="2"/>
  <c r="AG805" i="2"/>
  <c r="AF805" i="2"/>
  <c r="AN804" i="2"/>
  <c r="AI804" i="2"/>
  <c r="AG804" i="2"/>
  <c r="AF804" i="2"/>
  <c r="AH804" i="2" s="1"/>
  <c r="AN803" i="2"/>
  <c r="AI803" i="2"/>
  <c r="AH803" i="2"/>
  <c r="AG803" i="2"/>
  <c r="AM803" i="2" s="1"/>
  <c r="AF803" i="2"/>
  <c r="AN802" i="2"/>
  <c r="AM802" i="2"/>
  <c r="AI802" i="2"/>
  <c r="D38" i="5" s="1"/>
  <c r="AG802" i="2"/>
  <c r="AF802" i="2"/>
  <c r="AH802" i="2" s="1"/>
  <c r="AN801" i="2"/>
  <c r="AI801" i="2"/>
  <c r="AG801" i="2"/>
  <c r="AF801" i="2"/>
  <c r="AN800" i="2"/>
  <c r="AI800" i="2"/>
  <c r="AG800" i="2"/>
  <c r="AM800" i="2" s="1"/>
  <c r="AF800" i="2"/>
  <c r="AN799" i="2"/>
  <c r="AH799" i="2"/>
  <c r="AG799" i="2"/>
  <c r="AF799" i="2"/>
  <c r="AM799" i="2" s="1"/>
  <c r="AN798" i="2"/>
  <c r="AM798" i="2"/>
  <c r="AI798" i="2"/>
  <c r="AG798" i="2"/>
  <c r="AF798" i="2"/>
  <c r="AH798" i="2" s="1"/>
  <c r="AN797" i="2"/>
  <c r="AI797" i="2"/>
  <c r="AG797" i="2"/>
  <c r="AM797" i="2" s="1"/>
  <c r="AF797" i="2"/>
  <c r="AN796" i="2"/>
  <c r="AI796" i="2"/>
  <c r="AG796" i="2"/>
  <c r="AM796" i="2" s="1"/>
  <c r="AF796" i="2"/>
  <c r="AN795" i="2"/>
  <c r="AM795" i="2"/>
  <c r="AI795" i="2"/>
  <c r="AH795" i="2"/>
  <c r="AG795" i="2"/>
  <c r="AF795" i="2"/>
  <c r="AN794" i="2"/>
  <c r="AM794" i="2"/>
  <c r="AG794" i="2"/>
  <c r="AH794" i="2" s="1"/>
  <c r="AF794" i="2"/>
  <c r="AN793" i="2"/>
  <c r="AM793" i="2"/>
  <c r="AH793" i="2"/>
  <c r="AG793" i="2"/>
  <c r="AF793" i="2"/>
  <c r="AN792" i="2"/>
  <c r="AH792" i="2"/>
  <c r="AG792" i="2"/>
  <c r="AM792" i="2" s="1"/>
  <c r="AF792" i="2"/>
  <c r="AN791" i="2"/>
  <c r="AM791" i="2"/>
  <c r="AG791" i="2"/>
  <c r="AH791" i="2" s="1"/>
  <c r="AF791" i="2"/>
  <c r="AN790" i="2"/>
  <c r="AI790" i="2"/>
  <c r="AG790" i="2"/>
  <c r="AF790" i="2"/>
  <c r="AM790" i="2" s="1"/>
  <c r="AN789" i="2"/>
  <c r="AI789" i="2"/>
  <c r="AG789" i="2"/>
  <c r="AF789" i="2"/>
  <c r="AN788" i="2"/>
  <c r="AM788" i="2"/>
  <c r="AI788" i="2"/>
  <c r="AH788" i="2"/>
  <c r="AG788" i="2"/>
  <c r="AF788" i="2"/>
  <c r="AN787" i="2"/>
  <c r="AI787" i="2"/>
  <c r="AG787" i="2"/>
  <c r="AF787" i="2"/>
  <c r="AH787" i="2" s="1"/>
  <c r="AN786" i="2"/>
  <c r="AI786" i="2"/>
  <c r="AG786" i="2"/>
  <c r="AF786" i="2"/>
  <c r="AH786" i="2" s="1"/>
  <c r="AN785" i="2"/>
  <c r="AI785" i="2"/>
  <c r="AH785" i="2"/>
  <c r="AG785" i="2"/>
  <c r="AM785" i="2" s="1"/>
  <c r="AF785" i="2"/>
  <c r="AN784" i="2"/>
  <c r="AM784" i="2"/>
  <c r="AI784" i="2"/>
  <c r="AG784" i="2"/>
  <c r="AF784" i="2"/>
  <c r="AH784" i="2" s="1"/>
  <c r="AN783" i="2"/>
  <c r="AM783" i="2"/>
  <c r="AI783" i="2"/>
  <c r="AG783" i="2"/>
  <c r="AF783" i="2"/>
  <c r="AN782" i="2"/>
  <c r="AI782" i="2"/>
  <c r="AH782" i="2"/>
  <c r="AG782" i="2"/>
  <c r="AM782" i="2" s="1"/>
  <c r="AF782" i="2"/>
  <c r="AN781" i="2"/>
  <c r="AM781" i="2"/>
  <c r="AI781" i="2"/>
  <c r="AH781" i="2"/>
  <c r="AG781" i="2"/>
  <c r="AF781" i="2"/>
  <c r="AN780" i="2"/>
  <c r="AM780" i="2"/>
  <c r="AI780" i="2"/>
  <c r="AG780" i="2"/>
  <c r="AF780" i="2"/>
  <c r="AH780" i="2" s="1"/>
  <c r="AN779" i="2"/>
  <c r="AG779" i="2"/>
  <c r="AH779" i="2" s="1"/>
  <c r="AF779" i="2"/>
  <c r="AM779" i="2" s="1"/>
  <c r="AN778" i="2"/>
  <c r="AI778" i="2"/>
  <c r="AH778" i="2"/>
  <c r="AG778" i="2"/>
  <c r="AF778" i="2"/>
  <c r="AM778" i="2" s="1"/>
  <c r="AN777" i="2"/>
  <c r="AI777" i="2"/>
  <c r="AG777" i="2"/>
  <c r="AF777" i="2"/>
  <c r="AN776" i="2"/>
  <c r="AM776" i="2"/>
  <c r="AI776" i="2"/>
  <c r="AH776" i="2"/>
  <c r="AG776" i="2"/>
  <c r="AF776" i="2"/>
  <c r="AN775" i="2"/>
  <c r="AI775" i="2"/>
  <c r="AG775" i="2"/>
  <c r="AH775" i="2" s="1"/>
  <c r="AF775" i="2"/>
  <c r="AM775" i="2" s="1"/>
  <c r="AN774" i="2"/>
  <c r="AM774" i="2"/>
  <c r="AG774" i="2"/>
  <c r="AF774" i="2"/>
  <c r="AH774" i="2" s="1"/>
  <c r="AN773" i="2"/>
  <c r="AM773" i="2"/>
  <c r="AI773" i="2"/>
  <c r="AH773" i="2"/>
  <c r="AG773" i="2"/>
  <c r="AF773" i="2"/>
  <c r="AN772" i="2"/>
  <c r="AI772" i="2"/>
  <c r="AG772" i="2"/>
  <c r="AM772" i="2" s="1"/>
  <c r="AF772" i="2"/>
  <c r="AN771" i="2"/>
  <c r="AG771" i="2"/>
  <c r="AF771" i="2"/>
  <c r="AH771" i="2" s="1"/>
  <c r="AN770" i="2"/>
  <c r="AI770" i="2"/>
  <c r="AG770" i="2"/>
  <c r="AH770" i="2" s="1"/>
  <c r="AF770" i="2"/>
  <c r="AN769" i="2"/>
  <c r="AG769" i="2"/>
  <c r="AH769" i="2" s="1"/>
  <c r="AF769" i="2"/>
  <c r="AN768" i="2"/>
  <c r="AI768" i="2"/>
  <c r="AG768" i="2"/>
  <c r="AF768" i="2"/>
  <c r="AN767" i="2"/>
  <c r="AI767" i="2"/>
  <c r="AG767" i="2"/>
  <c r="AF767" i="2"/>
  <c r="AN766" i="2"/>
  <c r="AI766" i="2"/>
  <c r="AG766" i="2"/>
  <c r="AF766" i="2"/>
  <c r="AN765" i="2"/>
  <c r="AM765" i="2"/>
  <c r="AI765" i="2"/>
  <c r="AG765" i="2"/>
  <c r="AF765" i="2"/>
  <c r="AH765" i="2" s="1"/>
  <c r="AN764" i="2"/>
  <c r="AI764" i="2"/>
  <c r="AG764" i="2"/>
  <c r="AF764" i="2"/>
  <c r="AH764" i="2" s="1"/>
  <c r="AN763" i="2"/>
  <c r="AI763" i="2"/>
  <c r="AG763" i="2"/>
  <c r="AH763" i="2" s="1"/>
  <c r="AF763" i="2"/>
  <c r="AN762" i="2"/>
  <c r="AG762" i="2"/>
  <c r="AF762" i="2"/>
  <c r="AN761" i="2"/>
  <c r="AG761" i="2"/>
  <c r="AF761" i="2"/>
  <c r="AH761" i="2" s="1"/>
  <c r="AN760" i="2"/>
  <c r="AI760" i="2"/>
  <c r="AH760" i="2"/>
  <c r="AG760" i="2"/>
  <c r="AF760" i="2"/>
  <c r="AN759" i="2"/>
  <c r="AM759" i="2"/>
  <c r="AI759" i="2"/>
  <c r="AG759" i="2"/>
  <c r="AF759" i="2"/>
  <c r="AH759" i="2" s="1"/>
  <c r="AN758" i="2"/>
  <c r="AM758" i="2"/>
  <c r="AI758" i="2"/>
  <c r="AH758" i="2"/>
  <c r="AG758" i="2"/>
  <c r="AF758" i="2"/>
  <c r="AN757" i="2"/>
  <c r="AI757" i="2"/>
  <c r="AH757" i="2"/>
  <c r="AG757" i="2"/>
  <c r="AF757" i="2"/>
  <c r="AM757" i="2" s="1"/>
  <c r="AN756" i="2"/>
  <c r="AM756" i="2"/>
  <c r="AI756" i="2"/>
  <c r="AG756" i="2"/>
  <c r="AF756" i="2"/>
  <c r="AH756" i="2" s="1"/>
  <c r="AN755" i="2"/>
  <c r="AI755" i="2"/>
  <c r="AG755" i="2"/>
  <c r="AF755" i="2"/>
  <c r="AM755" i="2" s="1"/>
  <c r="AN754" i="2"/>
  <c r="AH754" i="2"/>
  <c r="AG754" i="2"/>
  <c r="AF754" i="2"/>
  <c r="AM754" i="2" s="1"/>
  <c r="AN753" i="2"/>
  <c r="AI753" i="2"/>
  <c r="AG753" i="2"/>
  <c r="AF753" i="2"/>
  <c r="AH753" i="2" s="1"/>
  <c r="AN752" i="2"/>
  <c r="AM752" i="2"/>
  <c r="AI752" i="2"/>
  <c r="AG752" i="2"/>
  <c r="AF752" i="2"/>
  <c r="AH752" i="2" s="1"/>
  <c r="AN751" i="2"/>
  <c r="AI751" i="2"/>
  <c r="AH751" i="2"/>
  <c r="AG751" i="2"/>
  <c r="AF751" i="2"/>
  <c r="AM751" i="2" s="1"/>
  <c r="AN750" i="2"/>
  <c r="AM750" i="2"/>
  <c r="AI750" i="2"/>
  <c r="AG750" i="2"/>
  <c r="AF750" i="2"/>
  <c r="AH750" i="2" s="1"/>
  <c r="AN749" i="2"/>
  <c r="AI749" i="2"/>
  <c r="AG749" i="2"/>
  <c r="AF749" i="2"/>
  <c r="AM749" i="2" s="1"/>
  <c r="AN748" i="2"/>
  <c r="AI748" i="2"/>
  <c r="AH748" i="2"/>
  <c r="AG748" i="2"/>
  <c r="AF748" i="2"/>
  <c r="AM748" i="2" s="1"/>
  <c r="AN747" i="2"/>
  <c r="AM747" i="2"/>
  <c r="AI747" i="2"/>
  <c r="AG747" i="2"/>
  <c r="AF747" i="2"/>
  <c r="AH747" i="2" s="1"/>
  <c r="AN746" i="2"/>
  <c r="AI746" i="2"/>
  <c r="AH746" i="2"/>
  <c r="AG746" i="2"/>
  <c r="AF746" i="2"/>
  <c r="AN745" i="2"/>
  <c r="AI745" i="2"/>
  <c r="AH745" i="2"/>
  <c r="AG745" i="2"/>
  <c r="AF745" i="2"/>
  <c r="AM745" i="2" s="1"/>
  <c r="AN744" i="2"/>
  <c r="AM744" i="2"/>
  <c r="AI744" i="2"/>
  <c r="AG744" i="2"/>
  <c r="AF744" i="2"/>
  <c r="AH744" i="2" s="1"/>
  <c r="AN743" i="2"/>
  <c r="AI743" i="2"/>
  <c r="AG743" i="2"/>
  <c r="AF743" i="2"/>
  <c r="AH743" i="2" s="1"/>
  <c r="AN742" i="2"/>
  <c r="AI742" i="2"/>
  <c r="AH742" i="2"/>
  <c r="AG742" i="2"/>
  <c r="AF742" i="2"/>
  <c r="AN741" i="2"/>
  <c r="AM741" i="2"/>
  <c r="AI741" i="2"/>
  <c r="AG741" i="2"/>
  <c r="AF741" i="2"/>
  <c r="AH741" i="2" s="1"/>
  <c r="AN740" i="2"/>
  <c r="AM740" i="2"/>
  <c r="AI740" i="2"/>
  <c r="AH740" i="2"/>
  <c r="AG740" i="2"/>
  <c r="AF740" i="2"/>
  <c r="AN739" i="2"/>
  <c r="AI739" i="2"/>
  <c r="AH739" i="2"/>
  <c r="AG739" i="2"/>
  <c r="AF739" i="2"/>
  <c r="AM739" i="2" s="1"/>
  <c r="AN738" i="2"/>
  <c r="AM738" i="2"/>
  <c r="AI738" i="2"/>
  <c r="AG738" i="2"/>
  <c r="AF738" i="2"/>
  <c r="AH738" i="2" s="1"/>
  <c r="AN737" i="2"/>
  <c r="AI737" i="2"/>
  <c r="AG737" i="2"/>
  <c r="AF737" i="2"/>
  <c r="AM737" i="2" s="1"/>
  <c r="AN736" i="2"/>
  <c r="AI736" i="2"/>
  <c r="AH736" i="2"/>
  <c r="AG736" i="2"/>
  <c r="AF736" i="2"/>
  <c r="AM736" i="2" s="1"/>
  <c r="AN735" i="2"/>
  <c r="AI735" i="2"/>
  <c r="AG735" i="2"/>
  <c r="AF735" i="2"/>
  <c r="AH735" i="2" s="1"/>
  <c r="AN734" i="2"/>
  <c r="AI734" i="2"/>
  <c r="AH734" i="2"/>
  <c r="AG734" i="2"/>
  <c r="AF734" i="2"/>
  <c r="AM734" i="2" s="1"/>
  <c r="AN733" i="2"/>
  <c r="AI733" i="2"/>
  <c r="AG733" i="2"/>
  <c r="AH733" i="2" s="1"/>
  <c r="AF733" i="2"/>
  <c r="AM733" i="2" s="1"/>
  <c r="AN732" i="2"/>
  <c r="AM732" i="2"/>
  <c r="AI732" i="2"/>
  <c r="AG732" i="2"/>
  <c r="AF732" i="2"/>
  <c r="AH732" i="2" s="1"/>
  <c r="AN731" i="2"/>
  <c r="AM731" i="2"/>
  <c r="AI731" i="2"/>
  <c r="AG731" i="2"/>
  <c r="AH731" i="2" s="1"/>
  <c r="AF731" i="2"/>
  <c r="AN730" i="2"/>
  <c r="AI730" i="2"/>
  <c r="AH730" i="2"/>
  <c r="AG730" i="2"/>
  <c r="AF730" i="2"/>
  <c r="AM730" i="2" s="1"/>
  <c r="AN729" i="2"/>
  <c r="AM729" i="2"/>
  <c r="AI729" i="2"/>
  <c r="AG729" i="2"/>
  <c r="AF729" i="2"/>
  <c r="AH729" i="2" s="1"/>
  <c r="AN728" i="2"/>
  <c r="AI728" i="2"/>
  <c r="AG728" i="2"/>
  <c r="AF728" i="2"/>
  <c r="AN727" i="2"/>
  <c r="AI727" i="2"/>
  <c r="AH727" i="2"/>
  <c r="AG727" i="2"/>
  <c r="AF727" i="2"/>
  <c r="AM727" i="2" s="1"/>
  <c r="AN726" i="2"/>
  <c r="AI726" i="2"/>
  <c r="AG726" i="2"/>
  <c r="AF726" i="2"/>
  <c r="AN725" i="2"/>
  <c r="AI725" i="2"/>
  <c r="AG725" i="2"/>
  <c r="AF725" i="2"/>
  <c r="AN724" i="2"/>
  <c r="AI724" i="2"/>
  <c r="AG724" i="2"/>
  <c r="AH724" i="2" s="1"/>
  <c r="AF724" i="2"/>
  <c r="AN723" i="2"/>
  <c r="AM723" i="2"/>
  <c r="AI723" i="2"/>
  <c r="AG723" i="2"/>
  <c r="AF723" i="2"/>
  <c r="AH723" i="2" s="1"/>
  <c r="AN722" i="2"/>
  <c r="AI722" i="2"/>
  <c r="AH722" i="2"/>
  <c r="AG722" i="2"/>
  <c r="AF722" i="2"/>
  <c r="AM722" i="2" s="1"/>
  <c r="AN721" i="2"/>
  <c r="AI721" i="2"/>
  <c r="AH721" i="2"/>
  <c r="AG721" i="2"/>
  <c r="AF721" i="2"/>
  <c r="AM721" i="2" s="1"/>
  <c r="AN720" i="2"/>
  <c r="AM720" i="2"/>
  <c r="AI720" i="2"/>
  <c r="AG720" i="2"/>
  <c r="AF720" i="2"/>
  <c r="AH720" i="2" s="1"/>
  <c r="AN719" i="2"/>
  <c r="AI719" i="2"/>
  <c r="AH719" i="2"/>
  <c r="AG719" i="2"/>
  <c r="AF719" i="2"/>
  <c r="AN718" i="2"/>
  <c r="AI718" i="2"/>
  <c r="AH718" i="2"/>
  <c r="AG718" i="2"/>
  <c r="AM718" i="2" s="1"/>
  <c r="AF718" i="2"/>
  <c r="AN717" i="2"/>
  <c r="AI717" i="2"/>
  <c r="AG717" i="2"/>
  <c r="AF717" i="2"/>
  <c r="AH717" i="2" s="1"/>
  <c r="AN716" i="2"/>
  <c r="AI716" i="2"/>
  <c r="AG716" i="2"/>
  <c r="AF716" i="2"/>
  <c r="AM716" i="2" s="1"/>
  <c r="AN715" i="2"/>
  <c r="AI715" i="2"/>
  <c r="AH715" i="2"/>
  <c r="AG715" i="2"/>
  <c r="AM715" i="2" s="1"/>
  <c r="AF715" i="2"/>
  <c r="AN714" i="2"/>
  <c r="AM714" i="2"/>
  <c r="AI714" i="2"/>
  <c r="AG714" i="2"/>
  <c r="AF714" i="2"/>
  <c r="AH714" i="2" s="1"/>
  <c r="AN713" i="2"/>
  <c r="AM713" i="2"/>
  <c r="AI713" i="2"/>
  <c r="AG713" i="2"/>
  <c r="AH713" i="2" s="1"/>
  <c r="AF713" i="2"/>
  <c r="AN712" i="2"/>
  <c r="AI712" i="2"/>
  <c r="AH712" i="2"/>
  <c r="AG712" i="2"/>
  <c r="AF712" i="2"/>
  <c r="AM712" i="2" s="1"/>
  <c r="AN711" i="2"/>
  <c r="AM711" i="2"/>
  <c r="AI711" i="2"/>
  <c r="AG711" i="2"/>
  <c r="AF711" i="2"/>
  <c r="AH711" i="2" s="1"/>
  <c r="AN710" i="2"/>
  <c r="AI710" i="2"/>
  <c r="AG710" i="2"/>
  <c r="AF710" i="2"/>
  <c r="AN709" i="2"/>
  <c r="AI709" i="2"/>
  <c r="AH709" i="2"/>
  <c r="AG709" i="2"/>
  <c r="AM709" i="2" s="1"/>
  <c r="AF709" i="2"/>
  <c r="AN708" i="2"/>
  <c r="AI708" i="2"/>
  <c r="AG708" i="2"/>
  <c r="AF708" i="2"/>
  <c r="AN707" i="2"/>
  <c r="AM707" i="2"/>
  <c r="AI707" i="2"/>
  <c r="AG707" i="2"/>
  <c r="AF707" i="2"/>
  <c r="AH707" i="2" s="1"/>
  <c r="AN706" i="2"/>
  <c r="AI706" i="2"/>
  <c r="AG706" i="2"/>
  <c r="AF706" i="2"/>
  <c r="AN705" i="2"/>
  <c r="AM705" i="2"/>
  <c r="AI705" i="2"/>
  <c r="AG705" i="2"/>
  <c r="AF705" i="2"/>
  <c r="AH705" i="2" s="1"/>
  <c r="AN704" i="2"/>
  <c r="AI704" i="2"/>
  <c r="AG704" i="2"/>
  <c r="AH704" i="2" s="1"/>
  <c r="AF704" i="2"/>
  <c r="AM704" i="2" s="1"/>
  <c r="AN703" i="2"/>
  <c r="AI703" i="2"/>
  <c r="AH703" i="2"/>
  <c r="AG703" i="2"/>
  <c r="AM703" i="2" s="1"/>
  <c r="AF703" i="2"/>
  <c r="AN702" i="2"/>
  <c r="AM702" i="2"/>
  <c r="AI702" i="2"/>
  <c r="AG702" i="2"/>
  <c r="AF702" i="2"/>
  <c r="AH702" i="2" s="1"/>
  <c r="AN701" i="2"/>
  <c r="AI701" i="2"/>
  <c r="AG701" i="2"/>
  <c r="AF701" i="2"/>
  <c r="AM701" i="2" s="1"/>
  <c r="AN700" i="2"/>
  <c r="AI700" i="2"/>
  <c r="AH700" i="2"/>
  <c r="AG700" i="2"/>
  <c r="AM700" i="2" s="1"/>
  <c r="AF700" i="2"/>
  <c r="AN699" i="2"/>
  <c r="AI699" i="2"/>
  <c r="AG699" i="2"/>
  <c r="AF699" i="2"/>
  <c r="AH699" i="2" s="1"/>
  <c r="AN698" i="2"/>
  <c r="AI698" i="2"/>
  <c r="AH698" i="2"/>
  <c r="AG698" i="2"/>
  <c r="AF698" i="2"/>
  <c r="AM698" i="2" s="1"/>
  <c r="AN697" i="2"/>
  <c r="AI697" i="2"/>
  <c r="AG697" i="2"/>
  <c r="AM697" i="2" s="1"/>
  <c r="AF697" i="2"/>
  <c r="AN696" i="2"/>
  <c r="AM696" i="2"/>
  <c r="AI696" i="2"/>
  <c r="AG696" i="2"/>
  <c r="AF696" i="2"/>
  <c r="AH696" i="2" s="1"/>
  <c r="AN695" i="2"/>
  <c r="AM695" i="2"/>
  <c r="AI695" i="2"/>
  <c r="AG695" i="2"/>
  <c r="AH695" i="2" s="1"/>
  <c r="AF695" i="2"/>
  <c r="AN694" i="2"/>
  <c r="AI694" i="2"/>
  <c r="AH694" i="2"/>
  <c r="AG694" i="2"/>
  <c r="AM694" i="2" s="1"/>
  <c r="AF694" i="2"/>
  <c r="AN693" i="2"/>
  <c r="AM693" i="2"/>
  <c r="AI693" i="2"/>
  <c r="AG693" i="2"/>
  <c r="AF693" i="2"/>
  <c r="AH693" i="2" s="1"/>
  <c r="AN692" i="2"/>
  <c r="AI692" i="2"/>
  <c r="AG692" i="2"/>
  <c r="AF692" i="2"/>
  <c r="AN691" i="2"/>
  <c r="AI691" i="2"/>
  <c r="AH691" i="2"/>
  <c r="AG691" i="2"/>
  <c r="AM691" i="2" s="1"/>
  <c r="AF691" i="2"/>
  <c r="AN690" i="2"/>
  <c r="AI690" i="2"/>
  <c r="AG690" i="2"/>
  <c r="AF690" i="2"/>
  <c r="AN689" i="2"/>
  <c r="AI689" i="2"/>
  <c r="AG689" i="2"/>
  <c r="AF689" i="2"/>
  <c r="AN688" i="2"/>
  <c r="AI688" i="2"/>
  <c r="AG688" i="2"/>
  <c r="AH688" i="2" s="1"/>
  <c r="AF688" i="2"/>
  <c r="AN687" i="2"/>
  <c r="AM687" i="2"/>
  <c r="AI687" i="2"/>
  <c r="AG687" i="2"/>
  <c r="AF687" i="2"/>
  <c r="AH687" i="2" s="1"/>
  <c r="AN686" i="2"/>
  <c r="AI686" i="2"/>
  <c r="AH686" i="2"/>
  <c r="AG686" i="2"/>
  <c r="AM686" i="2" s="1"/>
  <c r="AF686" i="2"/>
  <c r="AN685" i="2"/>
  <c r="AI685" i="2"/>
  <c r="AH685" i="2"/>
  <c r="AG685" i="2"/>
  <c r="AM685" i="2" s="1"/>
  <c r="AF685" i="2"/>
  <c r="AN684" i="2"/>
  <c r="AM684" i="2"/>
  <c r="AI684" i="2"/>
  <c r="AG684" i="2"/>
  <c r="AF684" i="2"/>
  <c r="AH684" i="2" s="1"/>
  <c r="AN683" i="2"/>
  <c r="AI683" i="2"/>
  <c r="AH683" i="2"/>
  <c r="AG683" i="2"/>
  <c r="AF683" i="2"/>
  <c r="AN682" i="2"/>
  <c r="AI682" i="2"/>
  <c r="AH682" i="2"/>
  <c r="AG682" i="2"/>
  <c r="AF682" i="2"/>
  <c r="AM682" i="2" s="1"/>
  <c r="AN681" i="2"/>
  <c r="AI681" i="2"/>
  <c r="AG681" i="2"/>
  <c r="AF681" i="2"/>
  <c r="AH681" i="2" s="1"/>
  <c r="AN680" i="2"/>
  <c r="AI680" i="2"/>
  <c r="AG680" i="2"/>
  <c r="AF680" i="2"/>
  <c r="AM680" i="2" s="1"/>
  <c r="AN679" i="2"/>
  <c r="AI679" i="2"/>
  <c r="AH679" i="2"/>
  <c r="AG679" i="2"/>
  <c r="AF679" i="2"/>
  <c r="AN678" i="2"/>
  <c r="AM678" i="2"/>
  <c r="AI678" i="2"/>
  <c r="AG678" i="2"/>
  <c r="AF678" i="2"/>
  <c r="AH678" i="2" s="1"/>
  <c r="AN677" i="2"/>
  <c r="AM677" i="2"/>
  <c r="AI677" i="2"/>
  <c r="AH677" i="2"/>
  <c r="AG677" i="2"/>
  <c r="AF677" i="2"/>
  <c r="AN676" i="2"/>
  <c r="AI676" i="2"/>
  <c r="AH676" i="2"/>
  <c r="AG676" i="2"/>
  <c r="AM676" i="2" s="1"/>
  <c r="AF676" i="2"/>
  <c r="AN675" i="2"/>
  <c r="AM675" i="2"/>
  <c r="AI675" i="2"/>
  <c r="AG675" i="2"/>
  <c r="AF675" i="2"/>
  <c r="AH675" i="2" s="1"/>
  <c r="AN674" i="2"/>
  <c r="AI674" i="2"/>
  <c r="AG674" i="2"/>
  <c r="AF674" i="2"/>
  <c r="AN673" i="2"/>
  <c r="AI673" i="2"/>
  <c r="AH673" i="2"/>
  <c r="AG673" i="2"/>
  <c r="AF673" i="2"/>
  <c r="AM673" i="2" s="1"/>
  <c r="AN672" i="2"/>
  <c r="AI672" i="2"/>
  <c r="AG672" i="2"/>
  <c r="AF672" i="2"/>
  <c r="AN671" i="2"/>
  <c r="AM671" i="2"/>
  <c r="AI671" i="2"/>
  <c r="AG671" i="2"/>
  <c r="AF671" i="2"/>
  <c r="AH671" i="2" s="1"/>
  <c r="AN670" i="2"/>
  <c r="AI670" i="2"/>
  <c r="AG670" i="2"/>
  <c r="AH670" i="2" s="1"/>
  <c r="AF670" i="2"/>
  <c r="AM670" i="2" s="1"/>
  <c r="AN669" i="2"/>
  <c r="AM669" i="2"/>
  <c r="AI669" i="2"/>
  <c r="AG669" i="2"/>
  <c r="AF669" i="2"/>
  <c r="AH669" i="2" s="1"/>
  <c r="AN668" i="2"/>
  <c r="AI668" i="2"/>
  <c r="AG668" i="2"/>
  <c r="AH668" i="2" s="1"/>
  <c r="AF668" i="2"/>
  <c r="AM668" i="2" s="1"/>
  <c r="AN667" i="2"/>
  <c r="AI667" i="2"/>
  <c r="AH667" i="2"/>
  <c r="AG667" i="2"/>
  <c r="AM667" i="2" s="1"/>
  <c r="AF667" i="2"/>
  <c r="AN666" i="2"/>
  <c r="AM666" i="2"/>
  <c r="AK666" i="2"/>
  <c r="AJ666" i="2"/>
  <c r="AI666" i="2"/>
  <c r="AG666" i="2"/>
  <c r="AF666" i="2"/>
  <c r="AH666" i="2" s="1"/>
  <c r="AN665" i="2"/>
  <c r="AI665" i="2"/>
  <c r="AG665" i="2"/>
  <c r="AF665" i="2"/>
  <c r="AM665" i="2" s="1"/>
  <c r="AN664" i="2"/>
  <c r="AI664" i="2"/>
  <c r="AG664" i="2"/>
  <c r="AH664" i="2" s="1"/>
  <c r="AF664" i="2"/>
  <c r="AN663" i="2"/>
  <c r="AI663" i="2"/>
  <c r="AH663" i="2"/>
  <c r="AG663" i="2"/>
  <c r="AF663" i="2"/>
  <c r="AM663" i="2" s="1"/>
  <c r="AN662" i="2"/>
  <c r="AM662" i="2"/>
  <c r="AI662" i="2"/>
  <c r="AG662" i="2"/>
  <c r="AF662" i="2"/>
  <c r="AN661" i="2"/>
  <c r="AI661" i="2"/>
  <c r="AH661" i="2"/>
  <c r="AG661" i="2"/>
  <c r="AF661" i="2"/>
  <c r="AN660" i="2"/>
  <c r="AI660" i="2"/>
  <c r="AH660" i="2"/>
  <c r="AG660" i="2"/>
  <c r="AF660" i="2"/>
  <c r="AM660" i="2" s="1"/>
  <c r="AN659" i="2"/>
  <c r="AI659" i="2"/>
  <c r="AG659" i="2"/>
  <c r="AF659" i="2"/>
  <c r="AH659" i="2" s="1"/>
  <c r="AN658" i="2"/>
  <c r="AG658" i="2"/>
  <c r="AF658" i="2"/>
  <c r="AN657" i="2"/>
  <c r="AI657" i="2"/>
  <c r="AH657" i="2"/>
  <c r="AG657" i="2"/>
  <c r="AF657" i="2"/>
  <c r="AM657" i="2" s="1"/>
  <c r="AN656" i="2"/>
  <c r="AG656" i="2"/>
  <c r="AF656" i="2"/>
  <c r="AH656" i="2" s="1"/>
  <c r="AN655" i="2"/>
  <c r="AI655" i="2"/>
  <c r="AH655" i="2"/>
  <c r="AG655" i="2"/>
  <c r="AM655" i="2" s="1"/>
  <c r="AF655" i="2"/>
  <c r="AN654" i="2"/>
  <c r="AI654" i="2"/>
  <c r="AH654" i="2"/>
  <c r="AG654" i="2"/>
  <c r="AF654" i="2"/>
  <c r="AM654" i="2" s="1"/>
  <c r="AN653" i="2"/>
  <c r="AI653" i="2"/>
  <c r="AG653" i="2"/>
  <c r="AF653" i="2"/>
  <c r="AH653" i="2" s="1"/>
  <c r="AN652" i="2"/>
  <c r="AI652" i="2"/>
  <c r="AH652" i="2"/>
  <c r="AG652" i="2"/>
  <c r="AF652" i="2"/>
  <c r="AN651" i="2"/>
  <c r="AI651" i="2"/>
  <c r="AH651" i="2"/>
  <c r="AK651" i="2" s="1"/>
  <c r="AG651" i="2"/>
  <c r="AM651" i="2" s="1"/>
  <c r="AF651" i="2"/>
  <c r="AN650" i="2"/>
  <c r="AI650" i="2"/>
  <c r="AG650" i="2"/>
  <c r="AF650" i="2"/>
  <c r="AH650" i="2" s="1"/>
  <c r="AN649" i="2"/>
  <c r="AI649" i="2"/>
  <c r="AG649" i="2"/>
  <c r="AF649" i="2"/>
  <c r="AM649" i="2" s="1"/>
  <c r="AN648" i="2"/>
  <c r="AI648" i="2"/>
  <c r="AH648" i="2"/>
  <c r="AG648" i="2"/>
  <c r="AM648" i="2" s="1"/>
  <c r="AF648" i="2"/>
  <c r="AN647" i="2"/>
  <c r="AM647" i="2"/>
  <c r="AI647" i="2"/>
  <c r="AG647" i="2"/>
  <c r="AF647" i="2"/>
  <c r="AH647" i="2" s="1"/>
  <c r="AN646" i="2"/>
  <c r="AM646" i="2"/>
  <c r="AI646" i="2"/>
  <c r="AH646" i="2"/>
  <c r="AG646" i="2"/>
  <c r="AF646" i="2"/>
  <c r="AN645" i="2"/>
  <c r="AI645" i="2"/>
  <c r="AG645" i="2"/>
  <c r="AF645" i="2"/>
  <c r="AH645" i="2" s="1"/>
  <c r="AN644" i="2"/>
  <c r="AJ644" i="2"/>
  <c r="AI644" i="2"/>
  <c r="AH644" i="2"/>
  <c r="AK644" i="2" s="1"/>
  <c r="AG644" i="2"/>
  <c r="AM644" i="2" s="1"/>
  <c r="AF644" i="2"/>
  <c r="AN643" i="2"/>
  <c r="AM643" i="2"/>
  <c r="AI643" i="2"/>
  <c r="AG643" i="2"/>
  <c r="AF643" i="2"/>
  <c r="AH643" i="2" s="1"/>
  <c r="AN642" i="2"/>
  <c r="AI642" i="2"/>
  <c r="AH642" i="2"/>
  <c r="AG642" i="2"/>
  <c r="AF642" i="2"/>
  <c r="AN641" i="2"/>
  <c r="AI641" i="2"/>
  <c r="AG641" i="2"/>
  <c r="AH641" i="2" s="1"/>
  <c r="AF641" i="2"/>
  <c r="AN640" i="2"/>
  <c r="AM640" i="2"/>
  <c r="AI640" i="2"/>
  <c r="AG640" i="2"/>
  <c r="AF640" i="2"/>
  <c r="AH640" i="2" s="1"/>
  <c r="AN639" i="2"/>
  <c r="AI639" i="2"/>
  <c r="AG639" i="2"/>
  <c r="AF639" i="2"/>
  <c r="AM639" i="2" s="1"/>
  <c r="AN638" i="2"/>
  <c r="AI638" i="2"/>
  <c r="AG638" i="2"/>
  <c r="AH638" i="2" s="1"/>
  <c r="AF638" i="2"/>
  <c r="AN637" i="2"/>
  <c r="AI637" i="2"/>
  <c r="AG637" i="2"/>
  <c r="AF637" i="2"/>
  <c r="AN636" i="2"/>
  <c r="AM636" i="2"/>
  <c r="AI636" i="2"/>
  <c r="AG636" i="2"/>
  <c r="AF636" i="2"/>
  <c r="AN635" i="2"/>
  <c r="AI635" i="2"/>
  <c r="AG635" i="2"/>
  <c r="AH635" i="2" s="1"/>
  <c r="AF635" i="2"/>
  <c r="AN634" i="2"/>
  <c r="AI634" i="2"/>
  <c r="AG634" i="2"/>
  <c r="AF634" i="2"/>
  <c r="AN633" i="2"/>
  <c r="AI633" i="2"/>
  <c r="AG633" i="2"/>
  <c r="AH633" i="2" s="1"/>
  <c r="AF633" i="2"/>
  <c r="AN632" i="2"/>
  <c r="AI632" i="2"/>
  <c r="AG632" i="2"/>
  <c r="AH632" i="2" s="1"/>
  <c r="AF632" i="2"/>
  <c r="AN631" i="2"/>
  <c r="AI631" i="2"/>
  <c r="AG631" i="2"/>
  <c r="AF631" i="2"/>
  <c r="AH631" i="2" s="1"/>
  <c r="AN630" i="2"/>
  <c r="AI630" i="2"/>
  <c r="AG630" i="2"/>
  <c r="AF630" i="2"/>
  <c r="AM630" i="2" s="1"/>
  <c r="AN629" i="2"/>
  <c r="AI629" i="2"/>
  <c r="AG629" i="2"/>
  <c r="AH629" i="2" s="1"/>
  <c r="AF629" i="2"/>
  <c r="AN628" i="2"/>
  <c r="AG628" i="2"/>
  <c r="AF628" i="2"/>
  <c r="AN627" i="2"/>
  <c r="AM627" i="2"/>
  <c r="AI627" i="2"/>
  <c r="AG627" i="2"/>
  <c r="AF627" i="2"/>
  <c r="AN626" i="2"/>
  <c r="AI626" i="2"/>
  <c r="AG626" i="2"/>
  <c r="AH626" i="2" s="1"/>
  <c r="AF626" i="2"/>
  <c r="AM626" i="2" s="1"/>
  <c r="AN625" i="2"/>
  <c r="AI625" i="2"/>
  <c r="AG625" i="2"/>
  <c r="AF625" i="2"/>
  <c r="AN624" i="2"/>
  <c r="AI624" i="2"/>
  <c r="AG624" i="2"/>
  <c r="AM624" i="2" s="1"/>
  <c r="AF624" i="2"/>
  <c r="AN623" i="2"/>
  <c r="AI623" i="2"/>
  <c r="AG623" i="2"/>
  <c r="AH623" i="2" s="1"/>
  <c r="AF623" i="2"/>
  <c r="AN622" i="2"/>
  <c r="AI622" i="2"/>
  <c r="AG622" i="2"/>
  <c r="AF622" i="2"/>
  <c r="AH622" i="2" s="1"/>
  <c r="AN621" i="2"/>
  <c r="AI621" i="2"/>
  <c r="AG621" i="2"/>
  <c r="AH621" i="2" s="1"/>
  <c r="AF621" i="2"/>
  <c r="AN620" i="2"/>
  <c r="AI620" i="2"/>
  <c r="AG620" i="2"/>
  <c r="AH620" i="2" s="1"/>
  <c r="AF620" i="2"/>
  <c r="AN619" i="2"/>
  <c r="AI619" i="2"/>
  <c r="AG619" i="2"/>
  <c r="AF619" i="2"/>
  <c r="AN618" i="2"/>
  <c r="AI618" i="2"/>
  <c r="AG618" i="2"/>
  <c r="AM618" i="2" s="1"/>
  <c r="AF618" i="2"/>
  <c r="AN617" i="2"/>
  <c r="AI617" i="2"/>
  <c r="AG617" i="2"/>
  <c r="AH617" i="2" s="1"/>
  <c r="AF617" i="2"/>
  <c r="AM617" i="2" s="1"/>
  <c r="AN616" i="2"/>
  <c r="AG616" i="2"/>
  <c r="AF616" i="2"/>
  <c r="AN615" i="2"/>
  <c r="AH615" i="2"/>
  <c r="AG615" i="2"/>
  <c r="AF615" i="2"/>
  <c r="AM615" i="2" s="1"/>
  <c r="AN614" i="2"/>
  <c r="AH614" i="2"/>
  <c r="AG614" i="2"/>
  <c r="AF614" i="2"/>
  <c r="AM614" i="2" s="1"/>
  <c r="AN613" i="2"/>
  <c r="AM613" i="2"/>
  <c r="AG613" i="2"/>
  <c r="AF613" i="2"/>
  <c r="AH613" i="2" s="1"/>
  <c r="AN612" i="2"/>
  <c r="AG612" i="2"/>
  <c r="AF612" i="2"/>
  <c r="AN611" i="2"/>
  <c r="AG611" i="2"/>
  <c r="AH611" i="2" s="1"/>
  <c r="AF611" i="2"/>
  <c r="AN610" i="2"/>
  <c r="AG610" i="2"/>
  <c r="AF610" i="2"/>
  <c r="AN609" i="2"/>
  <c r="AH609" i="2"/>
  <c r="AG609" i="2"/>
  <c r="AF609" i="2"/>
  <c r="AM609" i="2" s="1"/>
  <c r="AN608" i="2"/>
  <c r="AH608" i="2"/>
  <c r="AG608" i="2"/>
  <c r="AF608" i="2"/>
  <c r="AM608" i="2" s="1"/>
  <c r="AN607" i="2"/>
  <c r="AM607" i="2"/>
  <c r="AG607" i="2"/>
  <c r="AF607" i="2"/>
  <c r="AH607" i="2" s="1"/>
  <c r="AN606" i="2"/>
  <c r="AG606" i="2"/>
  <c r="AF606" i="2"/>
  <c r="AN605" i="2"/>
  <c r="AI605" i="2"/>
  <c r="AH605" i="2"/>
  <c r="AG605" i="2"/>
  <c r="AF605" i="2"/>
  <c r="AM605" i="2" s="1"/>
  <c r="AN604" i="2"/>
  <c r="AM604" i="2"/>
  <c r="AI604" i="2"/>
  <c r="AG604" i="2"/>
  <c r="AF604" i="2"/>
  <c r="AH604" i="2" s="1"/>
  <c r="AN603" i="2"/>
  <c r="AI603" i="2"/>
  <c r="AG603" i="2"/>
  <c r="AF603" i="2"/>
  <c r="AN602" i="2"/>
  <c r="AI602" i="2"/>
  <c r="AH602" i="2"/>
  <c r="AG602" i="2"/>
  <c r="AF602" i="2"/>
  <c r="AN601" i="2"/>
  <c r="AI601" i="2"/>
  <c r="AG601" i="2"/>
  <c r="AF601" i="2"/>
  <c r="AN600" i="2"/>
  <c r="AM600" i="2"/>
  <c r="AI600" i="2"/>
  <c r="AH600" i="2"/>
  <c r="AG600" i="2"/>
  <c r="AF600" i="2"/>
  <c r="AN599" i="2"/>
  <c r="AI599" i="2"/>
  <c r="AH599" i="2"/>
  <c r="AG599" i="2"/>
  <c r="AF599" i="2"/>
  <c r="AM599" i="2" s="1"/>
  <c r="AN598" i="2"/>
  <c r="AM598" i="2"/>
  <c r="AI598" i="2"/>
  <c r="AG598" i="2"/>
  <c r="AF598" i="2"/>
  <c r="AH598" i="2" s="1"/>
  <c r="AN597" i="2"/>
  <c r="AI597" i="2"/>
  <c r="AG597" i="2"/>
  <c r="AF597" i="2"/>
  <c r="AN596" i="2"/>
  <c r="AI596" i="2"/>
  <c r="AG596" i="2"/>
  <c r="AF596" i="2"/>
  <c r="AN595" i="2"/>
  <c r="AI595" i="2"/>
  <c r="AG595" i="2"/>
  <c r="AF595" i="2"/>
  <c r="AN594" i="2"/>
  <c r="AM594" i="2"/>
  <c r="AI594" i="2"/>
  <c r="AH594" i="2"/>
  <c r="AG594" i="2"/>
  <c r="AF594" i="2"/>
  <c r="AN593" i="2"/>
  <c r="AM593" i="2"/>
  <c r="AI593" i="2"/>
  <c r="AG593" i="2"/>
  <c r="AF593" i="2"/>
  <c r="AH593" i="2" s="1"/>
  <c r="AN592" i="2"/>
  <c r="AM592" i="2"/>
  <c r="AI592" i="2"/>
  <c r="AH592" i="2"/>
  <c r="AG592" i="2"/>
  <c r="AF592" i="2"/>
  <c r="AN591" i="2"/>
  <c r="AI591" i="2"/>
  <c r="AH591" i="2"/>
  <c r="AG591" i="2"/>
  <c r="AF591" i="2"/>
  <c r="AM591" i="2" s="1"/>
  <c r="AN590" i="2"/>
  <c r="AM590" i="2"/>
  <c r="AI590" i="2"/>
  <c r="AG590" i="2"/>
  <c r="AF590" i="2"/>
  <c r="AH590" i="2" s="1"/>
  <c r="AN589" i="2"/>
  <c r="AI589" i="2"/>
  <c r="D26" i="5" s="1"/>
  <c r="AH589" i="2"/>
  <c r="AG589" i="2"/>
  <c r="AM589" i="2" s="1"/>
  <c r="AF589" i="2"/>
  <c r="AN588" i="2"/>
  <c r="AI588" i="2"/>
  <c r="AH588" i="2"/>
  <c r="AG588" i="2"/>
  <c r="AF588" i="2"/>
  <c r="AN587" i="2"/>
  <c r="AM587" i="2"/>
  <c r="AI587" i="2"/>
  <c r="AG587" i="2"/>
  <c r="AF587" i="2"/>
  <c r="AH587" i="2" s="1"/>
  <c r="AN586" i="2"/>
  <c r="AI586" i="2"/>
  <c r="AG586" i="2"/>
  <c r="AM586" i="2" s="1"/>
  <c r="AF586" i="2"/>
  <c r="AN585" i="2"/>
  <c r="AI585" i="2"/>
  <c r="AH585" i="2"/>
  <c r="AG585" i="2"/>
  <c r="AF585" i="2"/>
  <c r="AN584" i="2"/>
  <c r="AM584" i="2"/>
  <c r="AI584" i="2"/>
  <c r="AG584" i="2"/>
  <c r="AF584" i="2"/>
  <c r="AH584" i="2" s="1"/>
  <c r="AN583" i="2"/>
  <c r="AM583" i="2"/>
  <c r="AI583" i="2"/>
  <c r="AH583" i="2"/>
  <c r="AG583" i="2"/>
  <c r="AF583" i="2"/>
  <c r="AN582" i="2"/>
  <c r="AI582" i="2"/>
  <c r="AH582" i="2"/>
  <c r="AG582" i="2"/>
  <c r="AF582" i="2"/>
  <c r="AM582" i="2" s="1"/>
  <c r="AN581" i="2"/>
  <c r="AM581" i="2"/>
  <c r="AI581" i="2"/>
  <c r="AG581" i="2"/>
  <c r="AF581" i="2"/>
  <c r="AH581" i="2" s="1"/>
  <c r="AN580" i="2"/>
  <c r="AI580" i="2"/>
  <c r="D23" i="5" s="1"/>
  <c r="AH580" i="2"/>
  <c r="AG580" i="2"/>
  <c r="AM580" i="2" s="1"/>
  <c r="AF580" i="2"/>
  <c r="AN579" i="2"/>
  <c r="AI579" i="2"/>
  <c r="AG579" i="2"/>
  <c r="AH579" i="2" s="1"/>
  <c r="AF579" i="2"/>
  <c r="AN578" i="2"/>
  <c r="AM578" i="2"/>
  <c r="AI578" i="2"/>
  <c r="D22" i="5" s="1"/>
  <c r="AG578" i="2"/>
  <c r="AF578" i="2"/>
  <c r="AH578" i="2" s="1"/>
  <c r="AN577" i="2"/>
  <c r="AI577" i="2"/>
  <c r="AG577" i="2"/>
  <c r="AM577" i="2" s="1"/>
  <c r="AF577" i="2"/>
  <c r="AN576" i="2"/>
  <c r="AH576" i="2"/>
  <c r="AG576" i="2"/>
  <c r="AF576" i="2"/>
  <c r="AN575" i="2"/>
  <c r="AM575" i="2"/>
  <c r="AI575" i="2"/>
  <c r="AG575" i="2"/>
  <c r="AF575" i="2"/>
  <c r="AH575" i="2" s="1"/>
  <c r="AN574" i="2"/>
  <c r="AM574" i="2"/>
  <c r="AI574" i="2"/>
  <c r="AH574" i="2"/>
  <c r="AG574" i="2"/>
  <c r="AF574" i="2"/>
  <c r="AN573" i="2"/>
  <c r="AI573" i="2"/>
  <c r="AG573" i="2"/>
  <c r="AF573" i="2"/>
  <c r="AM573" i="2" s="1"/>
  <c r="AN572" i="2"/>
  <c r="AM572" i="2"/>
  <c r="AI572" i="2"/>
  <c r="AG572" i="2"/>
  <c r="AF572" i="2"/>
  <c r="AH572" i="2" s="1"/>
  <c r="AN571" i="2"/>
  <c r="AH571" i="2"/>
  <c r="AG571" i="2"/>
  <c r="AM571" i="2" s="1"/>
  <c r="AF571" i="2"/>
  <c r="AN570" i="2"/>
  <c r="AG570" i="2"/>
  <c r="AH570" i="2" s="1"/>
  <c r="AF570" i="2"/>
  <c r="AN569" i="2"/>
  <c r="AM569" i="2"/>
  <c r="AI569" i="2"/>
  <c r="AG569" i="2"/>
  <c r="AF569" i="2"/>
  <c r="AN568" i="2"/>
  <c r="AI568" i="2"/>
  <c r="AG568" i="2"/>
  <c r="AM568" i="2" s="1"/>
  <c r="AF568" i="2"/>
  <c r="AN567" i="2"/>
  <c r="AI567" i="2"/>
  <c r="AH567" i="2"/>
  <c r="AG567" i="2"/>
  <c r="AF567" i="2"/>
  <c r="AN566" i="2"/>
  <c r="AI566" i="2"/>
  <c r="D19" i="5" s="1"/>
  <c r="AG566" i="2"/>
  <c r="AF566" i="2"/>
  <c r="AN565" i="2"/>
  <c r="AM565" i="2"/>
  <c r="AH565" i="2"/>
  <c r="AG565" i="2"/>
  <c r="AF565" i="2"/>
  <c r="AN564" i="2"/>
  <c r="AG564" i="2"/>
  <c r="AF564" i="2"/>
  <c r="AN563" i="2"/>
  <c r="AI563" i="2"/>
  <c r="AG563" i="2"/>
  <c r="AF563" i="2"/>
  <c r="AN562" i="2"/>
  <c r="AI562" i="2"/>
  <c r="AG562" i="2"/>
  <c r="AM562" i="2" s="1"/>
  <c r="AF562" i="2"/>
  <c r="AN561" i="2"/>
  <c r="AI561" i="2"/>
  <c r="AG561" i="2"/>
  <c r="AF561" i="2"/>
  <c r="AN560" i="2"/>
  <c r="AM560" i="2"/>
  <c r="AI560" i="2"/>
  <c r="AG560" i="2"/>
  <c r="AF560" i="2"/>
  <c r="AN559" i="2"/>
  <c r="AM559" i="2"/>
  <c r="AI559" i="2"/>
  <c r="AH559" i="2"/>
  <c r="AG559" i="2"/>
  <c r="AF559" i="2"/>
  <c r="AN558" i="2"/>
  <c r="AI558" i="2"/>
  <c r="AG558" i="2"/>
  <c r="AF558" i="2"/>
  <c r="AN557" i="2"/>
  <c r="AI557" i="2"/>
  <c r="AG557" i="2"/>
  <c r="AF557" i="2"/>
  <c r="AN556" i="2"/>
  <c r="AI556" i="2"/>
  <c r="D17" i="5" s="1"/>
  <c r="AH556" i="2"/>
  <c r="AG556" i="2"/>
  <c r="AM556" i="2" s="1"/>
  <c r="AF556" i="2"/>
  <c r="AN555" i="2"/>
  <c r="AI555" i="2"/>
  <c r="AH555" i="2"/>
  <c r="AG555" i="2"/>
  <c r="AF555" i="2"/>
  <c r="AN554" i="2"/>
  <c r="AM554" i="2"/>
  <c r="AI554" i="2"/>
  <c r="AG554" i="2"/>
  <c r="AF554" i="2"/>
  <c r="AH554" i="2" s="1"/>
  <c r="AN553" i="2"/>
  <c r="AM553" i="2"/>
  <c r="AI553" i="2"/>
  <c r="AH553" i="2"/>
  <c r="AG553" i="2"/>
  <c r="AF553" i="2"/>
  <c r="AN552" i="2"/>
  <c r="AI552" i="2"/>
  <c r="AH552" i="2"/>
  <c r="AG552" i="2"/>
  <c r="AF552" i="2"/>
  <c r="AM552" i="2" s="1"/>
  <c r="AN551" i="2"/>
  <c r="AI551" i="2"/>
  <c r="AG551" i="2"/>
  <c r="AF551" i="2"/>
  <c r="AN550" i="2"/>
  <c r="AI550" i="2"/>
  <c r="AG550" i="2"/>
  <c r="AM550" i="2" s="1"/>
  <c r="AF550" i="2"/>
  <c r="AN549" i="2"/>
  <c r="AI549" i="2"/>
  <c r="AG549" i="2"/>
  <c r="AF549" i="2"/>
  <c r="AN548" i="2"/>
  <c r="AM548" i="2"/>
  <c r="AI548" i="2"/>
  <c r="AG548" i="2"/>
  <c r="AF548" i="2"/>
  <c r="AN547" i="2"/>
  <c r="AI547" i="2"/>
  <c r="AG547" i="2"/>
  <c r="AM547" i="2" s="1"/>
  <c r="AF547" i="2"/>
  <c r="AN546" i="2"/>
  <c r="AI546" i="2"/>
  <c r="AG546" i="2"/>
  <c r="AF546" i="2"/>
  <c r="AN545" i="2"/>
  <c r="AI545" i="2"/>
  <c r="AG545" i="2"/>
  <c r="AF545" i="2"/>
  <c r="AN544" i="2"/>
  <c r="AI544" i="2"/>
  <c r="AH544" i="2"/>
  <c r="AG544" i="2"/>
  <c r="AM544" i="2" s="1"/>
  <c r="AF544" i="2"/>
  <c r="AN543" i="2"/>
  <c r="AI543" i="2"/>
  <c r="AH543" i="2"/>
  <c r="AG543" i="2"/>
  <c r="AF543" i="2"/>
  <c r="AN542" i="2"/>
  <c r="AM542" i="2"/>
  <c r="AI542" i="2"/>
  <c r="AG542" i="2"/>
  <c r="AF542" i="2"/>
  <c r="AH542" i="2" s="1"/>
  <c r="AN541" i="2"/>
  <c r="AI541" i="2"/>
  <c r="AG541" i="2"/>
  <c r="AF541" i="2"/>
  <c r="AH541" i="2" s="1"/>
  <c r="AN540" i="2"/>
  <c r="AI540" i="2"/>
  <c r="D13" i="5" s="1"/>
  <c r="AH540" i="2"/>
  <c r="AG540" i="2"/>
  <c r="AF540" i="2"/>
  <c r="AN539" i="2"/>
  <c r="AM539" i="2"/>
  <c r="AI539" i="2"/>
  <c r="AH539" i="2"/>
  <c r="AG539" i="2"/>
  <c r="AF539" i="2"/>
  <c r="AN538" i="2"/>
  <c r="AM538" i="2"/>
  <c r="AI538" i="2"/>
  <c r="AH538" i="2"/>
  <c r="AG538" i="2"/>
  <c r="AF538" i="2"/>
  <c r="AN537" i="2"/>
  <c r="AI537" i="2"/>
  <c r="AG537" i="2"/>
  <c r="AF537" i="2"/>
  <c r="AN536" i="2"/>
  <c r="AM536" i="2"/>
  <c r="AI536" i="2"/>
  <c r="AH536" i="2"/>
  <c r="AG536" i="2"/>
  <c r="AF536" i="2"/>
  <c r="AN535" i="2"/>
  <c r="AM535" i="2"/>
  <c r="AI535" i="2"/>
  <c r="AH535" i="2"/>
  <c r="AG535" i="2"/>
  <c r="AF535" i="2"/>
  <c r="AN534" i="2"/>
  <c r="AI534" i="2"/>
  <c r="AG534" i="2"/>
  <c r="AF534" i="2"/>
  <c r="AM534" i="2" s="1"/>
  <c r="AN533" i="2"/>
  <c r="AM533" i="2"/>
  <c r="AI533" i="2"/>
  <c r="AH533" i="2"/>
  <c r="AG533" i="2"/>
  <c r="AF533" i="2"/>
  <c r="AN532" i="2"/>
  <c r="AM532" i="2"/>
  <c r="AI532" i="2"/>
  <c r="AH532" i="2"/>
  <c r="AG532" i="2"/>
  <c r="AF532" i="2"/>
  <c r="AN531" i="2"/>
  <c r="AM531" i="2"/>
  <c r="AI531" i="2"/>
  <c r="AH531" i="2"/>
  <c r="AG531" i="2"/>
  <c r="AF531" i="2"/>
  <c r="AN530" i="2"/>
  <c r="AM530" i="2"/>
  <c r="AI530" i="2"/>
  <c r="AH530" i="2"/>
  <c r="AG530" i="2"/>
  <c r="AF530" i="2"/>
  <c r="AN529" i="2"/>
  <c r="AM529" i="2"/>
  <c r="AI529" i="2"/>
  <c r="AH529" i="2"/>
  <c r="AG529" i="2"/>
  <c r="AF529" i="2"/>
  <c r="AN528" i="2"/>
  <c r="AI528" i="2"/>
  <c r="AG528" i="2"/>
  <c r="AF528" i="2"/>
  <c r="AN527" i="2"/>
  <c r="AM527" i="2"/>
  <c r="AI527" i="2"/>
  <c r="AH527" i="2"/>
  <c r="AG527" i="2"/>
  <c r="AF527" i="2"/>
  <c r="AN526" i="2"/>
  <c r="AM526" i="2"/>
  <c r="AI526" i="2"/>
  <c r="AH526" i="2"/>
  <c r="AG526" i="2"/>
  <c r="AF526" i="2"/>
  <c r="AN525" i="2"/>
  <c r="AI525" i="2"/>
  <c r="AG525" i="2"/>
  <c r="AF525" i="2"/>
  <c r="AM525" i="2" s="1"/>
  <c r="AN524" i="2"/>
  <c r="AM524" i="2"/>
  <c r="AI524" i="2"/>
  <c r="AH524" i="2"/>
  <c r="AG524" i="2"/>
  <c r="AF524" i="2"/>
  <c r="AN523" i="2"/>
  <c r="AM523" i="2"/>
  <c r="AI523" i="2"/>
  <c r="AH523" i="2"/>
  <c r="AG523" i="2"/>
  <c r="AF523" i="2"/>
  <c r="AN522" i="2"/>
  <c r="AM522" i="2"/>
  <c r="AI522" i="2"/>
  <c r="AH522" i="2"/>
  <c r="AG522" i="2"/>
  <c r="AF522" i="2"/>
  <c r="AN521" i="2"/>
  <c r="AM521" i="2"/>
  <c r="AI521" i="2"/>
  <c r="AH521" i="2"/>
  <c r="AG521" i="2"/>
  <c r="AF521" i="2"/>
  <c r="AN520" i="2"/>
  <c r="AM520" i="2"/>
  <c r="AI520" i="2"/>
  <c r="AH520" i="2"/>
  <c r="AG520" i="2"/>
  <c r="AF520" i="2"/>
  <c r="AN519" i="2"/>
  <c r="AI519" i="2"/>
  <c r="D12" i="5" s="1"/>
  <c r="AG519" i="2"/>
  <c r="AF519" i="2"/>
  <c r="AN518" i="2"/>
  <c r="AM518" i="2"/>
  <c r="AI518" i="2"/>
  <c r="AH518" i="2"/>
  <c r="AG518" i="2"/>
  <c r="AF518" i="2"/>
  <c r="AN517" i="2"/>
  <c r="AM517" i="2"/>
  <c r="AI517" i="2"/>
  <c r="AH517" i="2"/>
  <c r="AG517" i="2"/>
  <c r="AF517" i="2"/>
  <c r="AN516" i="2"/>
  <c r="AM516" i="2"/>
  <c r="AI516" i="2"/>
  <c r="AG516" i="2"/>
  <c r="AF516" i="2"/>
  <c r="AH516" i="2" s="1"/>
  <c r="AN515" i="2"/>
  <c r="AM515" i="2"/>
  <c r="AI515" i="2"/>
  <c r="AH515" i="2"/>
  <c r="AG515" i="2"/>
  <c r="AF515" i="2"/>
  <c r="AN514" i="2"/>
  <c r="AM514" i="2"/>
  <c r="AI514" i="2"/>
  <c r="AH514" i="2"/>
  <c r="AG514" i="2"/>
  <c r="AF514" i="2"/>
  <c r="AN513" i="2"/>
  <c r="AM513" i="2"/>
  <c r="AI513" i="2"/>
  <c r="AH513" i="2"/>
  <c r="AG513" i="2"/>
  <c r="AF513" i="2"/>
  <c r="AN512" i="2"/>
  <c r="AM512" i="2"/>
  <c r="AI512" i="2"/>
  <c r="AH512" i="2"/>
  <c r="AG512" i="2"/>
  <c r="AF512" i="2"/>
  <c r="AN511" i="2"/>
  <c r="AM511" i="2"/>
  <c r="AI511" i="2"/>
  <c r="AH511" i="2"/>
  <c r="AG511" i="2"/>
  <c r="AF511" i="2"/>
  <c r="AN510" i="2"/>
  <c r="AI510" i="2"/>
  <c r="AG510" i="2"/>
  <c r="AF510" i="2"/>
  <c r="AN509" i="2"/>
  <c r="AM509" i="2"/>
  <c r="AI509" i="2"/>
  <c r="AH509" i="2"/>
  <c r="AG509" i="2"/>
  <c r="AF509" i="2"/>
  <c r="AN508" i="2"/>
  <c r="AM508" i="2"/>
  <c r="AI508" i="2"/>
  <c r="AH508" i="2"/>
  <c r="AG508" i="2"/>
  <c r="AF508" i="2"/>
  <c r="AN507" i="2"/>
  <c r="AI507" i="2"/>
  <c r="AG507" i="2"/>
  <c r="AF507" i="2"/>
  <c r="AM507" i="2" s="1"/>
  <c r="AN506" i="2"/>
  <c r="AM506" i="2"/>
  <c r="AI506" i="2"/>
  <c r="AH506" i="2"/>
  <c r="AG506" i="2"/>
  <c r="AF506" i="2"/>
  <c r="AN505" i="2"/>
  <c r="AM505" i="2"/>
  <c r="AI505" i="2"/>
  <c r="AH505" i="2"/>
  <c r="AG505" i="2"/>
  <c r="AF505" i="2"/>
  <c r="AN504" i="2"/>
  <c r="AM504" i="2"/>
  <c r="AI504" i="2"/>
  <c r="AH504" i="2"/>
  <c r="AG504" i="2"/>
  <c r="AF504" i="2"/>
  <c r="AN503" i="2"/>
  <c r="AM503" i="2"/>
  <c r="AI503" i="2"/>
  <c r="AH503" i="2"/>
  <c r="AG503" i="2"/>
  <c r="AF503" i="2"/>
  <c r="AN502" i="2"/>
  <c r="AM502" i="2"/>
  <c r="AI502" i="2"/>
  <c r="AH502" i="2"/>
  <c r="AG502" i="2"/>
  <c r="AF502" i="2"/>
  <c r="AN501" i="2"/>
  <c r="AI501" i="2"/>
  <c r="AG501" i="2"/>
  <c r="AF501" i="2"/>
  <c r="AN500" i="2"/>
  <c r="AM500" i="2"/>
  <c r="AI500" i="2"/>
  <c r="AH500" i="2"/>
  <c r="AG500" i="2"/>
  <c r="AF500" i="2"/>
  <c r="AN499" i="2"/>
  <c r="AM499" i="2"/>
  <c r="AI499" i="2"/>
  <c r="AH499" i="2"/>
  <c r="AG499" i="2"/>
  <c r="AF499" i="2"/>
  <c r="AN498" i="2"/>
  <c r="AI498" i="2"/>
  <c r="AG498" i="2"/>
  <c r="AF498" i="2"/>
  <c r="AM498" i="2" s="1"/>
  <c r="AN497" i="2"/>
  <c r="AM497" i="2"/>
  <c r="AI497" i="2"/>
  <c r="AH497" i="2"/>
  <c r="AG497" i="2"/>
  <c r="AF497" i="2"/>
  <c r="AN496" i="2"/>
  <c r="AM496" i="2"/>
  <c r="AI496" i="2"/>
  <c r="AH496" i="2"/>
  <c r="AG496" i="2"/>
  <c r="AF496" i="2"/>
  <c r="AN495" i="2"/>
  <c r="AM495" i="2"/>
  <c r="AI495" i="2"/>
  <c r="AH495" i="2"/>
  <c r="AG495" i="2"/>
  <c r="AF495" i="2"/>
  <c r="AN494" i="2"/>
  <c r="AM494" i="2"/>
  <c r="AI494" i="2"/>
  <c r="AH494" i="2"/>
  <c r="AG494" i="2"/>
  <c r="AF494" i="2"/>
  <c r="AN493" i="2"/>
  <c r="AI493" i="2"/>
  <c r="AG493" i="2"/>
  <c r="AH493" i="2" s="1"/>
  <c r="AK493" i="2" s="1"/>
  <c r="AF493" i="2"/>
  <c r="AN492" i="2"/>
  <c r="AI492" i="2"/>
  <c r="AG492" i="2"/>
  <c r="AF492" i="2"/>
  <c r="AN491" i="2"/>
  <c r="AM491" i="2"/>
  <c r="AI491" i="2"/>
  <c r="AH491" i="2"/>
  <c r="AG491" i="2"/>
  <c r="AF491" i="2"/>
  <c r="AN490" i="2"/>
  <c r="AM490" i="2"/>
  <c r="AI490" i="2"/>
  <c r="AH490" i="2"/>
  <c r="AG490" i="2"/>
  <c r="AF490" i="2"/>
  <c r="AN489" i="2"/>
  <c r="AI489" i="2"/>
  <c r="AG489" i="2"/>
  <c r="AF489" i="2"/>
  <c r="AN488" i="2"/>
  <c r="AM488" i="2"/>
  <c r="AI488" i="2"/>
  <c r="AG488" i="2"/>
  <c r="AH488" i="2" s="1"/>
  <c r="AF488" i="2"/>
  <c r="AN487" i="2"/>
  <c r="AI487" i="2"/>
  <c r="AG487" i="2"/>
  <c r="AF487" i="2"/>
  <c r="AN486" i="2"/>
  <c r="AI486" i="2"/>
  <c r="AG486" i="2"/>
  <c r="AF486" i="2"/>
  <c r="AM486" i="2" s="1"/>
  <c r="AN485" i="2"/>
  <c r="AI485" i="2"/>
  <c r="AH485" i="2"/>
  <c r="AG485" i="2"/>
  <c r="AM485" i="2" s="1"/>
  <c r="AF485" i="2"/>
  <c r="AN484" i="2"/>
  <c r="AM484" i="2"/>
  <c r="AI484" i="2"/>
  <c r="AH484" i="2"/>
  <c r="AG484" i="2"/>
  <c r="AF484" i="2"/>
  <c r="AN483" i="2"/>
  <c r="AM483" i="2"/>
  <c r="AI483" i="2"/>
  <c r="AG483" i="2"/>
  <c r="AH483" i="2" s="1"/>
  <c r="AF483" i="2"/>
  <c r="AN482" i="2"/>
  <c r="AI482" i="2"/>
  <c r="AG482" i="2"/>
  <c r="AF482" i="2"/>
  <c r="AN481" i="2"/>
  <c r="AM481" i="2"/>
  <c r="AI481" i="2"/>
  <c r="AG481" i="2"/>
  <c r="AH481" i="2" s="1"/>
  <c r="AF481" i="2"/>
  <c r="AN480" i="2"/>
  <c r="AM480" i="2"/>
  <c r="AI480" i="2"/>
  <c r="AH480" i="2"/>
  <c r="AG480" i="2"/>
  <c r="AF480" i="2"/>
  <c r="AN479" i="2"/>
  <c r="AI479" i="2"/>
  <c r="AH479" i="2"/>
  <c r="AG479" i="2"/>
  <c r="AM479" i="2" s="1"/>
  <c r="AF479" i="2"/>
  <c r="AN478" i="2"/>
  <c r="AM478" i="2"/>
  <c r="AI478" i="2"/>
  <c r="AH478" i="2"/>
  <c r="AG478" i="2"/>
  <c r="AF478" i="2"/>
  <c r="AN477" i="2"/>
  <c r="AM477" i="2"/>
  <c r="AI477" i="2"/>
  <c r="AH477" i="2"/>
  <c r="AG477" i="2"/>
  <c r="AF477" i="2"/>
  <c r="AN476" i="2"/>
  <c r="AM476" i="2"/>
  <c r="AI476" i="2"/>
  <c r="AG476" i="2"/>
  <c r="AH476" i="2" s="1"/>
  <c r="AF476" i="2"/>
  <c r="AN475" i="2"/>
  <c r="AM475" i="2"/>
  <c r="AI475" i="2"/>
  <c r="AH475" i="2"/>
  <c r="AG475" i="2"/>
  <c r="AF475" i="2"/>
  <c r="AN474" i="2"/>
  <c r="AI474" i="2"/>
  <c r="AG474" i="2"/>
  <c r="AF474" i="2"/>
  <c r="AN473" i="2"/>
  <c r="AM473" i="2"/>
  <c r="AI473" i="2"/>
  <c r="AH473" i="2"/>
  <c r="AG473" i="2"/>
  <c r="AF473" i="2"/>
  <c r="AN472" i="2"/>
  <c r="AM472" i="2"/>
  <c r="AI472" i="2"/>
  <c r="AG472" i="2"/>
  <c r="AH472" i="2" s="1"/>
  <c r="AF472" i="2"/>
  <c r="AN471" i="2"/>
  <c r="AI471" i="2"/>
  <c r="AG471" i="2"/>
  <c r="AF471" i="2"/>
  <c r="AN470" i="2"/>
  <c r="AM470" i="2"/>
  <c r="AI470" i="2"/>
  <c r="AH470" i="2"/>
  <c r="AG470" i="2"/>
  <c r="AF470" i="2"/>
  <c r="AN469" i="2"/>
  <c r="AI469" i="2"/>
  <c r="AG469" i="2"/>
  <c r="AF469" i="2"/>
  <c r="AN468" i="2"/>
  <c r="AM468" i="2"/>
  <c r="AI468" i="2"/>
  <c r="AG468" i="2"/>
  <c r="AF468" i="2"/>
  <c r="AH468" i="2" s="1"/>
  <c r="AN467" i="2"/>
  <c r="AI467" i="2"/>
  <c r="AG467" i="2"/>
  <c r="AM467" i="2" s="1"/>
  <c r="AF467" i="2"/>
  <c r="AN466" i="2"/>
  <c r="AM466" i="2"/>
  <c r="AI466" i="2"/>
  <c r="AH466" i="2"/>
  <c r="AG466" i="2"/>
  <c r="AF466" i="2"/>
  <c r="AN465" i="2"/>
  <c r="AM465" i="2"/>
  <c r="AI465" i="2"/>
  <c r="AG465" i="2"/>
  <c r="AH465" i="2" s="1"/>
  <c r="AF465" i="2"/>
  <c r="AN464" i="2"/>
  <c r="AI464" i="2"/>
  <c r="AG464" i="2"/>
  <c r="AF464" i="2"/>
  <c r="AN463" i="2"/>
  <c r="AM463" i="2"/>
  <c r="AI463" i="2"/>
  <c r="AG463" i="2"/>
  <c r="AH463" i="2" s="1"/>
  <c r="AF463" i="2"/>
  <c r="AN462" i="2"/>
  <c r="AM462" i="2"/>
  <c r="AI462" i="2"/>
  <c r="AH462" i="2"/>
  <c r="AG462" i="2"/>
  <c r="AF462" i="2"/>
  <c r="AN461" i="2"/>
  <c r="AI461" i="2"/>
  <c r="AH461" i="2"/>
  <c r="AG461" i="2"/>
  <c r="AM461" i="2" s="1"/>
  <c r="AF461" i="2"/>
  <c r="AN460" i="2"/>
  <c r="AM460" i="2"/>
  <c r="AI460" i="2"/>
  <c r="AH460" i="2"/>
  <c r="AG460" i="2"/>
  <c r="AF460" i="2"/>
  <c r="AN459" i="2"/>
  <c r="AM459" i="2"/>
  <c r="AI459" i="2"/>
  <c r="AH459" i="2"/>
  <c r="AG459" i="2"/>
  <c r="AF459" i="2"/>
  <c r="AN458" i="2"/>
  <c r="AI458" i="2"/>
  <c r="AG458" i="2"/>
  <c r="AF458" i="2"/>
  <c r="AN457" i="2"/>
  <c r="AM457" i="2"/>
  <c r="AI457" i="2"/>
  <c r="AH457" i="2"/>
  <c r="AG457" i="2"/>
  <c r="AF457" i="2"/>
  <c r="AN456" i="2"/>
  <c r="AG456" i="2"/>
  <c r="AF456" i="2"/>
  <c r="AN455" i="2"/>
  <c r="AM455" i="2"/>
  <c r="AI455" i="2"/>
  <c r="AG455" i="2"/>
  <c r="AF455" i="2"/>
  <c r="AH455" i="2" s="1"/>
  <c r="AN454" i="2"/>
  <c r="AH454" i="2"/>
  <c r="AG454" i="2"/>
  <c r="AM454" i="2" s="1"/>
  <c r="AF454" i="2"/>
  <c r="AN453" i="2"/>
  <c r="AI453" i="2"/>
  <c r="AG453" i="2"/>
  <c r="AF453" i="2"/>
  <c r="AN452" i="2"/>
  <c r="AM452" i="2"/>
  <c r="AI452" i="2"/>
  <c r="AH452" i="2"/>
  <c r="AG452" i="2"/>
  <c r="AF452" i="2"/>
  <c r="AN451" i="2"/>
  <c r="AM451" i="2"/>
  <c r="AI451" i="2"/>
  <c r="AG451" i="2"/>
  <c r="AH451" i="2" s="1"/>
  <c r="AF451" i="2"/>
  <c r="AN450" i="2"/>
  <c r="AI450" i="2"/>
  <c r="AH450" i="2"/>
  <c r="AG450" i="2"/>
  <c r="AF450" i="2"/>
  <c r="AM450" i="2" s="1"/>
  <c r="AN449" i="2"/>
  <c r="AM449" i="2"/>
  <c r="AI449" i="2"/>
  <c r="AG449" i="2"/>
  <c r="AH449" i="2" s="1"/>
  <c r="AF449" i="2"/>
  <c r="AN448" i="2"/>
  <c r="AI448" i="2"/>
  <c r="AH448" i="2"/>
  <c r="AG448" i="2"/>
  <c r="AM448" i="2" s="1"/>
  <c r="AF448" i="2"/>
  <c r="AN447" i="2"/>
  <c r="AI447" i="2"/>
  <c r="AG447" i="2"/>
  <c r="AF447" i="2"/>
  <c r="AN446" i="2"/>
  <c r="AM446" i="2"/>
  <c r="AI446" i="2"/>
  <c r="AH446" i="2"/>
  <c r="AG446" i="2"/>
  <c r="AF446" i="2"/>
  <c r="AN445" i="2"/>
  <c r="AI445" i="2"/>
  <c r="AG445" i="2"/>
  <c r="AF445" i="2"/>
  <c r="AN444" i="2"/>
  <c r="AI444" i="2"/>
  <c r="AG444" i="2"/>
  <c r="AF444" i="2"/>
  <c r="AN443" i="2"/>
  <c r="AM443" i="2"/>
  <c r="AI443" i="2"/>
  <c r="AH443" i="2"/>
  <c r="AG443" i="2"/>
  <c r="AF443" i="2"/>
  <c r="AN442" i="2"/>
  <c r="AI442" i="2"/>
  <c r="AG442" i="2"/>
  <c r="AF442" i="2"/>
  <c r="AN441" i="2"/>
  <c r="AI441" i="2"/>
  <c r="AG441" i="2"/>
  <c r="AF441" i="2"/>
  <c r="AN440" i="2"/>
  <c r="AM440" i="2"/>
  <c r="AI440" i="2"/>
  <c r="AH440" i="2"/>
  <c r="AG440" i="2"/>
  <c r="AF440" i="2"/>
  <c r="AN439" i="2"/>
  <c r="AI439" i="2"/>
  <c r="AG439" i="2"/>
  <c r="AF439" i="2"/>
  <c r="AN438" i="2"/>
  <c r="AI438" i="2"/>
  <c r="AG438" i="2"/>
  <c r="AF438" i="2"/>
  <c r="AN437" i="2"/>
  <c r="AM437" i="2"/>
  <c r="AI437" i="2"/>
  <c r="AH437" i="2"/>
  <c r="AG437" i="2"/>
  <c r="AF437" i="2"/>
  <c r="AN436" i="2"/>
  <c r="AI436" i="2"/>
  <c r="AG436" i="2"/>
  <c r="AF436" i="2"/>
  <c r="AN435" i="2"/>
  <c r="AI435" i="2"/>
  <c r="AG435" i="2"/>
  <c r="AF435" i="2"/>
  <c r="AN434" i="2"/>
  <c r="AM434" i="2"/>
  <c r="AI434" i="2"/>
  <c r="AH434" i="2"/>
  <c r="AG434" i="2"/>
  <c r="AF434" i="2"/>
  <c r="AN433" i="2"/>
  <c r="AI433" i="2"/>
  <c r="AG433" i="2"/>
  <c r="AF433" i="2"/>
  <c r="AN432" i="2"/>
  <c r="AI432" i="2"/>
  <c r="AG432" i="2"/>
  <c r="AF432" i="2"/>
  <c r="AN431" i="2"/>
  <c r="AM431" i="2"/>
  <c r="AI431" i="2"/>
  <c r="AH431" i="2"/>
  <c r="AG431" i="2"/>
  <c r="AF431" i="2"/>
  <c r="AN430" i="2"/>
  <c r="AI430" i="2"/>
  <c r="AG430" i="2"/>
  <c r="AF430" i="2"/>
  <c r="AH430" i="2" s="1"/>
  <c r="AN429" i="2"/>
  <c r="AM429" i="2"/>
  <c r="AI429" i="2"/>
  <c r="AG429" i="2"/>
  <c r="AF429" i="2"/>
  <c r="AH429" i="2" s="1"/>
  <c r="AN428" i="2"/>
  <c r="AJ428" i="2"/>
  <c r="AI428" i="2"/>
  <c r="AH428" i="2"/>
  <c r="AK428" i="2" s="1"/>
  <c r="AG428" i="2"/>
  <c r="AF428" i="2"/>
  <c r="AM428" i="2" s="1"/>
  <c r="AN427" i="2"/>
  <c r="AI427" i="2"/>
  <c r="AG427" i="2"/>
  <c r="AF427" i="2"/>
  <c r="AN426" i="2"/>
  <c r="AM426" i="2"/>
  <c r="AI426" i="2"/>
  <c r="AG426" i="2"/>
  <c r="AF426" i="2"/>
  <c r="AH426" i="2" s="1"/>
  <c r="AN425" i="2"/>
  <c r="AI425" i="2"/>
  <c r="AH425" i="2"/>
  <c r="AG425" i="2"/>
  <c r="AF425" i="2"/>
  <c r="AM425" i="2" s="1"/>
  <c r="AN424" i="2"/>
  <c r="AI424" i="2"/>
  <c r="AG424" i="2"/>
  <c r="AF424" i="2"/>
  <c r="AN423" i="2"/>
  <c r="AM423" i="2"/>
  <c r="AI423" i="2"/>
  <c r="AG423" i="2"/>
  <c r="AF423" i="2"/>
  <c r="AH423" i="2" s="1"/>
  <c r="AN422" i="2"/>
  <c r="AI422" i="2"/>
  <c r="AH422" i="2"/>
  <c r="AG422" i="2"/>
  <c r="AF422" i="2"/>
  <c r="AM422" i="2" s="1"/>
  <c r="AN421" i="2"/>
  <c r="AG421" i="2"/>
  <c r="AF421" i="2"/>
  <c r="AN420" i="2"/>
  <c r="AM420" i="2"/>
  <c r="AI420" i="2"/>
  <c r="AG420" i="2"/>
  <c r="AF420" i="2"/>
  <c r="AH420" i="2" s="1"/>
  <c r="AN419" i="2"/>
  <c r="AI419" i="2"/>
  <c r="AH419" i="2"/>
  <c r="AG419" i="2"/>
  <c r="AF419" i="2"/>
  <c r="AM419" i="2" s="1"/>
  <c r="AN418" i="2"/>
  <c r="AI418" i="2"/>
  <c r="AG418" i="2"/>
  <c r="AF418" i="2"/>
  <c r="AN417" i="2"/>
  <c r="AM417" i="2"/>
  <c r="AG417" i="2"/>
  <c r="AF417" i="2"/>
  <c r="AH417" i="2" s="1"/>
  <c r="AN416" i="2"/>
  <c r="AI416" i="2"/>
  <c r="AH416" i="2"/>
  <c r="AG416" i="2"/>
  <c r="AF416" i="2"/>
  <c r="AM416" i="2" s="1"/>
  <c r="AN415" i="2"/>
  <c r="AG415" i="2"/>
  <c r="AF415" i="2"/>
  <c r="AN414" i="2"/>
  <c r="AM414" i="2"/>
  <c r="AI414" i="2"/>
  <c r="AG414" i="2"/>
  <c r="AF414" i="2"/>
  <c r="AH414" i="2" s="1"/>
  <c r="AN413" i="2"/>
  <c r="AI413" i="2"/>
  <c r="AH413" i="2"/>
  <c r="AG413" i="2"/>
  <c r="AF413" i="2"/>
  <c r="AM413" i="2" s="1"/>
  <c r="AN412" i="2"/>
  <c r="AG412" i="2"/>
  <c r="AF412" i="2"/>
  <c r="AN411" i="2"/>
  <c r="AM411" i="2"/>
  <c r="AI411" i="2"/>
  <c r="AG411" i="2"/>
  <c r="AF411" i="2"/>
  <c r="AH411" i="2" s="1"/>
  <c r="AN410" i="2"/>
  <c r="AI410" i="2"/>
  <c r="AH410" i="2"/>
  <c r="AG410" i="2"/>
  <c r="AF410" i="2"/>
  <c r="AM410" i="2" s="1"/>
  <c r="AN409" i="2"/>
  <c r="AI409" i="2"/>
  <c r="AG409" i="2"/>
  <c r="AF409" i="2"/>
  <c r="AN408" i="2"/>
  <c r="AM408" i="2"/>
  <c r="AI408" i="2"/>
  <c r="AG408" i="2"/>
  <c r="AF408" i="2"/>
  <c r="AH408" i="2" s="1"/>
  <c r="AN407" i="2"/>
  <c r="AI407" i="2"/>
  <c r="AH407" i="2"/>
  <c r="AG407" i="2"/>
  <c r="AF407" i="2"/>
  <c r="AM407" i="2" s="1"/>
  <c r="AN406" i="2"/>
  <c r="AI406" i="2"/>
  <c r="AG406" i="2"/>
  <c r="AF406" i="2"/>
  <c r="AN405" i="2"/>
  <c r="AM405" i="2"/>
  <c r="AI405" i="2"/>
  <c r="AG405" i="2"/>
  <c r="AF405" i="2"/>
  <c r="AH405" i="2" s="1"/>
  <c r="AN404" i="2"/>
  <c r="AI404" i="2"/>
  <c r="AH404" i="2"/>
  <c r="AG404" i="2"/>
  <c r="AF404" i="2"/>
  <c r="AM404" i="2" s="1"/>
  <c r="AN403" i="2"/>
  <c r="AI403" i="2"/>
  <c r="AG403" i="2"/>
  <c r="AF403" i="2"/>
  <c r="AN402" i="2"/>
  <c r="AM402" i="2"/>
  <c r="AI402" i="2"/>
  <c r="AG402" i="2"/>
  <c r="AF402" i="2"/>
  <c r="AH402" i="2" s="1"/>
  <c r="AN401" i="2"/>
  <c r="AI401" i="2"/>
  <c r="AH401" i="2"/>
  <c r="AG401" i="2"/>
  <c r="AF401" i="2"/>
  <c r="AM401" i="2" s="1"/>
  <c r="AN400" i="2"/>
  <c r="AI400" i="2"/>
  <c r="AG400" i="2"/>
  <c r="AF400" i="2"/>
  <c r="AN399" i="2"/>
  <c r="AM399" i="2"/>
  <c r="AI399" i="2"/>
  <c r="AG399" i="2"/>
  <c r="AF399" i="2"/>
  <c r="AH399" i="2" s="1"/>
  <c r="AN398" i="2"/>
  <c r="AI398" i="2"/>
  <c r="AH398" i="2"/>
  <c r="AG398" i="2"/>
  <c r="AF398" i="2"/>
  <c r="AM398" i="2" s="1"/>
  <c r="AN397" i="2"/>
  <c r="AI397" i="2"/>
  <c r="AG397" i="2"/>
  <c r="AF397" i="2"/>
  <c r="AN396" i="2"/>
  <c r="AM396" i="2"/>
  <c r="AI396" i="2"/>
  <c r="AG396" i="2"/>
  <c r="AF396" i="2"/>
  <c r="AH396" i="2" s="1"/>
  <c r="AN395" i="2"/>
  <c r="AI395" i="2"/>
  <c r="AH395" i="2"/>
  <c r="AG395" i="2"/>
  <c r="AF395" i="2"/>
  <c r="AM395" i="2" s="1"/>
  <c r="AN394" i="2"/>
  <c r="AI394" i="2"/>
  <c r="AG394" i="2"/>
  <c r="AF394" i="2"/>
  <c r="AN393" i="2"/>
  <c r="AM393" i="2"/>
  <c r="AI393" i="2"/>
  <c r="AG393" i="2"/>
  <c r="AF393" i="2"/>
  <c r="AH393" i="2" s="1"/>
  <c r="AN392" i="2"/>
  <c r="AI392" i="2"/>
  <c r="AH392" i="2"/>
  <c r="AG392" i="2"/>
  <c r="AF392" i="2"/>
  <c r="AM392" i="2" s="1"/>
  <c r="AN391" i="2"/>
  <c r="AI391" i="2"/>
  <c r="AG391" i="2"/>
  <c r="AF391" i="2"/>
  <c r="AN390" i="2"/>
  <c r="AM390" i="2"/>
  <c r="AI390" i="2"/>
  <c r="AG390" i="2"/>
  <c r="AF390" i="2"/>
  <c r="AH390" i="2" s="1"/>
  <c r="AN389" i="2"/>
  <c r="AI389" i="2"/>
  <c r="AH389" i="2"/>
  <c r="AG389" i="2"/>
  <c r="AF389" i="2"/>
  <c r="AM389" i="2" s="1"/>
  <c r="AN388" i="2"/>
  <c r="AI388" i="2"/>
  <c r="AG388" i="2"/>
  <c r="AF388" i="2"/>
  <c r="AN387" i="2"/>
  <c r="AM387" i="2"/>
  <c r="AI387" i="2"/>
  <c r="AG387" i="2"/>
  <c r="AF387" i="2"/>
  <c r="AH387" i="2" s="1"/>
  <c r="AN386" i="2"/>
  <c r="AI386" i="2"/>
  <c r="AH386" i="2"/>
  <c r="AG386" i="2"/>
  <c r="AF386" i="2"/>
  <c r="AM386" i="2" s="1"/>
  <c r="AN385" i="2"/>
  <c r="AI385" i="2"/>
  <c r="AG385" i="2"/>
  <c r="AF385" i="2"/>
  <c r="AN384" i="2"/>
  <c r="AM384" i="2"/>
  <c r="AI384" i="2"/>
  <c r="AG384" i="2"/>
  <c r="AF384" i="2"/>
  <c r="AH384" i="2" s="1"/>
  <c r="AN383" i="2"/>
  <c r="AI383" i="2"/>
  <c r="AH383" i="2"/>
  <c r="AG383" i="2"/>
  <c r="AF383" i="2"/>
  <c r="AM383" i="2" s="1"/>
  <c r="AN382" i="2"/>
  <c r="AI382" i="2"/>
  <c r="AG382" i="2"/>
  <c r="AF382" i="2"/>
  <c r="AN381" i="2"/>
  <c r="AM381" i="2"/>
  <c r="AI381" i="2"/>
  <c r="AG381" i="2"/>
  <c r="AF381" i="2"/>
  <c r="AH381" i="2" s="1"/>
  <c r="AN380" i="2"/>
  <c r="AI380" i="2"/>
  <c r="AH380" i="2"/>
  <c r="AG380" i="2"/>
  <c r="AF380" i="2"/>
  <c r="AM380" i="2" s="1"/>
  <c r="AN379" i="2"/>
  <c r="AI379" i="2"/>
  <c r="AG379" i="2"/>
  <c r="AF379" i="2"/>
  <c r="AN378" i="2"/>
  <c r="AM378" i="2"/>
  <c r="AI378" i="2"/>
  <c r="AG378" i="2"/>
  <c r="AF378" i="2"/>
  <c r="AH378" i="2" s="1"/>
  <c r="AN377" i="2"/>
  <c r="AI377" i="2"/>
  <c r="AH377" i="2"/>
  <c r="AG377" i="2"/>
  <c r="AF377" i="2"/>
  <c r="AM377" i="2" s="1"/>
  <c r="AN376" i="2"/>
  <c r="AI376" i="2"/>
  <c r="AG376" i="2"/>
  <c r="AF376" i="2"/>
  <c r="AN375" i="2"/>
  <c r="AM375" i="2"/>
  <c r="AI375" i="2"/>
  <c r="AG375" i="2"/>
  <c r="AF375" i="2"/>
  <c r="AH375" i="2" s="1"/>
  <c r="AN374" i="2"/>
  <c r="AI374" i="2"/>
  <c r="AH374" i="2"/>
  <c r="AG374" i="2"/>
  <c r="AF374" i="2"/>
  <c r="AM374" i="2" s="1"/>
  <c r="AN373" i="2"/>
  <c r="AI373" i="2"/>
  <c r="AG373" i="2"/>
  <c r="AF373" i="2"/>
  <c r="AN372" i="2"/>
  <c r="AM372" i="2"/>
  <c r="AI372" i="2"/>
  <c r="AG372" i="2"/>
  <c r="AF372" i="2"/>
  <c r="AH372" i="2" s="1"/>
  <c r="AN371" i="2"/>
  <c r="AI371" i="2"/>
  <c r="AH371" i="2"/>
  <c r="AG371" i="2"/>
  <c r="AF371" i="2"/>
  <c r="AM371" i="2" s="1"/>
  <c r="AN370" i="2"/>
  <c r="AI370" i="2"/>
  <c r="AG370" i="2"/>
  <c r="AF370" i="2"/>
  <c r="AN369" i="2"/>
  <c r="AM369" i="2"/>
  <c r="AI369" i="2"/>
  <c r="AG369" i="2"/>
  <c r="AF369" i="2"/>
  <c r="AH369" i="2" s="1"/>
  <c r="AN368" i="2"/>
  <c r="AI368" i="2"/>
  <c r="AH368" i="2"/>
  <c r="AG368" i="2"/>
  <c r="AF368" i="2"/>
  <c r="AM368" i="2" s="1"/>
  <c r="AN367" i="2"/>
  <c r="AI367" i="2"/>
  <c r="AG367" i="2"/>
  <c r="AF367" i="2"/>
  <c r="AN366" i="2"/>
  <c r="AM366" i="2"/>
  <c r="AI366" i="2"/>
  <c r="AG366" i="2"/>
  <c r="AF366" i="2"/>
  <c r="AH366" i="2" s="1"/>
  <c r="AN365" i="2"/>
  <c r="AI365" i="2"/>
  <c r="AH365" i="2"/>
  <c r="AG365" i="2"/>
  <c r="AF365" i="2"/>
  <c r="AM365" i="2" s="1"/>
  <c r="AN364" i="2"/>
  <c r="AI364" i="2"/>
  <c r="AG364" i="2"/>
  <c r="AF364" i="2"/>
  <c r="AN363" i="2"/>
  <c r="AM363" i="2"/>
  <c r="AI363" i="2"/>
  <c r="AG363" i="2"/>
  <c r="AF363" i="2"/>
  <c r="AH363" i="2" s="1"/>
  <c r="AN362" i="2"/>
  <c r="AI362" i="2"/>
  <c r="AH362" i="2"/>
  <c r="AG362" i="2"/>
  <c r="AF362" i="2"/>
  <c r="AM362" i="2" s="1"/>
  <c r="AN361" i="2"/>
  <c r="AI361" i="2"/>
  <c r="AG361" i="2"/>
  <c r="AF361" i="2"/>
  <c r="AN360" i="2"/>
  <c r="AM360" i="2"/>
  <c r="AI360" i="2"/>
  <c r="AG360" i="2"/>
  <c r="AF360" i="2"/>
  <c r="AH360" i="2" s="1"/>
  <c r="AN359" i="2"/>
  <c r="AI359" i="2"/>
  <c r="AH359" i="2"/>
  <c r="AG359" i="2"/>
  <c r="AF359" i="2"/>
  <c r="AM359" i="2" s="1"/>
  <c r="AN358" i="2"/>
  <c r="AI358" i="2"/>
  <c r="AG358" i="2"/>
  <c r="AF358" i="2"/>
  <c r="AN357" i="2"/>
  <c r="AM357" i="2"/>
  <c r="AI357" i="2"/>
  <c r="AG357" i="2"/>
  <c r="AF357" i="2"/>
  <c r="AH357" i="2" s="1"/>
  <c r="AN356" i="2"/>
  <c r="AI356" i="2"/>
  <c r="AH356" i="2"/>
  <c r="AG356" i="2"/>
  <c r="AF356" i="2"/>
  <c r="AM356" i="2" s="1"/>
  <c r="AN355" i="2"/>
  <c r="AI355" i="2"/>
  <c r="AG355" i="2"/>
  <c r="AF355" i="2"/>
  <c r="AN354" i="2"/>
  <c r="AM354" i="2"/>
  <c r="AI354" i="2"/>
  <c r="AG354" i="2"/>
  <c r="AF354" i="2"/>
  <c r="AH354" i="2" s="1"/>
  <c r="AN353" i="2"/>
  <c r="AI353" i="2"/>
  <c r="AH353" i="2"/>
  <c r="AG353" i="2"/>
  <c r="AF353" i="2"/>
  <c r="AM353" i="2" s="1"/>
  <c r="AN352" i="2"/>
  <c r="AI352" i="2"/>
  <c r="AG352" i="2"/>
  <c r="AF352" i="2"/>
  <c r="AN351" i="2"/>
  <c r="AM351" i="2"/>
  <c r="AI351" i="2"/>
  <c r="AG351" i="2"/>
  <c r="AF351" i="2"/>
  <c r="AH351" i="2" s="1"/>
  <c r="AN350" i="2"/>
  <c r="AJ350" i="2"/>
  <c r="AI350" i="2"/>
  <c r="AH350" i="2"/>
  <c r="AK350" i="2" s="1"/>
  <c r="AG350" i="2"/>
  <c r="AF350" i="2"/>
  <c r="AN349" i="2"/>
  <c r="AI349" i="2"/>
  <c r="AH349" i="2"/>
  <c r="AG349" i="2"/>
  <c r="AF349" i="2"/>
  <c r="AM349" i="2" s="1"/>
  <c r="AN348" i="2"/>
  <c r="AM348" i="2"/>
  <c r="AI348" i="2"/>
  <c r="AH348" i="2"/>
  <c r="AG348" i="2"/>
  <c r="AF348" i="2"/>
  <c r="AN347" i="2"/>
  <c r="AM347" i="2"/>
  <c r="AI347" i="2"/>
  <c r="AH347" i="2"/>
  <c r="AG347" i="2"/>
  <c r="AF347" i="2"/>
  <c r="AN346" i="2"/>
  <c r="AH346" i="2"/>
  <c r="AG346" i="2"/>
  <c r="AF346" i="2"/>
  <c r="AM346" i="2" s="1"/>
  <c r="AN345" i="2"/>
  <c r="AM345" i="2"/>
  <c r="AH345" i="2"/>
  <c r="AG345" i="2"/>
  <c r="AF345" i="2"/>
  <c r="AN344" i="2"/>
  <c r="AM344" i="2"/>
  <c r="AH344" i="2"/>
  <c r="AG344" i="2"/>
  <c r="AF344" i="2"/>
  <c r="AN343" i="2"/>
  <c r="AH343" i="2"/>
  <c r="AG343" i="2"/>
  <c r="AF343" i="2"/>
  <c r="AM343" i="2" s="1"/>
  <c r="AN342" i="2"/>
  <c r="AM342" i="2"/>
  <c r="AH342" i="2"/>
  <c r="AG342" i="2"/>
  <c r="AF342" i="2"/>
  <c r="AN341" i="2"/>
  <c r="AH341" i="2"/>
  <c r="AG341" i="2"/>
  <c r="AM341" i="2" s="1"/>
  <c r="AF341" i="2"/>
  <c r="AN340" i="2"/>
  <c r="AG340" i="2"/>
  <c r="AF340" i="2"/>
  <c r="AM340" i="2" s="1"/>
  <c r="AN339" i="2"/>
  <c r="AM339" i="2"/>
  <c r="AH339" i="2"/>
  <c r="AG339" i="2"/>
  <c r="AF339" i="2"/>
  <c r="AN338" i="2"/>
  <c r="AG338" i="2"/>
  <c r="AH338" i="2" s="1"/>
  <c r="AF338" i="2"/>
  <c r="AM338" i="2" s="1"/>
  <c r="AN337" i="2"/>
  <c r="AG337" i="2"/>
  <c r="AF337" i="2"/>
  <c r="AM337" i="2" s="1"/>
  <c r="AN336" i="2"/>
  <c r="AM336" i="2"/>
  <c r="AI336" i="2"/>
  <c r="AH336" i="2"/>
  <c r="AG336" i="2"/>
  <c r="AF336" i="2"/>
  <c r="AN335" i="2"/>
  <c r="AI335" i="2"/>
  <c r="AH335" i="2"/>
  <c r="AG335" i="2"/>
  <c r="AM335" i="2" s="1"/>
  <c r="AF335" i="2"/>
  <c r="AN334" i="2"/>
  <c r="AI334" i="2"/>
  <c r="AH334" i="2"/>
  <c r="AG334" i="2"/>
  <c r="AF334" i="2"/>
  <c r="AM334" i="2" s="1"/>
  <c r="AN333" i="2"/>
  <c r="AM333" i="2"/>
  <c r="AI333" i="2"/>
  <c r="AH333" i="2"/>
  <c r="AG333" i="2"/>
  <c r="AF333" i="2"/>
  <c r="AN332" i="2"/>
  <c r="AM332" i="2"/>
  <c r="AI332" i="2"/>
  <c r="AG332" i="2"/>
  <c r="AH332" i="2" s="1"/>
  <c r="AF332" i="2"/>
  <c r="AN331" i="2"/>
  <c r="AI331" i="2"/>
  <c r="AH331" i="2"/>
  <c r="AG331" i="2"/>
  <c r="AF331" i="2"/>
  <c r="AM331" i="2" s="1"/>
  <c r="AN330" i="2"/>
  <c r="AM330" i="2"/>
  <c r="AI330" i="2"/>
  <c r="AH330" i="2"/>
  <c r="AG330" i="2"/>
  <c r="AF330" i="2"/>
  <c r="AN329" i="2"/>
  <c r="AI329" i="2"/>
  <c r="AG329" i="2"/>
  <c r="AF329" i="2"/>
  <c r="AM329" i="2" s="1"/>
  <c r="AN328" i="2"/>
  <c r="AI328" i="2"/>
  <c r="AG328" i="2"/>
  <c r="AF328" i="2"/>
  <c r="AM328" i="2" s="1"/>
  <c r="AN327" i="2"/>
  <c r="AM327" i="2"/>
  <c r="AI327" i="2"/>
  <c r="AH327" i="2"/>
  <c r="AG327" i="2"/>
  <c r="AF327" i="2"/>
  <c r="AN326" i="2"/>
  <c r="AH326" i="2"/>
  <c r="AG326" i="2"/>
  <c r="AF326" i="2"/>
  <c r="AM326" i="2" s="1"/>
  <c r="AN325" i="2"/>
  <c r="AG325" i="2"/>
  <c r="AF325" i="2"/>
  <c r="AM325" i="2" s="1"/>
  <c r="AN324" i="2"/>
  <c r="AM324" i="2"/>
  <c r="AH324" i="2"/>
  <c r="AG324" i="2"/>
  <c r="AF324" i="2"/>
  <c r="AN323" i="2"/>
  <c r="AI323" i="2"/>
  <c r="AH323" i="2"/>
  <c r="AG323" i="2"/>
  <c r="AF323" i="2"/>
  <c r="AM323" i="2" s="1"/>
  <c r="AN322" i="2"/>
  <c r="AI322" i="2"/>
  <c r="AH322" i="2"/>
  <c r="AG322" i="2"/>
  <c r="AF322" i="2"/>
  <c r="AM322" i="2" s="1"/>
  <c r="AN321" i="2"/>
  <c r="AM321" i="2"/>
  <c r="AI321" i="2"/>
  <c r="AH321" i="2"/>
  <c r="AG321" i="2"/>
  <c r="AF321" i="2"/>
  <c r="AN320" i="2"/>
  <c r="AM320" i="2"/>
  <c r="AI320" i="2"/>
  <c r="AG320" i="2"/>
  <c r="AF320" i="2"/>
  <c r="AH320" i="2" s="1"/>
  <c r="AN319" i="2"/>
  <c r="AI319" i="2"/>
  <c r="AH319" i="2"/>
  <c r="AG319" i="2"/>
  <c r="AF319" i="2"/>
  <c r="AM319" i="2" s="1"/>
  <c r="AN318" i="2"/>
  <c r="AM318" i="2"/>
  <c r="AH318" i="2"/>
  <c r="AG318" i="2"/>
  <c r="AF318" i="2"/>
  <c r="AN317" i="2"/>
  <c r="AG317" i="2"/>
  <c r="AF317" i="2"/>
  <c r="AM317" i="2" s="1"/>
  <c r="AN316" i="2"/>
  <c r="AH316" i="2"/>
  <c r="AG316" i="2"/>
  <c r="AF316" i="2"/>
  <c r="AM316" i="2" s="1"/>
  <c r="AN315" i="2"/>
  <c r="AM315" i="2"/>
  <c r="AI315" i="2"/>
  <c r="AH315" i="2"/>
  <c r="AG315" i="2"/>
  <c r="AF315" i="2"/>
  <c r="AN314" i="2"/>
  <c r="AG314" i="2"/>
  <c r="AF314" i="2"/>
  <c r="AM314" i="2" s="1"/>
  <c r="AN313" i="2"/>
  <c r="AH313" i="2"/>
  <c r="AG313" i="2"/>
  <c r="AF313" i="2"/>
  <c r="AM313" i="2" s="1"/>
  <c r="AN312" i="2"/>
  <c r="AM312" i="2"/>
  <c r="AH312" i="2"/>
  <c r="AG312" i="2"/>
  <c r="AF312" i="2"/>
  <c r="AN311" i="2"/>
  <c r="AG311" i="2"/>
  <c r="AF311" i="2"/>
  <c r="AN310" i="2"/>
  <c r="AG310" i="2"/>
  <c r="AF310" i="2"/>
  <c r="AM310" i="2" s="1"/>
  <c r="AN309" i="2"/>
  <c r="AM309" i="2"/>
  <c r="AH309" i="2"/>
  <c r="AG309" i="2"/>
  <c r="AF309" i="2"/>
  <c r="AN308" i="2"/>
  <c r="AI308" i="2"/>
  <c r="AG308" i="2"/>
  <c r="AF308" i="2"/>
  <c r="AM308" i="2" s="1"/>
  <c r="AN307" i="2"/>
  <c r="AI307" i="2"/>
  <c r="AG307" i="2"/>
  <c r="AF307" i="2"/>
  <c r="AM307" i="2" s="1"/>
  <c r="AN306" i="2"/>
  <c r="AM306" i="2"/>
  <c r="AI306" i="2"/>
  <c r="AH306" i="2"/>
  <c r="AG306" i="2"/>
  <c r="AF306" i="2"/>
  <c r="AN305" i="2"/>
  <c r="AI305" i="2"/>
  <c r="AH305" i="2"/>
  <c r="AG305" i="2"/>
  <c r="AF305" i="2"/>
  <c r="AM305" i="2" s="1"/>
  <c r="AN304" i="2"/>
  <c r="AI304" i="2"/>
  <c r="AG304" i="2"/>
  <c r="AF304" i="2"/>
  <c r="AM304" i="2" s="1"/>
  <c r="AN303" i="2"/>
  <c r="AM303" i="2"/>
  <c r="AI303" i="2"/>
  <c r="AH303" i="2"/>
  <c r="AG303" i="2"/>
  <c r="AF303" i="2"/>
  <c r="AN302" i="2"/>
  <c r="AM302" i="2"/>
  <c r="AI302" i="2"/>
  <c r="AG302" i="2"/>
  <c r="AH302" i="2" s="1"/>
  <c r="AF302" i="2"/>
  <c r="AN301" i="2"/>
  <c r="AI301" i="2"/>
  <c r="AH301" i="2"/>
  <c r="AG301" i="2"/>
  <c r="AF301" i="2"/>
  <c r="AM301" i="2" s="1"/>
  <c r="AN300" i="2"/>
  <c r="AM300" i="2"/>
  <c r="AI300" i="2"/>
  <c r="AH300" i="2"/>
  <c r="AG300" i="2"/>
  <c r="AF300" i="2"/>
  <c r="AN299" i="2"/>
  <c r="AI299" i="2"/>
  <c r="AG299" i="2"/>
  <c r="AF299" i="2"/>
  <c r="AM299" i="2" s="1"/>
  <c r="AN298" i="2"/>
  <c r="AI298" i="2"/>
  <c r="AG298" i="2"/>
  <c r="AF298" i="2"/>
  <c r="AM298" i="2" s="1"/>
  <c r="AN297" i="2"/>
  <c r="AM297" i="2"/>
  <c r="AI297" i="2"/>
  <c r="AH297" i="2"/>
  <c r="AG297" i="2"/>
  <c r="AF297" i="2"/>
  <c r="AN296" i="2"/>
  <c r="AI296" i="2"/>
  <c r="AH296" i="2"/>
  <c r="AG296" i="2"/>
  <c r="AF296" i="2"/>
  <c r="AM296" i="2" s="1"/>
  <c r="AN295" i="2"/>
  <c r="AI295" i="2"/>
  <c r="AG295" i="2"/>
  <c r="AF295" i="2"/>
  <c r="AM295" i="2" s="1"/>
  <c r="AN294" i="2"/>
  <c r="AM294" i="2"/>
  <c r="AI294" i="2"/>
  <c r="AH294" i="2"/>
  <c r="AG294" i="2"/>
  <c r="AF294" i="2"/>
  <c r="AN293" i="2"/>
  <c r="AM293" i="2"/>
  <c r="AI293" i="2"/>
  <c r="AG293" i="2"/>
  <c r="AF293" i="2"/>
  <c r="AH293" i="2" s="1"/>
  <c r="AN292" i="2"/>
  <c r="AI292" i="2"/>
  <c r="AH292" i="2"/>
  <c r="AG292" i="2"/>
  <c r="AF292" i="2"/>
  <c r="AM292" i="2" s="1"/>
  <c r="AN291" i="2"/>
  <c r="AM291" i="2"/>
  <c r="AI291" i="2"/>
  <c r="AH291" i="2"/>
  <c r="AG291" i="2"/>
  <c r="AF291" i="2"/>
  <c r="AN290" i="2"/>
  <c r="AI290" i="2"/>
  <c r="AG290" i="2"/>
  <c r="AF290" i="2"/>
  <c r="AM290" i="2" s="1"/>
  <c r="AN289" i="2"/>
  <c r="AI289" i="2"/>
  <c r="AG289" i="2"/>
  <c r="AF289" i="2"/>
  <c r="AM289" i="2" s="1"/>
  <c r="AN288" i="2"/>
  <c r="AM288" i="2"/>
  <c r="AI288" i="2"/>
  <c r="AH288" i="2"/>
  <c r="AG288" i="2"/>
  <c r="AF288" i="2"/>
  <c r="AN287" i="2"/>
  <c r="AI287" i="2"/>
  <c r="AH287" i="2"/>
  <c r="AG287" i="2"/>
  <c r="AF287" i="2"/>
  <c r="AM287" i="2" s="1"/>
  <c r="AN286" i="2"/>
  <c r="AI286" i="2"/>
  <c r="AG286" i="2"/>
  <c r="AF286" i="2"/>
  <c r="AM286" i="2" s="1"/>
  <c r="AN285" i="2"/>
  <c r="AM285" i="2"/>
  <c r="AI285" i="2"/>
  <c r="AH285" i="2"/>
  <c r="AG285" i="2"/>
  <c r="AF285" i="2"/>
  <c r="AN284" i="2"/>
  <c r="AM284" i="2"/>
  <c r="AI284" i="2"/>
  <c r="AG284" i="2"/>
  <c r="AF284" i="2"/>
  <c r="AH284" i="2" s="1"/>
  <c r="AN283" i="2"/>
  <c r="AI283" i="2"/>
  <c r="AH283" i="2"/>
  <c r="AG283" i="2"/>
  <c r="AF283" i="2"/>
  <c r="AM283" i="2" s="1"/>
  <c r="AN282" i="2"/>
  <c r="AM282" i="2"/>
  <c r="AI282" i="2"/>
  <c r="AH282" i="2"/>
  <c r="AG282" i="2"/>
  <c r="AF282" i="2"/>
  <c r="AN281" i="2"/>
  <c r="AI281" i="2"/>
  <c r="AG281" i="2"/>
  <c r="AF281" i="2"/>
  <c r="AM281" i="2" s="1"/>
  <c r="AN280" i="2"/>
  <c r="AI280" i="2"/>
  <c r="AG280" i="2"/>
  <c r="AF280" i="2"/>
  <c r="AM280" i="2" s="1"/>
  <c r="AN279" i="2"/>
  <c r="AM279" i="2"/>
  <c r="AI279" i="2"/>
  <c r="AH279" i="2"/>
  <c r="AG279" i="2"/>
  <c r="AF279" i="2"/>
  <c r="AN278" i="2"/>
  <c r="AI278" i="2"/>
  <c r="AH278" i="2"/>
  <c r="AG278" i="2"/>
  <c r="AF278" i="2"/>
  <c r="AM278" i="2" s="1"/>
  <c r="AN277" i="2"/>
  <c r="AI277" i="2"/>
  <c r="AG277" i="2"/>
  <c r="AF277" i="2"/>
  <c r="AM277" i="2" s="1"/>
  <c r="AN276" i="2"/>
  <c r="AM276" i="2"/>
  <c r="AI276" i="2"/>
  <c r="AH276" i="2"/>
  <c r="AG276" i="2"/>
  <c r="AF276" i="2"/>
  <c r="AN275" i="2"/>
  <c r="AM275" i="2"/>
  <c r="AI275" i="2"/>
  <c r="AG275" i="2"/>
  <c r="AF275" i="2"/>
  <c r="AH275" i="2" s="1"/>
  <c r="AN274" i="2"/>
  <c r="AI274" i="2"/>
  <c r="AG274" i="2"/>
  <c r="AH274" i="2" s="1"/>
  <c r="AF274" i="2"/>
  <c r="AN273" i="2"/>
  <c r="AM273" i="2"/>
  <c r="AI273" i="2"/>
  <c r="AG273" i="2"/>
  <c r="AH273" i="2" s="1"/>
  <c r="AF273" i="2"/>
  <c r="AN272" i="2"/>
  <c r="AI272" i="2"/>
  <c r="AH272" i="2"/>
  <c r="AG272" i="2"/>
  <c r="AF272" i="2"/>
  <c r="AN271" i="2"/>
  <c r="AI271" i="2"/>
  <c r="AG271" i="2"/>
  <c r="AF271" i="2"/>
  <c r="AN270" i="2"/>
  <c r="AM270" i="2"/>
  <c r="AI270" i="2"/>
  <c r="AG270" i="2"/>
  <c r="AH270" i="2" s="1"/>
  <c r="AF270" i="2"/>
  <c r="AN269" i="2"/>
  <c r="AH269" i="2"/>
  <c r="AG269" i="2"/>
  <c r="AF269" i="2"/>
  <c r="AN268" i="2"/>
  <c r="AG268" i="2"/>
  <c r="AF268" i="2"/>
  <c r="AN267" i="2"/>
  <c r="AM267" i="2"/>
  <c r="AI267" i="2"/>
  <c r="AG267" i="2"/>
  <c r="AH267" i="2" s="1"/>
  <c r="AF267" i="2"/>
  <c r="AN266" i="2"/>
  <c r="AI266" i="2"/>
  <c r="AG266" i="2"/>
  <c r="AF266" i="2"/>
  <c r="AN265" i="2"/>
  <c r="AG265" i="2"/>
  <c r="AF265" i="2"/>
  <c r="AN264" i="2"/>
  <c r="AM264" i="2"/>
  <c r="AG264" i="2"/>
  <c r="AH264" i="2" s="1"/>
  <c r="AF264" i="2"/>
  <c r="AN263" i="2"/>
  <c r="AG263" i="2"/>
  <c r="AF263" i="2"/>
  <c r="AM263" i="2" s="1"/>
  <c r="AN262" i="2"/>
  <c r="AG262" i="2"/>
  <c r="AF262" i="2"/>
  <c r="AN261" i="2"/>
  <c r="AM261" i="2"/>
  <c r="AI261" i="2"/>
  <c r="AG261" i="2"/>
  <c r="AH261" i="2" s="1"/>
  <c r="AF261" i="2"/>
  <c r="AN260" i="2"/>
  <c r="AI260" i="2"/>
  <c r="AH260" i="2"/>
  <c r="AG260" i="2"/>
  <c r="AF260" i="2"/>
  <c r="AN259" i="2"/>
  <c r="AI259" i="2"/>
  <c r="AG259" i="2"/>
  <c r="AF259" i="2"/>
  <c r="AN258" i="2"/>
  <c r="AM258" i="2"/>
  <c r="AI258" i="2"/>
  <c r="AG258" i="2"/>
  <c r="AH258" i="2" s="1"/>
  <c r="AF258" i="2"/>
  <c r="AN257" i="2"/>
  <c r="AI257" i="2"/>
  <c r="AG257" i="2"/>
  <c r="AH257" i="2" s="1"/>
  <c r="AF257" i="2"/>
  <c r="AN256" i="2"/>
  <c r="AG256" i="2"/>
  <c r="AF256" i="2"/>
  <c r="AN255" i="2"/>
  <c r="AM255" i="2"/>
  <c r="AI255" i="2"/>
  <c r="AG255" i="2"/>
  <c r="AH255" i="2" s="1"/>
  <c r="AF255" i="2"/>
  <c r="AN254" i="2"/>
  <c r="AI254" i="2"/>
  <c r="AG254" i="2"/>
  <c r="AF254" i="2"/>
  <c r="AM254" i="2" s="1"/>
  <c r="AN253" i="2"/>
  <c r="AI253" i="2"/>
  <c r="AG253" i="2"/>
  <c r="AF253" i="2"/>
  <c r="AN252" i="2"/>
  <c r="AM252" i="2"/>
  <c r="AI252" i="2"/>
  <c r="AG252" i="2"/>
  <c r="AH252" i="2" s="1"/>
  <c r="AF252" i="2"/>
  <c r="AN251" i="2"/>
  <c r="AG251" i="2"/>
  <c r="AF251" i="2"/>
  <c r="AN250" i="2"/>
  <c r="AI250" i="2"/>
  <c r="AG250" i="2"/>
  <c r="AF250" i="2"/>
  <c r="AN249" i="2"/>
  <c r="AM249" i="2"/>
  <c r="AI249" i="2"/>
  <c r="AG249" i="2"/>
  <c r="AH249" i="2" s="1"/>
  <c r="AF249" i="2"/>
  <c r="AN248" i="2"/>
  <c r="AH248" i="2"/>
  <c r="AG248" i="2"/>
  <c r="AF248" i="2"/>
  <c r="AN247" i="2"/>
  <c r="AI247" i="2"/>
  <c r="AG247" i="2"/>
  <c r="AF247" i="2"/>
  <c r="AN246" i="2"/>
  <c r="AM246" i="2"/>
  <c r="AI246" i="2"/>
  <c r="AG246" i="2"/>
  <c r="AH246" i="2" s="1"/>
  <c r="AF246" i="2"/>
  <c r="AN245" i="2"/>
  <c r="AH245" i="2"/>
  <c r="AG245" i="2"/>
  <c r="AF245" i="2"/>
  <c r="AN244" i="2"/>
  <c r="AI244" i="2"/>
  <c r="AG244" i="2"/>
  <c r="AF244" i="2"/>
  <c r="AN243" i="2"/>
  <c r="AM243" i="2"/>
  <c r="AG243" i="2"/>
  <c r="AH243" i="2" s="1"/>
  <c r="AF243" i="2"/>
  <c r="AN242" i="2"/>
  <c r="AG242" i="2"/>
  <c r="AH242" i="2" s="1"/>
  <c r="AF242" i="2"/>
  <c r="AN241" i="2"/>
  <c r="AI241" i="2"/>
  <c r="AG241" i="2"/>
  <c r="AF241" i="2"/>
  <c r="AN240" i="2"/>
  <c r="AM240" i="2"/>
  <c r="AG240" i="2"/>
  <c r="AH240" i="2" s="1"/>
  <c r="AF240" i="2"/>
  <c r="AN239" i="2"/>
  <c r="AI239" i="2"/>
  <c r="AG239" i="2"/>
  <c r="AF239" i="2"/>
  <c r="AM239" i="2" s="1"/>
  <c r="AN238" i="2"/>
  <c r="AG238" i="2"/>
  <c r="AF238" i="2"/>
  <c r="AN237" i="2"/>
  <c r="AM237" i="2"/>
  <c r="AI237" i="2"/>
  <c r="AG237" i="2"/>
  <c r="AH237" i="2" s="1"/>
  <c r="AF237" i="2"/>
  <c r="AN236" i="2"/>
  <c r="AG236" i="2"/>
  <c r="AF236" i="2"/>
  <c r="AN235" i="2"/>
  <c r="AI235" i="2"/>
  <c r="AG235" i="2"/>
  <c r="AF235" i="2"/>
  <c r="AN234" i="2"/>
  <c r="AM234" i="2"/>
  <c r="AG234" i="2"/>
  <c r="AH234" i="2" s="1"/>
  <c r="AF234" i="2"/>
  <c r="AN233" i="2"/>
  <c r="AI233" i="2"/>
  <c r="AH233" i="2"/>
  <c r="AG233" i="2"/>
  <c r="AF233" i="2"/>
  <c r="AN232" i="2"/>
  <c r="AI232" i="2"/>
  <c r="AG232" i="2"/>
  <c r="AM232" i="2" s="1"/>
  <c r="AF232" i="2"/>
  <c r="AN231" i="2"/>
  <c r="AM231" i="2"/>
  <c r="AI231" i="2"/>
  <c r="AG231" i="2"/>
  <c r="AH231" i="2" s="1"/>
  <c r="AF231" i="2"/>
  <c r="AN230" i="2"/>
  <c r="AI230" i="2"/>
  <c r="AH230" i="2"/>
  <c r="AG230" i="2"/>
  <c r="AF230" i="2"/>
  <c r="AN229" i="2"/>
  <c r="AI229" i="2"/>
  <c r="AG229" i="2"/>
  <c r="AM229" i="2" s="1"/>
  <c r="AF229" i="2"/>
  <c r="AN228" i="2"/>
  <c r="AM228" i="2"/>
  <c r="AG228" i="2"/>
  <c r="AH228" i="2" s="1"/>
  <c r="AF228" i="2"/>
  <c r="AN227" i="2"/>
  <c r="AH227" i="2"/>
  <c r="AG227" i="2"/>
  <c r="AF227" i="2"/>
  <c r="AN226" i="2"/>
  <c r="AI226" i="2"/>
  <c r="AG226" i="2"/>
  <c r="AM226" i="2" s="1"/>
  <c r="AF226" i="2"/>
  <c r="AH226" i="2" s="1"/>
  <c r="AN225" i="2"/>
  <c r="AM225" i="2"/>
  <c r="AI225" i="2"/>
  <c r="AG225" i="2"/>
  <c r="AH225" i="2" s="1"/>
  <c r="AF225" i="2"/>
  <c r="AN224" i="2"/>
  <c r="AI224" i="2"/>
  <c r="AG224" i="2"/>
  <c r="AF224" i="2"/>
  <c r="AM224" i="2" s="1"/>
  <c r="AN223" i="2"/>
  <c r="AI223" i="2"/>
  <c r="AG223" i="2"/>
  <c r="AM223" i="2" s="1"/>
  <c r="AF223" i="2"/>
  <c r="AN222" i="2"/>
  <c r="AM222" i="2"/>
  <c r="AI222" i="2"/>
  <c r="AG222" i="2"/>
  <c r="AH222" i="2" s="1"/>
  <c r="AF222" i="2"/>
  <c r="AN221" i="2"/>
  <c r="AI221" i="2"/>
  <c r="AG221" i="2"/>
  <c r="AF221" i="2"/>
  <c r="AN220" i="2"/>
  <c r="AI220" i="2"/>
  <c r="AG220" i="2"/>
  <c r="AM220" i="2" s="1"/>
  <c r="AF220" i="2"/>
  <c r="AN219" i="2"/>
  <c r="AM219" i="2"/>
  <c r="AG219" i="2"/>
  <c r="AH219" i="2" s="1"/>
  <c r="AF219" i="2"/>
  <c r="AN218" i="2"/>
  <c r="AI218" i="2"/>
  <c r="AH218" i="2"/>
  <c r="AG218" i="2"/>
  <c r="AF218" i="2"/>
  <c r="AM218" i="2" s="1"/>
  <c r="AN217" i="2"/>
  <c r="AG217" i="2"/>
  <c r="AM217" i="2" s="1"/>
  <c r="AF217" i="2"/>
  <c r="AN216" i="2"/>
  <c r="AM216" i="2"/>
  <c r="AG216" i="2"/>
  <c r="AH216" i="2" s="1"/>
  <c r="AF216" i="2"/>
  <c r="AN215" i="2"/>
  <c r="AI215" i="2"/>
  <c r="AH215" i="2"/>
  <c r="AG215" i="2"/>
  <c r="AF215" i="2"/>
  <c r="AN214" i="2"/>
  <c r="AI214" i="2"/>
  <c r="AG214" i="2"/>
  <c r="AM214" i="2" s="1"/>
  <c r="AF214" i="2"/>
  <c r="AN213" i="2"/>
  <c r="AI213" i="2"/>
  <c r="AG213" i="2"/>
  <c r="AH213" i="2" s="1"/>
  <c r="AF213" i="2"/>
  <c r="AN212" i="2"/>
  <c r="AH212" i="2"/>
  <c r="AG212" i="2"/>
  <c r="AF212" i="2"/>
  <c r="AM212" i="2" s="1"/>
  <c r="AN211" i="2"/>
  <c r="AI211" i="2"/>
  <c r="AH211" i="2"/>
  <c r="AG211" i="2"/>
  <c r="AM211" i="2" s="1"/>
  <c r="AF211" i="2"/>
  <c r="AN210" i="2"/>
  <c r="AI210" i="2"/>
  <c r="AG210" i="2"/>
  <c r="AH210" i="2" s="1"/>
  <c r="AF210" i="2"/>
  <c r="AN209" i="2"/>
  <c r="AM209" i="2"/>
  <c r="AI209" i="2"/>
  <c r="AG209" i="2"/>
  <c r="AF209" i="2"/>
  <c r="AH209" i="2" s="1"/>
  <c r="AN208" i="2"/>
  <c r="AH208" i="2"/>
  <c r="AG208" i="2"/>
  <c r="AM208" i="2" s="1"/>
  <c r="AF208" i="2"/>
  <c r="AN207" i="2"/>
  <c r="AM207" i="2"/>
  <c r="AG207" i="2"/>
  <c r="AH207" i="2" s="1"/>
  <c r="AF207" i="2"/>
  <c r="AN206" i="2"/>
  <c r="AM206" i="2"/>
  <c r="AI206" i="2"/>
  <c r="AG206" i="2"/>
  <c r="AF206" i="2"/>
  <c r="AH206" i="2" s="1"/>
  <c r="AN205" i="2"/>
  <c r="AI205" i="2"/>
  <c r="AH205" i="2"/>
  <c r="AG205" i="2"/>
  <c r="AM205" i="2" s="1"/>
  <c r="AF205" i="2"/>
  <c r="AN204" i="2"/>
  <c r="AM204" i="2"/>
  <c r="AG204" i="2"/>
  <c r="AH204" i="2" s="1"/>
  <c r="AF204" i="2"/>
  <c r="AN203" i="2"/>
  <c r="AI203" i="2"/>
  <c r="AH203" i="2"/>
  <c r="AG203" i="2"/>
  <c r="AF203" i="2"/>
  <c r="AM203" i="2" s="1"/>
  <c r="AN202" i="2"/>
  <c r="AG202" i="2"/>
  <c r="AM202" i="2" s="1"/>
  <c r="AF202" i="2"/>
  <c r="AN201" i="2"/>
  <c r="AG201" i="2"/>
  <c r="AF201" i="2"/>
  <c r="AN200" i="2"/>
  <c r="AI200" i="2"/>
  <c r="AH200" i="2"/>
  <c r="AG200" i="2"/>
  <c r="AM200" i="2" s="1"/>
  <c r="AF200" i="2"/>
  <c r="AN199" i="2"/>
  <c r="AI199" i="2"/>
  <c r="AH199" i="2"/>
  <c r="AG199" i="2"/>
  <c r="AM199" i="2" s="1"/>
  <c r="AF199" i="2"/>
  <c r="AN198" i="2"/>
  <c r="AM198" i="2"/>
  <c r="AG198" i="2"/>
  <c r="AH198" i="2" s="1"/>
  <c r="AF198" i="2"/>
  <c r="AN197" i="2"/>
  <c r="AM197" i="2"/>
  <c r="AI197" i="2"/>
  <c r="AH197" i="2"/>
  <c r="AG197" i="2"/>
  <c r="AF197" i="2"/>
  <c r="AN196" i="2"/>
  <c r="AH196" i="2"/>
  <c r="AG196" i="2"/>
  <c r="AM196" i="2" s="1"/>
  <c r="AF196" i="2"/>
  <c r="AN195" i="2"/>
  <c r="AM195" i="2"/>
  <c r="AI195" i="2"/>
  <c r="AG195" i="2"/>
  <c r="AH195" i="2" s="1"/>
  <c r="AF195" i="2"/>
  <c r="AN194" i="2"/>
  <c r="AI194" i="2"/>
  <c r="AG194" i="2"/>
  <c r="AF194" i="2"/>
  <c r="AN193" i="2"/>
  <c r="AI193" i="2"/>
  <c r="AG193" i="2"/>
  <c r="AM193" i="2" s="1"/>
  <c r="AF193" i="2"/>
  <c r="AN192" i="2"/>
  <c r="AI192" i="2"/>
  <c r="AH192" i="2"/>
  <c r="AG192" i="2"/>
  <c r="AM192" i="2" s="1"/>
  <c r="AF192" i="2"/>
  <c r="AN191" i="2"/>
  <c r="AI191" i="2"/>
  <c r="AH191" i="2"/>
  <c r="AG191" i="2"/>
  <c r="AM191" i="2" s="1"/>
  <c r="AF191" i="2"/>
  <c r="AN190" i="2"/>
  <c r="AI190" i="2"/>
  <c r="AH190" i="2"/>
  <c r="AG190" i="2"/>
  <c r="AM190" i="2" s="1"/>
  <c r="AF190" i="2"/>
  <c r="AN189" i="2"/>
  <c r="AM189" i="2"/>
  <c r="AI189" i="2"/>
  <c r="AH189" i="2"/>
  <c r="AG189" i="2"/>
  <c r="AF189" i="2"/>
  <c r="AN188" i="2"/>
  <c r="AI188" i="2"/>
  <c r="AG188" i="2"/>
  <c r="AF188" i="2"/>
  <c r="AM188" i="2" s="1"/>
  <c r="AN187" i="2"/>
  <c r="AI187" i="2"/>
  <c r="AG187" i="2"/>
  <c r="AM187" i="2" s="1"/>
  <c r="AF187" i="2"/>
  <c r="AN186" i="2"/>
  <c r="AM186" i="2"/>
  <c r="AI186" i="2"/>
  <c r="AH186" i="2"/>
  <c r="AG186" i="2"/>
  <c r="AF186" i="2"/>
  <c r="AN185" i="2"/>
  <c r="AM185" i="2"/>
  <c r="AI185" i="2"/>
  <c r="AH185" i="2"/>
  <c r="AG185" i="2"/>
  <c r="AF185" i="2"/>
  <c r="AN184" i="2"/>
  <c r="AM184" i="2"/>
  <c r="AI184" i="2"/>
  <c r="AH184" i="2"/>
  <c r="AG184" i="2"/>
  <c r="AF184" i="2"/>
  <c r="AN183" i="2"/>
  <c r="AI183" i="2"/>
  <c r="AG183" i="2"/>
  <c r="AM183" i="2" s="1"/>
  <c r="AF183" i="2"/>
  <c r="AN182" i="2"/>
  <c r="AI182" i="2"/>
  <c r="AH182" i="2"/>
  <c r="AG182" i="2"/>
  <c r="AF182" i="2"/>
  <c r="AM182" i="2" s="1"/>
  <c r="AN181" i="2"/>
  <c r="AM181" i="2"/>
  <c r="AI181" i="2"/>
  <c r="AH181" i="2"/>
  <c r="AG181" i="2"/>
  <c r="AF181" i="2"/>
  <c r="AN180" i="2"/>
  <c r="AM180" i="2"/>
  <c r="AI180" i="2"/>
  <c r="AG180" i="2"/>
  <c r="AH180" i="2" s="1"/>
  <c r="AF180" i="2"/>
  <c r="AN179" i="2"/>
  <c r="AI179" i="2"/>
  <c r="AG179" i="2"/>
  <c r="AF179" i="2"/>
  <c r="AN178" i="2"/>
  <c r="AI178" i="2"/>
  <c r="AG178" i="2"/>
  <c r="AM178" i="2" s="1"/>
  <c r="AF178" i="2"/>
  <c r="AN177" i="2"/>
  <c r="AI177" i="2"/>
  <c r="AH177" i="2"/>
  <c r="AG177" i="2"/>
  <c r="AM177" i="2" s="1"/>
  <c r="AF177" i="2"/>
  <c r="AN176" i="2"/>
  <c r="AM176" i="2"/>
  <c r="AI176" i="2"/>
  <c r="AG176" i="2"/>
  <c r="AF176" i="2"/>
  <c r="AH176" i="2" s="1"/>
  <c r="AN175" i="2"/>
  <c r="AM175" i="2"/>
  <c r="AI175" i="2"/>
  <c r="AG175" i="2"/>
  <c r="AH175" i="2" s="1"/>
  <c r="AF175" i="2"/>
  <c r="AN174" i="2"/>
  <c r="AI174" i="2"/>
  <c r="AH174" i="2"/>
  <c r="AG174" i="2"/>
  <c r="AM174" i="2" s="1"/>
  <c r="AF174" i="2"/>
  <c r="AN173" i="2"/>
  <c r="AI173" i="2"/>
  <c r="AH173" i="2"/>
  <c r="AG173" i="2"/>
  <c r="AM173" i="2" s="1"/>
  <c r="AF173" i="2"/>
  <c r="AN172" i="2"/>
  <c r="AI172" i="2"/>
  <c r="AH172" i="2"/>
  <c r="AG172" i="2"/>
  <c r="AM172" i="2" s="1"/>
  <c r="AF172" i="2"/>
  <c r="AN171" i="2"/>
  <c r="AM171" i="2"/>
  <c r="AI171" i="2"/>
  <c r="AH171" i="2"/>
  <c r="AG171" i="2"/>
  <c r="AF171" i="2"/>
  <c r="AN170" i="2"/>
  <c r="AI170" i="2"/>
  <c r="AG170" i="2"/>
  <c r="AF170" i="2"/>
  <c r="AM170" i="2" s="1"/>
  <c r="AN169" i="2"/>
  <c r="AI169" i="2"/>
  <c r="AG169" i="2"/>
  <c r="AM169" i="2" s="1"/>
  <c r="AF169" i="2"/>
  <c r="AN168" i="2"/>
  <c r="AM168" i="2"/>
  <c r="AI168" i="2"/>
  <c r="AH168" i="2"/>
  <c r="AG168" i="2"/>
  <c r="AF168" i="2"/>
  <c r="AN167" i="2"/>
  <c r="AM167" i="2"/>
  <c r="AI167" i="2"/>
  <c r="AH167" i="2"/>
  <c r="AG167" i="2"/>
  <c r="AF167" i="2"/>
  <c r="AN166" i="2"/>
  <c r="AM166" i="2"/>
  <c r="AI166" i="2"/>
  <c r="AH166" i="2"/>
  <c r="AG166" i="2"/>
  <c r="AF166" i="2"/>
  <c r="AN165" i="2"/>
  <c r="AI165" i="2"/>
  <c r="AG165" i="2"/>
  <c r="AM165" i="2" s="1"/>
  <c r="AF165" i="2"/>
  <c r="AN164" i="2"/>
  <c r="AI164" i="2"/>
  <c r="AH164" i="2"/>
  <c r="AG164" i="2"/>
  <c r="AF164" i="2"/>
  <c r="AM164" i="2" s="1"/>
  <c r="AN163" i="2"/>
  <c r="AM163" i="2"/>
  <c r="AI163" i="2"/>
  <c r="AH163" i="2"/>
  <c r="AG163" i="2"/>
  <c r="AF163" i="2"/>
  <c r="AN162" i="2"/>
  <c r="AM162" i="2"/>
  <c r="AI162" i="2"/>
  <c r="AG162" i="2"/>
  <c r="AH162" i="2" s="1"/>
  <c r="AF162" i="2"/>
  <c r="AN161" i="2"/>
  <c r="AI161" i="2"/>
  <c r="AG161" i="2"/>
  <c r="AF161" i="2"/>
  <c r="AN160" i="2"/>
  <c r="AI160" i="2"/>
  <c r="AG160" i="2"/>
  <c r="AM160" i="2" s="1"/>
  <c r="AF160" i="2"/>
  <c r="AN159" i="2"/>
  <c r="AI159" i="2"/>
  <c r="AH159" i="2"/>
  <c r="AG159" i="2"/>
  <c r="AM159" i="2" s="1"/>
  <c r="AF159" i="2"/>
  <c r="AN158" i="2"/>
  <c r="AM158" i="2"/>
  <c r="AI158" i="2"/>
  <c r="AG158" i="2"/>
  <c r="AF158" i="2"/>
  <c r="AH158" i="2" s="1"/>
  <c r="AN157" i="2"/>
  <c r="AM157" i="2"/>
  <c r="AI157" i="2"/>
  <c r="AG157" i="2"/>
  <c r="AH157" i="2" s="1"/>
  <c r="AF157" i="2"/>
  <c r="AN156" i="2"/>
  <c r="AI156" i="2"/>
  <c r="AG156" i="2"/>
  <c r="AM156" i="2" s="1"/>
  <c r="AF156" i="2"/>
  <c r="AN155" i="2"/>
  <c r="AI155" i="2"/>
  <c r="AH155" i="2"/>
  <c r="AG155" i="2"/>
  <c r="AM155" i="2" s="1"/>
  <c r="AF155" i="2"/>
  <c r="AN154" i="2"/>
  <c r="AI154" i="2"/>
  <c r="AH154" i="2"/>
  <c r="AG154" i="2"/>
  <c r="AM154" i="2" s="1"/>
  <c r="AF154" i="2"/>
  <c r="AN153" i="2"/>
  <c r="AM153" i="2"/>
  <c r="AI153" i="2"/>
  <c r="AH153" i="2"/>
  <c r="AG153" i="2"/>
  <c r="AF153" i="2"/>
  <c r="AN152" i="2"/>
  <c r="AI152" i="2"/>
  <c r="AG152" i="2"/>
  <c r="AF152" i="2"/>
  <c r="AM152" i="2" s="1"/>
  <c r="AN151" i="2"/>
  <c r="AI151" i="2"/>
  <c r="AH151" i="2"/>
  <c r="AG151" i="2"/>
  <c r="AM151" i="2" s="1"/>
  <c r="AF151" i="2"/>
  <c r="AN150" i="2"/>
  <c r="AM150" i="2"/>
  <c r="AI150" i="2"/>
  <c r="AH150" i="2"/>
  <c r="AG150" i="2"/>
  <c r="AF150" i="2"/>
  <c r="AN149" i="2"/>
  <c r="AM149" i="2"/>
  <c r="AI149" i="2"/>
  <c r="AH149" i="2"/>
  <c r="AG149" i="2"/>
  <c r="AF149" i="2"/>
  <c r="AN148" i="2"/>
  <c r="AM148" i="2"/>
  <c r="AI148" i="2"/>
  <c r="AH148" i="2"/>
  <c r="AG148" i="2"/>
  <c r="AF148" i="2"/>
  <c r="AN147" i="2"/>
  <c r="AI147" i="2"/>
  <c r="AG147" i="2"/>
  <c r="AM147" i="2" s="1"/>
  <c r="AF147" i="2"/>
  <c r="AN146" i="2"/>
  <c r="AI146" i="2"/>
  <c r="AH146" i="2"/>
  <c r="AG146" i="2"/>
  <c r="AF146" i="2"/>
  <c r="AM146" i="2" s="1"/>
  <c r="AN145" i="2"/>
  <c r="AI145" i="2"/>
  <c r="AH145" i="2"/>
  <c r="AG145" i="2"/>
  <c r="AF145" i="2"/>
  <c r="AM145" i="2" s="1"/>
  <c r="AN144" i="2"/>
  <c r="AM144" i="2"/>
  <c r="AI144" i="2"/>
  <c r="AG144" i="2"/>
  <c r="AF144" i="2"/>
  <c r="AH144" i="2" s="1"/>
  <c r="AN143" i="2"/>
  <c r="AI143" i="2"/>
  <c r="AH143" i="2"/>
  <c r="AG143" i="2"/>
  <c r="AM143" i="2" s="1"/>
  <c r="AF143" i="2"/>
  <c r="AN142" i="2"/>
  <c r="AI142" i="2"/>
  <c r="AH142" i="2"/>
  <c r="AG142" i="2"/>
  <c r="AF142" i="2"/>
  <c r="AM142" i="2" s="1"/>
  <c r="AN141" i="2"/>
  <c r="AM141" i="2"/>
  <c r="AI141" i="2"/>
  <c r="AG141" i="2"/>
  <c r="AF141" i="2"/>
  <c r="AH141" i="2" s="1"/>
  <c r="AN140" i="2"/>
  <c r="AI140" i="2"/>
  <c r="AH140" i="2"/>
  <c r="AG140" i="2"/>
  <c r="AM140" i="2" s="1"/>
  <c r="AF140" i="2"/>
  <c r="AN139" i="2"/>
  <c r="AI139" i="2"/>
  <c r="AH139" i="2"/>
  <c r="AG139" i="2"/>
  <c r="AF139" i="2"/>
  <c r="AM139" i="2" s="1"/>
  <c r="AN138" i="2"/>
  <c r="AM138" i="2"/>
  <c r="AI138" i="2"/>
  <c r="AG138" i="2"/>
  <c r="AF138" i="2"/>
  <c r="AH138" i="2" s="1"/>
  <c r="AN137" i="2"/>
  <c r="AI137" i="2"/>
  <c r="AG137" i="2"/>
  <c r="AM137" i="2" s="1"/>
  <c r="AF137" i="2"/>
  <c r="AN136" i="2"/>
  <c r="AI136" i="2"/>
  <c r="AH136" i="2"/>
  <c r="AG136" i="2"/>
  <c r="AF136" i="2"/>
  <c r="AM136" i="2" s="1"/>
  <c r="AN135" i="2"/>
  <c r="AM135" i="2"/>
  <c r="AI135" i="2"/>
  <c r="AG135" i="2"/>
  <c r="AF135" i="2"/>
  <c r="AH135" i="2" s="1"/>
  <c r="AN134" i="2"/>
  <c r="AI134" i="2"/>
  <c r="AG134" i="2"/>
  <c r="AM134" i="2" s="1"/>
  <c r="AF134" i="2"/>
  <c r="AN133" i="2"/>
  <c r="AI133" i="2"/>
  <c r="AH133" i="2"/>
  <c r="AG133" i="2"/>
  <c r="AF133" i="2"/>
  <c r="AM133" i="2" s="1"/>
  <c r="AN132" i="2"/>
  <c r="AM132" i="2"/>
  <c r="AI132" i="2"/>
  <c r="AG132" i="2"/>
  <c r="AF132" i="2"/>
  <c r="AH132" i="2" s="1"/>
  <c r="AN131" i="2"/>
  <c r="AI131" i="2"/>
  <c r="AH131" i="2"/>
  <c r="AG131" i="2"/>
  <c r="AM131" i="2" s="1"/>
  <c r="AF131" i="2"/>
  <c r="AN130" i="2"/>
  <c r="AI130" i="2"/>
  <c r="AH130" i="2"/>
  <c r="AG130" i="2"/>
  <c r="AF130" i="2"/>
  <c r="AM130" i="2" s="1"/>
  <c r="AN129" i="2"/>
  <c r="AM129" i="2"/>
  <c r="AI129" i="2"/>
  <c r="AG129" i="2"/>
  <c r="AF129" i="2"/>
  <c r="AH129" i="2" s="1"/>
  <c r="AN128" i="2"/>
  <c r="AI128" i="2"/>
  <c r="AG128" i="2"/>
  <c r="AM128" i="2" s="1"/>
  <c r="AF128" i="2"/>
  <c r="AN127" i="2"/>
  <c r="AI127" i="2"/>
  <c r="AH127" i="2"/>
  <c r="AG127" i="2"/>
  <c r="AF127" i="2"/>
  <c r="AM127" i="2" s="1"/>
  <c r="AN126" i="2"/>
  <c r="AM126" i="2"/>
  <c r="AI126" i="2"/>
  <c r="AG126" i="2"/>
  <c r="AF126" i="2"/>
  <c r="AH126" i="2" s="1"/>
  <c r="AN125" i="2"/>
  <c r="AI125" i="2"/>
  <c r="AG125" i="2"/>
  <c r="AM125" i="2" s="1"/>
  <c r="AF125" i="2"/>
  <c r="AN124" i="2"/>
  <c r="AI124" i="2"/>
  <c r="AH124" i="2"/>
  <c r="AG124" i="2"/>
  <c r="AF124" i="2"/>
  <c r="AM124" i="2" s="1"/>
  <c r="AN123" i="2"/>
  <c r="AM123" i="2"/>
  <c r="AI123" i="2"/>
  <c r="AG123" i="2"/>
  <c r="AF123" i="2"/>
  <c r="AH123" i="2" s="1"/>
  <c r="AN122" i="2"/>
  <c r="AI122" i="2"/>
  <c r="AH122" i="2"/>
  <c r="AG122" i="2"/>
  <c r="AM122" i="2" s="1"/>
  <c r="AF122" i="2"/>
  <c r="AN121" i="2"/>
  <c r="AI121" i="2"/>
  <c r="AH121" i="2"/>
  <c r="AG121" i="2"/>
  <c r="AF121" i="2"/>
  <c r="AM121" i="2" s="1"/>
  <c r="AN120" i="2"/>
  <c r="AM120" i="2"/>
  <c r="AI120" i="2"/>
  <c r="AG120" i="2"/>
  <c r="AF120" i="2"/>
  <c r="AH120" i="2" s="1"/>
  <c r="AN119" i="2"/>
  <c r="AI119" i="2"/>
  <c r="AG119" i="2"/>
  <c r="AM119" i="2" s="1"/>
  <c r="AF119" i="2"/>
  <c r="AN118" i="2"/>
  <c r="AI118" i="2"/>
  <c r="AH118" i="2"/>
  <c r="AG118" i="2"/>
  <c r="AF118" i="2"/>
  <c r="AM118" i="2" s="1"/>
  <c r="AN117" i="2"/>
  <c r="AM117" i="2"/>
  <c r="AI117" i="2"/>
  <c r="AG117" i="2"/>
  <c r="AF117" i="2"/>
  <c r="AH117" i="2" s="1"/>
  <c r="AN116" i="2"/>
  <c r="AI116" i="2"/>
  <c r="AG116" i="2"/>
  <c r="AM116" i="2" s="1"/>
  <c r="AF116" i="2"/>
  <c r="AN115" i="2"/>
  <c r="AI115" i="2"/>
  <c r="AH115" i="2"/>
  <c r="AG115" i="2"/>
  <c r="AF115" i="2"/>
  <c r="AM115" i="2" s="1"/>
  <c r="AN114" i="2"/>
  <c r="AM114" i="2"/>
  <c r="AI114" i="2"/>
  <c r="AG114" i="2"/>
  <c r="AF114" i="2"/>
  <c r="AH114" i="2" s="1"/>
  <c r="AN113" i="2"/>
  <c r="AI113" i="2"/>
  <c r="AG113" i="2"/>
  <c r="AM113" i="2" s="1"/>
  <c r="AF113" i="2"/>
  <c r="AN112" i="2"/>
  <c r="AI112" i="2"/>
  <c r="AH112" i="2"/>
  <c r="AG112" i="2"/>
  <c r="AF112" i="2"/>
  <c r="AM112" i="2" s="1"/>
  <c r="AN111" i="2"/>
  <c r="AM111" i="2"/>
  <c r="AI111" i="2"/>
  <c r="AG111" i="2"/>
  <c r="AF111" i="2"/>
  <c r="AH111" i="2" s="1"/>
  <c r="AN110" i="2"/>
  <c r="AI110" i="2"/>
  <c r="AG110" i="2"/>
  <c r="AM110" i="2" s="1"/>
  <c r="AF110" i="2"/>
  <c r="AN109" i="2"/>
  <c r="AI109" i="2"/>
  <c r="AH109" i="2"/>
  <c r="AG109" i="2"/>
  <c r="AF109" i="2"/>
  <c r="AM109" i="2" s="1"/>
  <c r="AN108" i="2"/>
  <c r="AM108" i="2"/>
  <c r="AI108" i="2"/>
  <c r="AG108" i="2"/>
  <c r="AF108" i="2"/>
  <c r="AH108" i="2" s="1"/>
  <c r="AN107" i="2"/>
  <c r="AI107" i="2"/>
  <c r="AG107" i="2"/>
  <c r="AM107" i="2" s="1"/>
  <c r="AF107" i="2"/>
  <c r="AN106" i="2"/>
  <c r="AI106" i="2"/>
  <c r="AH106" i="2"/>
  <c r="AG106" i="2"/>
  <c r="AF106" i="2"/>
  <c r="AM106" i="2" s="1"/>
  <c r="AN105" i="2"/>
  <c r="AM105" i="2"/>
  <c r="AI105" i="2"/>
  <c r="AG105" i="2"/>
  <c r="AF105" i="2"/>
  <c r="AH105" i="2" s="1"/>
  <c r="AN104" i="2"/>
  <c r="AI104" i="2"/>
  <c r="AG104" i="2"/>
  <c r="AM104" i="2" s="1"/>
  <c r="AF104" i="2"/>
  <c r="AN103" i="2"/>
  <c r="AI103" i="2"/>
  <c r="AH103" i="2"/>
  <c r="AG103" i="2"/>
  <c r="AF103" i="2"/>
  <c r="AM103" i="2" s="1"/>
  <c r="AN102" i="2"/>
  <c r="AM102" i="2"/>
  <c r="AI102" i="2"/>
  <c r="AG102" i="2"/>
  <c r="AF102" i="2"/>
  <c r="AH102" i="2" s="1"/>
  <c r="AN101" i="2"/>
  <c r="AI101" i="2"/>
  <c r="AG101" i="2"/>
  <c r="AM101" i="2" s="1"/>
  <c r="AF101" i="2"/>
  <c r="AN100" i="2"/>
  <c r="AI100" i="2"/>
  <c r="AH100" i="2"/>
  <c r="AG100" i="2"/>
  <c r="AF100" i="2"/>
  <c r="AM100" i="2" s="1"/>
  <c r="AN99" i="2"/>
  <c r="AM99" i="2"/>
  <c r="AI99" i="2"/>
  <c r="AG99" i="2"/>
  <c r="AF99" i="2"/>
  <c r="AH99" i="2" s="1"/>
  <c r="AN98" i="2"/>
  <c r="AI98" i="2"/>
  <c r="AG98" i="2"/>
  <c r="AM98" i="2" s="1"/>
  <c r="AF98" i="2"/>
  <c r="AN97" i="2"/>
  <c r="AI97" i="2"/>
  <c r="AH97" i="2"/>
  <c r="AG97" i="2"/>
  <c r="AF97" i="2"/>
  <c r="AM97" i="2" s="1"/>
  <c r="AN96" i="2"/>
  <c r="AM96" i="2"/>
  <c r="AI96" i="2"/>
  <c r="AG96" i="2"/>
  <c r="AF96" i="2"/>
  <c r="AH96" i="2" s="1"/>
  <c r="AN95" i="2"/>
  <c r="AI95" i="2"/>
  <c r="AG95" i="2"/>
  <c r="AM95" i="2" s="1"/>
  <c r="AF95" i="2"/>
  <c r="AN94" i="2"/>
  <c r="AI94" i="2"/>
  <c r="AH94" i="2"/>
  <c r="AG94" i="2"/>
  <c r="AF94" i="2"/>
  <c r="AM94" i="2" s="1"/>
  <c r="AN93" i="2"/>
  <c r="AM93" i="2"/>
  <c r="AI93" i="2"/>
  <c r="AG93" i="2"/>
  <c r="AF93" i="2"/>
  <c r="AH93" i="2" s="1"/>
  <c r="AN92" i="2"/>
  <c r="AI92" i="2"/>
  <c r="AG92" i="2"/>
  <c r="AM92" i="2" s="1"/>
  <c r="AF92" i="2"/>
  <c r="AN91" i="2"/>
  <c r="AI91" i="2"/>
  <c r="AH91" i="2"/>
  <c r="AG91" i="2"/>
  <c r="AF91" i="2"/>
  <c r="AM91" i="2" s="1"/>
  <c r="AN90" i="2"/>
  <c r="AM90" i="2"/>
  <c r="AI90" i="2"/>
  <c r="AG90" i="2"/>
  <c r="AF90" i="2"/>
  <c r="AH90" i="2" s="1"/>
  <c r="AN89" i="2"/>
  <c r="AI89" i="2"/>
  <c r="AG89" i="2"/>
  <c r="AM89" i="2" s="1"/>
  <c r="AF89" i="2"/>
  <c r="AN88" i="2"/>
  <c r="AI88" i="2"/>
  <c r="AH88" i="2"/>
  <c r="AG88" i="2"/>
  <c r="AF88" i="2"/>
  <c r="AM88" i="2" s="1"/>
  <c r="AN87" i="2"/>
  <c r="AM87" i="2"/>
  <c r="AI87" i="2"/>
  <c r="AG87" i="2"/>
  <c r="AF87" i="2"/>
  <c r="AH87" i="2" s="1"/>
  <c r="AN86" i="2"/>
  <c r="AI86" i="2"/>
  <c r="AG86" i="2"/>
  <c r="AM86" i="2" s="1"/>
  <c r="AF86" i="2"/>
  <c r="AN85" i="2"/>
  <c r="AI85" i="2"/>
  <c r="AH85" i="2"/>
  <c r="AG85" i="2"/>
  <c r="AF85" i="2"/>
  <c r="AM85" i="2" s="1"/>
  <c r="AN84" i="2"/>
  <c r="AM84" i="2"/>
  <c r="AI84" i="2"/>
  <c r="AG84" i="2"/>
  <c r="AF84" i="2"/>
  <c r="AH84" i="2" s="1"/>
  <c r="AN83" i="2"/>
  <c r="AI83" i="2"/>
  <c r="AG83" i="2"/>
  <c r="AM83" i="2" s="1"/>
  <c r="AF83" i="2"/>
  <c r="AN82" i="2"/>
  <c r="AI82" i="2"/>
  <c r="AH82" i="2"/>
  <c r="AG82" i="2"/>
  <c r="AF82" i="2"/>
  <c r="AM82" i="2" s="1"/>
  <c r="AN81" i="2"/>
  <c r="AM81" i="2"/>
  <c r="AI81" i="2"/>
  <c r="AG81" i="2"/>
  <c r="AF81" i="2"/>
  <c r="AH81" i="2" s="1"/>
  <c r="AN80" i="2"/>
  <c r="AI80" i="2"/>
  <c r="AG80" i="2"/>
  <c r="AM80" i="2" s="1"/>
  <c r="AF80" i="2"/>
  <c r="AN79" i="2"/>
  <c r="AI79" i="2"/>
  <c r="AH79" i="2"/>
  <c r="AG79" i="2"/>
  <c r="AF79" i="2"/>
  <c r="AM79" i="2" s="1"/>
  <c r="AN78" i="2"/>
  <c r="AM78" i="2"/>
  <c r="AI78" i="2"/>
  <c r="AG78" i="2"/>
  <c r="AF78" i="2"/>
  <c r="AH78" i="2" s="1"/>
  <c r="AN77" i="2"/>
  <c r="AI77" i="2"/>
  <c r="AG77" i="2"/>
  <c r="AM77" i="2" s="1"/>
  <c r="AF77" i="2"/>
  <c r="AN76" i="2"/>
  <c r="AI76" i="2"/>
  <c r="AH76" i="2"/>
  <c r="AG76" i="2"/>
  <c r="AF76" i="2"/>
  <c r="AM76" i="2" s="1"/>
  <c r="AN75" i="2"/>
  <c r="AM75" i="2"/>
  <c r="AI75" i="2"/>
  <c r="AG75" i="2"/>
  <c r="AF75" i="2"/>
  <c r="AH75" i="2" s="1"/>
  <c r="AN74" i="2"/>
  <c r="AI74" i="2"/>
  <c r="AG74" i="2"/>
  <c r="AM74" i="2" s="1"/>
  <c r="AF74" i="2"/>
  <c r="AN73" i="2"/>
  <c r="AI73" i="2"/>
  <c r="AH73" i="2"/>
  <c r="AG73" i="2"/>
  <c r="AF73" i="2"/>
  <c r="AM73" i="2" s="1"/>
  <c r="AN72" i="2"/>
  <c r="AM72" i="2"/>
  <c r="AI72" i="2"/>
  <c r="AG72" i="2"/>
  <c r="AF72" i="2"/>
  <c r="AH72" i="2" s="1"/>
  <c r="AN71" i="2"/>
  <c r="AI71" i="2"/>
  <c r="AG71" i="2"/>
  <c r="AM71" i="2" s="1"/>
  <c r="AF71" i="2"/>
  <c r="AN70" i="2"/>
  <c r="AI70" i="2"/>
  <c r="AH70" i="2"/>
  <c r="AG70" i="2"/>
  <c r="AF70" i="2"/>
  <c r="AM70" i="2" s="1"/>
  <c r="AN69" i="2"/>
  <c r="AM69" i="2"/>
  <c r="AI69" i="2"/>
  <c r="AG69" i="2"/>
  <c r="AF69" i="2"/>
  <c r="AH69" i="2" s="1"/>
  <c r="AN68" i="2"/>
  <c r="AI68" i="2"/>
  <c r="AG68" i="2"/>
  <c r="AM68" i="2" s="1"/>
  <c r="AF68" i="2"/>
  <c r="AN67" i="2"/>
  <c r="AI67" i="2"/>
  <c r="AH67" i="2"/>
  <c r="AG67" i="2"/>
  <c r="AF67" i="2"/>
  <c r="AM67" i="2" s="1"/>
  <c r="AN66" i="2"/>
  <c r="AM66" i="2"/>
  <c r="AI66" i="2"/>
  <c r="AG66" i="2"/>
  <c r="AF66" i="2"/>
  <c r="AH66" i="2" s="1"/>
  <c r="AN65" i="2"/>
  <c r="AI65" i="2"/>
  <c r="AG65" i="2"/>
  <c r="AM65" i="2" s="1"/>
  <c r="AF65" i="2"/>
  <c r="AN64" i="2"/>
  <c r="AI64" i="2"/>
  <c r="AH64" i="2"/>
  <c r="AG64" i="2"/>
  <c r="AF64" i="2"/>
  <c r="AM64" i="2" s="1"/>
  <c r="AN63" i="2"/>
  <c r="AM63" i="2"/>
  <c r="AI63" i="2"/>
  <c r="AG63" i="2"/>
  <c r="AF63" i="2"/>
  <c r="AH63" i="2" s="1"/>
  <c r="AN62" i="2"/>
  <c r="AI62" i="2"/>
  <c r="AG62" i="2"/>
  <c r="AM62" i="2" s="1"/>
  <c r="AF62" i="2"/>
  <c r="AN61" i="2"/>
  <c r="AI61" i="2"/>
  <c r="AH61" i="2"/>
  <c r="AG61" i="2"/>
  <c r="AF61" i="2"/>
  <c r="AM61" i="2" s="1"/>
  <c r="AN60" i="2"/>
  <c r="AM60" i="2"/>
  <c r="AI60" i="2"/>
  <c r="AG60" i="2"/>
  <c r="AF60" i="2"/>
  <c r="AH60" i="2" s="1"/>
  <c r="AN59" i="2"/>
  <c r="AI59" i="2"/>
  <c r="AG59" i="2"/>
  <c r="AM59" i="2" s="1"/>
  <c r="AF59" i="2"/>
  <c r="AN58" i="2"/>
  <c r="AI58" i="2"/>
  <c r="AH58" i="2"/>
  <c r="AG58" i="2"/>
  <c r="AF58" i="2"/>
  <c r="AM58" i="2" s="1"/>
  <c r="AN57" i="2"/>
  <c r="AM57" i="2"/>
  <c r="AI57" i="2"/>
  <c r="AG57" i="2"/>
  <c r="AF57" i="2"/>
  <c r="AH57" i="2" s="1"/>
  <c r="AN56" i="2"/>
  <c r="AI56" i="2"/>
  <c r="AG56" i="2"/>
  <c r="AM56" i="2" s="1"/>
  <c r="AF56" i="2"/>
  <c r="AN55" i="2"/>
  <c r="AI55" i="2"/>
  <c r="AH55" i="2"/>
  <c r="AG55" i="2"/>
  <c r="AF55" i="2"/>
  <c r="AM55" i="2" s="1"/>
  <c r="AN54" i="2"/>
  <c r="AM54" i="2"/>
  <c r="AI54" i="2"/>
  <c r="AG54" i="2"/>
  <c r="AF54" i="2"/>
  <c r="AH54" i="2" s="1"/>
  <c r="AN53" i="2"/>
  <c r="AI53" i="2"/>
  <c r="AG53" i="2"/>
  <c r="AM53" i="2" s="1"/>
  <c r="AF53" i="2"/>
  <c r="AN52" i="2"/>
  <c r="AI52" i="2"/>
  <c r="AH52" i="2"/>
  <c r="AK52" i="2" s="1"/>
  <c r="AG52" i="2"/>
  <c r="AF52" i="2"/>
  <c r="AM52" i="2" s="1"/>
  <c r="AN51" i="2"/>
  <c r="AM51" i="2"/>
  <c r="AI51" i="2"/>
  <c r="AG51" i="2"/>
  <c r="AF51" i="2"/>
  <c r="AH51" i="2" s="1"/>
  <c r="AJ51" i="2" s="1"/>
  <c r="AN50" i="2"/>
  <c r="AI50" i="2"/>
  <c r="AG50" i="2"/>
  <c r="AM50" i="2" s="1"/>
  <c r="AF50" i="2"/>
  <c r="AN49" i="2"/>
  <c r="AI49" i="2"/>
  <c r="AH49" i="2"/>
  <c r="AG49" i="2"/>
  <c r="AF49" i="2"/>
  <c r="AM49" i="2" s="1"/>
  <c r="AN48" i="2"/>
  <c r="AM48" i="2"/>
  <c r="AI48" i="2"/>
  <c r="AG48" i="2"/>
  <c r="AF48" i="2"/>
  <c r="AH48" i="2" s="1"/>
  <c r="AN47" i="2"/>
  <c r="AI47" i="2"/>
  <c r="AG47" i="2"/>
  <c r="AM47" i="2" s="1"/>
  <c r="AF47" i="2"/>
  <c r="AN46" i="2"/>
  <c r="AI46" i="2"/>
  <c r="AH46" i="2"/>
  <c r="AG46" i="2"/>
  <c r="AF46" i="2"/>
  <c r="AM46" i="2" s="1"/>
  <c r="AN45" i="2"/>
  <c r="AM45" i="2"/>
  <c r="AI45" i="2"/>
  <c r="AG45" i="2"/>
  <c r="AF45" i="2"/>
  <c r="AH45" i="2" s="1"/>
  <c r="AN44" i="2"/>
  <c r="AI44" i="2"/>
  <c r="AG44" i="2"/>
  <c r="AM44" i="2" s="1"/>
  <c r="AF44" i="2"/>
  <c r="AN43" i="2"/>
  <c r="AI43" i="2"/>
  <c r="AH43" i="2"/>
  <c r="AG43" i="2"/>
  <c r="AF43" i="2"/>
  <c r="AM43" i="2" s="1"/>
  <c r="AN42" i="2"/>
  <c r="AM42" i="2"/>
  <c r="AI42" i="2"/>
  <c r="AG42" i="2"/>
  <c r="AF42" i="2"/>
  <c r="AH42" i="2" s="1"/>
  <c r="AN41" i="2"/>
  <c r="AI41" i="2"/>
  <c r="AG41" i="2"/>
  <c r="AM41" i="2" s="1"/>
  <c r="AF41" i="2"/>
  <c r="AN40" i="2"/>
  <c r="AI40" i="2"/>
  <c r="AH40" i="2"/>
  <c r="AG40" i="2"/>
  <c r="AF40" i="2"/>
  <c r="AM40" i="2" s="1"/>
  <c r="AN39" i="2"/>
  <c r="AM39" i="2"/>
  <c r="AI39" i="2"/>
  <c r="AG39" i="2"/>
  <c r="AF39" i="2"/>
  <c r="AH39" i="2" s="1"/>
  <c r="AJ39" i="2" s="1"/>
  <c r="AN38" i="2"/>
  <c r="AI38" i="2"/>
  <c r="AG38" i="2"/>
  <c r="AM38" i="2" s="1"/>
  <c r="AF38" i="2"/>
  <c r="AN37" i="2"/>
  <c r="AI37" i="2"/>
  <c r="AH37" i="2"/>
  <c r="AG37" i="2"/>
  <c r="AF37" i="2"/>
  <c r="AM37" i="2" s="1"/>
  <c r="AN36" i="2"/>
  <c r="AM36" i="2"/>
  <c r="AI36" i="2"/>
  <c r="AG36" i="2"/>
  <c r="AF36" i="2"/>
  <c r="AH36" i="2" s="1"/>
  <c r="AN35" i="2"/>
  <c r="AI35" i="2"/>
  <c r="AG35" i="2"/>
  <c r="AM35" i="2" s="1"/>
  <c r="AF35" i="2"/>
  <c r="AN34" i="2"/>
  <c r="AI34" i="2"/>
  <c r="AH34" i="2"/>
  <c r="AG34" i="2"/>
  <c r="AF34" i="2"/>
  <c r="AM34" i="2" s="1"/>
  <c r="AN33" i="2"/>
  <c r="AM33" i="2"/>
  <c r="AI33" i="2"/>
  <c r="AG33" i="2"/>
  <c r="AF33" i="2"/>
  <c r="AH33" i="2" s="1"/>
  <c r="AJ33" i="2" s="1"/>
  <c r="AN32" i="2"/>
  <c r="AI32" i="2"/>
  <c r="AG32" i="2"/>
  <c r="AM32" i="2" s="1"/>
  <c r="AF32" i="2"/>
  <c r="AN31" i="2"/>
  <c r="AI31" i="2"/>
  <c r="AH31" i="2"/>
  <c r="AG31" i="2"/>
  <c r="AF31" i="2"/>
  <c r="AM31" i="2" s="1"/>
  <c r="AN30" i="2"/>
  <c r="AK30" i="2"/>
  <c r="AJ30" i="2"/>
  <c r="AI30" i="2"/>
  <c r="AH30" i="2"/>
  <c r="AG30" i="2"/>
  <c r="AF30" i="2"/>
  <c r="AN29" i="2"/>
  <c r="AI29" i="2"/>
  <c r="AG29" i="2"/>
  <c r="AF29" i="2"/>
  <c r="AH29" i="2" s="1"/>
  <c r="AN28" i="2"/>
  <c r="AI28" i="2"/>
  <c r="AG28" i="2"/>
  <c r="AF28" i="2"/>
  <c r="AM28" i="2" s="1"/>
  <c r="AN27" i="2"/>
  <c r="AJ27" i="2"/>
  <c r="AI27" i="2"/>
  <c r="AH27" i="2"/>
  <c r="AK27" i="2" s="1"/>
  <c r="AG27" i="2"/>
  <c r="AM27" i="2" s="1"/>
  <c r="AF27" i="2"/>
  <c r="AN26" i="2"/>
  <c r="AG26" i="2"/>
  <c r="AF26" i="2"/>
  <c r="AN25" i="2"/>
  <c r="AG25" i="2"/>
  <c r="AF25" i="2"/>
  <c r="AM25" i="2" s="1"/>
  <c r="AN24" i="2"/>
  <c r="AI24" i="2"/>
  <c r="AH24" i="2"/>
  <c r="AG24" i="2"/>
  <c r="AM24" i="2" s="1"/>
  <c r="AF24" i="2"/>
  <c r="AN23" i="2"/>
  <c r="AG23" i="2"/>
  <c r="AF23" i="2"/>
  <c r="AN22" i="2"/>
  <c r="AG22" i="2"/>
  <c r="AF22" i="2"/>
  <c r="AM22" i="2" s="1"/>
  <c r="AN21" i="2"/>
  <c r="AH21" i="2"/>
  <c r="AG21" i="2"/>
  <c r="AM21" i="2" s="1"/>
  <c r="AF21" i="2"/>
  <c r="AN20" i="2"/>
  <c r="AI20" i="2"/>
  <c r="AG20" i="2"/>
  <c r="AF20" i="2"/>
  <c r="AN19" i="2"/>
  <c r="AG19" i="2"/>
  <c r="AF19" i="2"/>
  <c r="AM19" i="2" s="1"/>
  <c r="AN18" i="2"/>
  <c r="AI18" i="2"/>
  <c r="AH18" i="2"/>
  <c r="AG18" i="2"/>
  <c r="AM18" i="2" s="1"/>
  <c r="AF18" i="2"/>
  <c r="AN17" i="2"/>
  <c r="AI17" i="2"/>
  <c r="AG17" i="2"/>
  <c r="AF17" i="2"/>
  <c r="AN16" i="2"/>
  <c r="AI16" i="2"/>
  <c r="AG16" i="2"/>
  <c r="AF16" i="2"/>
  <c r="AM16" i="2" s="1"/>
  <c r="AN15" i="2"/>
  <c r="AI15" i="2"/>
  <c r="AH15" i="2"/>
  <c r="AG15" i="2"/>
  <c r="AM15" i="2" s="1"/>
  <c r="AF15" i="2"/>
  <c r="AN14" i="2"/>
  <c r="AI14" i="2"/>
  <c r="AG14" i="2"/>
  <c r="AF14" i="2"/>
  <c r="AN13" i="2"/>
  <c r="AI13" i="2"/>
  <c r="AG13" i="2"/>
  <c r="AF13" i="2"/>
  <c r="AM13" i="2" s="1"/>
  <c r="AN12" i="2"/>
  <c r="AI12" i="2"/>
  <c r="AH12" i="2"/>
  <c r="AG12" i="2"/>
  <c r="AM12" i="2" s="1"/>
  <c r="AF12" i="2"/>
  <c r="AN11" i="2"/>
  <c r="AI11" i="2"/>
  <c r="AG11" i="2"/>
  <c r="AF11" i="2"/>
  <c r="AN10" i="2"/>
  <c r="AI10" i="2"/>
  <c r="AG10" i="2"/>
  <c r="AF10" i="2"/>
  <c r="AM10" i="2" s="1"/>
  <c r="AN9" i="2"/>
  <c r="AI9" i="2"/>
  <c r="AH9" i="2"/>
  <c r="AG9" i="2"/>
  <c r="AM9" i="2" s="1"/>
  <c r="AF9" i="2"/>
  <c r="AN8" i="2"/>
  <c r="AI8" i="2"/>
  <c r="AG8" i="2"/>
  <c r="AF8" i="2"/>
  <c r="AN7" i="2"/>
  <c r="AI7" i="2"/>
  <c r="AG7" i="2"/>
  <c r="AF7" i="2"/>
  <c r="AM7" i="2" s="1"/>
  <c r="AN6" i="2"/>
  <c r="AJ6" i="2"/>
  <c r="AI6" i="2"/>
  <c r="AH6" i="2"/>
  <c r="AK6" i="2" s="1"/>
  <c r="AG6" i="2"/>
  <c r="AM6" i="2" s="1"/>
  <c r="AF6" i="2"/>
  <c r="D21" i="1"/>
  <c r="C21" i="1"/>
  <c r="D20" i="1"/>
  <c r="B20" i="1" s="1"/>
  <c r="C20" i="1"/>
  <c r="D19" i="1"/>
  <c r="B19" i="1" s="1"/>
  <c r="C19" i="1"/>
  <c r="D18" i="1"/>
  <c r="B18" i="1" s="1"/>
  <c r="C18" i="1"/>
  <c r="D17" i="1"/>
  <c r="C17" i="1"/>
  <c r="D16" i="1"/>
  <c r="B16" i="1" s="1"/>
  <c r="C16" i="1"/>
  <c r="D15" i="1"/>
  <c r="B15" i="1" s="1"/>
  <c r="C15" i="1"/>
  <c r="D14" i="1"/>
  <c r="B14" i="1" s="1"/>
  <c r="C14" i="1"/>
  <c r="D13" i="1"/>
  <c r="C13" i="1"/>
  <c r="D11" i="1"/>
  <c r="C11" i="1"/>
  <c r="B11" i="1"/>
  <c r="D10" i="1"/>
  <c r="B10" i="1" s="1"/>
  <c r="C10" i="1"/>
  <c r="D9" i="1"/>
  <c r="C9" i="1"/>
  <c r="D8" i="1"/>
  <c r="C8" i="1"/>
  <c r="D7" i="1"/>
  <c r="C7" i="1"/>
  <c r="B7" i="1" s="1"/>
  <c r="D6" i="1"/>
  <c r="B6" i="1" s="1"/>
  <c r="C6" i="1"/>
  <c r="D5" i="1"/>
  <c r="C5" i="1"/>
  <c r="D4" i="1"/>
  <c r="C4" i="1"/>
  <c r="D3" i="1"/>
  <c r="C3" i="1"/>
  <c r="C2" i="1" l="1"/>
  <c r="D2" i="1"/>
  <c r="B8" i="1"/>
  <c r="B4" i="1"/>
  <c r="B9" i="1"/>
  <c r="C12" i="1"/>
  <c r="B3" i="1"/>
  <c r="AM194" i="2"/>
  <c r="AH194" i="2"/>
  <c r="AH201" i="2"/>
  <c r="AM201" i="2"/>
  <c r="B5" i="1"/>
  <c r="AH38" i="2"/>
  <c r="AH47" i="2"/>
  <c r="AH56" i="2"/>
  <c r="AH65" i="2"/>
  <c r="AH74" i="2"/>
  <c r="AH83" i="2"/>
  <c r="AH92" i="2"/>
  <c r="AH101" i="2"/>
  <c r="AH110" i="2"/>
  <c r="AH119" i="2"/>
  <c r="AH128" i="2"/>
  <c r="AH137" i="2"/>
  <c r="AM11" i="2"/>
  <c r="AH11" i="2"/>
  <c r="AM8" i="2"/>
  <c r="AH8" i="2"/>
  <c r="B21" i="1"/>
  <c r="AH187" i="2"/>
  <c r="AH169" i="2"/>
  <c r="B17" i="1"/>
  <c r="AH32" i="2"/>
  <c r="AH41" i="2"/>
  <c r="AH50" i="2"/>
  <c r="AH59" i="2"/>
  <c r="AH68" i="2"/>
  <c r="AH77" i="2"/>
  <c r="AH86" i="2"/>
  <c r="AH95" i="2"/>
  <c r="AH104" i="2"/>
  <c r="AH113" i="2"/>
  <c r="AM179" i="2"/>
  <c r="AH179" i="2"/>
  <c r="AH229" i="2"/>
  <c r="AM382" i="2"/>
  <c r="AH382" i="2"/>
  <c r="AM14" i="2"/>
  <c r="AH14" i="2"/>
  <c r="AM161" i="2"/>
  <c r="AH161" i="2"/>
  <c r="AM266" i="2"/>
  <c r="AH266" i="2"/>
  <c r="AM311" i="2"/>
  <c r="AH311" i="2"/>
  <c r="B13" i="1"/>
  <c r="D12" i="1"/>
  <c r="B12" i="1" s="1"/>
  <c r="D2" i="5"/>
  <c r="AK39" i="2"/>
  <c r="AH156" i="2"/>
  <c r="AM221" i="2"/>
  <c r="AH221" i="2"/>
  <c r="AM17" i="2"/>
  <c r="AH17" i="2"/>
  <c r="B2" i="1"/>
  <c r="AM20" i="2"/>
  <c r="AH20" i="2"/>
  <c r="AH35" i="2"/>
  <c r="AH44" i="2"/>
  <c r="AH53" i="2"/>
  <c r="AH62" i="2"/>
  <c r="AH71" i="2"/>
  <c r="AH80" i="2"/>
  <c r="AH89" i="2"/>
  <c r="AH98" i="2"/>
  <c r="AH107" i="2"/>
  <c r="AH116" i="2"/>
  <c r="AH125" i="2"/>
  <c r="AH134" i="2"/>
  <c r="AM370" i="2"/>
  <c r="AH370" i="2"/>
  <c r="AM23" i="2"/>
  <c r="AH23" i="2"/>
  <c r="AM26" i="2"/>
  <c r="AH26" i="2"/>
  <c r="AK29" i="2"/>
  <c r="AJ29" i="2"/>
  <c r="AK33" i="2"/>
  <c r="AK51" i="2"/>
  <c r="AH214" i="2"/>
  <c r="AM394" i="2"/>
  <c r="AH394" i="2"/>
  <c r="AM406" i="2"/>
  <c r="AH406" i="2"/>
  <c r="AM447" i="2"/>
  <c r="AH447" i="2"/>
  <c r="AK664" i="2"/>
  <c r="AJ664" i="2"/>
  <c r="AM210" i="2"/>
  <c r="AH223" i="2"/>
  <c r="AM236" i="2"/>
  <c r="AM251" i="2"/>
  <c r="AM268" i="2"/>
  <c r="AH268" i="2"/>
  <c r="AM352" i="2"/>
  <c r="AH352" i="2"/>
  <c r="AM361" i="2"/>
  <c r="AH361" i="2"/>
  <c r="AM421" i="2"/>
  <c r="AH421" i="2"/>
  <c r="AM441" i="2"/>
  <c r="AH441" i="2"/>
  <c r="AM692" i="2"/>
  <c r="AH692" i="2"/>
  <c r="AM259" i="2"/>
  <c r="AH259" i="2"/>
  <c r="AH280" i="2"/>
  <c r="AH289" i="2"/>
  <c r="AH298" i="2"/>
  <c r="AH307" i="2"/>
  <c r="AH317" i="2"/>
  <c r="AH328" i="2"/>
  <c r="AH337" i="2"/>
  <c r="AM373" i="2"/>
  <c r="AH373" i="2"/>
  <c r="AM385" i="2"/>
  <c r="AH385" i="2"/>
  <c r="AM397" i="2"/>
  <c r="AH397" i="2"/>
  <c r="AM409" i="2"/>
  <c r="AH409" i="2"/>
  <c r="AH433" i="2"/>
  <c r="AM433" i="2"/>
  <c r="AJ493" i="2"/>
  <c r="AM528" i="2"/>
  <c r="AH528" i="2"/>
  <c r="AH439" i="2"/>
  <c r="AM439" i="2"/>
  <c r="AM215" i="2"/>
  <c r="AM230" i="2"/>
  <c r="AH236" i="2"/>
  <c r="AM238" i="2"/>
  <c r="AH238" i="2"/>
  <c r="AM245" i="2"/>
  <c r="AH251" i="2"/>
  <c r="AM253" i="2"/>
  <c r="AH253" i="2"/>
  <c r="AM260" i="2"/>
  <c r="AM269" i="2"/>
  <c r="AM435" i="2"/>
  <c r="AH435" i="2"/>
  <c r="AH467" i="2"/>
  <c r="AM474" i="2"/>
  <c r="AH474" i="2"/>
  <c r="AH482" i="2"/>
  <c r="AM482" i="2"/>
  <c r="AM510" i="2"/>
  <c r="AH510" i="2"/>
  <c r="AM244" i="2"/>
  <c r="AH244" i="2"/>
  <c r="AH469" i="2"/>
  <c r="AM469" i="2"/>
  <c r="AH217" i="2"/>
  <c r="AH232" i="2"/>
  <c r="AM424" i="2"/>
  <c r="AH424" i="2"/>
  <c r="AJ459" i="2"/>
  <c r="AK459" i="2"/>
  <c r="AM489" i="2"/>
  <c r="AH489" i="2"/>
  <c r="AM471" i="2"/>
  <c r="AH471" i="2"/>
  <c r="AM262" i="2"/>
  <c r="AH262" i="2"/>
  <c r="AM271" i="2"/>
  <c r="AH271" i="2"/>
  <c r="AM355" i="2"/>
  <c r="AH355" i="2"/>
  <c r="AM364" i="2"/>
  <c r="AH364" i="2"/>
  <c r="AM376" i="2"/>
  <c r="AH376" i="2"/>
  <c r="AM388" i="2"/>
  <c r="AH388" i="2"/>
  <c r="AM400" i="2"/>
  <c r="AH400" i="2"/>
  <c r="AM412" i="2"/>
  <c r="AH412" i="2"/>
  <c r="AK429" i="2"/>
  <c r="AJ429" i="2"/>
  <c r="AH442" i="2"/>
  <c r="AM442" i="2"/>
  <c r="D9" i="5"/>
  <c r="AH487" i="2"/>
  <c r="AM487" i="2"/>
  <c r="AH566" i="2"/>
  <c r="AM566" i="2"/>
  <c r="AH7" i="2"/>
  <c r="AH10" i="2"/>
  <c r="AH178" i="2"/>
  <c r="AH183" i="2"/>
  <c r="AH277" i="2"/>
  <c r="AH286" i="2"/>
  <c r="AH295" i="2"/>
  <c r="AH304" i="2"/>
  <c r="AM444" i="2"/>
  <c r="AH444" i="2"/>
  <c r="AM247" i="2"/>
  <c r="AH247" i="2"/>
  <c r="AH13" i="2"/>
  <c r="AH16" i="2"/>
  <c r="AH19" i="2"/>
  <c r="AH25" i="2"/>
  <c r="AJ52" i="2"/>
  <c r="AH147" i="2"/>
  <c r="AH160" i="2"/>
  <c r="AH165" i="2"/>
  <c r="AH152" i="2"/>
  <c r="AA239" i="3" s="1"/>
  <c r="AH170" i="2"/>
  <c r="AH188" i="2"/>
  <c r="AH202" i="2"/>
  <c r="AH224" i="2"/>
  <c r="AH239" i="2"/>
  <c r="AM241" i="2"/>
  <c r="AH241" i="2"/>
  <c r="AH281" i="2"/>
  <c r="AH290" i="2"/>
  <c r="AH299" i="2"/>
  <c r="AH308" i="2"/>
  <c r="AH314" i="2"/>
  <c r="AH325" i="2"/>
  <c r="AH329" i="2"/>
  <c r="AH340" i="2"/>
  <c r="AM427" i="2"/>
  <c r="AH427" i="2"/>
  <c r="AH436" i="2"/>
  <c r="AM436" i="2"/>
  <c r="AM453" i="2"/>
  <c r="AH453" i="2"/>
  <c r="AM492" i="2"/>
  <c r="AH492" i="2"/>
  <c r="AM537" i="2"/>
  <c r="AH537" i="2"/>
  <c r="AH22" i="2"/>
  <c r="AH28" i="2"/>
  <c r="AH193" i="2"/>
  <c r="AH220" i="2"/>
  <c r="AM233" i="2"/>
  <c r="AM248" i="2"/>
  <c r="AH254" i="2"/>
  <c r="AM256" i="2"/>
  <c r="AH256" i="2"/>
  <c r="AM272" i="2"/>
  <c r="AM367" i="2"/>
  <c r="AH367" i="2"/>
  <c r="AM379" i="2"/>
  <c r="AH379" i="2"/>
  <c r="AM391" i="2"/>
  <c r="AH391" i="2"/>
  <c r="AM403" i="2"/>
  <c r="AH403" i="2"/>
  <c r="AM415" i="2"/>
  <c r="AH415" i="2"/>
  <c r="AM438" i="2"/>
  <c r="AH438" i="2"/>
  <c r="AM564" i="2"/>
  <c r="AH564" i="2"/>
  <c r="AJ668" i="2"/>
  <c r="AK668" i="2"/>
  <c r="AM213" i="2"/>
  <c r="AH263" i="2"/>
  <c r="AM265" i="2"/>
  <c r="AH265" i="2"/>
  <c r="AH310" i="2"/>
  <c r="AM358" i="2"/>
  <c r="AH358" i="2"/>
  <c r="AH464" i="2"/>
  <c r="AM464" i="2"/>
  <c r="AM519" i="2"/>
  <c r="AH519" i="2"/>
  <c r="AH557" i="2"/>
  <c r="AM557" i="2"/>
  <c r="AA219" i="3"/>
  <c r="AA162" i="3"/>
  <c r="AM227" i="2"/>
  <c r="AM235" i="2"/>
  <c r="AH235" i="2"/>
  <c r="AM242" i="2"/>
  <c r="AM250" i="2"/>
  <c r="AH250" i="2"/>
  <c r="AM257" i="2"/>
  <c r="AK274" i="2"/>
  <c r="AJ274" i="2"/>
  <c r="AM418" i="2"/>
  <c r="AH418" i="2"/>
  <c r="AK430" i="2"/>
  <c r="AJ430" i="2"/>
  <c r="AM432" i="2"/>
  <c r="AH432" i="2"/>
  <c r="AH445" i="2"/>
  <c r="AM445" i="2"/>
  <c r="AH456" i="2"/>
  <c r="AM456" i="2"/>
  <c r="AM458" i="2"/>
  <c r="AH458" i="2"/>
  <c r="AM501" i="2"/>
  <c r="AH501" i="2"/>
  <c r="AH545" i="2"/>
  <c r="AM545" i="2"/>
  <c r="AH547" i="2"/>
  <c r="AM621" i="2"/>
  <c r="AM633" i="2"/>
  <c r="AK667" i="2"/>
  <c r="AJ667" i="2"/>
  <c r="AM689" i="2"/>
  <c r="AH689" i="2"/>
  <c r="AM728" i="2"/>
  <c r="AH728" i="2"/>
  <c r="AH816" i="2"/>
  <c r="AM816" i="2"/>
  <c r="AK836" i="2"/>
  <c r="AJ836" i="2"/>
  <c r="AM878" i="2"/>
  <c r="AH878" i="2"/>
  <c r="AM901" i="2"/>
  <c r="AH901" i="2"/>
  <c r="AK494" i="2"/>
  <c r="AJ494" i="2"/>
  <c r="AH634" i="2"/>
  <c r="AM634" i="2"/>
  <c r="AK670" i="2"/>
  <c r="AJ670" i="2"/>
  <c r="AM706" i="2"/>
  <c r="AH706" i="2"/>
  <c r="AM558" i="2"/>
  <c r="AH558" i="2"/>
  <c r="AH619" i="2"/>
  <c r="AM619" i="2"/>
  <c r="AM631" i="2"/>
  <c r="AK663" i="2"/>
  <c r="AJ663" i="2"/>
  <c r="AH726" i="2"/>
  <c r="AM726" i="2"/>
  <c r="AM767" i="2"/>
  <c r="AH767" i="2"/>
  <c r="AH486" i="2"/>
  <c r="AH498" i="2"/>
  <c r="AH507" i="2"/>
  <c r="AH525" i="2"/>
  <c r="AH534" i="2"/>
  <c r="AM541" i="2"/>
  <c r="AH562" i="2"/>
  <c r="AH573" i="2"/>
  <c r="AH616" i="2"/>
  <c r="AM616" i="2"/>
  <c r="AK661" i="2"/>
  <c r="AJ661" i="2"/>
  <c r="AH690" i="2"/>
  <c r="AM690" i="2"/>
  <c r="AM546" i="2"/>
  <c r="AH546" i="2"/>
  <c r="AH858" i="2"/>
  <c r="AM858" i="2"/>
  <c r="AM540" i="2"/>
  <c r="AH550" i="2"/>
  <c r="AH569" i="2"/>
  <c r="AM606" i="2"/>
  <c r="D10" i="5"/>
  <c r="AK556" i="2"/>
  <c r="AJ556" i="2"/>
  <c r="AM597" i="2"/>
  <c r="AH597" i="2"/>
  <c r="AM674" i="2"/>
  <c r="AH674" i="2"/>
  <c r="AM710" i="2"/>
  <c r="AH710" i="2"/>
  <c r="D25" i="5"/>
  <c r="AH606" i="2"/>
  <c r="AH630" i="2"/>
  <c r="AM789" i="2"/>
  <c r="AH789" i="2"/>
  <c r="AH805" i="2"/>
  <c r="AM805" i="2"/>
  <c r="AM561" i="2"/>
  <c r="AH561" i="2"/>
  <c r="AH563" i="2"/>
  <c r="AM563" i="2"/>
  <c r="AH595" i="2"/>
  <c r="AM595" i="2"/>
  <c r="D28" i="5"/>
  <c r="AJ652" i="2"/>
  <c r="AK652" i="2"/>
  <c r="AM623" i="2"/>
  <c r="AH636" i="2"/>
  <c r="AH672" i="2"/>
  <c r="AM672" i="2"/>
  <c r="AH708" i="2"/>
  <c r="AM708" i="2"/>
  <c r="AM549" i="2"/>
  <c r="AH549" i="2"/>
  <c r="AH551" i="2"/>
  <c r="AM551" i="2"/>
  <c r="D31" i="5"/>
  <c r="AM725" i="2"/>
  <c r="AH725" i="2"/>
  <c r="AH800" i="2"/>
  <c r="AM818" i="2"/>
  <c r="AH818" i="2"/>
  <c r="AH907" i="2"/>
  <c r="AM907" i="2"/>
  <c r="AM658" i="2"/>
  <c r="AM764" i="2"/>
  <c r="AM769" i="2"/>
  <c r="AM786" i="2"/>
  <c r="AH863" i="2"/>
  <c r="AM863" i="2"/>
  <c r="AH957" i="2"/>
  <c r="AM957" i="2"/>
  <c r="AJ1399" i="2"/>
  <c r="AJ1282" i="2"/>
  <c r="AK1288" i="2"/>
  <c r="AK1265" i="2"/>
  <c r="AJ1044" i="2"/>
  <c r="AK1246" i="2"/>
  <c r="AK1380" i="2"/>
  <c r="AK1247" i="2"/>
  <c r="AK1157" i="2"/>
  <c r="AK1013" i="2"/>
  <c r="AJ1247" i="2"/>
  <c r="AK1058" i="2"/>
  <c r="AK959" i="2"/>
  <c r="AA40" i="3"/>
  <c r="AA155" i="3"/>
  <c r="AA160" i="3"/>
  <c r="AA167" i="3"/>
  <c r="AA179" i="3"/>
  <c r="AA243" i="3"/>
  <c r="AA275" i="3"/>
  <c r="AH628" i="2"/>
  <c r="AM628" i="2"/>
  <c r="AM632" i="2"/>
  <c r="AM650" i="2"/>
  <c r="AM656" i="2"/>
  <c r="AM681" i="2"/>
  <c r="AM717" i="2"/>
  <c r="AM866" i="2"/>
  <c r="AH866" i="2"/>
  <c r="AH886" i="2"/>
  <c r="AM886" i="2"/>
  <c r="AM891" i="2"/>
  <c r="AH891" i="2"/>
  <c r="AM814" i="2"/>
  <c r="AH814" i="2"/>
  <c r="AM859" i="2"/>
  <c r="AH859" i="2"/>
  <c r="AH948" i="2"/>
  <c r="AM948" i="2"/>
  <c r="AM1087" i="2"/>
  <c r="AH1087" i="2"/>
  <c r="D11" i="5"/>
  <c r="AH801" i="2"/>
  <c r="AM801" i="2"/>
  <c r="AK803" i="2"/>
  <c r="AJ803" i="2"/>
  <c r="AM869" i="2"/>
  <c r="AH869" i="2"/>
  <c r="AM876" i="2"/>
  <c r="AH876" i="2"/>
  <c r="AH879" i="2"/>
  <c r="AM879" i="2"/>
  <c r="AM884" i="2"/>
  <c r="AH884" i="2"/>
  <c r="AM902" i="2"/>
  <c r="AH902" i="2"/>
  <c r="AH1032" i="2"/>
  <c r="AM1032" i="2"/>
  <c r="AH568" i="2"/>
  <c r="AM570" i="2"/>
  <c r="AH577" i="2"/>
  <c r="AM579" i="2"/>
  <c r="D24" i="5"/>
  <c r="AH586" i="2"/>
  <c r="AM588" i="2"/>
  <c r="AM603" i="2"/>
  <c r="AH603" i="2"/>
  <c r="AH624" i="2"/>
  <c r="AH637" i="2"/>
  <c r="AM637" i="2"/>
  <c r="AM641" i="2"/>
  <c r="AH649" i="2"/>
  <c r="AM661" i="2"/>
  <c r="AH680" i="2"/>
  <c r="AH697" i="2"/>
  <c r="AH716" i="2"/>
  <c r="AH889" i="2"/>
  <c r="AM889" i="2"/>
  <c r="AH932" i="2"/>
  <c r="AM932" i="2"/>
  <c r="AH601" i="2"/>
  <c r="AM601" i="2"/>
  <c r="AH618" i="2"/>
  <c r="AM635" i="2"/>
  <c r="AH639" i="2"/>
  <c r="AK641" i="2"/>
  <c r="AJ641" i="2"/>
  <c r="AH665" i="2"/>
  <c r="AM688" i="2"/>
  <c r="AH701" i="2"/>
  <c r="AM724" i="2"/>
  <c r="AH737" i="2"/>
  <c r="AH749" i="2"/>
  <c r="AH755" i="2"/>
  <c r="AM761" i="2"/>
  <c r="AH790" i="2"/>
  <c r="AH810" i="2"/>
  <c r="AM812" i="2"/>
  <c r="AH835" i="2"/>
  <c r="AM835" i="2"/>
  <c r="AM892" i="2"/>
  <c r="AH892" i="2"/>
  <c r="AK919" i="2"/>
  <c r="AJ919" i="2"/>
  <c r="AH964" i="2"/>
  <c r="AM964" i="2"/>
  <c r="AH768" i="2"/>
  <c r="AM768" i="2"/>
  <c r="AH777" i="2"/>
  <c r="AM777" i="2"/>
  <c r="D16" i="5"/>
  <c r="AJ651" i="2"/>
  <c r="AM659" i="2"/>
  <c r="AM699" i="2"/>
  <c r="AM735" i="2"/>
  <c r="AM743" i="2"/>
  <c r="AM753" i="2"/>
  <c r="AH762" i="2"/>
  <c r="AM762" i="2"/>
  <c r="AM770" i="2"/>
  <c r="AH797" i="2"/>
  <c r="AH815" i="2"/>
  <c r="AM829" i="2"/>
  <c r="AH857" i="2"/>
  <c r="AM857" i="2"/>
  <c r="AH865" i="2"/>
  <c r="AM865" i="2"/>
  <c r="AH877" i="2"/>
  <c r="AM877" i="2"/>
  <c r="AM925" i="2"/>
  <c r="AH925" i="2"/>
  <c r="AM543" i="2"/>
  <c r="AH548" i="2"/>
  <c r="AM555" i="2"/>
  <c r="AH560" i="2"/>
  <c r="AM567" i="2"/>
  <c r="AM576" i="2"/>
  <c r="AM585" i="2"/>
  <c r="AM612" i="2"/>
  <c r="AH612" i="2"/>
  <c r="AM622" i="2"/>
  <c r="AH627" i="2"/>
  <c r="AM653" i="2"/>
  <c r="AM679" i="2"/>
  <c r="AM766" i="2"/>
  <c r="AH766" i="2"/>
  <c r="AM895" i="2"/>
  <c r="AH895" i="2"/>
  <c r="AH906" i="2"/>
  <c r="AM906" i="2"/>
  <c r="AM941" i="2"/>
  <c r="AH941" i="2"/>
  <c r="AH996" i="2"/>
  <c r="AM996" i="2"/>
  <c r="D14" i="5"/>
  <c r="AM596" i="2"/>
  <c r="AH596" i="2"/>
  <c r="AH610" i="2"/>
  <c r="AM610" i="2"/>
  <c r="AH625" i="2"/>
  <c r="AM625" i="2"/>
  <c r="D30" i="5"/>
  <c r="AM683" i="2"/>
  <c r="AM719" i="2"/>
  <c r="AM742" i="2"/>
  <c r="AM746" i="2"/>
  <c r="AM760" i="2"/>
  <c r="AM804" i="2"/>
  <c r="AM823" i="2"/>
  <c r="AH823" i="2"/>
  <c r="AM1142" i="2"/>
  <c r="AH1142" i="2"/>
  <c r="AJ959" i="2"/>
  <c r="AM787" i="2"/>
  <c r="AH821" i="2"/>
  <c r="AM825" i="2"/>
  <c r="AH825" i="2"/>
  <c r="AH852" i="2"/>
  <c r="AM856" i="2"/>
  <c r="AH856" i="2"/>
  <c r="AM871" i="2"/>
  <c r="AH871" i="2"/>
  <c r="AH875" i="2"/>
  <c r="AM875" i="2"/>
  <c r="AH883" i="2"/>
  <c r="AM904" i="2"/>
  <c r="AH904" i="2"/>
  <c r="AM1219" i="2"/>
  <c r="AH1219" i="2"/>
  <c r="AH850" i="2"/>
  <c r="AM850" i="2"/>
  <c r="AH930" i="2"/>
  <c r="AM930" i="2"/>
  <c r="AH939" i="2"/>
  <c r="AM939" i="2"/>
  <c r="AH965" i="2"/>
  <c r="AM965" i="2"/>
  <c r="AJ970" i="2"/>
  <c r="AK970" i="2"/>
  <c r="AH1131" i="2"/>
  <c r="AM1131" i="2"/>
  <c r="AH1071" i="2"/>
  <c r="AM1071" i="2"/>
  <c r="AH1076" i="2"/>
  <c r="AM1076" i="2"/>
  <c r="AM771" i="2"/>
  <c r="AM861" i="2"/>
  <c r="AH861" i="2"/>
  <c r="AM898" i="2"/>
  <c r="AH898" i="2"/>
  <c r="AM911" i="2"/>
  <c r="AH926" i="2"/>
  <c r="AM951" i="2"/>
  <c r="AH963" i="2"/>
  <c r="AH973" i="2"/>
  <c r="AH1028" i="2"/>
  <c r="AM1028" i="2"/>
  <c r="AM1207" i="2"/>
  <c r="AH1207" i="2"/>
  <c r="AH937" i="2"/>
  <c r="AM940" i="2"/>
  <c r="AH940" i="2"/>
  <c r="AM1000" i="2"/>
  <c r="AJ1129" i="2"/>
  <c r="AK1129" i="2"/>
  <c r="AM620" i="2"/>
  <c r="AM629" i="2"/>
  <c r="AM638" i="2"/>
  <c r="AH658" i="2"/>
  <c r="AH662" i="2"/>
  <c r="AM763" i="2"/>
  <c r="AH783" i="2"/>
  <c r="AM807" i="2"/>
  <c r="AH822" i="2"/>
  <c r="AM847" i="2"/>
  <c r="AH847" i="2"/>
  <c r="AM912" i="2"/>
  <c r="AH912" i="2"/>
  <c r="AM976" i="2"/>
  <c r="AH976" i="2"/>
  <c r="AM1061" i="2"/>
  <c r="AH1061" i="2"/>
  <c r="AM943" i="2"/>
  <c r="AH943" i="2"/>
  <c r="AM961" i="2"/>
  <c r="AH961" i="2"/>
  <c r="AM1042" i="2"/>
  <c r="AH1042" i="2"/>
  <c r="AM602" i="2"/>
  <c r="AM611" i="2"/>
  <c r="AH772" i="2"/>
  <c r="AH796" i="2"/>
  <c r="AH807" i="2"/>
  <c r="AM820" i="2"/>
  <c r="AH828" i="2"/>
  <c r="AH893" i="2"/>
  <c r="AM905" i="2"/>
  <c r="AK918" i="2"/>
  <c r="AM938" i="2"/>
  <c r="AJ969" i="2"/>
  <c r="AK969" i="2"/>
  <c r="AH1179" i="2"/>
  <c r="AM1179" i="2"/>
  <c r="D94" i="5"/>
  <c r="AH917" i="2"/>
  <c r="AH921" i="2"/>
  <c r="AH933" i="2"/>
  <c r="AK1045" i="2"/>
  <c r="AJ1045" i="2"/>
  <c r="AH1103" i="2"/>
  <c r="AM1103" i="2"/>
  <c r="D61" i="5"/>
  <c r="AM997" i="2"/>
  <c r="AH997" i="2"/>
  <c r="AM1020" i="2"/>
  <c r="AH1020" i="2"/>
  <c r="AH1055" i="2"/>
  <c r="AM1055" i="2"/>
  <c r="AM1154" i="2"/>
  <c r="AH1154" i="2"/>
  <c r="AA46" i="3"/>
  <c r="AA144" i="3"/>
  <c r="AA147" i="3"/>
  <c r="AA190" i="3"/>
  <c r="AA205" i="3"/>
  <c r="AA269" i="3"/>
  <c r="D71" i="5"/>
  <c r="AH1035" i="2"/>
  <c r="AM1035" i="2"/>
  <c r="AH962" i="2"/>
  <c r="AH980" i="2"/>
  <c r="AM982" i="2"/>
  <c r="AM1002" i="2"/>
  <c r="AH1002" i="2"/>
  <c r="AH1018" i="2"/>
  <c r="AM1018" i="2"/>
  <c r="AH1053" i="2"/>
  <c r="AM1075" i="2"/>
  <c r="AH1075" i="2"/>
  <c r="AH1128" i="2"/>
  <c r="AM1128" i="2"/>
  <c r="D44" i="5"/>
  <c r="AM956" i="2"/>
  <c r="AM958" i="2"/>
  <c r="AH958" i="2"/>
  <c r="AM975" i="2"/>
  <c r="AH975" i="2"/>
  <c r="AM995" i="2"/>
  <c r="AH995" i="2"/>
  <c r="AM1003" i="2"/>
  <c r="AH1003" i="2"/>
  <c r="AH1021" i="2"/>
  <c r="AM1021" i="2"/>
  <c r="AH1046" i="2"/>
  <c r="AM1046" i="2"/>
  <c r="AM1139" i="2"/>
  <c r="AH1139" i="2"/>
  <c r="AH881" i="2"/>
  <c r="AH899" i="2"/>
  <c r="AH916" i="2"/>
  <c r="AM928" i="2"/>
  <c r="AH928" i="2"/>
  <c r="AM934" i="2"/>
  <c r="AH934" i="2"/>
  <c r="AM946" i="2"/>
  <c r="AH946" i="2"/>
  <c r="AH954" i="2"/>
  <c r="AM954" i="2"/>
  <c r="AM981" i="2"/>
  <c r="AK1186" i="2"/>
  <c r="AJ1186" i="2"/>
  <c r="D47" i="5"/>
  <c r="AH936" i="2"/>
  <c r="AM987" i="2"/>
  <c r="AH989" i="2"/>
  <c r="AM989" i="2"/>
  <c r="AM1102" i="2"/>
  <c r="AH1102" i="2"/>
  <c r="AJ1157" i="2"/>
  <c r="AM1178" i="2"/>
  <c r="AH1178" i="2"/>
  <c r="AM931" i="2"/>
  <c r="AH1083" i="2"/>
  <c r="AM1083" i="2"/>
  <c r="AM1097" i="2"/>
  <c r="AM1144" i="2"/>
  <c r="AH1144" i="2"/>
  <c r="AK1249" i="2"/>
  <c r="AJ1249" i="2"/>
  <c r="AJ1049" i="2"/>
  <c r="AM1067" i="2"/>
  <c r="AH1067" i="2"/>
  <c r="AM1124" i="2"/>
  <c r="AH1124" i="2"/>
  <c r="AM887" i="2"/>
  <c r="AH994" i="2"/>
  <c r="AM994" i="2"/>
  <c r="AM1006" i="2"/>
  <c r="AM1012" i="2"/>
  <c r="AH1014" i="2"/>
  <c r="AM1014" i="2"/>
  <c r="AK1250" i="2"/>
  <c r="AJ1250" i="2"/>
  <c r="AM1023" i="2"/>
  <c r="AK1049" i="2"/>
  <c r="AM1153" i="2"/>
  <c r="AH1153" i="2"/>
  <c r="AM1205" i="2"/>
  <c r="AH1205" i="2"/>
  <c r="AM1208" i="2"/>
  <c r="AH1208" i="2"/>
  <c r="AH1220" i="2"/>
  <c r="AM1220" i="2"/>
  <c r="AH1065" i="2"/>
  <c r="AM1065" i="2"/>
  <c r="AH1080" i="2"/>
  <c r="AM1080" i="2"/>
  <c r="AH1089" i="2"/>
  <c r="AH1107" i="2"/>
  <c r="AM1107" i="2"/>
  <c r="AM1126" i="2"/>
  <c r="AH1126" i="2"/>
  <c r="AM1169" i="2"/>
  <c r="AH1169" i="2"/>
  <c r="AM1172" i="2"/>
  <c r="AH1172" i="2"/>
  <c r="D83" i="5"/>
  <c r="AM1243" i="2"/>
  <c r="AH1243" i="2"/>
  <c r="AM1250" i="2"/>
  <c r="AM1297" i="2"/>
  <c r="AM1314" i="2"/>
  <c r="AH1314" i="2"/>
  <c r="AM1307" i="2"/>
  <c r="AH1307" i="2"/>
  <c r="AM1244" i="2"/>
  <c r="AH1244" i="2"/>
  <c r="AM1264" i="2"/>
  <c r="AH1264" i="2"/>
  <c r="AH924" i="2"/>
  <c r="AH942" i="2"/>
  <c r="D55" i="5"/>
  <c r="AH960" i="2"/>
  <c r="AH999" i="2"/>
  <c r="AH1074" i="2"/>
  <c r="AM1074" i="2"/>
  <c r="AM1085" i="2"/>
  <c r="AH1101" i="2"/>
  <c r="AM1101" i="2"/>
  <c r="AH1110" i="2"/>
  <c r="AM1110" i="2"/>
  <c r="AH1143" i="2"/>
  <c r="AM1143" i="2"/>
  <c r="AH1170" i="2"/>
  <c r="AM1170" i="2"/>
  <c r="AH1215" i="2"/>
  <c r="AM1215" i="2"/>
  <c r="AM1241" i="2"/>
  <c r="AH1241" i="2"/>
  <c r="AM1273" i="2"/>
  <c r="AH1030" i="2"/>
  <c r="AM1030" i="2"/>
  <c r="AK1044" i="2"/>
  <c r="AM1048" i="2"/>
  <c r="AM1090" i="2"/>
  <c r="AH1090" i="2"/>
  <c r="AM1108" i="2"/>
  <c r="AH1108" i="2"/>
  <c r="AH1152" i="2"/>
  <c r="AM1152" i="2"/>
  <c r="AM1157" i="2"/>
  <c r="AH1206" i="2"/>
  <c r="AM1206" i="2"/>
  <c r="AH1251" i="2"/>
  <c r="AM1251" i="2"/>
  <c r="AM1258" i="2"/>
  <c r="AH1258" i="2"/>
  <c r="AM1323" i="2"/>
  <c r="AH1323" i="2"/>
  <c r="AM1326" i="2"/>
  <c r="AH1326" i="2"/>
  <c r="AH1113" i="2"/>
  <c r="AM1113" i="2"/>
  <c r="AH1291" i="2"/>
  <c r="AM1291" i="2"/>
  <c r="AH986" i="2"/>
  <c r="AM999" i="2"/>
  <c r="AH1005" i="2"/>
  <c r="AJ1058" i="2"/>
  <c r="AM1106" i="2"/>
  <c r="AM1180" i="2"/>
  <c r="AH1180" i="2"/>
  <c r="AJ1269" i="2"/>
  <c r="AK1269" i="2"/>
  <c r="AJ1013" i="2"/>
  <c r="AM1017" i="2"/>
  <c r="AH1017" i="2"/>
  <c r="AM1084" i="2"/>
  <c r="AH1084" i="2"/>
  <c r="AM1125" i="2"/>
  <c r="AM1171" i="2"/>
  <c r="AH1171" i="2"/>
  <c r="AM1183" i="2"/>
  <c r="AH1183" i="2"/>
  <c r="AM1216" i="2"/>
  <c r="AH1216" i="2"/>
  <c r="AH1242" i="2"/>
  <c r="AM1242" i="2"/>
  <c r="AM1359" i="2"/>
  <c r="AH1359" i="2"/>
  <c r="D58" i="5"/>
  <c r="AM1069" i="2"/>
  <c r="AH1094" i="2"/>
  <c r="AM1095" i="2"/>
  <c r="AH1116" i="2"/>
  <c r="AM1135" i="2"/>
  <c r="AH1135" i="2"/>
  <c r="AH1148" i="2"/>
  <c r="AM1174" i="2"/>
  <c r="AM1188" i="2"/>
  <c r="AH1209" i="2"/>
  <c r="AM1209" i="2"/>
  <c r="AH1218" i="2"/>
  <c r="AM1218" i="2"/>
  <c r="AM1246" i="2"/>
  <c r="AM1283" i="2"/>
  <c r="AH1283" i="2"/>
  <c r="AJ1288" i="2"/>
  <c r="E103" i="5" s="1"/>
  <c r="G103" i="5" s="1"/>
  <c r="AM1346" i="2"/>
  <c r="AH1346" i="2"/>
  <c r="AM1064" i="2"/>
  <c r="AH1092" i="2"/>
  <c r="AM1092" i="2"/>
  <c r="AM1120" i="2"/>
  <c r="AH1137" i="2"/>
  <c r="AM1137" i="2"/>
  <c r="AH1146" i="2"/>
  <c r="AM1146" i="2"/>
  <c r="AH1161" i="2"/>
  <c r="AM1166" i="2"/>
  <c r="AM1198" i="2"/>
  <c r="AH1198" i="2"/>
  <c r="AH1233" i="2"/>
  <c r="AM1238" i="2"/>
  <c r="AM1260" i="2"/>
  <c r="AJ1265" i="2"/>
  <c r="AM1269" i="2"/>
  <c r="AM1275" i="2"/>
  <c r="AJ1290" i="2"/>
  <c r="AK1290" i="2"/>
  <c r="AM1298" i="2"/>
  <c r="AM1317" i="2"/>
  <c r="AH1339" i="2"/>
  <c r="AM1339" i="2"/>
  <c r="AM1189" i="2"/>
  <c r="AH1189" i="2"/>
  <c r="AJ1246" i="2"/>
  <c r="D76" i="5"/>
  <c r="AK1279" i="2"/>
  <c r="AJ1279" i="2"/>
  <c r="E97" i="5" s="1"/>
  <c r="G97" i="5" s="1"/>
  <c r="AH1315" i="2"/>
  <c r="AM1315" i="2"/>
  <c r="AM1066" i="2"/>
  <c r="AM1082" i="2"/>
  <c r="AH1098" i="2"/>
  <c r="AM1111" i="2"/>
  <c r="AH1130" i="2"/>
  <c r="AM1156" i="2"/>
  <c r="AH1191" i="2"/>
  <c r="AM1191" i="2"/>
  <c r="AH1200" i="2"/>
  <c r="AM1200" i="2"/>
  <c r="AM1228" i="2"/>
  <c r="F97" i="5"/>
  <c r="AJ1299" i="2"/>
  <c r="AK1299" i="2"/>
  <c r="AH1077" i="2"/>
  <c r="AM1093" i="2"/>
  <c r="AM1117" i="2"/>
  <c r="AH1117" i="2"/>
  <c r="AH1134" i="2"/>
  <c r="AM1147" i="2"/>
  <c r="AH1173" i="2"/>
  <c r="AM1173" i="2"/>
  <c r="AH1182" i="2"/>
  <c r="AM1182" i="2"/>
  <c r="AM1210" i="2"/>
  <c r="AM1224" i="2"/>
  <c r="AH1245" i="2"/>
  <c r="AM1245" i="2"/>
  <c r="AH1266" i="2"/>
  <c r="AM1272" i="2"/>
  <c r="AK1282" i="2"/>
  <c r="AM1316" i="2"/>
  <c r="AH1316" i="2"/>
  <c r="AH1353" i="2"/>
  <c r="AH1052" i="2"/>
  <c r="AM1098" i="2"/>
  <c r="AH1119" i="2"/>
  <c r="AM1119" i="2"/>
  <c r="AM1138" i="2"/>
  <c r="AM1162" i="2"/>
  <c r="AH1162" i="2"/>
  <c r="AH1197" i="2"/>
  <c r="AM1202" i="2"/>
  <c r="AM1234" i="2"/>
  <c r="AH1234" i="2"/>
  <c r="AM1262" i="2"/>
  <c r="AM1284" i="2"/>
  <c r="AM1225" i="2"/>
  <c r="AH1225" i="2"/>
  <c r="AK1280" i="2"/>
  <c r="AH1289" i="2"/>
  <c r="AH1331" i="2"/>
  <c r="D63" i="5"/>
  <c r="AM1060" i="2"/>
  <c r="AM1081" i="2"/>
  <c r="AH1081" i="2"/>
  <c r="AM1099" i="2"/>
  <c r="AH1099" i="2"/>
  <c r="AH1112" i="2"/>
  <c r="AH1125" i="2"/>
  <c r="AM1129" i="2"/>
  <c r="AH1155" i="2"/>
  <c r="AM1155" i="2"/>
  <c r="AH1164" i="2"/>
  <c r="AM1164" i="2"/>
  <c r="AM1192" i="2"/>
  <c r="AH1227" i="2"/>
  <c r="AM1227" i="2"/>
  <c r="AH1236" i="2"/>
  <c r="AM1236" i="2"/>
  <c r="AJ1278" i="2"/>
  <c r="E96" i="5" s="1"/>
  <c r="G96" i="5" s="1"/>
  <c r="AK1278" i="2"/>
  <c r="AH1348" i="2"/>
  <c r="AM1348" i="2"/>
  <c r="F96" i="5"/>
  <c r="AM1294" i="2"/>
  <c r="AH1294" i="2"/>
  <c r="AK1300" i="2"/>
  <c r="AJ1300" i="2"/>
  <c r="AH1068" i="2"/>
  <c r="AH1086" i="2"/>
  <c r="AH1104" i="2"/>
  <c r="AH1122" i="2"/>
  <c r="AH1140" i="2"/>
  <c r="AH1158" i="2"/>
  <c r="AH1176" i="2"/>
  <c r="AH1194" i="2"/>
  <c r="AH1212" i="2"/>
  <c r="AH1230" i="2"/>
  <c r="AH1248" i="2"/>
  <c r="AM1285" i="2"/>
  <c r="AM1355" i="2"/>
  <c r="AH1355" i="2"/>
  <c r="AK1357" i="2"/>
  <c r="AJ1357" i="2"/>
  <c r="AM1367" i="2"/>
  <c r="AH1367" i="2"/>
  <c r="AJ1371" i="2"/>
  <c r="AM1078" i="2"/>
  <c r="AM1096" i="2"/>
  <c r="AM1114" i="2"/>
  <c r="AM1132" i="2"/>
  <c r="AM1150" i="2"/>
  <c r="AM1168" i="2"/>
  <c r="D99" i="5"/>
  <c r="AM1186" i="2"/>
  <c r="AM1204" i="2"/>
  <c r="AM1222" i="2"/>
  <c r="AM1240" i="2"/>
  <c r="AM1271" i="2"/>
  <c r="AM1282" i="2"/>
  <c r="AH1333" i="2"/>
  <c r="AM1376" i="2"/>
  <c r="AH1376" i="2"/>
  <c r="AM1305" i="2"/>
  <c r="AH1321" i="2"/>
  <c r="AM1328" i="2"/>
  <c r="AM1337" i="2"/>
  <c r="AK1371" i="2"/>
  <c r="AH1383" i="2"/>
  <c r="AM1350" i="2"/>
  <c r="AH1350" i="2"/>
  <c r="AM1374" i="2"/>
  <c r="AK1407" i="2"/>
  <c r="AM1325" i="2"/>
  <c r="AH1325" i="2"/>
  <c r="AM1356" i="2"/>
  <c r="AM1358" i="2"/>
  <c r="AH1358" i="2"/>
  <c r="AH1360" i="2"/>
  <c r="AH1374" i="2"/>
  <c r="AJ1417" i="2"/>
  <c r="AH1318" i="2"/>
  <c r="AM1318" i="2"/>
  <c r="AK1387" i="2"/>
  <c r="AJ1387" i="2"/>
  <c r="AM1105" i="2"/>
  <c r="AM1123" i="2"/>
  <c r="AM1141" i="2"/>
  <c r="AM1159" i="2"/>
  <c r="AM1177" i="2"/>
  <c r="AM1195" i="2"/>
  <c r="AM1213" i="2"/>
  <c r="AM1231" i="2"/>
  <c r="AM1249" i="2"/>
  <c r="D91" i="5"/>
  <c r="AM1321" i="2"/>
  <c r="AM1343" i="2"/>
  <c r="AH1343" i="2"/>
  <c r="AH1356" i="2"/>
  <c r="AJ1390" i="2"/>
  <c r="AK1390" i="2"/>
  <c r="AJ1280" i="2"/>
  <c r="F103" i="5"/>
  <c r="AH1306" i="2"/>
  <c r="AM1313" i="2"/>
  <c r="AM1330" i="2"/>
  <c r="AH1334" i="2"/>
  <c r="AH1336" i="2"/>
  <c r="AM1336" i="2"/>
  <c r="AH1341" i="2"/>
  <c r="AH1362" i="2"/>
  <c r="AM1364" i="2"/>
  <c r="AH1364" i="2"/>
  <c r="AH1413" i="2"/>
  <c r="AM1413" i="2"/>
  <c r="F95" i="5"/>
  <c r="D138" i="5"/>
  <c r="AM1347" i="2"/>
  <c r="AM1349" i="2"/>
  <c r="AH1349" i="2"/>
  <c r="AH1351" i="2"/>
  <c r="AH1378" i="2"/>
  <c r="AM1378" i="2"/>
  <c r="AJ1380" i="2"/>
  <c r="AM1385" i="2"/>
  <c r="AH1385" i="2"/>
  <c r="AK1406" i="2"/>
  <c r="AJ1406" i="2"/>
  <c r="AH1324" i="2"/>
  <c r="AM1331" i="2"/>
  <c r="AM1353" i="2"/>
  <c r="AH1369" i="2"/>
  <c r="AM1369" i="2"/>
  <c r="AM1373" i="2"/>
  <c r="AH1373" i="2"/>
  <c r="D109" i="5"/>
  <c r="AM1352" i="2"/>
  <c r="AH1352" i="2"/>
  <c r="AM1361" i="2"/>
  <c r="AH1361" i="2"/>
  <c r="AM1370" i="2"/>
  <c r="AH1370" i="2"/>
  <c r="AM1379" i="2"/>
  <c r="AH1379" i="2"/>
  <c r="AK1405" i="2"/>
  <c r="AH1309" i="2"/>
  <c r="AH1327" i="2"/>
  <c r="AH1345" i="2"/>
  <c r="AH1354" i="2"/>
  <c r="AH1363" i="2"/>
  <c r="AH1372" i="2"/>
  <c r="AH1381" i="2"/>
  <c r="AK1391" i="2"/>
  <c r="AJ1391" i="2"/>
  <c r="AK1399" i="2"/>
  <c r="AJ1389" i="2"/>
  <c r="AK1397" i="2"/>
  <c r="AJ1397" i="2"/>
  <c r="AK1403" i="2"/>
  <c r="AJ1403" i="2"/>
  <c r="AJ1405" i="2"/>
  <c r="AM1415" i="2"/>
  <c r="AH1415" i="2"/>
  <c r="AK1420" i="2"/>
  <c r="AJ1408" i="2"/>
  <c r="AK1408" i="2"/>
  <c r="D126" i="5"/>
  <c r="AK1389" i="2"/>
  <c r="AA44" i="3"/>
  <c r="AA156" i="3"/>
  <c r="AA159" i="3"/>
  <c r="AA183" i="3"/>
  <c r="AA193" i="3"/>
  <c r="AA294" i="3"/>
  <c r="AA299" i="3"/>
  <c r="AM1381" i="2"/>
  <c r="AM1404" i="2"/>
  <c r="AH1404" i="2"/>
  <c r="AM1421" i="2"/>
  <c r="AH1421" i="2"/>
  <c r="AH1392" i="2"/>
  <c r="AM1382" i="2"/>
  <c r="AH1382" i="2"/>
  <c r="AH1388" i="2"/>
  <c r="AM1388" i="2"/>
  <c r="D129" i="5"/>
  <c r="AK1398" i="2"/>
  <c r="AJ1398" i="2"/>
  <c r="AK1409" i="2"/>
  <c r="AJ1409" i="2"/>
  <c r="AH1419" i="2"/>
  <c r="AM1419" i="2"/>
  <c r="AH1384" i="2"/>
  <c r="AM1386" i="2"/>
  <c r="AH1386" i="2"/>
  <c r="AJ1396" i="2"/>
  <c r="D117" i="5"/>
  <c r="AM1368" i="2"/>
  <c r="AM1377" i="2"/>
  <c r="AJ1407" i="2"/>
  <c r="AK1414" i="2"/>
  <c r="D135" i="5"/>
  <c r="AA48" i="3"/>
  <c r="AA77" i="3"/>
  <c r="AA141" i="3"/>
  <c r="AA146" i="3"/>
  <c r="AA187" i="3"/>
  <c r="AA221" i="3"/>
  <c r="AA229" i="3"/>
  <c r="AA238" i="3"/>
  <c r="AA298" i="3"/>
  <c r="AK1411" i="2"/>
  <c r="AJ1411" i="2"/>
  <c r="E133" i="5" s="1"/>
  <c r="G133" i="5" s="1"/>
  <c r="AH1416" i="2"/>
  <c r="AM1416" i="2"/>
  <c r="AM1418" i="2"/>
  <c r="AH1418" i="2"/>
  <c r="AJ1420" i="2"/>
  <c r="AJ1425" i="2"/>
  <c r="AA36" i="3"/>
  <c r="AA38" i="3"/>
  <c r="AA43" i="3"/>
  <c r="AA97" i="3"/>
  <c r="AA151" i="3"/>
  <c r="AA158" i="3"/>
  <c r="AA163" i="3"/>
  <c r="AA185" i="3"/>
  <c r="AA192" i="3"/>
  <c r="AA214" i="3"/>
  <c r="AA281" i="3"/>
  <c r="AA16" i="3"/>
  <c r="AA21" i="3"/>
  <c r="AA87" i="3"/>
  <c r="AA175" i="3"/>
  <c r="AA202" i="3"/>
  <c r="AA236" i="3"/>
  <c r="AM1387" i="2"/>
  <c r="AK1396" i="2"/>
  <c r="AK1425" i="2"/>
  <c r="AA24" i="3"/>
  <c r="AA41" i="3"/>
  <c r="AA102" i="3"/>
  <c r="AA136" i="3"/>
  <c r="AA139" i="3"/>
  <c r="AA149" i="3"/>
  <c r="AA161" i="3"/>
  <c r="AA173" i="3"/>
  <c r="AA180" i="3"/>
  <c r="AA195" i="3"/>
  <c r="AA222" i="3"/>
  <c r="AA248" i="3"/>
  <c r="AA259" i="3"/>
  <c r="AA264" i="3"/>
  <c r="AA271" i="3"/>
  <c r="AA296" i="3"/>
  <c r="D127" i="5"/>
  <c r="AA17" i="3"/>
  <c r="AA39" i="3"/>
  <c r="AA105" i="3"/>
  <c r="AA137" i="3"/>
  <c r="AA142" i="3"/>
  <c r="AA154" i="3"/>
  <c r="AA166" i="3"/>
  <c r="AA178" i="3"/>
  <c r="AA203" i="3"/>
  <c r="AA257" i="3"/>
  <c r="AA262" i="3"/>
  <c r="AA279" i="3"/>
  <c r="AA467" i="3"/>
  <c r="AJ1414" i="2"/>
  <c r="AH1422" i="2"/>
  <c r="AM1422" i="2"/>
  <c r="AA27" i="3"/>
  <c r="AA47" i="3"/>
  <c r="AA108" i="3"/>
  <c r="AA145" i="3"/>
  <c r="AA171" i="3"/>
  <c r="AA181" i="3"/>
  <c r="AA228" i="3"/>
  <c r="AA252" i="3"/>
  <c r="AA267" i="3"/>
  <c r="AA274" i="3"/>
  <c r="AA324" i="3"/>
  <c r="D123" i="5"/>
  <c r="AK1393" i="2"/>
  <c r="AK1417" i="2"/>
  <c r="AK1424" i="2"/>
  <c r="AJ1424" i="2"/>
  <c r="AA42" i="3"/>
  <c r="AA76" i="3"/>
  <c r="AA140" i="3"/>
  <c r="AA157" i="3"/>
  <c r="AA164" i="3"/>
  <c r="AA223" i="3"/>
  <c r="AA235" i="3"/>
  <c r="AA255" i="3"/>
  <c r="AA265" i="3"/>
  <c r="AA287" i="3"/>
  <c r="AA297" i="3"/>
  <c r="AA15" i="3"/>
  <c r="AA86" i="3"/>
  <c r="AA191" i="3"/>
  <c r="AA211" i="3"/>
  <c r="AA233" i="3"/>
  <c r="AA247" i="3"/>
  <c r="AA277" i="3"/>
  <c r="AA57" i="3"/>
  <c r="AA135" i="3"/>
  <c r="AA138" i="3"/>
  <c r="AA169" i="3"/>
  <c r="AA199" i="3"/>
  <c r="AA226" i="3"/>
  <c r="AA250" i="3"/>
  <c r="AA258" i="3"/>
  <c r="AA300" i="3"/>
  <c r="AA177" i="3"/>
  <c r="AA189" i="3"/>
  <c r="AA201" i="3"/>
  <c r="AA230" i="3"/>
  <c r="AA240" i="3"/>
  <c r="AA273" i="3"/>
  <c r="AA303" i="3"/>
  <c r="AA347" i="3"/>
  <c r="AA458" i="3"/>
  <c r="D136" i="5"/>
  <c r="AA232" i="3"/>
  <c r="AA308" i="3"/>
  <c r="AA382" i="3"/>
  <c r="AA423" i="3"/>
  <c r="Y5" i="3"/>
  <c r="X218" i="3"/>
  <c r="AA218" i="3" s="1"/>
  <c r="AA261" i="3"/>
  <c r="AA280" i="3"/>
  <c r="AA282" i="3"/>
  <c r="AA291" i="3"/>
  <c r="AA321" i="3"/>
  <c r="X330" i="3"/>
  <c r="AA372" i="3"/>
  <c r="X450" i="3"/>
  <c r="AA450" i="3" s="1"/>
  <c r="AA489" i="3"/>
  <c r="AA753" i="3"/>
  <c r="AA220" i="3"/>
  <c r="AA289" i="3"/>
  <c r="AA394" i="3"/>
  <c r="AA566" i="3"/>
  <c r="AA576" i="3"/>
  <c r="X174" i="3"/>
  <c r="AA174" i="3" s="1"/>
  <c r="X186" i="3"/>
  <c r="AA186" i="3" s="1"/>
  <c r="X198" i="3"/>
  <c r="AA198" i="3" s="1"/>
  <c r="X206" i="3"/>
  <c r="AA206" i="3" s="1"/>
  <c r="AA216" i="3"/>
  <c r="AA249" i="3"/>
  <c r="X278" i="3"/>
  <c r="AA278" i="3" s="1"/>
  <c r="AA304" i="3"/>
  <c r="AA306" i="3"/>
  <c r="AA315" i="3"/>
  <c r="X328" i="3"/>
  <c r="AA328" i="3" s="1"/>
  <c r="X366" i="3"/>
  <c r="AA556" i="3"/>
  <c r="AA153" i="3"/>
  <c r="X170" i="3"/>
  <c r="AA170" i="3" s="1"/>
  <c r="X182" i="3"/>
  <c r="AA182" i="3" s="1"/>
  <c r="X194" i="3"/>
  <c r="AA194" i="3" s="1"/>
  <c r="AA208" i="3"/>
  <c r="AA245" i="3"/>
  <c r="AA285" i="3"/>
  <c r="X313" i="3"/>
  <c r="AA313" i="3" s="1"/>
  <c r="AA441" i="3"/>
  <c r="AA579" i="3"/>
  <c r="AA168" i="3"/>
  <c r="AA204" i="3"/>
  <c r="AA237" i="3"/>
  <c r="AA266" i="3"/>
  <c r="AA276" i="3"/>
  <c r="AA390" i="3"/>
  <c r="AA549" i="3"/>
  <c r="X150" i="3"/>
  <c r="AA150" i="3" s="1"/>
  <c r="AA172" i="3"/>
  <c r="AA184" i="3"/>
  <c r="AA196" i="3"/>
  <c r="AA268" i="3"/>
  <c r="AA302" i="3"/>
  <c r="AA407" i="3"/>
  <c r="X474" i="3"/>
  <c r="AA474" i="3" s="1"/>
  <c r="AA618" i="3"/>
  <c r="AA225" i="3"/>
  <c r="AA254" i="3"/>
  <c r="AA283" i="3"/>
  <c r="AA335" i="3"/>
  <c r="AA383" i="3"/>
  <c r="AA469" i="3"/>
  <c r="AA534" i="3"/>
  <c r="X134" i="3"/>
  <c r="AJ126" i="2" s="1"/>
  <c r="AA256" i="3"/>
  <c r="AA472" i="3"/>
  <c r="AA213" i="3"/>
  <c r="X242" i="3"/>
  <c r="AA242" i="3" s="1"/>
  <c r="AA307" i="3"/>
  <c r="X379" i="3"/>
  <c r="AA379" i="3" s="1"/>
  <c r="AA388" i="3"/>
  <c r="AA432" i="3"/>
  <c r="AA444" i="3"/>
  <c r="AA591" i="3"/>
  <c r="AA165" i="3"/>
  <c r="AA209" i="3"/>
  <c r="AA244" i="3"/>
  <c r="AA284" i="3"/>
  <c r="AA374" i="3"/>
  <c r="AA403" i="3"/>
  <c r="AA425" i="3"/>
  <c r="AA430" i="3"/>
  <c r="X476" i="3"/>
  <c r="AA476" i="3" s="1"/>
  <c r="X498" i="3"/>
  <c r="AA498" i="3" s="1"/>
  <c r="X516" i="3"/>
  <c r="AA597" i="3"/>
  <c r="AA663" i="3"/>
  <c r="AA762" i="3"/>
  <c r="AA779" i="3"/>
  <c r="X293" i="3"/>
  <c r="AA293" i="3" s="1"/>
  <c r="X317" i="3"/>
  <c r="AA317" i="3" s="1"/>
  <c r="X332" i="3"/>
  <c r="AA332" i="3" s="1"/>
  <c r="AA370" i="3"/>
  <c r="AA414" i="3"/>
  <c r="X448" i="3"/>
  <c r="AA448" i="3" s="1"/>
  <c r="X456" i="3"/>
  <c r="AA456" i="3" s="1"/>
  <c r="AA478" i="3"/>
  <c r="AA334" i="3"/>
  <c r="X344" i="3"/>
  <c r="AA344" i="3" s="1"/>
  <c r="X356" i="3"/>
  <c r="AA356" i="3" s="1"/>
  <c r="AA392" i="3"/>
  <c r="X470" i="3"/>
  <c r="AA470" i="3" s="1"/>
  <c r="AA496" i="3"/>
  <c r="X514" i="3"/>
  <c r="X522" i="3"/>
  <c r="X555" i="3"/>
  <c r="AA555" i="3" s="1"/>
  <c r="AA537" i="3"/>
  <c r="AA454" i="3"/>
  <c r="AA499" i="3"/>
  <c r="AA577" i="3"/>
  <c r="X329" i="3"/>
  <c r="AA329" i="3" s="1"/>
  <c r="X365" i="3"/>
  <c r="AA365" i="3" s="1"/>
  <c r="X431" i="3"/>
  <c r="AA431" i="3" s="1"/>
  <c r="X462" i="3"/>
  <c r="AA462" i="3" s="1"/>
  <c r="X512" i="3"/>
  <c r="AA530" i="3"/>
  <c r="AA588" i="3"/>
  <c r="AA667" i="3"/>
  <c r="AA723" i="3"/>
  <c r="X733" i="3"/>
  <c r="X341" i="3"/>
  <c r="AA341" i="3" s="1"/>
  <c r="X391" i="3"/>
  <c r="AA391" i="3" s="1"/>
  <c r="AA442" i="3"/>
  <c r="AA464" i="3"/>
  <c r="AA535" i="3"/>
  <c r="X538" i="3"/>
  <c r="X568" i="3"/>
  <c r="AA749" i="3"/>
  <c r="X305" i="3"/>
  <c r="AA305" i="3" s="1"/>
  <c r="X353" i="3"/>
  <c r="AA363" i="3"/>
  <c r="AA371" i="3"/>
  <c r="AA378" i="3"/>
  <c r="X400" i="3"/>
  <c r="AA400" i="3" s="1"/>
  <c r="AA406" i="3"/>
  <c r="AA415" i="3"/>
  <c r="X452" i="3"/>
  <c r="AA452" i="3" s="1"/>
  <c r="X460" i="3"/>
  <c r="AA479" i="3"/>
  <c r="X493" i="3"/>
  <c r="AA493" i="3" s="1"/>
  <c r="X544" i="3"/>
  <c r="AA544" i="3" s="1"/>
  <c r="X578" i="3"/>
  <c r="X671" i="3"/>
  <c r="AA611" i="3"/>
  <c r="AA758" i="3"/>
  <c r="AA833" i="3"/>
  <c r="X541" i="3"/>
  <c r="X563" i="3"/>
  <c r="AA563" i="3" s="1"/>
  <c r="X596" i="3"/>
  <c r="AA596" i="3" s="1"/>
  <c r="AA721" i="3"/>
  <c r="X748" i="3"/>
  <c r="X561" i="3"/>
  <c r="X683" i="3"/>
  <c r="AA731" i="3"/>
  <c r="X798" i="3"/>
  <c r="AA798" i="3" s="1"/>
  <c r="X821" i="3"/>
  <c r="AA821" i="3" s="1"/>
  <c r="AA823" i="3"/>
  <c r="X575" i="3"/>
  <c r="AA575" i="3" s="1"/>
  <c r="X795" i="3"/>
  <c r="X505" i="3"/>
  <c r="X722" i="3"/>
  <c r="X501" i="3"/>
  <c r="AA501" i="3" s="1"/>
  <c r="X525" i="3"/>
  <c r="X599" i="3"/>
  <c r="AA599" i="3" s="1"/>
  <c r="X659" i="3"/>
  <c r="X690" i="3"/>
  <c r="X694" i="3"/>
  <c r="X698" i="3"/>
  <c r="X702" i="3"/>
  <c r="AA702" i="3" s="1"/>
  <c r="AA746" i="3"/>
  <c r="X614" i="3"/>
  <c r="X620" i="3"/>
  <c r="X629" i="3"/>
  <c r="X662" i="3"/>
  <c r="X814" i="3"/>
  <c r="X623" i="3"/>
  <c r="X665" i="3"/>
  <c r="AA737" i="3"/>
  <c r="X772" i="3"/>
  <c r="AA772" i="3" s="1"/>
  <c r="X471" i="3"/>
  <c r="X608" i="3"/>
  <c r="X653" i="3"/>
  <c r="X703" i="3"/>
  <c r="AA730" i="3"/>
  <c r="AA742" i="3"/>
  <c r="X707" i="3"/>
  <c r="X727" i="3"/>
  <c r="X708" i="3"/>
  <c r="AA708" i="3" s="1"/>
  <c r="X728" i="3"/>
  <c r="AA728" i="3" s="1"/>
  <c r="X732" i="3"/>
  <c r="AA732" i="3" s="1"/>
  <c r="X760" i="3"/>
  <c r="X811" i="3"/>
  <c r="X815" i="3"/>
  <c r="X743" i="3"/>
  <c r="AA743" i="3" s="1"/>
  <c r="X782" i="3"/>
  <c r="AA726" i="3"/>
  <c r="X768" i="3"/>
  <c r="X786" i="3"/>
  <c r="X790" i="3"/>
  <c r="X827" i="3"/>
  <c r="X831" i="3"/>
  <c r="D22" i="1" l="1"/>
  <c r="C22" i="1"/>
  <c r="AK1402" i="2"/>
  <c r="AK1248" i="2"/>
  <c r="AJ1248" i="2"/>
  <c r="AK1081" i="2"/>
  <c r="AJ1081" i="2"/>
  <c r="AK1119" i="2"/>
  <c r="AJ1119" i="2"/>
  <c r="AI1119" i="2" s="1"/>
  <c r="AJ1173" i="2"/>
  <c r="AK1173" i="2"/>
  <c r="AK993" i="2"/>
  <c r="AK1008" i="2"/>
  <c r="AK1177" i="2"/>
  <c r="AK987" i="2"/>
  <c r="AK821" i="2"/>
  <c r="AJ821" i="2"/>
  <c r="AJ829" i="2"/>
  <c r="AK650" i="2"/>
  <c r="AK860" i="2"/>
  <c r="AK629" i="2"/>
  <c r="AJ548" i="2"/>
  <c r="AK548" i="2"/>
  <c r="AK857" i="2"/>
  <c r="AJ857" i="2"/>
  <c r="AJ599" i="2"/>
  <c r="AK804" i="2"/>
  <c r="AK892" i="2"/>
  <c r="AJ892" i="2"/>
  <c r="AJ808" i="2"/>
  <c r="AI808" i="2" s="1"/>
  <c r="D39" i="5" s="1"/>
  <c r="AJ618" i="2"/>
  <c r="AK618" i="2"/>
  <c r="AJ727" i="2"/>
  <c r="AK981" i="2"/>
  <c r="AJ849" i="2"/>
  <c r="AK735" i="2"/>
  <c r="AJ776" i="2"/>
  <c r="AK952" i="2"/>
  <c r="AJ894" i="2"/>
  <c r="AK982" i="2"/>
  <c r="AJ1199" i="2"/>
  <c r="AJ1217" i="2"/>
  <c r="AK660" i="2"/>
  <c r="AK582" i="2"/>
  <c r="AJ731" i="2"/>
  <c r="AJ512" i="2"/>
  <c r="AJ531" i="2"/>
  <c r="AK485" i="2"/>
  <c r="AJ239" i="2"/>
  <c r="AK239" i="2"/>
  <c r="AJ526" i="2"/>
  <c r="AK227" i="2"/>
  <c r="AJ1330" i="2"/>
  <c r="AK1333" i="2"/>
  <c r="AJ1333" i="2"/>
  <c r="AK1130" i="2"/>
  <c r="AJ1130" i="2"/>
  <c r="AJ1116" i="2"/>
  <c r="AI1116" i="2" s="1"/>
  <c r="AK1116" i="2"/>
  <c r="AJ1260" i="2"/>
  <c r="AK960" i="2"/>
  <c r="AJ960" i="2"/>
  <c r="AK1237" i="2"/>
  <c r="AJ1105" i="2"/>
  <c r="AJ807" i="2"/>
  <c r="AK807" i="2"/>
  <c r="AJ1004" i="2"/>
  <c r="AI1004" i="2" s="1"/>
  <c r="AJ1082" i="2"/>
  <c r="AK890" i="2"/>
  <c r="AK926" i="2"/>
  <c r="AJ926" i="2"/>
  <c r="AK968" i="2"/>
  <c r="AA782" i="3"/>
  <c r="AA629" i="3"/>
  <c r="AA525" i="3"/>
  <c r="AA705" i="3"/>
  <c r="AA494" i="3"/>
  <c r="AA609" i="3"/>
  <c r="AA351" i="3"/>
  <c r="AA434" i="3"/>
  <c r="AA342" i="3"/>
  <c r="AA510" i="3"/>
  <c r="AA480" i="3"/>
  <c r="AA354" i="3"/>
  <c r="AA330" i="3"/>
  <c r="AA401" i="3"/>
  <c r="AA398" i="3"/>
  <c r="AA52" i="3"/>
  <c r="AA84" i="3"/>
  <c r="AA93" i="3"/>
  <c r="AA100" i="3"/>
  <c r="AA95" i="3"/>
  <c r="AA133" i="3"/>
  <c r="AA26" i="3"/>
  <c r="AA55" i="3"/>
  <c r="F133" i="5"/>
  <c r="AJ1400" i="2"/>
  <c r="AK1426" i="2"/>
  <c r="AK1381" i="2"/>
  <c r="AJ1381" i="2"/>
  <c r="AJ1375" i="2"/>
  <c r="AI1375" i="2" s="1"/>
  <c r="AK1349" i="2"/>
  <c r="AJ1349" i="2"/>
  <c r="AJ1362" i="2"/>
  <c r="AK1362" i="2"/>
  <c r="AK1230" i="2"/>
  <c r="AJ1230" i="2"/>
  <c r="AK1317" i="2"/>
  <c r="AK1227" i="2"/>
  <c r="AJ1227" i="2"/>
  <c r="AK1232" i="2"/>
  <c r="AJ1167" i="2"/>
  <c r="AJ1277" i="2"/>
  <c r="E48" i="5" s="1"/>
  <c r="AK1339" i="2"/>
  <c r="AJ1339" i="2"/>
  <c r="AJ1223" i="2"/>
  <c r="AI1223" i="2" s="1"/>
  <c r="AK1171" i="2"/>
  <c r="AJ1171" i="2"/>
  <c r="AK1159" i="2"/>
  <c r="AJ993" i="2"/>
  <c r="AK1096" i="2"/>
  <c r="AJ1258" i="2"/>
  <c r="AK1258" i="2"/>
  <c r="AK1108" i="2"/>
  <c r="AJ1108" i="2"/>
  <c r="AK972" i="2"/>
  <c r="AJ1143" i="2"/>
  <c r="AK1143" i="2"/>
  <c r="AK1307" i="2"/>
  <c r="AJ1307" i="2"/>
  <c r="AJ1229" i="2"/>
  <c r="AK1169" i="2"/>
  <c r="AJ1169" i="2"/>
  <c r="AJ1093" i="2"/>
  <c r="AJ1237" i="2"/>
  <c r="AJ1079" i="2"/>
  <c r="AJ1222" i="2"/>
  <c r="AK1051" i="2"/>
  <c r="AK1168" i="2"/>
  <c r="AK1009" i="2"/>
  <c r="AK1078" i="2"/>
  <c r="AK934" i="2"/>
  <c r="AJ934" i="2"/>
  <c r="AK1033" i="2"/>
  <c r="AK1252" i="2"/>
  <c r="AA29" i="3"/>
  <c r="AK1105" i="2"/>
  <c r="AK796" i="2"/>
  <c r="AJ796" i="2"/>
  <c r="AK1004" i="2"/>
  <c r="AJ931" i="2"/>
  <c r="AK870" i="2"/>
  <c r="AJ1061" i="2"/>
  <c r="AK1061" i="2"/>
  <c r="AK947" i="2"/>
  <c r="AJ783" i="2"/>
  <c r="AK783" i="2"/>
  <c r="AJ1041" i="2"/>
  <c r="AI1041" i="2" s="1"/>
  <c r="AK888" i="2"/>
  <c r="AJ1097" i="2"/>
  <c r="AK955" i="2"/>
  <c r="AK850" i="2"/>
  <c r="AJ850" i="2"/>
  <c r="AK883" i="2"/>
  <c r="AJ883" i="2"/>
  <c r="AJ920" i="2"/>
  <c r="AK829" i="2"/>
  <c r="AJ752" i="2"/>
  <c r="AJ646" i="2"/>
  <c r="AJ1118" i="2"/>
  <c r="AI1118" i="2" s="1"/>
  <c r="AJ811" i="2"/>
  <c r="AJ627" i="2"/>
  <c r="AK627" i="2"/>
  <c r="AJ833" i="2"/>
  <c r="AJ751" i="2"/>
  <c r="AJ804" i="2"/>
  <c r="AJ790" i="2"/>
  <c r="AK790" i="2"/>
  <c r="AJ712" i="2"/>
  <c r="AJ609" i="2"/>
  <c r="AI609" i="2" s="1"/>
  <c r="AJ716" i="2"/>
  <c r="AK716" i="2"/>
  <c r="AJ902" i="2"/>
  <c r="AI902" i="2" s="1"/>
  <c r="AK902" i="2"/>
  <c r="AK712" i="2"/>
  <c r="AK763" i="2"/>
  <c r="AK802" i="2"/>
  <c r="AJ1056" i="2"/>
  <c r="AJ1150" i="2"/>
  <c r="AI1150" i="2" s="1"/>
  <c r="AJ1141" i="2"/>
  <c r="AK1267" i="2"/>
  <c r="AK1136" i="2"/>
  <c r="AJ1091" i="2"/>
  <c r="AJ957" i="2"/>
  <c r="E54" i="5" s="1"/>
  <c r="AK957" i="2"/>
  <c r="AK672" i="2"/>
  <c r="AJ672" i="2"/>
  <c r="AJ567" i="2"/>
  <c r="AK617" i="2"/>
  <c r="AJ582" i="2"/>
  <c r="AJ536" i="2"/>
  <c r="AJ619" i="2"/>
  <c r="AK619" i="2"/>
  <c r="AJ703" i="2"/>
  <c r="AJ190" i="2"/>
  <c r="AK16" i="2"/>
  <c r="AJ16" i="2"/>
  <c r="AK183" i="2"/>
  <c r="AJ183" i="2"/>
  <c r="AK223" i="2"/>
  <c r="AJ223" i="2"/>
  <c r="AJ1392" i="2"/>
  <c r="AK1392" i="2"/>
  <c r="AJ1287" i="2"/>
  <c r="AI1287" i="2" s="1"/>
  <c r="AJ1228" i="2"/>
  <c r="AK1330" i="2"/>
  <c r="AJ1078" i="2"/>
  <c r="AK1059" i="2"/>
  <c r="AJ1054" i="2"/>
  <c r="AA824" i="3"/>
  <c r="AA23" i="3"/>
  <c r="AA69" i="3"/>
  <c r="AA35" i="3"/>
  <c r="AA88" i="3"/>
  <c r="AA66" i="3"/>
  <c r="AA75" i="3"/>
  <c r="AK1423" i="2"/>
  <c r="AA131" i="3"/>
  <c r="AA50" i="3"/>
  <c r="E129" i="5"/>
  <c r="G129" i="5" s="1"/>
  <c r="AK1400" i="2"/>
  <c r="AK1421" i="2"/>
  <c r="AJ1421" i="2"/>
  <c r="AA124" i="3"/>
  <c r="AJ1401" i="2"/>
  <c r="AK1372" i="2"/>
  <c r="AJ1372" i="2"/>
  <c r="AK1370" i="2"/>
  <c r="AJ1370" i="2"/>
  <c r="AK1341" i="2"/>
  <c r="AJ1341" i="2"/>
  <c r="AJ1368" i="2"/>
  <c r="AK1318" i="2"/>
  <c r="AJ1318" i="2"/>
  <c r="AK1212" i="2"/>
  <c r="AJ1212" i="2"/>
  <c r="AK1225" i="2"/>
  <c r="AJ1225" i="2"/>
  <c r="AK1052" i="2"/>
  <c r="AJ1052" i="2"/>
  <c r="AJ1284" i="2"/>
  <c r="AJ1098" i="2"/>
  <c r="AK1098" i="2"/>
  <c r="AK1271" i="2"/>
  <c r="AJ1332" i="2"/>
  <c r="AK1092" i="2"/>
  <c r="AJ1092" i="2"/>
  <c r="AJ1094" i="2"/>
  <c r="AK1094" i="2"/>
  <c r="AK1223" i="2"/>
  <c r="AK1344" i="2"/>
  <c r="AK1141" i="2"/>
  <c r="AK986" i="2"/>
  <c r="AJ986" i="2"/>
  <c r="AJ1072" i="2"/>
  <c r="AJ1138" i="2"/>
  <c r="AK942" i="2"/>
  <c r="AJ942" i="2"/>
  <c r="AI942" i="2" s="1"/>
  <c r="AK1229" i="2"/>
  <c r="AJ1089" i="2"/>
  <c r="AK1089" i="2"/>
  <c r="AK1079" i="2"/>
  <c r="AK1222" i="2"/>
  <c r="AJ1151" i="2"/>
  <c r="AI1151" i="2" s="1"/>
  <c r="AJ1007" i="2"/>
  <c r="AJ1073" i="2"/>
  <c r="AK1166" i="2"/>
  <c r="AA19" i="3"/>
  <c r="AK997" i="2"/>
  <c r="AJ997" i="2"/>
  <c r="AI997" i="2" s="1"/>
  <c r="AJ1027" i="2"/>
  <c r="AK772" i="2"/>
  <c r="AJ772" i="2"/>
  <c r="AK998" i="2"/>
  <c r="AK931" i="2"/>
  <c r="AJ870" i="2"/>
  <c r="AK935" i="2"/>
  <c r="AK1041" i="2"/>
  <c r="AK882" i="2"/>
  <c r="AJ909" i="2"/>
  <c r="AI909" i="2" s="1"/>
  <c r="AK1097" i="2"/>
  <c r="AJ955" i="2"/>
  <c r="AI955" i="2" s="1"/>
  <c r="AJ1219" i="2"/>
  <c r="AK1219" i="2"/>
  <c r="AK920" i="2"/>
  <c r="AK823" i="2"/>
  <c r="AJ823" i="2"/>
  <c r="AK1118" i="2"/>
  <c r="AK811" i="2"/>
  <c r="AJ1043" i="2"/>
  <c r="AJ745" i="2"/>
  <c r="AJ915" i="2"/>
  <c r="AK854" i="2"/>
  <c r="AJ779" i="2"/>
  <c r="AI779" i="2" s="1"/>
  <c r="D35" i="5" s="1"/>
  <c r="AJ701" i="2"/>
  <c r="AK701" i="2"/>
  <c r="AK697" i="2"/>
  <c r="AJ697" i="2"/>
  <c r="AK586" i="2"/>
  <c r="AJ586" i="2"/>
  <c r="AK676" i="2"/>
  <c r="AK859" i="2"/>
  <c r="AJ859" i="2"/>
  <c r="AK691" i="2"/>
  <c r="AA123" i="3"/>
  <c r="AK887" i="2"/>
  <c r="AJ750" i="2"/>
  <c r="AJ1202" i="2"/>
  <c r="AK1188" i="2"/>
  <c r="AK1093" i="2"/>
  <c r="AK1185" i="2"/>
  <c r="AJ1132" i="2"/>
  <c r="AK907" i="2"/>
  <c r="AJ907" i="2"/>
  <c r="AI907" i="2" s="1"/>
  <c r="AK589" i="2"/>
  <c r="AJ611" i="2"/>
  <c r="AI611" i="2" s="1"/>
  <c r="AK605" i="2"/>
  <c r="AJ689" i="2"/>
  <c r="AK689" i="2"/>
  <c r="AA316" i="3"/>
  <c r="AK78" i="2"/>
  <c r="AK362" i="2"/>
  <c r="AJ1426" i="2"/>
  <c r="AK1325" i="2"/>
  <c r="AJ1325" i="2"/>
  <c r="AK1284" i="2"/>
  <c r="AJ1165" i="2"/>
  <c r="AJ1152" i="2"/>
  <c r="AI1152" i="2" s="1"/>
  <c r="AK1152" i="2"/>
  <c r="AJ1100" i="2"/>
  <c r="AJ1009" i="2"/>
  <c r="AJ1252" i="2"/>
  <c r="AJ882" i="2"/>
  <c r="AA703" i="3"/>
  <c r="AA775" i="3"/>
  <c r="AA619" i="3"/>
  <c r="AA584" i="3"/>
  <c r="AA364" i="3"/>
  <c r="AA416" i="3"/>
  <c r="AA368" i="3"/>
  <c r="AA358" i="3"/>
  <c r="AA336" i="3"/>
  <c r="AA310" i="3"/>
  <c r="AA64" i="3"/>
  <c r="AA20" i="3"/>
  <c r="AA54" i="3"/>
  <c r="AA59" i="3"/>
  <c r="AA68" i="3"/>
  <c r="AA126" i="3"/>
  <c r="AA435" i="3"/>
  <c r="AA128" i="3"/>
  <c r="AK1386" i="2"/>
  <c r="AJ1386" i="2"/>
  <c r="AA119" i="3"/>
  <c r="AK1401" i="2"/>
  <c r="AK1363" i="2"/>
  <c r="AJ1363" i="2"/>
  <c r="E116" i="5" s="1"/>
  <c r="AK1324" i="2"/>
  <c r="AJ1324" i="2"/>
  <c r="AJ1366" i="2"/>
  <c r="AK1194" i="2"/>
  <c r="AJ1194" i="2"/>
  <c r="AK1353" i="2"/>
  <c r="AJ1353" i="2"/>
  <c r="AJ1266" i="2"/>
  <c r="E90" i="5" s="1"/>
  <c r="AK1266" i="2"/>
  <c r="AJ1134" i="2"/>
  <c r="AK1134" i="2"/>
  <c r="AK1281" i="2"/>
  <c r="AK1332" i="2"/>
  <c r="AJ1233" i="2"/>
  <c r="AK1233" i="2"/>
  <c r="AK1218" i="2"/>
  <c r="AJ1218" i="2"/>
  <c r="AK1216" i="2"/>
  <c r="AJ1216" i="2"/>
  <c r="AK1163" i="2"/>
  <c r="AJ1308" i="2"/>
  <c r="AJ1127" i="2"/>
  <c r="AI1127" i="2" s="1"/>
  <c r="AJ1305" i="2"/>
  <c r="AK1072" i="2"/>
  <c r="AJ1255" i="2"/>
  <c r="AK1090" i="2"/>
  <c r="AJ1090" i="2"/>
  <c r="AK1262" i="2"/>
  <c r="AK924" i="2"/>
  <c r="AJ924" i="2"/>
  <c r="AJ1297" i="2"/>
  <c r="AK1314" i="2"/>
  <c r="AJ1314" i="2"/>
  <c r="AK1126" i="2"/>
  <c r="AJ1126" i="2"/>
  <c r="AI1126" i="2" s="1"/>
  <c r="AJ1085" i="2"/>
  <c r="AK1220" i="2"/>
  <c r="AJ1220" i="2"/>
  <c r="AJ1060" i="2"/>
  <c r="AJ1214" i="2"/>
  <c r="AK994" i="2"/>
  <c r="AJ994" i="2"/>
  <c r="AK1047" i="2"/>
  <c r="AK1151" i="2"/>
  <c r="AJ1337" i="2"/>
  <c r="AJ1038" i="2"/>
  <c r="AI1038" i="2" s="1"/>
  <c r="AK928" i="2"/>
  <c r="AJ928" i="2"/>
  <c r="AK1021" i="2"/>
  <c r="AJ1021" i="2"/>
  <c r="AJ1133" i="2"/>
  <c r="AI1133" i="2" s="1"/>
  <c r="AJ1088" i="2"/>
  <c r="AA9" i="3"/>
  <c r="AJ933" i="2"/>
  <c r="AK933" i="2"/>
  <c r="AK1027" i="2"/>
  <c r="AJ893" i="2"/>
  <c r="AK893" i="2"/>
  <c r="AJ984" i="2"/>
  <c r="E139" i="5" s="1"/>
  <c r="AJ927" i="2"/>
  <c r="AK841" i="2"/>
  <c r="AJ1039" i="2"/>
  <c r="AI1039" i="2" s="1"/>
  <c r="AK912" i="2"/>
  <c r="AJ912" i="2"/>
  <c r="AK662" i="2"/>
  <c r="AJ662" i="2"/>
  <c r="AK1006" i="2"/>
  <c r="AK1207" i="2"/>
  <c r="AJ1207" i="2"/>
  <c r="AK909" i="2"/>
  <c r="AK875" i="2"/>
  <c r="AJ875" i="2"/>
  <c r="AK778" i="2"/>
  <c r="AK885" i="2"/>
  <c r="AK744" i="2"/>
  <c r="AJ799" i="2"/>
  <c r="AI799" i="2" s="1"/>
  <c r="D37" i="5" s="1"/>
  <c r="AJ612" i="2"/>
  <c r="AI612" i="2" s="1"/>
  <c r="AK612" i="2"/>
  <c r="AK925" i="2"/>
  <c r="AJ925" i="2"/>
  <c r="AJ815" i="2"/>
  <c r="AK815" i="2"/>
  <c r="AK915" i="2"/>
  <c r="AK777" i="2"/>
  <c r="AJ777" i="2"/>
  <c r="AJ854" i="2"/>
  <c r="AJ601" i="2"/>
  <c r="AK601" i="2"/>
  <c r="AJ691" i="2"/>
  <c r="AJ645" i="2"/>
  <c r="AJ891" i="2"/>
  <c r="AK891" i="2"/>
  <c r="AA106" i="3"/>
  <c r="AK897" i="2"/>
  <c r="AK788" i="2"/>
  <c r="AK1210" i="2"/>
  <c r="AK1114" i="2"/>
  <c r="AK1132" i="2"/>
  <c r="AJ1232" i="2"/>
  <c r="AJ1145" i="2"/>
  <c r="AJ863" i="2"/>
  <c r="AK863" i="2"/>
  <c r="AK838" i="2"/>
  <c r="AK587" i="2"/>
  <c r="AJ636" i="2"/>
  <c r="AK636" i="2"/>
  <c r="AJ563" i="2"/>
  <c r="AK563" i="2"/>
  <c r="AJ606" i="2"/>
  <c r="AI606" i="2" s="1"/>
  <c r="AK606" i="2"/>
  <c r="AK396" i="2"/>
  <c r="AJ483" i="2"/>
  <c r="AJ215" i="2"/>
  <c r="AJ49" i="2"/>
  <c r="AK11" i="2"/>
  <c r="AJ11" i="2"/>
  <c r="AA754" i="3"/>
  <c r="AA461" i="3"/>
  <c r="AA348" i="3"/>
  <c r="AA148" i="3"/>
  <c r="AA212" i="3"/>
  <c r="AA704" i="3"/>
  <c r="AA288" i="3"/>
  <c r="AA45" i="3"/>
  <c r="AA197" i="3"/>
  <c r="AA780" i="3"/>
  <c r="AA447" i="3"/>
  <c r="AA774" i="3"/>
  <c r="AA337" i="3"/>
  <c r="AA468" i="3"/>
  <c r="AA477" i="3"/>
  <c r="AA207" i="3"/>
  <c r="AA13" i="3"/>
  <c r="AA60" i="3"/>
  <c r="AA231" i="3"/>
  <c r="AA741" i="3"/>
  <c r="AA445" i="3"/>
  <c r="AA617" i="3"/>
  <c r="AA333" i="3"/>
  <c r="AA380" i="3"/>
  <c r="AA343" i="3"/>
  <c r="AA152" i="3"/>
  <c r="AA745" i="3"/>
  <c r="AA433" i="3"/>
  <c r="AA326" i="3"/>
  <c r="AA272" i="3"/>
  <c r="AA253" i="3"/>
  <c r="AA408" i="3"/>
  <c r="AA290" i="3"/>
  <c r="AA67" i="3"/>
  <c r="AA263" i="3"/>
  <c r="AA613" i="3"/>
  <c r="AA397" i="3"/>
  <c r="AA485" i="3"/>
  <c r="AA227" i="3"/>
  <c r="AA251" i="3"/>
  <c r="AA312" i="3"/>
  <c r="AA286" i="3"/>
  <c r="AA528" i="3"/>
  <c r="AA738" i="3"/>
  <c r="AA724" i="3"/>
  <c r="AA200" i="3"/>
  <c r="AA224" i="3"/>
  <c r="AA367" i="3"/>
  <c r="AA260" i="3"/>
  <c r="AA526" i="3"/>
  <c r="AA562" i="3"/>
  <c r="AA488" i="3"/>
  <c r="AA188" i="3"/>
  <c r="AA210" i="3"/>
  <c r="AA314" i="3"/>
  <c r="AA246" i="3"/>
  <c r="AA515" i="3"/>
  <c r="AA319" i="3"/>
  <c r="AA419" i="3"/>
  <c r="AA176" i="3"/>
  <c r="AA473" i="3"/>
  <c r="AA234" i="3"/>
  <c r="AA217" i="3"/>
  <c r="AA143" i="3"/>
  <c r="AA513" i="3"/>
  <c r="AA685" i="3"/>
  <c r="AA355" i="3"/>
  <c r="AA361" i="3"/>
  <c r="AA325" i="3"/>
  <c r="AA486" i="3"/>
  <c r="AA215" i="3"/>
  <c r="AA511" i="3"/>
  <c r="AA595" i="3"/>
  <c r="AA331" i="3"/>
  <c r="AA270" i="3"/>
  <c r="AA301" i="3"/>
  <c r="AA369" i="3"/>
  <c r="AA502" i="3"/>
  <c r="AA426" i="3"/>
  <c r="AA292" i="3"/>
  <c r="AA241" i="3"/>
  <c r="AA295" i="3"/>
  <c r="AA318" i="3"/>
  <c r="AK1351" i="2"/>
  <c r="AJ1351" i="2"/>
  <c r="AJ1317" i="2"/>
  <c r="AJ1096" i="2"/>
  <c r="AK1240" i="2"/>
  <c r="AJ1168" i="2"/>
  <c r="AJ1033" i="2"/>
  <c r="AK1002" i="2"/>
  <c r="AJ1002" i="2"/>
  <c r="AI1002" i="2" s="1"/>
  <c r="AK1020" i="2"/>
  <c r="AJ1020" i="2"/>
  <c r="AK971" i="2"/>
  <c r="AA784" i="3"/>
  <c r="AA490" i="3"/>
  <c r="AA785" i="3"/>
  <c r="AA766" i="3"/>
  <c r="AA649" i="3"/>
  <c r="AA750" i="3"/>
  <c r="AA733" i="3"/>
  <c r="AA604" i="3"/>
  <c r="AA660" i="3"/>
  <c r="AA612" i="3"/>
  <c r="AA547" i="3"/>
  <c r="AA340" i="3"/>
  <c r="AA322" i="3"/>
  <c r="AA346" i="3"/>
  <c r="AA404" i="3"/>
  <c r="AA366" i="3"/>
  <c r="AA822" i="3"/>
  <c r="AA338" i="3"/>
  <c r="AA30" i="3"/>
  <c r="AA58" i="3"/>
  <c r="AA114" i="3"/>
  <c r="AA409" i="3"/>
  <c r="AA121" i="3"/>
  <c r="AK1418" i="2"/>
  <c r="AJ1418" i="2"/>
  <c r="AA33" i="3"/>
  <c r="AK1404" i="2"/>
  <c r="AJ1404" i="2"/>
  <c r="AA112" i="3"/>
  <c r="AK1354" i="2"/>
  <c r="AJ1354" i="2"/>
  <c r="AI1354" i="2" s="1"/>
  <c r="AJ1361" i="2"/>
  <c r="E115" i="5" s="1"/>
  <c r="AK1361" i="2"/>
  <c r="AJ1320" i="2"/>
  <c r="AK1336" i="2"/>
  <c r="AJ1336" i="2"/>
  <c r="AK1366" i="2"/>
  <c r="AJ1367" i="2"/>
  <c r="E118" i="5" s="1"/>
  <c r="AK1367" i="2"/>
  <c r="AK1176" i="2"/>
  <c r="AJ1176" i="2"/>
  <c r="AJ1298" i="2"/>
  <c r="AK1164" i="2"/>
  <c r="AJ1164" i="2"/>
  <c r="AK1331" i="2"/>
  <c r="AJ1331" i="2"/>
  <c r="AJ1210" i="2"/>
  <c r="AK1234" i="2"/>
  <c r="AJ1234" i="2"/>
  <c r="AJ1347" i="2"/>
  <c r="AK1198" i="2"/>
  <c r="AJ1198" i="2"/>
  <c r="AK1346" i="2"/>
  <c r="AJ1346" i="2"/>
  <c r="AK1150" i="2"/>
  <c r="AK1308" i="2"/>
  <c r="AK1127" i="2"/>
  <c r="AK1305" i="2"/>
  <c r="AK1062" i="2"/>
  <c r="AK1241" i="2"/>
  <c r="AJ1241" i="2"/>
  <c r="AK1110" i="2"/>
  <c r="AJ1110" i="2"/>
  <c r="AK1285" i="2"/>
  <c r="AK1297" i="2"/>
  <c r="AJ1208" i="2"/>
  <c r="AK1208" i="2"/>
  <c r="AJ1051" i="2"/>
  <c r="AK1214" i="2"/>
  <c r="AK992" i="2"/>
  <c r="AK1029" i="2"/>
  <c r="AK1144" i="2"/>
  <c r="AJ1144" i="2"/>
  <c r="AK1337" i="2"/>
  <c r="AJ989" i="2"/>
  <c r="E65" i="5" s="1"/>
  <c r="AK989" i="2"/>
  <c r="AK1038" i="2"/>
  <c r="AK1003" i="2"/>
  <c r="AJ1003" i="2"/>
  <c r="AI1003" i="2" s="1"/>
  <c r="AK1133" i="2"/>
  <c r="AJ980" i="2"/>
  <c r="AK980" i="2"/>
  <c r="AK1088" i="2"/>
  <c r="AK1154" i="2"/>
  <c r="AJ1154" i="2"/>
  <c r="AI1154" i="2" s="1"/>
  <c r="AK921" i="2"/>
  <c r="AJ921" i="2"/>
  <c r="AJ868" i="2"/>
  <c r="AK984" i="2"/>
  <c r="AK927" i="2"/>
  <c r="AJ798" i="2"/>
  <c r="AK1039" i="2"/>
  <c r="AK658" i="2"/>
  <c r="AJ658" i="2"/>
  <c r="AI658" i="2" s="1"/>
  <c r="D33" i="5" s="1"/>
  <c r="AK898" i="2"/>
  <c r="AJ898" i="2"/>
  <c r="AK1076" i="2"/>
  <c r="AJ1076" i="2"/>
  <c r="AJ1131" i="2"/>
  <c r="AK1131" i="2"/>
  <c r="AJ965" i="2"/>
  <c r="E56" i="5" s="1"/>
  <c r="AK965" i="2"/>
  <c r="AK1156" i="2"/>
  <c r="AK871" i="2"/>
  <c r="AJ871" i="2"/>
  <c r="AK1019" i="2"/>
  <c r="AJ885" i="2"/>
  <c r="AK813" i="2"/>
  <c r="AJ625" i="2"/>
  <c r="AK625" i="2"/>
  <c r="AK996" i="2"/>
  <c r="AJ996" i="2"/>
  <c r="AK799" i="2"/>
  <c r="AK867" i="2"/>
  <c r="AK845" i="2"/>
  <c r="AK770" i="2"/>
  <c r="AK682" i="2"/>
  <c r="AK599" i="2"/>
  <c r="AJ680" i="2"/>
  <c r="AK680" i="2"/>
  <c r="AK645" i="2"/>
  <c r="AK628" i="2"/>
  <c r="AJ628" i="2"/>
  <c r="AI628" i="2" s="1"/>
  <c r="D29" i="5" s="1"/>
  <c r="AA89" i="3"/>
  <c r="AK839" i="2"/>
  <c r="AJ967" i="2"/>
  <c r="AI967" i="2" s="1"/>
  <c r="AJ1211" i="2"/>
  <c r="AJ1195" i="2"/>
  <c r="AK1007" i="2"/>
  <c r="AK1217" i="2"/>
  <c r="AK846" i="2"/>
  <c r="AJ838" i="2"/>
  <c r="AJ587" i="2"/>
  <c r="AK561" i="2"/>
  <c r="AJ561" i="2"/>
  <c r="AJ858" i="2"/>
  <c r="AK858" i="2"/>
  <c r="AK346" i="2"/>
  <c r="AK125" i="2"/>
  <c r="AJ125" i="2"/>
  <c r="E131" i="5"/>
  <c r="AK1369" i="2"/>
  <c r="AJ1369" i="2"/>
  <c r="E120" i="5" s="1"/>
  <c r="AK1319" i="2"/>
  <c r="AA815" i="3"/>
  <c r="AA783" i="3"/>
  <c r="AA820" i="3"/>
  <c r="AA834" i="3"/>
  <c r="AA818" i="3"/>
  <c r="AA760" i="3"/>
  <c r="AA471" i="3"/>
  <c r="AA810" i="3"/>
  <c r="AA505" i="3"/>
  <c r="AA748" i="3"/>
  <c r="AA353" i="3"/>
  <c r="AA725" i="3"/>
  <c r="AA593" i="3"/>
  <c r="AA582" i="3"/>
  <c r="AA615" i="3"/>
  <c r="AA529" i="3"/>
  <c r="AA521" i="3"/>
  <c r="AA339" i="3"/>
  <c r="AA350" i="3"/>
  <c r="AA352" i="3"/>
  <c r="AA764" i="3"/>
  <c r="AA771" i="3"/>
  <c r="AA327" i="3"/>
  <c r="AA25" i="3"/>
  <c r="AA37" i="3"/>
  <c r="AA32" i="3"/>
  <c r="AA107" i="3"/>
  <c r="AA349" i="3"/>
  <c r="AA99" i="3"/>
  <c r="AA28" i="3"/>
  <c r="AK1384" i="2"/>
  <c r="AJ1384" i="2"/>
  <c r="AI1384" i="2" s="1"/>
  <c r="D125" i="5" s="1"/>
  <c r="F129" i="5"/>
  <c r="AA78" i="3"/>
  <c r="AK1345" i="2"/>
  <c r="AJ1345" i="2"/>
  <c r="AJ1334" i="2"/>
  <c r="AK1334" i="2"/>
  <c r="AK1374" i="2"/>
  <c r="AJ1374" i="2"/>
  <c r="AK1158" i="2"/>
  <c r="AJ1158" i="2"/>
  <c r="AK1294" i="2"/>
  <c r="AJ1294" i="2"/>
  <c r="E107" i="5" s="1"/>
  <c r="AJ1268" i="2"/>
  <c r="AK1289" i="2"/>
  <c r="AJ1289" i="2"/>
  <c r="E104" i="5" s="1"/>
  <c r="AK1195" i="2"/>
  <c r="AK1347" i="2"/>
  <c r="AJ1245" i="2"/>
  <c r="E106" i="5" s="1"/>
  <c r="AK1245" i="2"/>
  <c r="AJ1117" i="2"/>
  <c r="AI1117" i="2" s="1"/>
  <c r="AK1117" i="2"/>
  <c r="AK1368" i="2"/>
  <c r="AK1231" i="2"/>
  <c r="AJ1209" i="2"/>
  <c r="AK1209" i="2"/>
  <c r="AJ1213" i="2"/>
  <c r="AJ1120" i="2"/>
  <c r="AI1120" i="2" s="1"/>
  <c r="AJ1050" i="2"/>
  <c r="AJ1251" i="2"/>
  <c r="AK1251" i="2"/>
  <c r="AK1295" i="2"/>
  <c r="AJ1123" i="2"/>
  <c r="AK1080" i="2"/>
  <c r="AJ1080" i="2"/>
  <c r="AK1160" i="2"/>
  <c r="AK990" i="2"/>
  <c r="AJ1025" i="2"/>
  <c r="E75" i="5" s="1"/>
  <c r="AJ1226" i="2"/>
  <c r="AJ991" i="2"/>
  <c r="AK916" i="2"/>
  <c r="AJ916" i="2"/>
  <c r="AJ962" i="2"/>
  <c r="AK962" i="2"/>
  <c r="AA129" i="3"/>
  <c r="AJ953" i="2"/>
  <c r="AJ917" i="2"/>
  <c r="AK917" i="2"/>
  <c r="AJ982" i="2"/>
  <c r="AK868" i="2"/>
  <c r="AK1192" i="2"/>
  <c r="AJ966" i="2"/>
  <c r="AK922" i="2"/>
  <c r="AJ792" i="2"/>
  <c r="AI792" i="2" s="1"/>
  <c r="AJ1023" i="2"/>
  <c r="AI1023" i="2" s="1"/>
  <c r="AJ903" i="2"/>
  <c r="AJ1048" i="2"/>
  <c r="AK951" i="2"/>
  <c r="AJ1156" i="2"/>
  <c r="AJ1010" i="2"/>
  <c r="AJ880" i="2"/>
  <c r="AJ813" i="2"/>
  <c r="AK730" i="2"/>
  <c r="AK614" i="2"/>
  <c r="AK941" i="2"/>
  <c r="AJ941" i="2"/>
  <c r="AI941" i="2" s="1"/>
  <c r="AK766" i="2"/>
  <c r="AJ766" i="2"/>
  <c r="AJ797" i="2"/>
  <c r="AK797" i="2"/>
  <c r="AJ718" i="2"/>
  <c r="AJ867" i="2"/>
  <c r="AK768" i="2"/>
  <c r="AJ768" i="2"/>
  <c r="AJ845" i="2"/>
  <c r="AJ770" i="2"/>
  <c r="AJ676" i="2"/>
  <c r="AK577" i="2"/>
  <c r="AJ577" i="2"/>
  <c r="AJ801" i="2"/>
  <c r="AK801" i="2"/>
  <c r="AK832" i="2"/>
  <c r="AA62" i="3"/>
  <c r="AK1211" i="2"/>
  <c r="AJ945" i="2"/>
  <c r="AJ1319" i="2"/>
  <c r="AK1277" i="2"/>
  <c r="AK1259" i="2"/>
  <c r="AJ1292" i="2"/>
  <c r="AJ809" i="2"/>
  <c r="AK818" i="2"/>
  <c r="AJ818" i="2"/>
  <c r="AJ576" i="2"/>
  <c r="AI576" i="2" s="1"/>
  <c r="D21" i="5" s="1"/>
  <c r="AJ688" i="2"/>
  <c r="AJ632" i="2"/>
  <c r="AK622" i="2"/>
  <c r="AJ878" i="2"/>
  <c r="AK878" i="2"/>
  <c r="AJ267" i="2"/>
  <c r="AK314" i="2"/>
  <c r="AJ314" i="2"/>
  <c r="AI314" i="2" s="1"/>
  <c r="AJ152" i="2"/>
  <c r="AK152" i="2"/>
  <c r="AJ504" i="2"/>
  <c r="AJ515" i="2"/>
  <c r="AK61" i="2"/>
  <c r="AA134" i="3"/>
  <c r="AK911" i="2"/>
  <c r="AK833" i="2"/>
  <c r="AJ711" i="2"/>
  <c r="AJ675" i="2"/>
  <c r="AK1010" i="2"/>
  <c r="AK872" i="2"/>
  <c r="AK806" i="2"/>
  <c r="AJ705" i="2"/>
  <c r="AJ669" i="2"/>
  <c r="AJ841" i="2"/>
  <c r="AK824" i="2"/>
  <c r="AK817" i="2"/>
  <c r="AJ806" i="2"/>
  <c r="AK747" i="2"/>
  <c r="AK720" i="2"/>
  <c r="AK684" i="2"/>
  <c r="AK607" i="2"/>
  <c r="AJ998" i="2"/>
  <c r="AI998" i="2" s="1"/>
  <c r="AJ908" i="2"/>
  <c r="AK843" i="2"/>
  <c r="AK808" i="2"/>
  <c r="AJ753" i="2"/>
  <c r="AK792" i="2"/>
  <c r="AK781" i="2"/>
  <c r="AJ774" i="2"/>
  <c r="AI774" i="2" s="1"/>
  <c r="D100" i="5" s="1"/>
  <c r="AJ714" i="2"/>
  <c r="AJ678" i="2"/>
  <c r="AJ647" i="2"/>
  <c r="AJ929" i="2"/>
  <c r="AK830" i="2"/>
  <c r="AK765" i="2"/>
  <c r="AK729" i="2"/>
  <c r="AK693" i="2"/>
  <c r="AK613" i="2"/>
  <c r="AJ830" i="2"/>
  <c r="AJ787" i="2"/>
  <c r="AJ765" i="2"/>
  <c r="AJ729" i="2"/>
  <c r="AJ693" i="2"/>
  <c r="AJ613" i="2"/>
  <c r="AI613" i="2" s="1"/>
  <c r="AJ985" i="2"/>
  <c r="E62" i="5" s="1"/>
  <c r="AJ983" i="2"/>
  <c r="AK950" i="2"/>
  <c r="AJ914" i="2"/>
  <c r="AI914" i="2" s="1"/>
  <c r="AK851" i="2"/>
  <c r="AK798" i="2"/>
  <c r="AJ778" i="2"/>
  <c r="AJ723" i="2"/>
  <c r="AJ687" i="2"/>
  <c r="AK654" i="2"/>
  <c r="AJ952" i="2"/>
  <c r="AK842" i="2"/>
  <c r="AK771" i="2"/>
  <c r="AK756" i="2"/>
  <c r="AK738" i="2"/>
  <c r="AK702" i="2"/>
  <c r="AJ827" i="2"/>
  <c r="AI827" i="2" s="1"/>
  <c r="AJ791" i="2"/>
  <c r="AI791" i="2" s="1"/>
  <c r="AJ784" i="2"/>
  <c r="AK780" i="2"/>
  <c r="AK711" i="2"/>
  <c r="AJ709" i="2"/>
  <c r="AK675" i="2"/>
  <c r="AJ673" i="2"/>
  <c r="AJ978" i="2"/>
  <c r="AK734" i="2"/>
  <c r="AJ732" i="2"/>
  <c r="AJ681" i="2"/>
  <c r="AK609" i="2"/>
  <c r="AJ574" i="2"/>
  <c r="AK567" i="2"/>
  <c r="AJ717" i="2"/>
  <c r="AJ614" i="2"/>
  <c r="AI614" i="2" s="1"/>
  <c r="AJ604" i="2"/>
  <c r="AJ580" i="2"/>
  <c r="AJ771" i="2"/>
  <c r="AI771" i="2" s="1"/>
  <c r="AK743" i="2"/>
  <c r="AK584" i="2"/>
  <c r="AJ565" i="2"/>
  <c r="AI565" i="2" s="1"/>
  <c r="AK542" i="2"/>
  <c r="AJ622" i="2"/>
  <c r="AK752" i="2"/>
  <c r="AJ702" i="2"/>
  <c r="AK659" i="2"/>
  <c r="AJ571" i="2"/>
  <c r="AI571" i="2" s="1"/>
  <c r="AK554" i="2"/>
  <c r="AJ478" i="2"/>
  <c r="AK473" i="2"/>
  <c r="AJ460" i="2"/>
  <c r="AK452" i="2"/>
  <c r="AJ348" i="2"/>
  <c r="AJ345" i="2"/>
  <c r="AI345" i="2" s="1"/>
  <c r="AJ342" i="2"/>
  <c r="AI342" i="2" s="1"/>
  <c r="AJ339" i="2"/>
  <c r="AI339" i="2" s="1"/>
  <c r="AK853" i="2"/>
  <c r="AK809" i="2"/>
  <c r="AK791" i="2"/>
  <c r="AJ747" i="2"/>
  <c r="AJ738" i="2"/>
  <c r="AJ640" i="2"/>
  <c r="AJ594" i="2"/>
  <c r="AK592" i="2"/>
  <c r="AJ699" i="2"/>
  <c r="AJ656" i="2"/>
  <c r="AI656" i="2" s="1"/>
  <c r="D32" i="5" s="1"/>
  <c r="AK642" i="2"/>
  <c r="AJ592" i="2"/>
  <c r="AK532" i="2"/>
  <c r="AK523" i="2"/>
  <c r="AK514" i="2"/>
  <c r="AK827" i="2"/>
  <c r="AJ735" i="2"/>
  <c r="AJ629" i="2"/>
  <c r="AJ532" i="2"/>
  <c r="AJ653" i="2"/>
  <c r="AK583" i="2"/>
  <c r="AK555" i="2"/>
  <c r="AJ756" i="2"/>
  <c r="AJ744" i="2"/>
  <c r="AJ694" i="2"/>
  <c r="AJ684" i="2"/>
  <c r="AJ648" i="2"/>
  <c r="AK646" i="2"/>
  <c r="AK600" i="2"/>
  <c r="AJ598" i="2"/>
  <c r="AJ583" i="2"/>
  <c r="AJ555" i="2"/>
  <c r="AK840" i="2"/>
  <c r="AJ715" i="2"/>
  <c r="AK698" i="2"/>
  <c r="AJ696" i="2"/>
  <c r="AJ650" i="2"/>
  <c r="AK574" i="2"/>
  <c r="AJ553" i="2"/>
  <c r="AJ535" i="2"/>
  <c r="AK535" i="2"/>
  <c r="AJ529" i="2"/>
  <c r="AK483" i="2"/>
  <c r="AK440" i="2"/>
  <c r="AJ410" i="2"/>
  <c r="AJ398" i="2"/>
  <c r="AJ386" i="2"/>
  <c r="AJ374" i="2"/>
  <c r="AJ318" i="2"/>
  <c r="AI318" i="2" s="1"/>
  <c r="AK312" i="2"/>
  <c r="AJ252" i="2"/>
  <c r="AJ237" i="2"/>
  <c r="AK222" i="2"/>
  <c r="AJ195" i="2"/>
  <c r="AK488" i="2"/>
  <c r="AJ285" i="2"/>
  <c r="AJ246" i="2"/>
  <c r="AJ589" i="2"/>
  <c r="E26" i="5" s="1"/>
  <c r="AJ440" i="2"/>
  <c r="AK336" i="2"/>
  <c r="AK327" i="2"/>
  <c r="AJ312" i="2"/>
  <c r="AI312" i="2" s="1"/>
  <c r="AK306" i="2"/>
  <c r="AK297" i="2"/>
  <c r="AK288" i="2"/>
  <c r="AK279" i="2"/>
  <c r="AJ222" i="2"/>
  <c r="AK434" i="2"/>
  <c r="AJ270" i="2"/>
  <c r="AK470" i="2"/>
  <c r="AJ336" i="2"/>
  <c r="AJ327" i="2"/>
  <c r="AJ306" i="2"/>
  <c r="AJ297" i="2"/>
  <c r="AJ288" i="2"/>
  <c r="AJ279" i="2"/>
  <c r="AJ198" i="2"/>
  <c r="AI198" i="2" s="1"/>
  <c r="AJ425" i="2"/>
  <c r="AJ276" i="2"/>
  <c r="AK502" i="2"/>
  <c r="AK457" i="2"/>
  <c r="AK446" i="2"/>
  <c r="AK431" i="2"/>
  <c r="AK342" i="2"/>
  <c r="AK321" i="2"/>
  <c r="AK189" i="2"/>
  <c r="AK153" i="2"/>
  <c r="AK475" i="2"/>
  <c r="AJ294" i="2"/>
  <c r="AK553" i="2"/>
  <c r="AK520" i="2"/>
  <c r="AK508" i="2"/>
  <c r="AJ502" i="2"/>
  <c r="AK480" i="2"/>
  <c r="AK478" i="2"/>
  <c r="AJ457" i="2"/>
  <c r="AK448" i="2"/>
  <c r="AJ431" i="2"/>
  <c r="AJ419" i="2"/>
  <c r="AK359" i="2"/>
  <c r="AK348" i="2"/>
  <c r="AJ344" i="2"/>
  <c r="AI344" i="2" s="1"/>
  <c r="AJ321" i="2"/>
  <c r="AK273" i="2"/>
  <c r="AK249" i="2"/>
  <c r="AK234" i="2"/>
  <c r="AK198" i="2"/>
  <c r="AK576" i="2"/>
  <c r="AK526" i="2"/>
  <c r="AJ520" i="2"/>
  <c r="AK437" i="2"/>
  <c r="AJ359" i="2"/>
  <c r="AK330" i="2"/>
  <c r="AK315" i="2"/>
  <c r="AK300" i="2"/>
  <c r="AK291" i="2"/>
  <c r="AK282" i="2"/>
  <c r="AJ273" i="2"/>
  <c r="AK264" i="2"/>
  <c r="AJ249" i="2"/>
  <c r="AJ234" i="2"/>
  <c r="AI234" i="2" s="1"/>
  <c r="AK219" i="2"/>
  <c r="AK207" i="2"/>
  <c r="AK196" i="2"/>
  <c r="AK171" i="2"/>
  <c r="AK460" i="2"/>
  <c r="AK272" i="2"/>
  <c r="AJ679" i="2"/>
  <c r="AK677" i="2"/>
  <c r="AK538" i="2"/>
  <c r="AK465" i="2"/>
  <c r="AJ437" i="2"/>
  <c r="AJ416" i="2"/>
  <c r="AJ404" i="2"/>
  <c r="AJ392" i="2"/>
  <c r="AJ380" i="2"/>
  <c r="AJ368" i="2"/>
  <c r="AJ330" i="2"/>
  <c r="AJ315" i="2"/>
  <c r="AK309" i="2"/>
  <c r="AJ300" i="2"/>
  <c r="AJ291" i="2"/>
  <c r="AJ282" i="2"/>
  <c r="AJ264" i="2"/>
  <c r="AI264" i="2" s="1"/>
  <c r="AK255" i="2"/>
  <c r="AJ219" i="2"/>
  <c r="AI219" i="2" s="1"/>
  <c r="AJ207" i="2"/>
  <c r="AI207" i="2" s="1"/>
  <c r="AK205" i="2"/>
  <c r="AJ189" i="2"/>
  <c r="AK184" i="2"/>
  <c r="AJ171" i="2"/>
  <c r="AK166" i="2"/>
  <c r="AJ153" i="2"/>
  <c r="AK148" i="2"/>
  <c r="AK462" i="2"/>
  <c r="AJ303" i="2"/>
  <c r="AJ538" i="2"/>
  <c r="AJ454" i="2"/>
  <c r="AI454" i="2" s="1"/>
  <c r="AK443" i="2"/>
  <c r="AJ309" i="2"/>
  <c r="AI309" i="2" s="1"/>
  <c r="AK517" i="2"/>
  <c r="AK345" i="2"/>
  <c r="AJ261" i="2"/>
  <c r="AJ730" i="2"/>
  <c r="AJ720" i="2"/>
  <c r="AJ602" i="2"/>
  <c r="AK565" i="2"/>
  <c r="AJ443" i="2"/>
  <c r="AK339" i="2"/>
  <c r="AK324" i="2"/>
  <c r="AJ333" i="2"/>
  <c r="AK248" i="2"/>
  <c r="AK333" i="2"/>
  <c r="AJ324" i="2"/>
  <c r="AI324" i="2" s="1"/>
  <c r="AK303" i="2"/>
  <c r="AK294" i="2"/>
  <c r="AK285" i="2"/>
  <c r="AK276" i="2"/>
  <c r="AK511" i="2"/>
  <c r="AJ607" i="2"/>
  <c r="AI607" i="2" s="1"/>
  <c r="AK529" i="2"/>
  <c r="AJ511" i="2"/>
  <c r="AJ475" i="2"/>
  <c r="AK449" i="2"/>
  <c r="AJ434" i="2"/>
  <c r="AJ216" i="2"/>
  <c r="AI216" i="2" s="1"/>
  <c r="AJ177" i="2"/>
  <c r="AK141" i="2"/>
  <c r="AK132" i="2"/>
  <c r="AK123" i="2"/>
  <c r="AK114" i="2"/>
  <c r="AK252" i="2"/>
  <c r="AK154" i="2"/>
  <c r="AJ9" i="2"/>
  <c r="AK218" i="2"/>
  <c r="AK172" i="2"/>
  <c r="AJ347" i="2"/>
  <c r="AK237" i="2"/>
  <c r="AK208" i="2"/>
  <c r="AK190" i="2"/>
  <c r="AK210" i="2"/>
  <c r="AK195" i="2"/>
  <c r="AK138" i="2"/>
  <c r="AK129" i="2"/>
  <c r="AK197" i="2"/>
  <c r="AK149" i="2"/>
  <c r="AJ210" i="2"/>
  <c r="AJ231" i="2"/>
  <c r="AK167" i="2"/>
  <c r="AJ24" i="2"/>
  <c r="AJ21" i="2"/>
  <c r="AI21" i="2" s="1"/>
  <c r="AK233" i="2"/>
  <c r="AK185" i="2"/>
  <c r="AJ15" i="2"/>
  <c r="AJ18" i="2"/>
  <c r="AK318" i="2"/>
  <c r="AJ12" i="2"/>
  <c r="AJ320" i="2"/>
  <c r="AK180" i="2"/>
  <c r="AJ159" i="2"/>
  <c r="AK162" i="2"/>
  <c r="AJ36" i="2"/>
  <c r="AK18" i="2"/>
  <c r="AK15" i="2"/>
  <c r="AK36" i="2"/>
  <c r="AK144" i="2"/>
  <c r="AJ338" i="2"/>
  <c r="AI338" i="2" s="1"/>
  <c r="AK115" i="2"/>
  <c r="AK70" i="2"/>
  <c r="AK48" i="2"/>
  <c r="AK240" i="2"/>
  <c r="AJ132" i="2"/>
  <c r="AK87" i="2"/>
  <c r="AK267" i="2"/>
  <c r="AK413" i="2"/>
  <c r="AJ465" i="2"/>
  <c r="AK366" i="2"/>
  <c r="AK540" i="2"/>
  <c r="AJ163" i="2"/>
  <c r="AJ346" i="2"/>
  <c r="AI346" i="2" s="1"/>
  <c r="AJ461" i="2"/>
  <c r="AJ579" i="2"/>
  <c r="AJ61" i="2"/>
  <c r="AK226" i="2"/>
  <c r="AK393" i="2"/>
  <c r="AK506" i="2"/>
  <c r="AJ88" i="2"/>
  <c r="AK163" i="2"/>
  <c r="AK155" i="2"/>
  <c r="AJ323" i="2"/>
  <c r="AJ396" i="2"/>
  <c r="AJ490" i="2"/>
  <c r="AJ208" i="2"/>
  <c r="AI208" i="2" s="1"/>
  <c r="AK533" i="2"/>
  <c r="AK530" i="2"/>
  <c r="AK740" i="2"/>
  <c r="AJ671" i="2"/>
  <c r="AK500" i="2"/>
  <c r="AK721" i="2"/>
  <c r="AJ685" i="2"/>
  <c r="AJ617" i="2"/>
  <c r="AJ572" i="2"/>
  <c r="AK700" i="2"/>
  <c r="AK602" i="2"/>
  <c r="AK739" i="2"/>
  <c r="AK773" i="2"/>
  <c r="AK1340" i="2"/>
  <c r="AK1342" i="2"/>
  <c r="AJ1181" i="2"/>
  <c r="AJ1271" i="2"/>
  <c r="AK1149" i="2"/>
  <c r="AK1100" i="2"/>
  <c r="AJ1019" i="2"/>
  <c r="AJ1106" i="2"/>
  <c r="AJ1159" i="2"/>
  <c r="AJ872" i="2"/>
  <c r="AJ820" i="2"/>
  <c r="AK1073" i="2"/>
  <c r="AK1091" i="2"/>
  <c r="AK914" i="2"/>
  <c r="AJ826" i="2"/>
  <c r="AJ761" i="2"/>
  <c r="AI761" i="2" s="1"/>
  <c r="AK759" i="2"/>
  <c r="AK620" i="2"/>
  <c r="AK718" i="2"/>
  <c r="AK779" i="2"/>
  <c r="AK49" i="2"/>
  <c r="AJ146" i="2"/>
  <c r="AJ176" i="2"/>
  <c r="AJ45" i="2"/>
  <c r="AK45" i="2"/>
  <c r="AJ158" i="2"/>
  <c r="AK341" i="2"/>
  <c r="AJ120" i="2"/>
  <c r="AJ79" i="2"/>
  <c r="AK192" i="2"/>
  <c r="AK284" i="2"/>
  <c r="AK57" i="2"/>
  <c r="AJ240" i="2"/>
  <c r="AI240" i="2" s="1"/>
  <c r="AK136" i="2"/>
  <c r="AJ42" i="2"/>
  <c r="AK143" i="2"/>
  <c r="AK96" i="2"/>
  <c r="AK270" i="2"/>
  <c r="AK423" i="2"/>
  <c r="AJ523" i="2"/>
  <c r="AK411" i="2"/>
  <c r="AK392" i="2"/>
  <c r="AJ366" i="2"/>
  <c r="AJ540" i="2"/>
  <c r="E13" i="5" s="1"/>
  <c r="AJ181" i="2"/>
  <c r="AJ448" i="2"/>
  <c r="AJ508" i="2"/>
  <c r="AK461" i="2"/>
  <c r="AK579" i="2"/>
  <c r="AJ82" i="2"/>
  <c r="AJ226" i="2"/>
  <c r="AJ393" i="2"/>
  <c r="AJ506" i="2"/>
  <c r="AJ91" i="2"/>
  <c r="AK351" i="2"/>
  <c r="AK398" i="2"/>
  <c r="AK408" i="2"/>
  <c r="AK490" i="2"/>
  <c r="AK283" i="2"/>
  <c r="AJ462" i="2"/>
  <c r="AJ533" i="2"/>
  <c r="AK653" i="2"/>
  <c r="AJ530" i="2"/>
  <c r="AK585" i="2"/>
  <c r="AK754" i="2"/>
  <c r="AK671" i="2"/>
  <c r="AJ500" i="2"/>
  <c r="AJ721" i="2"/>
  <c r="AK572" i="2"/>
  <c r="AJ700" i="2"/>
  <c r="AK623" i="2"/>
  <c r="AJ739" i="2"/>
  <c r="AK648" i="2"/>
  <c r="AK1287" i="2"/>
  <c r="AJ1335" i="2"/>
  <c r="AJ1329" i="2"/>
  <c r="AJ1262" i="2"/>
  <c r="E87" i="5" s="1"/>
  <c r="AK1095" i="2"/>
  <c r="AK974" i="2"/>
  <c r="AK1043" i="2"/>
  <c r="AK1015" i="2"/>
  <c r="AK714" i="2"/>
  <c r="AJ794" i="2"/>
  <c r="AI794" i="2" s="1"/>
  <c r="AK1060" i="2"/>
  <c r="AJ923" i="2"/>
  <c r="AK647" i="2"/>
  <c r="AJ63" i="2"/>
  <c r="AK204" i="2"/>
  <c r="AK146" i="2"/>
  <c r="AK176" i="2"/>
  <c r="AK58" i="2"/>
  <c r="AK54" i="2"/>
  <c r="AK158" i="2"/>
  <c r="AJ341" i="2"/>
  <c r="AI341" i="2" s="1"/>
  <c r="AK124" i="2"/>
  <c r="AK88" i="2"/>
  <c r="AJ192" i="2"/>
  <c r="AJ284" i="2"/>
  <c r="AK66" i="2"/>
  <c r="AK349" i="2"/>
  <c r="AJ141" i="2"/>
  <c r="AK64" i="2"/>
  <c r="AJ143" i="2"/>
  <c r="AJ472" i="2"/>
  <c r="AK55" i="2"/>
  <c r="AK105" i="2"/>
  <c r="AK287" i="2"/>
  <c r="AJ423" i="2"/>
  <c r="AJ559" i="2"/>
  <c r="AJ411" i="2"/>
  <c r="AK378" i="2"/>
  <c r="AJ621" i="2"/>
  <c r="AJ196" i="2"/>
  <c r="AI196" i="2" s="1"/>
  <c r="AK450" i="2"/>
  <c r="AK407" i="2"/>
  <c r="AJ103" i="2"/>
  <c r="AK405" i="2"/>
  <c r="AK541" i="2"/>
  <c r="AJ31" i="2"/>
  <c r="AJ97" i="2"/>
  <c r="AJ168" i="2"/>
  <c r="AJ243" i="2"/>
  <c r="AI243" i="2" s="1"/>
  <c r="AJ64" i="2"/>
  <c r="AJ351" i="2"/>
  <c r="AK347" i="2"/>
  <c r="AJ408" i="2"/>
  <c r="AJ233" i="2"/>
  <c r="AJ283" i="2"/>
  <c r="AK425" i="2"/>
  <c r="AJ477" i="2"/>
  <c r="AK655" i="2"/>
  <c r="AJ746" i="2"/>
  <c r="AJ938" i="2"/>
  <c r="AK539" i="2"/>
  <c r="AK723" i="2"/>
  <c r="AK640" i="2"/>
  <c r="AJ496" i="2"/>
  <c r="AJ754" i="2"/>
  <c r="AI754" i="2" s="1"/>
  <c r="AJ695" i="2"/>
  <c r="AK509" i="2"/>
  <c r="AK571" i="2"/>
  <c r="AJ786" i="2"/>
  <c r="AK604" i="2"/>
  <c r="AK638" i="2"/>
  <c r="AJ844" i="2"/>
  <c r="AI844" i="2" s="1"/>
  <c r="D45" i="5" s="1"/>
  <c r="AK593" i="2"/>
  <c r="AJ713" i="2"/>
  <c r="AJ623" i="2"/>
  <c r="AK748" i="2"/>
  <c r="AK656" i="2"/>
  <c r="AK782" i="2"/>
  <c r="AJ1423" i="2"/>
  <c r="AI1423" i="2" s="1"/>
  <c r="AJ1303" i="2"/>
  <c r="AK1296" i="2"/>
  <c r="AK1147" i="2"/>
  <c r="AJ1304" i="2"/>
  <c r="E110" i="5" s="1"/>
  <c r="AJ1069" i="2"/>
  <c r="AK1085" i="2"/>
  <c r="AK929" i="2"/>
  <c r="AJ81" i="2"/>
  <c r="AK261" i="2"/>
  <c r="AK173" i="2"/>
  <c r="AK228" i="2"/>
  <c r="AK76" i="2"/>
  <c r="AK63" i="2"/>
  <c r="AK353" i="2"/>
  <c r="AJ129" i="2"/>
  <c r="AK122" i="2"/>
  <c r="AK215" i="2"/>
  <c r="AK75" i="2"/>
  <c r="AJ349" i="2"/>
  <c r="AJ203" i="2"/>
  <c r="AJ87" i="2"/>
  <c r="AK177" i="2"/>
  <c r="AK472" i="2"/>
  <c r="AK159" i="2"/>
  <c r="AJ78" i="2"/>
  <c r="AK150" i="2"/>
  <c r="AJ287" i="2"/>
  <c r="AK559" i="2"/>
  <c r="AK454" i="2"/>
  <c r="AK505" i="2"/>
  <c r="AJ378" i="2"/>
  <c r="AK621" i="2"/>
  <c r="AJ450" i="2"/>
  <c r="AJ155" i="2"/>
  <c r="AJ121" i="2"/>
  <c r="AJ405" i="2"/>
  <c r="AK631" i="2"/>
  <c r="AJ40" i="2"/>
  <c r="AJ100" i="2"/>
  <c r="AJ186" i="2"/>
  <c r="AK191" i="2"/>
  <c r="AK245" i="2"/>
  <c r="AK360" i="2"/>
  <c r="AJ353" i="2"/>
  <c r="AJ422" i="2"/>
  <c r="AK292" i="2"/>
  <c r="AK477" i="2"/>
  <c r="AJ704" i="2"/>
  <c r="AJ655" i="2"/>
  <c r="AK746" i="2"/>
  <c r="AK938" i="2"/>
  <c r="AJ539" i="2"/>
  <c r="AJ642" i="2"/>
  <c r="AJ452" i="2"/>
  <c r="AK695" i="2"/>
  <c r="AJ509" i="2"/>
  <c r="AK575" i="2"/>
  <c r="AK786" i="2"/>
  <c r="AK611" i="2"/>
  <c r="AJ719" i="2"/>
  <c r="AJ638" i="2"/>
  <c r="AK844" i="2"/>
  <c r="AJ593" i="2"/>
  <c r="AJ591" i="2"/>
  <c r="AJ842" i="2"/>
  <c r="AJ631" i="2"/>
  <c r="AJ748" i="2"/>
  <c r="AJ782" i="2"/>
  <c r="AJ1270" i="2"/>
  <c r="AK1303" i="2"/>
  <c r="AK1145" i="2"/>
  <c r="AJ1295" i="2"/>
  <c r="E108" i="5" s="1"/>
  <c r="AJ1062" i="2"/>
  <c r="AK1070" i="2"/>
  <c r="AK900" i="2"/>
  <c r="AJ1011" i="2"/>
  <c r="AK696" i="2"/>
  <c r="AJ759" i="2"/>
  <c r="AJ979" i="2"/>
  <c r="AK1024" i="2"/>
  <c r="AK727" i="2"/>
  <c r="AJ832" i="2"/>
  <c r="E43" i="5" s="1"/>
  <c r="AJ94" i="2"/>
  <c r="AK40" i="2"/>
  <c r="AK225" i="2"/>
  <c r="AK278" i="2"/>
  <c r="AJ90" i="2"/>
  <c r="AK72" i="2"/>
  <c r="AJ199" i="2"/>
  <c r="AJ66" i="2"/>
  <c r="AK133" i="2"/>
  <c r="AJ122" i="2"/>
  <c r="AK84" i="2"/>
  <c r="AK377" i="2"/>
  <c r="AK203" i="2"/>
  <c r="AJ96" i="2"/>
  <c r="AK186" i="2"/>
  <c r="AK43" i="2"/>
  <c r="AK168" i="2"/>
  <c r="AJ157" i="2"/>
  <c r="AK365" i="2"/>
  <c r="AK626" i="2"/>
  <c r="AK495" i="2"/>
  <c r="AK769" i="2"/>
  <c r="AK404" i="2"/>
  <c r="AJ764" i="2"/>
  <c r="AK390" i="2"/>
  <c r="AK713" i="2"/>
  <c r="AJ260" i="2"/>
  <c r="AJ514" i="2"/>
  <c r="AJ191" i="2"/>
  <c r="AJ130" i="2"/>
  <c r="AK417" i="2"/>
  <c r="AK399" i="2"/>
  <c r="AJ43" i="2"/>
  <c r="AJ109" i="2"/>
  <c r="AK34" i="2"/>
  <c r="AK200" i="2"/>
  <c r="AJ258" i="2"/>
  <c r="AJ371" i="2"/>
  <c r="AJ204" i="2"/>
  <c r="AI204" i="2" s="1"/>
  <c r="AJ360" i="2"/>
  <c r="AK410" i="2"/>
  <c r="AJ149" i="2"/>
  <c r="AK354" i="2"/>
  <c r="AJ292" i="2"/>
  <c r="AK481" i="2"/>
  <c r="AK704" i="2"/>
  <c r="AJ758" i="2"/>
  <c r="AJ541" i="2"/>
  <c r="AJ505" i="2"/>
  <c r="AJ659" i="2"/>
  <c r="AJ473" i="2"/>
  <c r="AJ707" i="2"/>
  <c r="AK518" i="2"/>
  <c r="AJ584" i="2"/>
  <c r="AJ446" i="2"/>
  <c r="AK635" i="2"/>
  <c r="AK719" i="2"/>
  <c r="AJ683" i="2"/>
  <c r="AK591" i="2"/>
  <c r="AK760" i="2"/>
  <c r="AK679" i="2"/>
  <c r="AJ1377" i="2"/>
  <c r="AI1377" i="2" s="1"/>
  <c r="AJ1259" i="2"/>
  <c r="AJ1267" i="2"/>
  <c r="E76" i="5" s="1"/>
  <c r="G76" i="5" s="1"/>
  <c r="AJ1175" i="2"/>
  <c r="AK1138" i="2"/>
  <c r="AK1270" i="2"/>
  <c r="AK112" i="2"/>
  <c r="AJ54" i="2"/>
  <c r="AJ225" i="2"/>
  <c r="AJ278" i="2"/>
  <c r="AK103" i="2"/>
  <c r="AK81" i="2"/>
  <c r="AK199" i="2"/>
  <c r="AJ75" i="2"/>
  <c r="AJ138" i="2"/>
  <c r="AK131" i="2"/>
  <c r="AK305" i="2"/>
  <c r="AJ57" i="2"/>
  <c r="AK93" i="2"/>
  <c r="AJ377" i="2"/>
  <c r="AJ206" i="2"/>
  <c r="AJ105" i="2"/>
  <c r="AK216" i="2"/>
  <c r="AK46" i="2"/>
  <c r="AJ175" i="2"/>
  <c r="AK157" i="2"/>
  <c r="AJ365" i="2"/>
  <c r="AJ479" i="2"/>
  <c r="AJ626" i="2"/>
  <c r="E29" i="5" s="1"/>
  <c r="G29" i="5" s="1"/>
  <c r="AJ495" i="2"/>
  <c r="AJ769" i="2"/>
  <c r="AI769" i="2" s="1"/>
  <c r="AK764" i="2"/>
  <c r="AJ390" i="2"/>
  <c r="AK484" i="2"/>
  <c r="AK319" i="2"/>
  <c r="AK371" i="2"/>
  <c r="AK522" i="2"/>
  <c r="AJ211" i="2"/>
  <c r="AJ133" i="2"/>
  <c r="AJ417" i="2"/>
  <c r="AI417" i="2" s="1"/>
  <c r="AJ399" i="2"/>
  <c r="AJ112" i="2"/>
  <c r="AK79" i="2"/>
  <c r="AK260" i="2"/>
  <c r="AJ383" i="2"/>
  <c r="AK496" i="2"/>
  <c r="AJ167" i="2"/>
  <c r="AJ449" i="2"/>
  <c r="AJ354" i="2"/>
  <c r="AK301" i="2"/>
  <c r="AJ481" i="2"/>
  <c r="AK758" i="2"/>
  <c r="AJ585" i="2"/>
  <c r="AJ491" i="2"/>
  <c r="AK707" i="2"/>
  <c r="AJ518" i="2"/>
  <c r="AJ588" i="2"/>
  <c r="AJ470" i="2"/>
  <c r="AJ635" i="2"/>
  <c r="AJ578" i="2"/>
  <c r="E22" i="5" s="1"/>
  <c r="AK683" i="2"/>
  <c r="AK544" i="2"/>
  <c r="AJ760" i="2"/>
  <c r="AJ698" i="2"/>
  <c r="AK1335" i="2"/>
  <c r="AJ1221" i="2"/>
  <c r="AK1120" i="2"/>
  <c r="AJ1136" i="2"/>
  <c r="AI1136" i="2" s="1"/>
  <c r="AJ1261" i="2"/>
  <c r="AI1261" i="2" s="1"/>
  <c r="D86" i="5" s="1"/>
  <c r="AK1174" i="2"/>
  <c r="AJ972" i="2"/>
  <c r="AK1025" i="2"/>
  <c r="AJ1015" i="2"/>
  <c r="AK678" i="2"/>
  <c r="AJ741" i="2"/>
  <c r="AJ1008" i="2"/>
  <c r="AJ135" i="2"/>
  <c r="AJ72" i="2"/>
  <c r="AK302" i="2"/>
  <c r="AK335" i="2"/>
  <c r="AJ117" i="2"/>
  <c r="AK90" i="2"/>
  <c r="AK231" i="2"/>
  <c r="AJ84" i="2"/>
  <c r="AK142" i="2"/>
  <c r="AJ131" i="2"/>
  <c r="AJ305" i="2"/>
  <c r="AK174" i="2"/>
  <c r="AK243" i="2"/>
  <c r="AK102" i="2"/>
  <c r="AJ34" i="2"/>
  <c r="AK206" i="2"/>
  <c r="AJ114" i="2"/>
  <c r="AK275" i="2"/>
  <c r="AJ60" i="2"/>
  <c r="AK175" i="2"/>
  <c r="AJ162" i="2"/>
  <c r="AK389" i="2"/>
  <c r="AK479" i="2"/>
  <c r="AK363" i="2"/>
  <c r="AK497" i="2"/>
  <c r="AJ1275" i="2"/>
  <c r="AK402" i="2"/>
  <c r="AJ484" i="2"/>
  <c r="AJ319" i="2"/>
  <c r="AK463" i="2"/>
  <c r="AJ522" i="2"/>
  <c r="AJ245" i="2"/>
  <c r="AI245" i="2" s="1"/>
  <c r="AJ142" i="2"/>
  <c r="AK334" i="2"/>
  <c r="AJ200" i="2"/>
  <c r="AJ55" i="2"/>
  <c r="AJ115" i="2"/>
  <c r="AK85" i="2"/>
  <c r="AK211" i="2"/>
  <c r="AK269" i="2"/>
  <c r="AJ395" i="2"/>
  <c r="AJ185" i="2"/>
  <c r="AJ362" i="2"/>
  <c r="AK375" i="2"/>
  <c r="AJ248" i="2"/>
  <c r="AI248" i="2" s="1"/>
  <c r="AJ301" i="2"/>
  <c r="AJ488" i="2"/>
  <c r="AJ686" i="2"/>
  <c r="AK503" i="2"/>
  <c r="AJ615" i="2"/>
  <c r="AI615" i="2" s="1"/>
  <c r="AJ575" i="2"/>
  <c r="AJ733" i="2"/>
  <c r="AK527" i="2"/>
  <c r="AK588" i="2"/>
  <c r="AK643" i="2"/>
  <c r="AK578" i="2"/>
  <c r="AK724" i="2"/>
  <c r="AJ544" i="2"/>
  <c r="AJ633" i="2"/>
  <c r="AJ139" i="2"/>
  <c r="AJ85" i="2"/>
  <c r="AJ302" i="2"/>
  <c r="AJ335" i="2"/>
  <c r="AK99" i="2"/>
  <c r="AJ242" i="2"/>
  <c r="AI242" i="2" s="1"/>
  <c r="AJ93" i="2"/>
  <c r="AK140" i="2"/>
  <c r="AK326" i="2"/>
  <c r="AJ174" i="2"/>
  <c r="AK111" i="2"/>
  <c r="AK37" i="2"/>
  <c r="AK213" i="2"/>
  <c r="AJ118" i="2"/>
  <c r="AJ275" i="2"/>
  <c r="AJ69" i="2"/>
  <c r="AJ180" i="2"/>
  <c r="AK42" i="2"/>
  <c r="AJ182" i="2"/>
  <c r="AJ499" i="2"/>
  <c r="AJ363" i="2"/>
  <c r="AJ497" i="2"/>
  <c r="AK1275" i="2"/>
  <c r="AK368" i="2"/>
  <c r="AK416" i="2"/>
  <c r="AJ402" i="2"/>
  <c r="AK343" i="2"/>
  <c r="AK344" i="2"/>
  <c r="AJ463" i="2"/>
  <c r="AJ269" i="2"/>
  <c r="AI269" i="2" s="1"/>
  <c r="AK524" i="2"/>
  <c r="AK145" i="2"/>
  <c r="AJ334" i="2"/>
  <c r="AJ230" i="2"/>
  <c r="AJ58" i="2"/>
  <c r="AJ124" i="2"/>
  <c r="AK94" i="2"/>
  <c r="AJ213" i="2"/>
  <c r="AJ407" i="2"/>
  <c r="AK374" i="2"/>
  <c r="AK420" i="2"/>
  <c r="AJ197" i="2"/>
  <c r="AK372" i="2"/>
  <c r="AJ375" i="2"/>
  <c r="AK316" i="2"/>
  <c r="AK686" i="2"/>
  <c r="AJ503" i="2"/>
  <c r="AK615" i="2"/>
  <c r="AJ590" i="2"/>
  <c r="AJ855" i="2"/>
  <c r="AJ527" i="2"/>
  <c r="AK491" i="2"/>
  <c r="AJ643" i="2"/>
  <c r="AK580" i="2"/>
  <c r="AJ724" i="2"/>
  <c r="AK633" i="2"/>
  <c r="AJ660" i="2"/>
  <c r="AJ734" i="2"/>
  <c r="AJ846" i="2"/>
  <c r="AJ1342" i="2"/>
  <c r="AJ1149" i="2"/>
  <c r="AI1149" i="2" s="1"/>
  <c r="AJ1185" i="2"/>
  <c r="AK1001" i="2"/>
  <c r="AK1320" i="2"/>
  <c r="AJ1231" i="2"/>
  <c r="AK1121" i="2"/>
  <c r="AK1221" i="2"/>
  <c r="AJ990" i="2"/>
  <c r="AJ1235" i="2"/>
  <c r="AJ900" i="2"/>
  <c r="AK977" i="2"/>
  <c r="AJ802" i="2"/>
  <c r="E38" i="5" s="1"/>
  <c r="AJ873" i="2"/>
  <c r="AK794" i="2"/>
  <c r="AK699" i="2"/>
  <c r="AJ164" i="2"/>
  <c r="AJ108" i="2"/>
  <c r="AK31" i="2"/>
  <c r="AJ451" i="2"/>
  <c r="AK108" i="2"/>
  <c r="AK242" i="2"/>
  <c r="AK97" i="2"/>
  <c r="AJ212" i="2"/>
  <c r="AI212" i="2" s="1"/>
  <c r="AJ140" i="2"/>
  <c r="AJ326" i="2"/>
  <c r="AI326" i="2" s="1"/>
  <c r="AK246" i="2"/>
  <c r="AK120" i="2"/>
  <c r="AK73" i="2"/>
  <c r="AK296" i="2"/>
  <c r="AK127" i="2"/>
  <c r="AK320" i="2"/>
  <c r="AK91" i="2"/>
  <c r="AJ209" i="2"/>
  <c r="AK182" i="2"/>
  <c r="AK513" i="2"/>
  <c r="AJ389" i="2"/>
  <c r="AK499" i="2"/>
  <c r="AJ148" i="2"/>
  <c r="AK426" i="2"/>
  <c r="AJ570" i="2"/>
  <c r="AI570" i="2" s="1"/>
  <c r="D20" i="5" s="1"/>
  <c r="AK414" i="2"/>
  <c r="AJ343" i="2"/>
  <c r="AI343" i="2" s="1"/>
  <c r="AK357" i="2"/>
  <c r="AJ476" i="2"/>
  <c r="AK383" i="2"/>
  <c r="AJ524" i="2"/>
  <c r="AJ150" i="2"/>
  <c r="AK369" i="2"/>
  <c r="AJ468" i="2"/>
  <c r="AJ67" i="2"/>
  <c r="AJ127" i="2"/>
  <c r="AK106" i="2"/>
  <c r="AK422" i="2"/>
  <c r="AK322" i="2"/>
  <c r="AJ420" i="2"/>
  <c r="AJ372" i="2"/>
  <c r="AK466" i="2"/>
  <c r="AK387" i="2"/>
  <c r="AJ316" i="2"/>
  <c r="AI316" i="2" s="1"/>
  <c r="AJ581" i="2"/>
  <c r="AK512" i="2"/>
  <c r="AK590" i="2"/>
  <c r="AK733" i="2"/>
  <c r="AK552" i="2"/>
  <c r="AK855" i="2"/>
  <c r="AK536" i="2"/>
  <c r="AK608" i="2"/>
  <c r="AJ654" i="2"/>
  <c r="AK164" i="2"/>
  <c r="AK121" i="2"/>
  <c r="AK67" i="2"/>
  <c r="AK451" i="2"/>
  <c r="AK117" i="2"/>
  <c r="AK293" i="2"/>
  <c r="AJ102" i="2"/>
  <c r="AK212" i="2"/>
  <c r="AJ151" i="2"/>
  <c r="AK356" i="2"/>
  <c r="AJ257" i="2"/>
  <c r="AK82" i="2"/>
  <c r="AJ296" i="2"/>
  <c r="AK332" i="2"/>
  <c r="AK100" i="2"/>
  <c r="AK209" i="2"/>
  <c r="AK60" i="2"/>
  <c r="AK401" i="2"/>
  <c r="AJ513" i="2"/>
  <c r="AJ401" i="2"/>
  <c r="AJ166" i="2"/>
  <c r="AJ426" i="2"/>
  <c r="AK570" i="2"/>
  <c r="AJ414" i="2"/>
  <c r="AK516" i="2"/>
  <c r="AJ357" i="2"/>
  <c r="AK476" i="2"/>
  <c r="AJ455" i="2"/>
  <c r="AK543" i="2"/>
  <c r="AJ37" i="2"/>
  <c r="AJ369" i="2"/>
  <c r="AK468" i="2"/>
  <c r="AJ70" i="2"/>
  <c r="AJ136" i="2"/>
  <c r="AK118" i="2"/>
  <c r="AJ228" i="2"/>
  <c r="AI228" i="2" s="1"/>
  <c r="AJ322" i="2"/>
  <c r="AJ218" i="2"/>
  <c r="AK384" i="2"/>
  <c r="AJ466" i="2"/>
  <c r="AJ387" i="2"/>
  <c r="AJ154" i="2"/>
  <c r="AK331" i="2"/>
  <c r="AJ517" i="2"/>
  <c r="AK130" i="2"/>
  <c r="AJ99" i="2"/>
  <c r="AK21" i="2"/>
  <c r="AK126" i="2"/>
  <c r="AJ293" i="2"/>
  <c r="AJ106" i="2"/>
  <c r="AJ48" i="2"/>
  <c r="AK151" i="2"/>
  <c r="AJ356" i="2"/>
  <c r="AK257" i="2"/>
  <c r="AK109" i="2"/>
  <c r="AK9" i="2"/>
  <c r="AJ332" i="2"/>
  <c r="AK12" i="2"/>
  <c r="AJ255" i="2"/>
  <c r="AK69" i="2"/>
  <c r="AJ227" i="2"/>
  <c r="AI227" i="2" s="1"/>
  <c r="AK515" i="2"/>
  <c r="AJ413" i="2"/>
  <c r="AJ184" i="2"/>
  <c r="AK380" i="2"/>
  <c r="AK313" i="2"/>
  <c r="AJ516" i="2"/>
  <c r="AK419" i="2"/>
  <c r="AJ480" i="2"/>
  <c r="AK323" i="2"/>
  <c r="AK455" i="2"/>
  <c r="AJ46" i="2"/>
  <c r="AK181" i="2"/>
  <c r="AK381" i="2"/>
  <c r="AK504" i="2"/>
  <c r="AJ73" i="2"/>
  <c r="AK139" i="2"/>
  <c r="AK230" i="2"/>
  <c r="AJ173" i="2"/>
  <c r="AK386" i="2"/>
  <c r="AJ384" i="2"/>
  <c r="AJ485" i="2"/>
  <c r="AJ172" i="2"/>
  <c r="AJ272" i="2"/>
  <c r="AJ331" i="2"/>
  <c r="AK531" i="2"/>
  <c r="AJ600" i="2"/>
  <c r="AK703" i="2"/>
  <c r="AK521" i="2"/>
  <c r="AJ605" i="2"/>
  <c r="AJ742" i="2"/>
  <c r="AJ554" i="2"/>
  <c r="AA118" i="3"/>
  <c r="AA11" i="3"/>
  <c r="AA71" i="3"/>
  <c r="AJ1327" i="2"/>
  <c r="AK1327" i="2"/>
  <c r="AK1352" i="2"/>
  <c r="AJ1352" i="2"/>
  <c r="AJ1296" i="2"/>
  <c r="E15" i="5" s="1"/>
  <c r="AK1356" i="2"/>
  <c r="AJ1356" i="2"/>
  <c r="AI1356" i="2" s="1"/>
  <c r="AJ1365" i="2"/>
  <c r="AK1365" i="2"/>
  <c r="AK1321" i="2"/>
  <c r="AJ1321" i="2"/>
  <c r="AK1268" i="2"/>
  <c r="AK1155" i="2"/>
  <c r="AJ1155" i="2"/>
  <c r="AI1155" i="2" s="1"/>
  <c r="AJ1188" i="2"/>
  <c r="AJ1328" i="2"/>
  <c r="AJ1239" i="2"/>
  <c r="AJ1322" i="2"/>
  <c r="AJ1224" i="2"/>
  <c r="AI1224" i="2" s="1"/>
  <c r="AJ1203" i="2"/>
  <c r="AK1213" i="2"/>
  <c r="AK1106" i="2"/>
  <c r="E91" i="5"/>
  <c r="G91" i="5" s="1"/>
  <c r="AK1291" i="2"/>
  <c r="AJ1291" i="2"/>
  <c r="E105" i="5" s="1"/>
  <c r="AK1050" i="2"/>
  <c r="AJ1101" i="2"/>
  <c r="AK1101" i="2"/>
  <c r="AK1264" i="2"/>
  <c r="AJ1264" i="2"/>
  <c r="E89" i="5" s="1"/>
  <c r="AK1123" i="2"/>
  <c r="AK1069" i="2"/>
  <c r="AK1205" i="2"/>
  <c r="AJ1205" i="2"/>
  <c r="AJ1047" i="2"/>
  <c r="AK1040" i="2"/>
  <c r="AJ1022" i="2"/>
  <c r="AI1022" i="2" s="1"/>
  <c r="D73" i="5" s="1"/>
  <c r="AK1226" i="2"/>
  <c r="AK983" i="2"/>
  <c r="AK991" i="2"/>
  <c r="AK899" i="2"/>
  <c r="AJ899" i="2"/>
  <c r="AJ995" i="2"/>
  <c r="AK995" i="2"/>
  <c r="AK1128" i="2"/>
  <c r="AJ1128" i="2"/>
  <c r="AK953" i="2"/>
  <c r="AK1035" i="2"/>
  <c r="AJ1035" i="2"/>
  <c r="AA90" i="3"/>
  <c r="AK1057" i="2"/>
  <c r="AJ949" i="2"/>
  <c r="AK913" i="2"/>
  <c r="AK967" i="2"/>
  <c r="AJ864" i="2"/>
  <c r="AJ1192" i="2"/>
  <c r="AK966" i="2"/>
  <c r="AJ910" i="2"/>
  <c r="AK1199" i="2"/>
  <c r="AK1023" i="2"/>
  <c r="AK903" i="2"/>
  <c r="AK940" i="2"/>
  <c r="AJ940" i="2"/>
  <c r="AK1028" i="2"/>
  <c r="AJ1028" i="2"/>
  <c r="AJ861" i="2"/>
  <c r="AK861" i="2"/>
  <c r="AJ1071" i="2"/>
  <c r="AK1071" i="2"/>
  <c r="AK1048" i="2"/>
  <c r="AJ951" i="2"/>
  <c r="AJ1070" i="2"/>
  <c r="AJ856" i="2"/>
  <c r="AK856" i="2"/>
  <c r="AK880" i="2"/>
  <c r="AK877" i="2"/>
  <c r="AJ877" i="2"/>
  <c r="AJ795" i="2"/>
  <c r="AK862" i="2"/>
  <c r="AJ757" i="2"/>
  <c r="AJ665" i="2"/>
  <c r="AK665" i="2"/>
  <c r="AK932" i="2"/>
  <c r="AJ932" i="2"/>
  <c r="AJ649" i="2"/>
  <c r="AK649" i="2"/>
  <c r="AK879" i="2"/>
  <c r="AJ879" i="2"/>
  <c r="AJ785" i="2"/>
  <c r="AJ1160" i="2"/>
  <c r="AK826" i="2"/>
  <c r="AK886" i="2"/>
  <c r="AJ886" i="2"/>
  <c r="AA396" i="3"/>
  <c r="AK985" i="2"/>
  <c r="AK1054" i="2"/>
  <c r="AJ974" i="2"/>
  <c r="AJ1312" i="2"/>
  <c r="AK1276" i="2"/>
  <c r="AK688" i="2"/>
  <c r="AK632" i="2"/>
  <c r="AK742" i="2"/>
  <c r="AA362" i="3"/>
  <c r="AA776" i="3"/>
  <c r="AA616" i="3"/>
  <c r="AA571" i="3"/>
  <c r="AA744" i="3"/>
  <c r="AA120" i="3"/>
  <c r="AA10" i="3"/>
  <c r="AA125" i="3"/>
  <c r="AA22" i="3"/>
  <c r="AK1410" i="2"/>
  <c r="AA14" i="3"/>
  <c r="AA85" i="3"/>
  <c r="AA92" i="3"/>
  <c r="AJ1416" i="2"/>
  <c r="AK1416" i="2"/>
  <c r="AA116" i="3"/>
  <c r="AK1388" i="2"/>
  <c r="AJ1388" i="2"/>
  <c r="AA309" i="3"/>
  <c r="AA51" i="3"/>
  <c r="AK1309" i="2"/>
  <c r="AJ1309" i="2"/>
  <c r="AK1385" i="2"/>
  <c r="AJ1385" i="2"/>
  <c r="E126" i="5" s="1"/>
  <c r="G126" i="5" s="1"/>
  <c r="AJ1343" i="2"/>
  <c r="AK1343" i="2"/>
  <c r="AK1360" i="2"/>
  <c r="AJ1360" i="2"/>
  <c r="E114" i="5" s="1"/>
  <c r="AJ1310" i="2"/>
  <c r="AK1140" i="2"/>
  <c r="AJ1140" i="2"/>
  <c r="AK1261" i="2"/>
  <c r="AK1313" i="2"/>
  <c r="AJ1197" i="2"/>
  <c r="AK1197" i="2"/>
  <c r="AK1328" i="2"/>
  <c r="AK1200" i="2"/>
  <c r="AJ1200" i="2"/>
  <c r="AK1322" i="2"/>
  <c r="AK1196" i="2"/>
  <c r="AJ1161" i="2"/>
  <c r="AK1161" i="2"/>
  <c r="AK1292" i="2"/>
  <c r="AK1359" i="2"/>
  <c r="AJ1359" i="2"/>
  <c r="AK1201" i="2"/>
  <c r="AJ1084" i="2"/>
  <c r="AK1084" i="2"/>
  <c r="AK1260" i="2"/>
  <c r="AJ1326" i="2"/>
  <c r="AK1326" i="2"/>
  <c r="AJ1206" i="2"/>
  <c r="AK1206" i="2"/>
  <c r="AJ1215" i="2"/>
  <c r="AK1215" i="2"/>
  <c r="AJ1273" i="2"/>
  <c r="AK1243" i="2"/>
  <c r="AJ1243" i="2"/>
  <c r="AI1243" i="2" s="1"/>
  <c r="D85" i="5" s="1"/>
  <c r="AJ1121" i="2"/>
  <c r="AI1121" i="2" s="1"/>
  <c r="AJ1029" i="2"/>
  <c r="AJ1016" i="2"/>
  <c r="AK1022" i="2"/>
  <c r="AK1178" i="2"/>
  <c r="AJ1178" i="2"/>
  <c r="AK978" i="2"/>
  <c r="AJ881" i="2"/>
  <c r="AK881" i="2"/>
  <c r="AK1075" i="2"/>
  <c r="AJ1075" i="2"/>
  <c r="AA83" i="3"/>
  <c r="AJ1057" i="2"/>
  <c r="AK949" i="2"/>
  <c r="AK988" i="2"/>
  <c r="AJ851" i="2"/>
  <c r="AK961" i="2"/>
  <c r="AJ961" i="2"/>
  <c r="AK910" i="2"/>
  <c r="AJ1184" i="2"/>
  <c r="AK847" i="2"/>
  <c r="AJ847" i="2"/>
  <c r="AJ1006" i="2"/>
  <c r="E70" i="5" s="1"/>
  <c r="AJ1012" i="2"/>
  <c r="AJ853" i="2"/>
  <c r="AK795" i="2"/>
  <c r="AK717" i="2"/>
  <c r="AJ610" i="2"/>
  <c r="AI610" i="2" s="1"/>
  <c r="AK610" i="2"/>
  <c r="AK732" i="2"/>
  <c r="AJ874" i="2"/>
  <c r="AK784" i="2"/>
  <c r="AJ682" i="2"/>
  <c r="AJ862" i="2"/>
  <c r="AK757" i="2"/>
  <c r="AJ835" i="2"/>
  <c r="AK835" i="2"/>
  <c r="AJ755" i="2"/>
  <c r="AK755" i="2"/>
  <c r="E31" i="5"/>
  <c r="G31" i="5" s="1"/>
  <c r="AK568" i="2"/>
  <c r="AJ568" i="2"/>
  <c r="AK876" i="2"/>
  <c r="AJ876" i="2"/>
  <c r="AK785" i="2"/>
  <c r="AK1087" i="2"/>
  <c r="AJ1087" i="2"/>
  <c r="AJ819" i="2"/>
  <c r="AK873" i="2"/>
  <c r="AA320" i="3"/>
  <c r="AA18" i="3"/>
  <c r="AJ913" i="2"/>
  <c r="AI913" i="2" s="1"/>
  <c r="AK1175" i="2"/>
  <c r="AJ1163" i="2"/>
  <c r="AK1224" i="2"/>
  <c r="AJ1196" i="2"/>
  <c r="AJ1114" i="2"/>
  <c r="AI1114" i="2" s="1"/>
  <c r="AK1304" i="2"/>
  <c r="AJ773" i="2"/>
  <c r="AK800" i="2"/>
  <c r="AJ800" i="2"/>
  <c r="AJ551" i="2"/>
  <c r="AK551" i="2"/>
  <c r="AK657" i="2"/>
  <c r="AK685" i="2"/>
  <c r="AJ608" i="2"/>
  <c r="AI608" i="2" s="1"/>
  <c r="AJ552" i="2"/>
  <c r="AA475" i="3"/>
  <c r="AJ160" i="2"/>
  <c r="AK160" i="2"/>
  <c r="AK395" i="2"/>
  <c r="AJ145" i="2"/>
  <c r="AK258" i="2"/>
  <c r="AJ111" i="2"/>
  <c r="AK128" i="2"/>
  <c r="AJ128" i="2"/>
  <c r="AJ144" i="2"/>
  <c r="AA757" i="3"/>
  <c r="AA101" i="3"/>
  <c r="AJ1427" i="2"/>
  <c r="AA103" i="3"/>
  <c r="AJ1410" i="2"/>
  <c r="E132" i="5" s="1"/>
  <c r="AA127" i="3"/>
  <c r="AA80" i="3"/>
  <c r="AA82" i="3"/>
  <c r="AA111" i="3"/>
  <c r="AJ1419" i="2"/>
  <c r="AK1419" i="2"/>
  <c r="AK1382" i="2"/>
  <c r="AJ1382" i="2"/>
  <c r="AA49" i="3"/>
  <c r="AJ1412" i="2"/>
  <c r="E134" i="5" s="1"/>
  <c r="AK1306" i="2"/>
  <c r="AJ1306" i="2"/>
  <c r="AK1358" i="2"/>
  <c r="AJ1358" i="2"/>
  <c r="E113" i="5" s="1"/>
  <c r="AK1350" i="2"/>
  <c r="AJ1350" i="2"/>
  <c r="AK1310" i="2"/>
  <c r="AK1355" i="2"/>
  <c r="AJ1355" i="2"/>
  <c r="AI1355" i="2" s="1"/>
  <c r="AK1122" i="2"/>
  <c r="AJ1122" i="2"/>
  <c r="AI1122" i="2" s="1"/>
  <c r="AJ1254" i="2"/>
  <c r="AJ1125" i="2"/>
  <c r="AI1125" i="2" s="1"/>
  <c r="AK1125" i="2"/>
  <c r="AJ1276" i="2"/>
  <c r="AK1302" i="2"/>
  <c r="AK1162" i="2"/>
  <c r="AJ1162" i="2"/>
  <c r="AK1316" i="2"/>
  <c r="AJ1316" i="2"/>
  <c r="AJ1077" i="2"/>
  <c r="AK1077" i="2"/>
  <c r="AK1189" i="2"/>
  <c r="AJ1189" i="2"/>
  <c r="AJ1201" i="2"/>
  <c r="AK1239" i="2"/>
  <c r="AK1036" i="2"/>
  <c r="AJ1115" i="2"/>
  <c r="AI1115" i="2" s="1"/>
  <c r="AJ1187" i="2"/>
  <c r="AK1203" i="2"/>
  <c r="AK1255" i="2"/>
  <c r="AK1273" i="2"/>
  <c r="AJ1109" i="2"/>
  <c r="AK1065" i="2"/>
  <c r="AJ1065" i="2"/>
  <c r="AJ1193" i="2"/>
  <c r="AK1016" i="2"/>
  <c r="AK1202" i="2"/>
  <c r="AJ1204" i="2"/>
  <c r="AJ1083" i="2"/>
  <c r="AK1083" i="2"/>
  <c r="AK936" i="2"/>
  <c r="AJ936" i="2"/>
  <c r="AJ977" i="2"/>
  <c r="AK1139" i="2"/>
  <c r="AJ1139" i="2"/>
  <c r="AK975" i="2"/>
  <c r="AJ975" i="2"/>
  <c r="AA387" i="3"/>
  <c r="AA73" i="3"/>
  <c r="AK1238" i="2"/>
  <c r="AJ1256" i="2"/>
  <c r="AK834" i="2"/>
  <c r="AJ1042" i="2"/>
  <c r="AK1042" i="2"/>
  <c r="AJ905" i="2"/>
  <c r="AK1184" i="2"/>
  <c r="AJ988" i="2"/>
  <c r="E64" i="5" s="1"/>
  <c r="AK937" i="2"/>
  <c r="AJ937" i="2"/>
  <c r="AK973" i="2"/>
  <c r="AJ973" i="2"/>
  <c r="AK820" i="2"/>
  <c r="AK1000" i="2"/>
  <c r="AK1012" i="2"/>
  <c r="AJ944" i="2"/>
  <c r="E51" i="5" s="1"/>
  <c r="AJ852" i="2"/>
  <c r="AK852" i="2"/>
  <c r="AJ897" i="2"/>
  <c r="AJ848" i="2"/>
  <c r="AJ793" i="2"/>
  <c r="AI793" i="2" s="1"/>
  <c r="AK694" i="2"/>
  <c r="AK598" i="2"/>
  <c r="AJ906" i="2"/>
  <c r="AI906" i="2" s="1"/>
  <c r="AK906" i="2"/>
  <c r="AK709" i="2"/>
  <c r="AK874" i="2"/>
  <c r="AJ780" i="2"/>
  <c r="AJ824" i="2"/>
  <c r="AK751" i="2"/>
  <c r="AK889" i="2"/>
  <c r="AJ889" i="2"/>
  <c r="AJ781" i="2"/>
  <c r="AK814" i="2"/>
  <c r="AJ814" i="2"/>
  <c r="AK866" i="2"/>
  <c r="AJ866" i="2"/>
  <c r="AK774" i="2"/>
  <c r="AK894" i="2"/>
  <c r="AK1181" i="2"/>
  <c r="AK1329" i="2"/>
  <c r="AJ725" i="2"/>
  <c r="AK725" i="2"/>
  <c r="AJ789" i="2"/>
  <c r="AK789" i="2"/>
  <c r="AJ674" i="2"/>
  <c r="AK674" i="2"/>
  <c r="AK562" i="2"/>
  <c r="AJ562" i="2"/>
  <c r="AK581" i="2"/>
  <c r="AJ381" i="2"/>
  <c r="AK435" i="2"/>
  <c r="AJ435" i="2"/>
  <c r="AJ205" i="2"/>
  <c r="AK406" i="2"/>
  <c r="AJ406" i="2"/>
  <c r="AK338" i="2"/>
  <c r="AA735" i="3"/>
  <c r="AA759" i="3"/>
  <c r="AA518" i="3"/>
  <c r="AA552" i="3"/>
  <c r="AA684" i="3"/>
  <c r="AA558" i="3"/>
  <c r="AA819" i="3"/>
  <c r="AA583" i="3"/>
  <c r="AA79" i="3"/>
  <c r="AA130" i="3"/>
  <c r="AK1427" i="2"/>
  <c r="AA98" i="3"/>
  <c r="AA117" i="3"/>
  <c r="AJ1422" i="2"/>
  <c r="AK1422" i="2"/>
  <c r="AA357" i="3"/>
  <c r="AA70" i="3"/>
  <c r="AA65" i="3"/>
  <c r="AA109" i="3"/>
  <c r="AK1415" i="2"/>
  <c r="AJ1415" i="2"/>
  <c r="AJ1395" i="2"/>
  <c r="E128" i="5" s="1"/>
  <c r="AK1412" i="2"/>
  <c r="AK1373" i="2"/>
  <c r="AJ1373" i="2"/>
  <c r="E124" i="5"/>
  <c r="AJ1413" i="2"/>
  <c r="E135" i="5" s="1"/>
  <c r="G135" i="5" s="1"/>
  <c r="AK1413" i="2"/>
  <c r="AJ1104" i="2"/>
  <c r="AK1104" i="2"/>
  <c r="AK1348" i="2"/>
  <c r="AJ1348" i="2"/>
  <c r="AK1254" i="2"/>
  <c r="AK1112" i="2"/>
  <c r="AJ1112" i="2"/>
  <c r="AK1272" i="2"/>
  <c r="AJ1302" i="2"/>
  <c r="E109" i="5" s="1"/>
  <c r="G109" i="5" s="1"/>
  <c r="AK1191" i="2"/>
  <c r="AJ1191" i="2"/>
  <c r="AK1315" i="2"/>
  <c r="AJ1315" i="2"/>
  <c r="AJ1281" i="2"/>
  <c r="E72" i="5" s="1"/>
  <c r="AK1146" i="2"/>
  <c r="AJ1146" i="2"/>
  <c r="AJ1285" i="2"/>
  <c r="AK1148" i="2"/>
  <c r="AJ1148" i="2"/>
  <c r="AI1148" i="2" s="1"/>
  <c r="AJ1190" i="2"/>
  <c r="AK1064" i="2"/>
  <c r="AK1180" i="2"/>
  <c r="AJ1180" i="2"/>
  <c r="AJ1026" i="2"/>
  <c r="AK1115" i="2"/>
  <c r="AK1323" i="2"/>
  <c r="AJ1323" i="2"/>
  <c r="AK1187" i="2"/>
  <c r="AK1030" i="2"/>
  <c r="AJ1030" i="2"/>
  <c r="AI1030" i="2" s="1"/>
  <c r="D77" i="5" s="1"/>
  <c r="AK1074" i="2"/>
  <c r="AJ1074" i="2"/>
  <c r="AJ1257" i="2"/>
  <c r="AK1235" i="2"/>
  <c r="AK1109" i="2"/>
  <c r="AK1193" i="2"/>
  <c r="AK1124" i="2"/>
  <c r="AJ1124" i="2"/>
  <c r="AI1124" i="2" s="1"/>
  <c r="AK1204" i="2"/>
  <c r="AK1066" i="2"/>
  <c r="AK1053" i="2"/>
  <c r="AJ1053" i="2"/>
  <c r="AA359" i="3"/>
  <c r="AA63" i="3"/>
  <c r="AJ1055" i="2"/>
  <c r="AK1055" i="2"/>
  <c r="AK1256" i="2"/>
  <c r="AJ834" i="2"/>
  <c r="E121" i="5" s="1"/>
  <c r="AJ956" i="2"/>
  <c r="AI956" i="2" s="1"/>
  <c r="AJ896" i="2"/>
  <c r="AK1111" i="2"/>
  <c r="AJ976" i="2"/>
  <c r="AK976" i="2"/>
  <c r="AJ843" i="2"/>
  <c r="AJ922" i="2"/>
  <c r="AK963" i="2"/>
  <c r="AJ963" i="2"/>
  <c r="AJ1000" i="2"/>
  <c r="AI1000" i="2" s="1"/>
  <c r="AK939" i="2"/>
  <c r="AJ939" i="2"/>
  <c r="AK944" i="2"/>
  <c r="AJ840" i="2"/>
  <c r="AJ887" i="2"/>
  <c r="AK848" i="2"/>
  <c r="AK793" i="2"/>
  <c r="AK596" i="2"/>
  <c r="AJ596" i="2"/>
  <c r="AK895" i="2"/>
  <c r="AJ895" i="2"/>
  <c r="AJ657" i="2"/>
  <c r="E33" i="5" s="1"/>
  <c r="G33" i="5" s="1"/>
  <c r="AK837" i="2"/>
  <c r="AK964" i="2"/>
  <c r="AJ964" i="2"/>
  <c r="AK819" i="2"/>
  <c r="AJ749" i="2"/>
  <c r="AK749" i="2"/>
  <c r="AJ639" i="2"/>
  <c r="AK639" i="2"/>
  <c r="AJ812" i="2"/>
  <c r="AK637" i="2"/>
  <c r="AJ637" i="2"/>
  <c r="AJ869" i="2"/>
  <c r="AK869" i="2"/>
  <c r="AK761" i="2"/>
  <c r="AJ1034" i="2"/>
  <c r="AK787" i="2"/>
  <c r="AK979" i="2"/>
  <c r="AK669" i="2"/>
  <c r="AK923" i="2"/>
  <c r="AJ1064" i="2"/>
  <c r="AJ1238" i="2"/>
  <c r="AJ1253" i="2"/>
  <c r="AJ1340" i="2"/>
  <c r="AJ543" i="2"/>
  <c r="AJ76" i="2"/>
  <c r="AJ123" i="2"/>
  <c r="AK86" i="2"/>
  <c r="AJ86" i="2"/>
  <c r="AA709" i="3"/>
  <c r="AA492" i="3"/>
  <c r="AA740" i="3"/>
  <c r="AA500" i="3"/>
  <c r="AA681" i="3"/>
  <c r="AA466" i="3"/>
  <c r="AA418" i="3"/>
  <c r="AA589" i="3"/>
  <c r="AA465" i="3"/>
  <c r="AA74" i="3"/>
  <c r="AA113" i="3"/>
  <c r="AA96" i="3"/>
  <c r="AA115" i="3"/>
  <c r="AA132" i="3"/>
  <c r="AA491" i="3"/>
  <c r="AA53" i="3"/>
  <c r="AA427" i="3"/>
  <c r="AA104" i="3"/>
  <c r="AJ1394" i="2"/>
  <c r="E127" i="5" s="1"/>
  <c r="AA34" i="3"/>
  <c r="AK1395" i="2"/>
  <c r="AK1375" i="2"/>
  <c r="E98" i="5"/>
  <c r="AI1280" i="2"/>
  <c r="D98" i="5" s="1"/>
  <c r="F98" i="5" s="1"/>
  <c r="AK1376" i="2"/>
  <c r="AJ1376" i="2"/>
  <c r="AI1376" i="2" s="1"/>
  <c r="AJ1313" i="2"/>
  <c r="AK1086" i="2"/>
  <c r="AJ1086" i="2"/>
  <c r="AK1338" i="2"/>
  <c r="AK1099" i="2"/>
  <c r="AJ1099" i="2"/>
  <c r="AJ1272" i="2"/>
  <c r="E93" i="5" s="1"/>
  <c r="AK1293" i="2"/>
  <c r="AJ1311" i="2"/>
  <c r="AK1182" i="2"/>
  <c r="AJ1182" i="2"/>
  <c r="AI1182" i="2" s="1"/>
  <c r="AJ1301" i="2"/>
  <c r="E138" i="5" s="1"/>
  <c r="AJ1174" i="2"/>
  <c r="AK1283" i="2"/>
  <c r="AJ1283" i="2"/>
  <c r="AJ1135" i="2"/>
  <c r="AK1135" i="2"/>
  <c r="AJ1242" i="2"/>
  <c r="AK1242" i="2"/>
  <c r="AK1190" i="2"/>
  <c r="AK1056" i="2"/>
  <c r="AK1011" i="2"/>
  <c r="AK1026" i="2"/>
  <c r="AJ1170" i="2"/>
  <c r="AK1170" i="2"/>
  <c r="AJ1036" i="2"/>
  <c r="AJ1244" i="2"/>
  <c r="AI1244" i="2" s="1"/>
  <c r="AK1244" i="2"/>
  <c r="AK1257" i="2"/>
  <c r="F83" i="5"/>
  <c r="AK1263" i="2"/>
  <c r="AK1167" i="2"/>
  <c r="AJ1001" i="2"/>
  <c r="AI1001" i="2" s="1"/>
  <c r="AK1014" i="2"/>
  <c r="AJ1014" i="2"/>
  <c r="E73" i="5" s="1"/>
  <c r="G73" i="5" s="1"/>
  <c r="AJ1066" i="2"/>
  <c r="AJ1102" i="2"/>
  <c r="AK1102" i="2"/>
  <c r="E83" i="5"/>
  <c r="G83" i="5" s="1"/>
  <c r="AK954" i="2"/>
  <c r="AJ954" i="2"/>
  <c r="AK958" i="2"/>
  <c r="AJ958" i="2"/>
  <c r="E55" i="5" s="1"/>
  <c r="G55" i="5" s="1"/>
  <c r="AJ1286" i="2"/>
  <c r="AI1286" i="2" s="1"/>
  <c r="D102" i="5" s="1"/>
  <c r="AA345" i="3"/>
  <c r="AA61" i="3"/>
  <c r="AJ1037" i="2"/>
  <c r="AI1037" i="2" s="1"/>
  <c r="D78" i="5" s="1"/>
  <c r="AK1103" i="2"/>
  <c r="AJ1103" i="2"/>
  <c r="AK956" i="2"/>
  <c r="AJ828" i="2"/>
  <c r="AK828" i="2"/>
  <c r="AK1031" i="2"/>
  <c r="AJ950" i="2"/>
  <c r="AJ890" i="2"/>
  <c r="AJ1111" i="2"/>
  <c r="AJ822" i="2"/>
  <c r="AK822" i="2"/>
  <c r="AJ1063" i="2"/>
  <c r="AK905" i="2"/>
  <c r="AJ911" i="2"/>
  <c r="AJ825" i="2"/>
  <c r="AK825" i="2"/>
  <c r="AJ817" i="2"/>
  <c r="AK831" i="2"/>
  <c r="AJ775" i="2"/>
  <c r="E35" i="5" s="1"/>
  <c r="G35" i="5" s="1"/>
  <c r="AK681" i="2"/>
  <c r="AK673" i="2"/>
  <c r="AJ560" i="2"/>
  <c r="AK560" i="2"/>
  <c r="AK865" i="2"/>
  <c r="AJ865" i="2"/>
  <c r="AJ837" i="2"/>
  <c r="AK745" i="2"/>
  <c r="AJ763" i="2"/>
  <c r="AK753" i="2"/>
  <c r="AK1034" i="2"/>
  <c r="AK812" i="2"/>
  <c r="AK864" i="2"/>
  <c r="AJ788" i="2"/>
  <c r="AK687" i="2"/>
  <c r="AK945" i="2"/>
  <c r="AJ1095" i="2"/>
  <c r="AK1253" i="2"/>
  <c r="AK1312" i="2"/>
  <c r="AK750" i="2"/>
  <c r="AK722" i="2"/>
  <c r="AJ736" i="2"/>
  <c r="AJ740" i="2"/>
  <c r="AJ313" i="2"/>
  <c r="AI313" i="2" s="1"/>
  <c r="AJ221" i="2"/>
  <c r="AK221" i="2"/>
  <c r="AK135" i="2"/>
  <c r="AA808" i="3"/>
  <c r="AA781" i="3"/>
  <c r="AA791" i="3"/>
  <c r="AA682" i="3"/>
  <c r="AA729" i="3"/>
  <c r="AA360" i="3"/>
  <c r="AA497" i="3"/>
  <c r="AA429" i="3"/>
  <c r="AA621" i="3"/>
  <c r="AA710" i="3"/>
  <c r="AA428" i="3"/>
  <c r="AA389" i="3"/>
  <c r="AA586" i="3"/>
  <c r="AA463" i="3"/>
  <c r="AA72" i="3"/>
  <c r="AA91" i="3"/>
  <c r="AA81" i="3"/>
  <c r="AA385" i="3"/>
  <c r="AA110" i="3"/>
  <c r="AA122" i="3"/>
  <c r="AA323" i="3"/>
  <c r="AA31" i="3"/>
  <c r="AA94" i="3"/>
  <c r="AJ1402" i="2"/>
  <c r="AK1394" i="2"/>
  <c r="AA12" i="3"/>
  <c r="AK1379" i="2"/>
  <c r="AJ1379" i="2"/>
  <c r="AK1378" i="2"/>
  <c r="AJ1378" i="2"/>
  <c r="E123" i="5" s="1"/>
  <c r="G123" i="5" s="1"/>
  <c r="AK1364" i="2"/>
  <c r="AJ1364" i="2"/>
  <c r="E117" i="5" s="1"/>
  <c r="G117" i="5" s="1"/>
  <c r="F91" i="5"/>
  <c r="AJ1344" i="2"/>
  <c r="AK1383" i="2"/>
  <c r="AJ1383" i="2"/>
  <c r="E125" i="5" s="1"/>
  <c r="G125" i="5" s="1"/>
  <c r="AK1068" i="2"/>
  <c r="AJ1068" i="2"/>
  <c r="AJ1338" i="2"/>
  <c r="AK1236" i="2"/>
  <c r="AJ1236" i="2"/>
  <c r="AJ1293" i="2"/>
  <c r="AI1293" i="2" s="1"/>
  <c r="D41" i="5" s="1"/>
  <c r="AK1311" i="2"/>
  <c r="AK1301" i="2"/>
  <c r="AK1377" i="2"/>
  <c r="AJ1137" i="2"/>
  <c r="AK1137" i="2"/>
  <c r="AK1228" i="2"/>
  <c r="AJ1183" i="2"/>
  <c r="AI1183" i="2" s="1"/>
  <c r="AK1183" i="2"/>
  <c r="AK1017" i="2"/>
  <c r="AJ1017" i="2"/>
  <c r="AK1165" i="2"/>
  <c r="AK1005" i="2"/>
  <c r="AJ1005" i="2"/>
  <c r="AI1005" i="2" s="1"/>
  <c r="AJ1113" i="2"/>
  <c r="AI1113" i="2" s="1"/>
  <c r="D79" i="5" s="1"/>
  <c r="AK1113" i="2"/>
  <c r="AK1298" i="2"/>
  <c r="AJ1024" i="2"/>
  <c r="AJ1147" i="2"/>
  <c r="AK999" i="2"/>
  <c r="AJ999" i="2"/>
  <c r="AI999" i="2" s="1"/>
  <c r="AJ1240" i="2"/>
  <c r="AJ1172" i="2"/>
  <c r="AK1172" i="2"/>
  <c r="AJ1107" i="2"/>
  <c r="AK1107" i="2"/>
  <c r="AJ1263" i="2"/>
  <c r="E88" i="5" s="1"/>
  <c r="AK1153" i="2"/>
  <c r="AJ1153" i="2"/>
  <c r="AI1153" i="2" s="1"/>
  <c r="AJ1067" i="2"/>
  <c r="AK1067" i="2"/>
  <c r="AJ946" i="2"/>
  <c r="E52" i="5" s="1"/>
  <c r="AK946" i="2"/>
  <c r="AK1046" i="2"/>
  <c r="AJ1046" i="2"/>
  <c r="AK1018" i="2"/>
  <c r="AJ1018" i="2"/>
  <c r="AK1286" i="2"/>
  <c r="AA311" i="3"/>
  <c r="AA56" i="3"/>
  <c r="AK1037" i="2"/>
  <c r="AJ1059" i="2"/>
  <c r="AJ1179" i="2"/>
  <c r="AK1179" i="2"/>
  <c r="AJ947" i="2"/>
  <c r="AJ1031" i="2"/>
  <c r="AK943" i="2"/>
  <c r="AJ943" i="2"/>
  <c r="AI943" i="2" s="1"/>
  <c r="AJ888" i="2"/>
  <c r="AK1082" i="2"/>
  <c r="AJ971" i="2"/>
  <c r="E58" i="5" s="1"/>
  <c r="AK1063" i="2"/>
  <c r="AK896" i="2"/>
  <c r="AJ935" i="2"/>
  <c r="AJ1177" i="2"/>
  <c r="AJ968" i="2"/>
  <c r="E60" i="5" s="1"/>
  <c r="AJ987" i="2"/>
  <c r="AK930" i="2"/>
  <c r="AJ930" i="2"/>
  <c r="AK904" i="2"/>
  <c r="AJ904" i="2"/>
  <c r="AK1142" i="2"/>
  <c r="AJ1142" i="2"/>
  <c r="AJ831" i="2"/>
  <c r="AI831" i="2" s="1"/>
  <c r="AK775" i="2"/>
  <c r="AJ677" i="2"/>
  <c r="AK594" i="2"/>
  <c r="AJ860" i="2"/>
  <c r="AJ762" i="2"/>
  <c r="AI762" i="2" s="1"/>
  <c r="AK762" i="2"/>
  <c r="AJ620" i="2"/>
  <c r="AJ810" i="2"/>
  <c r="E40" i="5" s="1"/>
  <c r="AK810" i="2"/>
  <c r="AJ737" i="2"/>
  <c r="AK737" i="2"/>
  <c r="AK741" i="2"/>
  <c r="AJ603" i="2"/>
  <c r="AK603" i="2"/>
  <c r="AJ981" i="2"/>
  <c r="AK849" i="2"/>
  <c r="AJ743" i="2"/>
  <c r="AK776" i="2"/>
  <c r="AK908" i="2"/>
  <c r="AJ839" i="2"/>
  <c r="AK705" i="2"/>
  <c r="AJ992" i="2"/>
  <c r="AJ1166" i="2"/>
  <c r="AJ1040" i="2"/>
  <c r="AI1040" i="2" s="1"/>
  <c r="AK715" i="2"/>
  <c r="AJ722" i="2"/>
  <c r="AK736" i="2"/>
  <c r="AJ542" i="2"/>
  <c r="AK731" i="2"/>
  <c r="AJ521" i="2"/>
  <c r="AK436" i="2"/>
  <c r="AJ436" i="2"/>
  <c r="AK24" i="2"/>
  <c r="AJ557" i="2"/>
  <c r="E17" i="5" s="1"/>
  <c r="AK557" i="2"/>
  <c r="AJ263" i="2"/>
  <c r="AI263" i="2" s="1"/>
  <c r="AK263" i="2"/>
  <c r="AK438" i="2"/>
  <c r="AJ438" i="2"/>
  <c r="AK256" i="2"/>
  <c r="AJ256" i="2"/>
  <c r="AI256" i="2" s="1"/>
  <c r="AK427" i="2"/>
  <c r="AJ427" i="2"/>
  <c r="AK308" i="2"/>
  <c r="AJ308" i="2"/>
  <c r="AK147" i="2"/>
  <c r="AJ147" i="2"/>
  <c r="AK13" i="2"/>
  <c r="AJ13" i="2"/>
  <c r="AJ566" i="2"/>
  <c r="E19" i="5" s="1"/>
  <c r="AK566" i="2"/>
  <c r="AK388" i="2"/>
  <c r="AJ388" i="2"/>
  <c r="AK433" i="2"/>
  <c r="AJ433" i="2"/>
  <c r="AJ692" i="2"/>
  <c r="AK692" i="2"/>
  <c r="AK116" i="2"/>
  <c r="AJ116" i="2"/>
  <c r="AK77" i="2"/>
  <c r="AJ77" i="2"/>
  <c r="AK119" i="2"/>
  <c r="AJ119" i="2"/>
  <c r="AK456" i="2"/>
  <c r="AJ456" i="2"/>
  <c r="AI456" i="2" s="1"/>
  <c r="AK379" i="2"/>
  <c r="AJ379" i="2"/>
  <c r="AK299" i="2"/>
  <c r="AJ299" i="2"/>
  <c r="AK247" i="2"/>
  <c r="AJ247" i="2"/>
  <c r="AJ178" i="2"/>
  <c r="AK178" i="2"/>
  <c r="AK271" i="2"/>
  <c r="AJ271" i="2"/>
  <c r="AK469" i="2"/>
  <c r="AJ469" i="2"/>
  <c r="AK373" i="2"/>
  <c r="AJ373" i="2"/>
  <c r="AK214" i="2"/>
  <c r="AJ214" i="2"/>
  <c r="AK107" i="2"/>
  <c r="AJ107" i="2"/>
  <c r="AK156" i="2"/>
  <c r="AJ156" i="2"/>
  <c r="AK68" i="2"/>
  <c r="AJ68" i="2"/>
  <c r="AK110" i="2"/>
  <c r="AJ110" i="2"/>
  <c r="AJ634" i="2"/>
  <c r="AK634" i="2"/>
  <c r="AK501" i="2"/>
  <c r="AJ501" i="2"/>
  <c r="AK250" i="2"/>
  <c r="AJ250" i="2"/>
  <c r="AJ254" i="2"/>
  <c r="AK254" i="2"/>
  <c r="AK290" i="2"/>
  <c r="AJ290" i="2"/>
  <c r="AJ224" i="2"/>
  <c r="AK224" i="2"/>
  <c r="AK10" i="2"/>
  <c r="AJ10" i="2"/>
  <c r="AK510" i="2"/>
  <c r="AJ510" i="2"/>
  <c r="AK394" i="2"/>
  <c r="AJ394" i="2"/>
  <c r="AK98" i="2"/>
  <c r="AJ98" i="2"/>
  <c r="AK59" i="2"/>
  <c r="AJ59" i="2"/>
  <c r="AJ8" i="2"/>
  <c r="AK8" i="2"/>
  <c r="AK101" i="2"/>
  <c r="AJ101" i="2"/>
  <c r="AK884" i="2"/>
  <c r="AJ884" i="2"/>
  <c r="AK948" i="2"/>
  <c r="AJ948" i="2"/>
  <c r="AJ546" i="2"/>
  <c r="AK546" i="2"/>
  <c r="AK690" i="2"/>
  <c r="AJ690" i="2"/>
  <c r="E34" i="5" s="1"/>
  <c r="AK534" i="2"/>
  <c r="AJ534" i="2"/>
  <c r="AJ547" i="2"/>
  <c r="AK547" i="2"/>
  <c r="AK445" i="2"/>
  <c r="AJ445" i="2"/>
  <c r="AK537" i="2"/>
  <c r="AJ537" i="2"/>
  <c r="AK281" i="2"/>
  <c r="AJ281" i="2"/>
  <c r="AK444" i="2"/>
  <c r="AJ444" i="2"/>
  <c r="AK7" i="2"/>
  <c r="AJ7" i="2"/>
  <c r="AK442" i="2"/>
  <c r="AJ442" i="2"/>
  <c r="AK376" i="2"/>
  <c r="AJ376" i="2"/>
  <c r="AK253" i="2"/>
  <c r="AJ253" i="2"/>
  <c r="AK361" i="2"/>
  <c r="AJ361" i="2"/>
  <c r="AK89" i="2"/>
  <c r="AJ89" i="2"/>
  <c r="AK50" i="2"/>
  <c r="AJ50" i="2"/>
  <c r="AJ169" i="2"/>
  <c r="AK169" i="2"/>
  <c r="AK92" i="2"/>
  <c r="AJ92" i="2"/>
  <c r="AK525" i="2"/>
  <c r="AJ525" i="2"/>
  <c r="AK726" i="2"/>
  <c r="AJ726" i="2"/>
  <c r="AJ816" i="2"/>
  <c r="AK816" i="2"/>
  <c r="AK432" i="2"/>
  <c r="AJ432" i="2"/>
  <c r="AJ464" i="2"/>
  <c r="AK464" i="2"/>
  <c r="AK415" i="2"/>
  <c r="AJ415" i="2"/>
  <c r="AI415" i="2" s="1"/>
  <c r="AK367" i="2"/>
  <c r="AJ367" i="2"/>
  <c r="AK262" i="2"/>
  <c r="AJ262" i="2"/>
  <c r="AI262" i="2" s="1"/>
  <c r="AK244" i="2"/>
  <c r="AJ244" i="2"/>
  <c r="AK439" i="2"/>
  <c r="AJ439" i="2"/>
  <c r="AK409" i="2"/>
  <c r="AJ409" i="2"/>
  <c r="AK337" i="2"/>
  <c r="AJ337" i="2"/>
  <c r="AI337" i="2" s="1"/>
  <c r="D6" i="5" s="1"/>
  <c r="AK80" i="2"/>
  <c r="AJ80" i="2"/>
  <c r="AK41" i="2"/>
  <c r="AJ41" i="2"/>
  <c r="AK83" i="2"/>
  <c r="AJ83" i="2"/>
  <c r="AK549" i="2"/>
  <c r="AJ549" i="2"/>
  <c r="AK507" i="2"/>
  <c r="AJ507" i="2"/>
  <c r="AJ558" i="2"/>
  <c r="AK558" i="2"/>
  <c r="AJ545" i="2"/>
  <c r="AK545" i="2"/>
  <c r="AK358" i="2"/>
  <c r="AJ358" i="2"/>
  <c r="AK220" i="2"/>
  <c r="AJ220" i="2"/>
  <c r="AJ202" i="2"/>
  <c r="AI202" i="2" s="1"/>
  <c r="AK202" i="2"/>
  <c r="AK304" i="2"/>
  <c r="AJ304" i="2"/>
  <c r="AJ251" i="2"/>
  <c r="AI251" i="2" s="1"/>
  <c r="AK251" i="2"/>
  <c r="AK328" i="2"/>
  <c r="AJ328" i="2"/>
  <c r="AK352" i="2"/>
  <c r="AJ352" i="2"/>
  <c r="AK71" i="2"/>
  <c r="AJ71" i="2"/>
  <c r="AJ161" i="2"/>
  <c r="AK161" i="2"/>
  <c r="AK32" i="2"/>
  <c r="AJ32" i="2"/>
  <c r="AK74" i="2"/>
  <c r="AJ74" i="2"/>
  <c r="F31" i="5"/>
  <c r="AJ595" i="2"/>
  <c r="AK595" i="2"/>
  <c r="AK235" i="2"/>
  <c r="AJ235" i="2"/>
  <c r="AJ492" i="2"/>
  <c r="AK492" i="2"/>
  <c r="AK295" i="2"/>
  <c r="AJ295" i="2"/>
  <c r="AK412" i="2"/>
  <c r="AJ412" i="2"/>
  <c r="AI412" i="2" s="1"/>
  <c r="AK364" i="2"/>
  <c r="AJ364" i="2"/>
  <c r="AK232" i="2"/>
  <c r="AJ232" i="2"/>
  <c r="AK317" i="2"/>
  <c r="AJ317" i="2"/>
  <c r="AI317" i="2" s="1"/>
  <c r="AK447" i="2"/>
  <c r="AJ447" i="2"/>
  <c r="AK62" i="2"/>
  <c r="AJ62" i="2"/>
  <c r="AK311" i="2"/>
  <c r="AJ311" i="2"/>
  <c r="AI311" i="2" s="1"/>
  <c r="AK229" i="2"/>
  <c r="AJ229" i="2"/>
  <c r="AK65" i="2"/>
  <c r="AJ65" i="2"/>
  <c r="AK498" i="2"/>
  <c r="AJ498" i="2"/>
  <c r="AK519" i="2"/>
  <c r="AJ519" i="2"/>
  <c r="AK403" i="2"/>
  <c r="AJ403" i="2"/>
  <c r="AJ193" i="2"/>
  <c r="AK193" i="2"/>
  <c r="AK340" i="2"/>
  <c r="AJ340" i="2"/>
  <c r="AI340" i="2" s="1"/>
  <c r="AK286" i="2"/>
  <c r="AJ286" i="2"/>
  <c r="AJ471" i="2"/>
  <c r="AK471" i="2"/>
  <c r="AK217" i="2"/>
  <c r="AJ217" i="2"/>
  <c r="AI217" i="2" s="1"/>
  <c r="AJ482" i="2"/>
  <c r="AK482" i="2"/>
  <c r="AK238" i="2"/>
  <c r="AJ238" i="2"/>
  <c r="AI238" i="2" s="1"/>
  <c r="AK528" i="2"/>
  <c r="AJ528" i="2"/>
  <c r="AK397" i="2"/>
  <c r="AJ397" i="2"/>
  <c r="AK307" i="2"/>
  <c r="AJ307" i="2"/>
  <c r="AK268" i="2"/>
  <c r="AJ268" i="2"/>
  <c r="AI268" i="2" s="1"/>
  <c r="AK53" i="2"/>
  <c r="AJ53" i="2"/>
  <c r="AK14" i="2"/>
  <c r="AJ14" i="2"/>
  <c r="AJ187" i="2"/>
  <c r="AK187" i="2"/>
  <c r="AK56" i="2"/>
  <c r="AJ56" i="2"/>
  <c r="E101" i="5"/>
  <c r="AJ710" i="2"/>
  <c r="AK710" i="2"/>
  <c r="AJ616" i="2"/>
  <c r="AI616" i="2" s="1"/>
  <c r="AK616" i="2"/>
  <c r="AK453" i="2"/>
  <c r="AJ453" i="2"/>
  <c r="AK329" i="2"/>
  <c r="AJ329" i="2"/>
  <c r="AJ188" i="2"/>
  <c r="AK188" i="2"/>
  <c r="AK277" i="2"/>
  <c r="AJ277" i="2"/>
  <c r="E5" i="5" s="1"/>
  <c r="AK487" i="2"/>
  <c r="AJ487" i="2"/>
  <c r="AK355" i="2"/>
  <c r="AJ355" i="2"/>
  <c r="AJ474" i="2"/>
  <c r="AK474" i="2"/>
  <c r="AK298" i="2"/>
  <c r="AJ298" i="2"/>
  <c r="AK441" i="2"/>
  <c r="AJ441" i="2"/>
  <c r="AK26" i="2"/>
  <c r="AJ26" i="2"/>
  <c r="AI26" i="2" s="1"/>
  <c r="AK44" i="2"/>
  <c r="AJ44" i="2"/>
  <c r="AK113" i="2"/>
  <c r="AJ113" i="2"/>
  <c r="AK47" i="2"/>
  <c r="AJ47" i="2"/>
  <c r="AJ630" i="2"/>
  <c r="AK630" i="2"/>
  <c r="AJ597" i="2"/>
  <c r="AK597" i="2"/>
  <c r="AJ569" i="2"/>
  <c r="AK569" i="2"/>
  <c r="AJ486" i="2"/>
  <c r="AK486" i="2"/>
  <c r="AK706" i="2"/>
  <c r="AJ706" i="2"/>
  <c r="AK901" i="2"/>
  <c r="AJ901" i="2"/>
  <c r="AJ728" i="2"/>
  <c r="AK728" i="2"/>
  <c r="AK418" i="2"/>
  <c r="AJ418" i="2"/>
  <c r="AK310" i="2"/>
  <c r="AJ310" i="2"/>
  <c r="AI310" i="2" s="1"/>
  <c r="AK564" i="2"/>
  <c r="AJ564" i="2"/>
  <c r="AI564" i="2" s="1"/>
  <c r="D18" i="5" s="1"/>
  <c r="AK28" i="2"/>
  <c r="AJ28" i="2"/>
  <c r="AK325" i="2"/>
  <c r="AJ325" i="2"/>
  <c r="AI325" i="2" s="1"/>
  <c r="AK241" i="2"/>
  <c r="AJ241" i="2"/>
  <c r="AJ170" i="2"/>
  <c r="AK170" i="2"/>
  <c r="AK165" i="2"/>
  <c r="AJ165" i="2"/>
  <c r="AK25" i="2"/>
  <c r="AJ25" i="2"/>
  <c r="AI25" i="2" s="1"/>
  <c r="AK400" i="2"/>
  <c r="AJ400" i="2"/>
  <c r="AJ236" i="2"/>
  <c r="AI236" i="2" s="1"/>
  <c r="AK236" i="2"/>
  <c r="AK289" i="2"/>
  <c r="AJ289" i="2"/>
  <c r="AK370" i="2"/>
  <c r="AJ370" i="2"/>
  <c r="AK35" i="2"/>
  <c r="AJ35" i="2"/>
  <c r="AK104" i="2"/>
  <c r="AJ104" i="2"/>
  <c r="AK38" i="2"/>
  <c r="AJ38" i="2"/>
  <c r="AJ624" i="2"/>
  <c r="AK624" i="2"/>
  <c r="AK1032" i="2"/>
  <c r="AJ1032" i="2"/>
  <c r="AK708" i="2"/>
  <c r="AJ708" i="2"/>
  <c r="AK805" i="2"/>
  <c r="AJ805" i="2"/>
  <c r="E39" i="5" s="1"/>
  <c r="G39" i="5" s="1"/>
  <c r="AK550" i="2"/>
  <c r="AJ550" i="2"/>
  <c r="AJ573" i="2"/>
  <c r="AK573" i="2"/>
  <c r="AJ767" i="2"/>
  <c r="AK767" i="2"/>
  <c r="AJ458" i="2"/>
  <c r="AK458" i="2"/>
  <c r="AK265" i="2"/>
  <c r="AJ265" i="2"/>
  <c r="AI265" i="2" s="1"/>
  <c r="AK391" i="2"/>
  <c r="AJ391" i="2"/>
  <c r="AK22" i="2"/>
  <c r="AJ22" i="2"/>
  <c r="AI22" i="2" s="1"/>
  <c r="AK19" i="2"/>
  <c r="AJ19" i="2"/>
  <c r="AI19" i="2" s="1"/>
  <c r="AJ489" i="2"/>
  <c r="AK489" i="2"/>
  <c r="AK424" i="2"/>
  <c r="AJ424" i="2"/>
  <c r="AJ467" i="2"/>
  <c r="AK467" i="2"/>
  <c r="AK385" i="2"/>
  <c r="AJ385" i="2"/>
  <c r="AK280" i="2"/>
  <c r="AJ280" i="2"/>
  <c r="AK259" i="2"/>
  <c r="AJ259" i="2"/>
  <c r="AK421" i="2"/>
  <c r="AJ421" i="2"/>
  <c r="AI421" i="2" s="1"/>
  <c r="AK23" i="2"/>
  <c r="AJ23" i="2"/>
  <c r="AI23" i="2" s="1"/>
  <c r="AK134" i="2"/>
  <c r="AJ134" i="2"/>
  <c r="AK20" i="2"/>
  <c r="AJ20" i="2"/>
  <c r="AJ17" i="2"/>
  <c r="AK17" i="2"/>
  <c r="AJ266" i="2"/>
  <c r="AK266" i="2"/>
  <c r="AK382" i="2"/>
  <c r="AJ382" i="2"/>
  <c r="AJ179" i="2"/>
  <c r="AK179" i="2"/>
  <c r="AK95" i="2"/>
  <c r="AJ95" i="2"/>
  <c r="AK137" i="2"/>
  <c r="AJ137" i="2"/>
  <c r="AK201" i="2"/>
  <c r="AJ201" i="2"/>
  <c r="AI201" i="2" s="1"/>
  <c r="AJ194" i="2"/>
  <c r="AK194" i="2"/>
  <c r="B22" i="1" l="1"/>
  <c r="G17" i="5"/>
  <c r="F17" i="5"/>
  <c r="G127" i="5"/>
  <c r="F127" i="5"/>
  <c r="G58" i="5"/>
  <c r="F58" i="5"/>
  <c r="G138" i="5"/>
  <c r="F138" i="5"/>
  <c r="G113" i="5"/>
  <c r="F113" i="5"/>
  <c r="G34" i="5"/>
  <c r="G60" i="5"/>
  <c r="F60" i="5"/>
  <c r="E24" i="5"/>
  <c r="G110" i="5"/>
  <c r="F110" i="5"/>
  <c r="D8" i="5"/>
  <c r="F125" i="5"/>
  <c r="E100" i="5"/>
  <c r="G100" i="5" s="1"/>
  <c r="E85" i="5"/>
  <c r="G85" i="5" s="1"/>
  <c r="G134" i="5"/>
  <c r="F134" i="5"/>
  <c r="F123" i="5"/>
  <c r="G128" i="5"/>
  <c r="F128" i="5"/>
  <c r="E27" i="5"/>
  <c r="E32" i="5"/>
  <c r="G32" i="5" s="1"/>
  <c r="E82" i="5"/>
  <c r="E50" i="5"/>
  <c r="E10" i="5"/>
  <c r="E130" i="5"/>
  <c r="F117" i="5"/>
  <c r="G19" i="5"/>
  <c r="F19" i="5"/>
  <c r="E74" i="5"/>
  <c r="AI1024" i="2"/>
  <c r="D74" i="5" s="1"/>
  <c r="F74" i="5" s="1"/>
  <c r="E18" i="5"/>
  <c r="G18" i="5" s="1"/>
  <c r="G98" i="5"/>
  <c r="E99" i="5"/>
  <c r="G15" i="5"/>
  <c r="F15" i="5"/>
  <c r="G38" i="5"/>
  <c r="F38" i="5"/>
  <c r="E9" i="5"/>
  <c r="E6" i="5"/>
  <c r="G6" i="5" s="1"/>
  <c r="D36" i="5"/>
  <c r="E45" i="5"/>
  <c r="G45" i="5" s="1"/>
  <c r="G115" i="5"/>
  <c r="F115" i="5"/>
  <c r="F35" i="5"/>
  <c r="F55" i="5"/>
  <c r="E47" i="5"/>
  <c r="E81" i="5"/>
  <c r="D42" i="5"/>
  <c r="F42" i="5" s="1"/>
  <c r="D112" i="5"/>
  <c r="D80" i="5"/>
  <c r="D53" i="5"/>
  <c r="D69" i="5"/>
  <c r="E136" i="5"/>
  <c r="E20" i="5"/>
  <c r="G20" i="5" s="1"/>
  <c r="G64" i="5"/>
  <c r="F64" i="5"/>
  <c r="G93" i="5"/>
  <c r="F93" i="5"/>
  <c r="G121" i="5"/>
  <c r="F121" i="5"/>
  <c r="G72" i="5"/>
  <c r="F72" i="5"/>
  <c r="E36" i="5"/>
  <c r="G36" i="5" s="1"/>
  <c r="G51" i="5"/>
  <c r="F51" i="5"/>
  <c r="E79" i="5"/>
  <c r="G79" i="5" s="1"/>
  <c r="F73" i="5"/>
  <c r="G105" i="5"/>
  <c r="F105" i="5"/>
  <c r="E94" i="5"/>
  <c r="G108" i="5"/>
  <c r="F108" i="5"/>
  <c r="G13" i="5"/>
  <c r="F13" i="5"/>
  <c r="E21" i="5"/>
  <c r="G21" i="5" s="1"/>
  <c r="G26" i="5"/>
  <c r="F26" i="5"/>
  <c r="F32" i="5"/>
  <c r="G56" i="5"/>
  <c r="F56" i="5"/>
  <c r="D27" i="5"/>
  <c r="F27" i="5" s="1"/>
  <c r="D84" i="5"/>
  <c r="G88" i="5"/>
  <c r="F88" i="5"/>
  <c r="E112" i="5"/>
  <c r="G112" i="5" s="1"/>
  <c r="G22" i="5"/>
  <c r="F22" i="5"/>
  <c r="E28" i="5"/>
  <c r="G106" i="5"/>
  <c r="F106" i="5"/>
  <c r="E69" i="5"/>
  <c r="G69" i="5" s="1"/>
  <c r="D82" i="5"/>
  <c r="F82" i="5" s="1"/>
  <c r="E77" i="5"/>
  <c r="G77" i="5" s="1"/>
  <c r="E49" i="5"/>
  <c r="G114" i="5"/>
  <c r="F114" i="5"/>
  <c r="F135" i="5"/>
  <c r="E66" i="5"/>
  <c r="E14" i="5"/>
  <c r="G43" i="5"/>
  <c r="F43" i="5"/>
  <c r="D34" i="5"/>
  <c r="F34" i="5" s="1"/>
  <c r="E41" i="5"/>
  <c r="G41" i="5" s="1"/>
  <c r="D50" i="5"/>
  <c r="F50" i="5" s="1"/>
  <c r="F29" i="5"/>
  <c r="F76" i="5"/>
  <c r="E119" i="5"/>
  <c r="G119" i="5" s="1"/>
  <c r="AI1368" i="2"/>
  <c r="D119" i="5" s="1"/>
  <c r="D49" i="5"/>
  <c r="F49" i="5" s="1"/>
  <c r="G52" i="5"/>
  <c r="F52" i="5"/>
  <c r="E4" i="5"/>
  <c r="E80" i="5"/>
  <c r="G80" i="5" s="1"/>
  <c r="D4" i="5"/>
  <c r="F4" i="5" s="1"/>
  <c r="G87" i="5"/>
  <c r="F87" i="5"/>
  <c r="E61" i="5"/>
  <c r="G62" i="5"/>
  <c r="F62" i="5"/>
  <c r="G65" i="5"/>
  <c r="F65" i="5"/>
  <c r="G139" i="5"/>
  <c r="F139" i="5"/>
  <c r="E111" i="5"/>
  <c r="G54" i="5"/>
  <c r="F54" i="5"/>
  <c r="G48" i="5"/>
  <c r="F48" i="5"/>
  <c r="F39" i="5"/>
  <c r="D3" i="5"/>
  <c r="F3" i="5" s="1"/>
  <c r="G40" i="5"/>
  <c r="F40" i="5"/>
  <c r="E16" i="5"/>
  <c r="E92" i="5"/>
  <c r="AI1271" i="2"/>
  <c r="D92" i="5" s="1"/>
  <c r="F92" i="5" s="1"/>
  <c r="E30" i="5"/>
  <c r="E57" i="5"/>
  <c r="G57" i="5" s="1"/>
  <c r="AI966" i="2"/>
  <c r="D57" i="5" s="1"/>
  <c r="G104" i="5"/>
  <c r="F104" i="5"/>
  <c r="G118" i="5"/>
  <c r="F118" i="5"/>
  <c r="G116" i="5"/>
  <c r="F116" i="5"/>
  <c r="E25" i="5"/>
  <c r="E63" i="5"/>
  <c r="D122" i="5"/>
  <c r="F122" i="5" s="1"/>
  <c r="E78" i="5"/>
  <c r="G78" i="5" s="1"/>
  <c r="E12" i="5"/>
  <c r="F18" i="5"/>
  <c r="E11" i="5"/>
  <c r="E8" i="5"/>
  <c r="G8" i="5" s="1"/>
  <c r="G124" i="5"/>
  <c r="F124" i="5"/>
  <c r="E42" i="5"/>
  <c r="E7" i="5"/>
  <c r="G7" i="5" s="1"/>
  <c r="E23" i="5"/>
  <c r="E46" i="5"/>
  <c r="G120" i="5"/>
  <c r="F120" i="5"/>
  <c r="E44" i="5"/>
  <c r="E71" i="5"/>
  <c r="E102" i="5"/>
  <c r="G102" i="5" s="1"/>
  <c r="E122" i="5"/>
  <c r="E86" i="5"/>
  <c r="G86" i="5" s="1"/>
  <c r="D7" i="5"/>
  <c r="E2" i="5"/>
  <c r="AJ4" i="2"/>
  <c r="E59" i="5"/>
  <c r="E84" i="5"/>
  <c r="G84" i="5" s="1"/>
  <c r="F20" i="5"/>
  <c r="D5" i="5"/>
  <c r="F5" i="5" s="1"/>
  <c r="G75" i="5"/>
  <c r="F75" i="5"/>
  <c r="G101" i="5"/>
  <c r="F101" i="5"/>
  <c r="E3" i="5"/>
  <c r="E53" i="5"/>
  <c r="G53" i="5" s="1"/>
  <c r="D81" i="5"/>
  <c r="F81" i="5" s="1"/>
  <c r="F109" i="5"/>
  <c r="G132" i="5"/>
  <c r="F132" i="5"/>
  <c r="G70" i="5"/>
  <c r="F70" i="5"/>
  <c r="E37" i="5"/>
  <c r="G37" i="5" s="1"/>
  <c r="G89" i="5"/>
  <c r="F89" i="5"/>
  <c r="E68" i="5"/>
  <c r="F45" i="5"/>
  <c r="F100" i="5"/>
  <c r="G107" i="5"/>
  <c r="F107" i="5"/>
  <c r="G131" i="5"/>
  <c r="F131" i="5"/>
  <c r="F33" i="5"/>
  <c r="G90" i="5"/>
  <c r="F90" i="5"/>
  <c r="F126" i="5"/>
  <c r="E67" i="5"/>
  <c r="E140" i="5" s="1"/>
  <c r="G71" i="5" l="1"/>
  <c r="F71" i="5"/>
  <c r="F57" i="5"/>
  <c r="G61" i="5"/>
  <c r="F61" i="5"/>
  <c r="G49" i="5"/>
  <c r="F112" i="5"/>
  <c r="F36" i="5"/>
  <c r="G5" i="5"/>
  <c r="G30" i="5"/>
  <c r="F30" i="5"/>
  <c r="F84" i="5"/>
  <c r="G94" i="5"/>
  <c r="F94" i="5"/>
  <c r="F102" i="5"/>
  <c r="G9" i="5"/>
  <c r="F9" i="5"/>
  <c r="G81" i="5"/>
  <c r="G130" i="5"/>
  <c r="F130" i="5"/>
  <c r="G59" i="5"/>
  <c r="F59" i="5"/>
  <c r="G63" i="5"/>
  <c r="F63" i="5"/>
  <c r="G111" i="5"/>
  <c r="F111" i="5"/>
  <c r="F6" i="5"/>
  <c r="G47" i="5"/>
  <c r="F47" i="5"/>
  <c r="G10" i="5"/>
  <c r="F10" i="5"/>
  <c r="G46" i="5"/>
  <c r="F46" i="5"/>
  <c r="G92" i="5"/>
  <c r="G23" i="5"/>
  <c r="F23" i="5"/>
  <c r="G25" i="5"/>
  <c r="F25" i="5"/>
  <c r="F86" i="5"/>
  <c r="F41" i="5"/>
  <c r="G50" i="5"/>
  <c r="F8" i="5"/>
  <c r="G16" i="5"/>
  <c r="F16" i="5"/>
  <c r="G4" i="5"/>
  <c r="G28" i="5"/>
  <c r="F28" i="5"/>
  <c r="G82" i="5"/>
  <c r="G12" i="5"/>
  <c r="F12" i="5"/>
  <c r="F7" i="5"/>
  <c r="G42" i="5"/>
  <c r="G14" i="5"/>
  <c r="F14" i="5"/>
  <c r="F37" i="5"/>
  <c r="G99" i="5"/>
  <c r="F99" i="5"/>
  <c r="G44" i="5"/>
  <c r="F44" i="5"/>
  <c r="G2" i="5"/>
  <c r="F2" i="5"/>
  <c r="G3" i="5"/>
  <c r="F78" i="5"/>
  <c r="G66" i="5"/>
  <c r="F66" i="5"/>
  <c r="F140" i="5" s="1"/>
  <c r="G136" i="5"/>
  <c r="F136" i="5"/>
  <c r="G27" i="5"/>
  <c r="G24" i="5"/>
  <c r="F24" i="5"/>
  <c r="F77" i="5"/>
  <c r="F69" i="5"/>
  <c r="D140" i="5"/>
  <c r="F144" i="5" s="1"/>
  <c r="F85" i="5"/>
  <c r="G67" i="5"/>
  <c r="F67" i="5"/>
  <c r="G122" i="5"/>
  <c r="AI4" i="2"/>
  <c r="AJ2" i="2" s="1"/>
  <c r="F119" i="5"/>
  <c r="F79" i="5"/>
  <c r="F53" i="5"/>
  <c r="F21" i="5"/>
  <c r="G68" i="5"/>
  <c r="F68" i="5"/>
  <c r="G11" i="5"/>
  <c r="F11" i="5"/>
  <c r="F80" i="5"/>
  <c r="G74" i="5"/>
  <c r="AJ3" i="2" l="1"/>
  <c r="G140" i="5"/>
</calcChain>
</file>

<file path=xl/sharedStrings.xml><?xml version="1.0" encoding="utf-8"?>
<sst xmlns="http://schemas.openxmlformats.org/spreadsheetml/2006/main" count="52531" uniqueCount="11450">
  <si>
    <t/>
  </si>
  <si>
    <t>Báo cáo nợ phí chi tiết</t>
  </si>
  <si>
    <t>TỔNG CÔNG TY BẢO VIỆT NHÂN THỌ</t>
  </si>
  <si>
    <t>TLTP tháng</t>
  </si>
  <si>
    <t>DANH SÁCH CHI TIẾT ẤN CHỈ ĐÃ THU PHÍ</t>
  </si>
  <si>
    <t>Phí Phải Thu</t>
  </si>
  <si>
    <t>Phí Đã Thu</t>
  </si>
  <si>
    <t>ADO Phi</t>
  </si>
  <si>
    <t>Tháng 5 năm 2019</t>
  </si>
  <si>
    <t>Nhóm Đại Phát - MCA</t>
  </si>
  <si>
    <t>Công ty Bảo Việt Nhân thọ Móng Cái</t>
  </si>
  <si>
    <t>Ngày báo cáo: 09/05/2019</t>
  </si>
  <si>
    <t>Nhóm Quyết thắng - MCA</t>
  </si>
  <si>
    <t>STT</t>
  </si>
  <si>
    <t>Nhóm Sao Việt - MCA</t>
  </si>
  <si>
    <t>Phòng 
TVV QLHĐ</t>
  </si>
  <si>
    <t>Nhóm Chiến Thắng - MCA</t>
  </si>
  <si>
    <t>BAN TVV QLHĐ</t>
  </si>
  <si>
    <t>NhómTVV QLHĐ</t>
  </si>
  <si>
    <t>Tên TVV QLHĐ</t>
  </si>
  <si>
    <t>Mã TVV QLHĐ</t>
  </si>
  <si>
    <t>PhòngTVV Nắm giữ</t>
  </si>
  <si>
    <t>BAN TVV Nắm giữ</t>
  </si>
  <si>
    <t>NhómTVV Nắm giữ</t>
  </si>
  <si>
    <t>Tên TVV Nắm giữ</t>
  </si>
  <si>
    <t>Mã TVV Nắm giữ</t>
  </si>
  <si>
    <t>Loại ấn chỉ</t>
  </si>
  <si>
    <t>Số mã vạch</t>
  </si>
  <si>
    <t>Số hóa đơn</t>
  </si>
  <si>
    <t>Số hợp đồng</t>
  </si>
  <si>
    <t>Bên mua bảo hiểm</t>
  </si>
  <si>
    <t>Số tiền</t>
  </si>
  <si>
    <t>Từ ngày</t>
  </si>
  <si>
    <t>Đến ngày</t>
  </si>
  <si>
    <t>Ngày thu</t>
  </si>
  <si>
    <t>Ngày cấp</t>
  </si>
  <si>
    <t>Ngày</t>
  </si>
  <si>
    <t>Tháng</t>
  </si>
  <si>
    <t>Công ty</t>
  </si>
  <si>
    <t>ADO</t>
  </si>
  <si>
    <t>Mã phòng</t>
  </si>
  <si>
    <t>Phòng</t>
  </si>
  <si>
    <t>Mã ban</t>
  </si>
  <si>
    <t>Ban</t>
  </si>
  <si>
    <t>Mã nhóm</t>
  </si>
  <si>
    <t>Nhóm</t>
  </si>
  <si>
    <t>Mã đại lý</t>
  </si>
  <si>
    <t>Họ và tên</t>
  </si>
  <si>
    <t>Chức vụ</t>
  </si>
  <si>
    <t>Ngày ký hợp đồng</t>
  </si>
  <si>
    <t>Ngày nghỉ việc</t>
  </si>
  <si>
    <t>Người tham gia</t>
  </si>
  <si>
    <t>Địa chỉ người tham gia</t>
  </si>
  <si>
    <t>Số điện thoại 1</t>
  </si>
  <si>
    <t>Số điện thoại 2</t>
  </si>
  <si>
    <t>Số điện thoại 3</t>
  </si>
  <si>
    <t>Số hóa đơn in</t>
  </si>
  <si>
    <t>Số hóa đơn thực thu</t>
  </si>
  <si>
    <t>Phí phải thu</t>
  </si>
  <si>
    <t>Nhóm Phát Lộc - MCA</t>
  </si>
  <si>
    <t>Phí thực thu</t>
  </si>
  <si>
    <t>Vay phí</t>
  </si>
  <si>
    <t>Phải thu
(Công thức)</t>
  </si>
  <si>
    <t>Thực thu
(Công thức)</t>
  </si>
  <si>
    <t>Nguồn dữ liệu</t>
  </si>
  <si>
    <t>HĐ đồng bộ</t>
  </si>
  <si>
    <t>Số phí</t>
  </si>
  <si>
    <t>Số HĐ</t>
  </si>
  <si>
    <t>SĐT</t>
  </si>
  <si>
    <t>Phải thu</t>
  </si>
  <si>
    <t>Thực thu BK 06</t>
  </si>
  <si>
    <t>SHĐ thực thu BK 06</t>
  </si>
  <si>
    <t>Ngày nt</t>
  </si>
  <si>
    <t>Nội dung tn</t>
  </si>
  <si>
    <t>Bảo Việt Nhân Thọ Móng Cái</t>
  </si>
  <si>
    <t>Nhóm Quyết Chí - MCA</t>
  </si>
  <si>
    <t>Nhóm Quyết Chiến - MCA</t>
  </si>
  <si>
    <t>NT</t>
  </si>
  <si>
    <t>Nhóm Quyết Tâm - MCA</t>
  </si>
  <si>
    <t>Nhóm Quyết Tiến - MCA</t>
  </si>
  <si>
    <t>S108701001</t>
  </si>
  <si>
    <t>ADM Hiếu</t>
  </si>
  <si>
    <t>Phòng KD Móng Cái - MCA</t>
  </si>
  <si>
    <t>A108701003</t>
  </si>
  <si>
    <t>Ban Đầm Hà 1 - MCA</t>
  </si>
  <si>
    <t>U108701026</t>
  </si>
  <si>
    <t>Nhóm Đầm Hà 1 01012016 - MCA</t>
  </si>
  <si>
    <t>D108703085</t>
  </si>
  <si>
    <t>Hà Thị Thanh</t>
  </si>
  <si>
    <t>Tư vấn tài chính</t>
  </si>
  <si>
    <t>569397946</t>
  </si>
  <si>
    <t>Trần Thị Quyết</t>
  </si>
  <si>
    <t>Thôn Đầm Buôn, Xã Đầm Hà, Huyện Đầm Hà, Quảng Ninh</t>
  </si>
  <si>
    <t>0974379457</t>
  </si>
  <si>
    <t>AC/018P-0348661</t>
  </si>
  <si>
    <t>TAL</t>
  </si>
  <si>
    <t>Nhóm Hải Hà 1</t>
  </si>
  <si>
    <t>Nhóm Hải Hà 15 - MCA</t>
  </si>
  <si>
    <t>Ban Hải Hà 1 - MCA</t>
  </si>
  <si>
    <t>Đoàn Thị Nga</t>
  </si>
  <si>
    <t>Nhóm Hải Hà 4 - MCA</t>
  </si>
  <si>
    <t>D108738586</t>
  </si>
  <si>
    <t>Hóa đơn in sẵn</t>
  </si>
  <si>
    <t>08700009784</t>
  </si>
  <si>
    <t>AC/018P-0347167</t>
  </si>
  <si>
    <t>05708700001697</t>
  </si>
  <si>
    <t>Nguyễn Minh Long</t>
  </si>
  <si>
    <t>10/02/2019</t>
  </si>
  <si>
    <t>09/08/2019</t>
  </si>
  <si>
    <t>07/05/2019</t>
  </si>
  <si>
    <t>14/02/2019</t>
  </si>
  <si>
    <t>Nhóm Hải Hà 6 - MCA</t>
  </si>
  <si>
    <t>Nhóm Thành Đạt - MCA</t>
  </si>
  <si>
    <t>Nhóm Đầm Hà 5 - MCA</t>
  </si>
  <si>
    <t>Phòng PA - MCA</t>
  </si>
  <si>
    <t>Ban PA - MCA</t>
  </si>
  <si>
    <t>Nhóm PA - MCA</t>
  </si>
  <si>
    <t>Nguyễn Thị Bích Nhàn</t>
  </si>
  <si>
    <t>D108700839</t>
  </si>
  <si>
    <t>129249460</t>
  </si>
  <si>
    <t>AC/018P-0347306</t>
  </si>
  <si>
    <t>569214362</t>
  </si>
  <si>
    <t>Nguyễn Thị Loan</t>
  </si>
  <si>
    <t>28/03/2019</t>
  </si>
  <si>
    <t>27/03/2020</t>
  </si>
  <si>
    <t>13/05/2019</t>
  </si>
  <si>
    <t>05/04/2019</t>
  </si>
  <si>
    <t>Hoàng Thị Thuần</t>
  </si>
  <si>
    <t>D108701421</t>
  </si>
  <si>
    <t>129138435</t>
  </si>
  <si>
    <t>AC/018P-0347310</t>
  </si>
  <si>
    <t>569261165</t>
  </si>
  <si>
    <t>Vi Thị Thắm</t>
  </si>
  <si>
    <t>20/03/2019</t>
  </si>
  <si>
    <t>19/06/2019</t>
  </si>
  <si>
    <t>22/05/2019</t>
  </si>
  <si>
    <t>02/05/2019</t>
  </si>
  <si>
    <t>Phạm Tiến Dũng</t>
  </si>
  <si>
    <t>D108722257</t>
  </si>
  <si>
    <t>129168095</t>
  </si>
  <si>
    <t>AC/018P-0347364</t>
  </si>
  <si>
    <t>569056025</t>
  </si>
  <si>
    <t>Đinh Quang Tuyến</t>
  </si>
  <si>
    <t>22/03/2019</t>
  </si>
  <si>
    <t>21/06/2019</t>
  </si>
  <si>
    <t>08/05/2019</t>
  </si>
  <si>
    <t>Lương Văn Thương</t>
  </si>
  <si>
    <t>D108736320</t>
  </si>
  <si>
    <t>129245490</t>
  </si>
  <si>
    <t>AC/018P-0347430</t>
  </si>
  <si>
    <t>569151631</t>
  </si>
  <si>
    <t>Phạm Phương Loan</t>
  </si>
  <si>
    <t>27/04/2019</t>
  </si>
  <si>
    <t>23/05/2019</t>
  </si>
  <si>
    <t>AC/018P-0349855</t>
  </si>
  <si>
    <t>La Văn Hiếu</t>
  </si>
  <si>
    <t>D108740183</t>
  </si>
  <si>
    <t>129105519</t>
  </si>
  <si>
    <t>AC/018P-0347445</t>
  </si>
  <si>
    <t>569159508</t>
  </si>
  <si>
    <t>Nguyễn Thị Thanh Minh</t>
  </si>
  <si>
    <t>18/03/2019</t>
  </si>
  <si>
    <t>17/04/2019</t>
  </si>
  <si>
    <t>14/05/2019</t>
  </si>
  <si>
    <t>Nhóm Móng Cái 2 - MCA</t>
  </si>
  <si>
    <t>Đặng Viết Chờ</t>
  </si>
  <si>
    <t>D108708479</t>
  </si>
  <si>
    <t>129097341</t>
  </si>
  <si>
    <t>AC/018P-0347539</t>
  </si>
  <si>
    <t>568355942</t>
  </si>
  <si>
    <t>Vũ Trọng Thọ</t>
  </si>
  <si>
    <t>17/03/2019</t>
  </si>
  <si>
    <t>16/04/2019</t>
  </si>
  <si>
    <t>D108707027</t>
  </si>
  <si>
    <t>Nguyễn Văn Kiệm</t>
  </si>
  <si>
    <t>02301800092348</t>
  </si>
  <si>
    <t>Đào Quốc Vũ</t>
  </si>
  <si>
    <t>SN 44 Phố Lê Hồng Phong, Huyện Đầm Hà, Tỉnh Quảng Ninh</t>
  </si>
  <si>
    <t>880453</t>
  </si>
  <si>
    <t>08700010393</t>
  </si>
  <si>
    <t>BVL</t>
  </si>
  <si>
    <t>129214086</t>
  </si>
  <si>
    <t>AC/018P-0347634</t>
  </si>
  <si>
    <t>569058800</t>
  </si>
  <si>
    <t>Trần Thị Thanh</t>
  </si>
  <si>
    <t>26/03/2019</t>
  </si>
  <si>
    <t>25/04/2019</t>
  </si>
  <si>
    <t>Phan Văn Chấm</t>
  </si>
  <si>
    <t>D108708655</t>
  </si>
  <si>
    <t>128953010</t>
  </si>
  <si>
    <t>AC/018P-0347680</t>
  </si>
  <si>
    <t>569335037</t>
  </si>
  <si>
    <t>Đồng Ngọc Giang</t>
  </si>
  <si>
    <t>03/03/2019</t>
  </si>
  <si>
    <t>02/04/2019</t>
  </si>
  <si>
    <t>06/04/2019</t>
  </si>
  <si>
    <t>02301800143088</t>
  </si>
  <si>
    <t>Đinh Thị Oanh</t>
  </si>
  <si>
    <t>Phố Lê Hồng Phong Thị Trấn Đầm Hà, Huyện Đầm Hà, Tỉnh Quảng Ninh</t>
  </si>
  <si>
    <t>880606</t>
  </si>
  <si>
    <t>08700010394</t>
  </si>
  <si>
    <t>Đặng Hải Ninh</t>
  </si>
  <si>
    <t>D108716654</t>
  </si>
  <si>
    <t>129241449</t>
  </si>
  <si>
    <t>AC/018P-0347779</t>
  </si>
  <si>
    <t>568371034</t>
  </si>
  <si>
    <t>Lương Thị Thuận</t>
  </si>
  <si>
    <t>27/09/2019</t>
  </si>
  <si>
    <t>03/05/2019</t>
  </si>
  <si>
    <t>Lương Văn Lợi</t>
  </si>
  <si>
    <t>D108733387</t>
  </si>
  <si>
    <t>128952216</t>
  </si>
  <si>
    <t>AC/018P-0347883</t>
  </si>
  <si>
    <t>568878759</t>
  </si>
  <si>
    <t>568235692</t>
  </si>
  <si>
    <t>Trịnh Văn Soan</t>
  </si>
  <si>
    <t>Thôn Xóm Giáo, Đầm Hà, Huyện Đầm Hà, Quảng Ninh</t>
  </si>
  <si>
    <t>01694784434</t>
  </si>
  <si>
    <t>AC/018P-0349859</t>
  </si>
  <si>
    <t>Phan Thanh Hào</t>
  </si>
  <si>
    <t>D108708381</t>
  </si>
  <si>
    <t>129091649</t>
  </si>
  <si>
    <t>AC/018P-0347979</t>
  </si>
  <si>
    <t>568363901</t>
  </si>
  <si>
    <t>Lê Văn Đức</t>
  </si>
  <si>
    <t>16/03/2020</t>
  </si>
  <si>
    <t>Trần Thị Thêu</t>
  </si>
  <si>
    <t>D108721443</t>
  </si>
  <si>
    <t>129056709</t>
  </si>
  <si>
    <t>AC/018P-0348092</t>
  </si>
  <si>
    <t>568986888</t>
  </si>
  <si>
    <t>Trần Thị Thơ</t>
  </si>
  <si>
    <t>14/03/2019</t>
  </si>
  <si>
    <t>13/03/2020</t>
  </si>
  <si>
    <t>569237840</t>
  </si>
  <si>
    <t>Đinh Thị Nhàn</t>
  </si>
  <si>
    <t>Số nhà 59 Phố Chu Văn An, Thị trấn Đầm Hà, Huyện Đầm Hà, Quảng Ninh</t>
  </si>
  <si>
    <t>Trần Thị Hà</t>
  </si>
  <si>
    <t>D108701290</t>
  </si>
  <si>
    <t>0977711927</t>
  </si>
  <si>
    <t>AC/018P-0349861</t>
  </si>
  <si>
    <t>129242307</t>
  </si>
  <si>
    <t>AC/018P-0348303</t>
  </si>
  <si>
    <t>569214015</t>
  </si>
  <si>
    <t>Vũ Thị Minh</t>
  </si>
  <si>
    <t>20/05/2019</t>
  </si>
  <si>
    <t>129249075</t>
  </si>
  <si>
    <t>AC/018P-0348304</t>
  </si>
  <si>
    <t>569215933</t>
  </si>
  <si>
    <t>Vũ Thị Hà</t>
  </si>
  <si>
    <t>Nguyễn Thị Chung</t>
  </si>
  <si>
    <t>D108716724</t>
  </si>
  <si>
    <t>568235676</t>
  </si>
  <si>
    <t>129236316</t>
  </si>
  <si>
    <t>AC/018P-0348444</t>
  </si>
  <si>
    <t>Phạm Thị Xuân</t>
  </si>
  <si>
    <t>568370395</t>
  </si>
  <si>
    <t>Lê Thị Dung</t>
  </si>
  <si>
    <t>Thôn Thái Lập, Tân Lập, Huyện Đầm Hà, Quảng Ninh</t>
  </si>
  <si>
    <t>27/03/2019</t>
  </si>
  <si>
    <t>0945353093</t>
  </si>
  <si>
    <t>26/09/2019</t>
  </si>
  <si>
    <t>AC/018P-0349858</t>
  </si>
  <si>
    <t>24/05/2019</t>
  </si>
  <si>
    <t>129249857</t>
  </si>
  <si>
    <t>AC/018P-0348445</t>
  </si>
  <si>
    <t>568259179</t>
  </si>
  <si>
    <t>Đỗ Văn Tiến</t>
  </si>
  <si>
    <t>27/06/2019</t>
  </si>
  <si>
    <t>568235699</t>
  </si>
  <si>
    <t>Hoàng Thị Vượng</t>
  </si>
  <si>
    <t>01692618436</t>
  </si>
  <si>
    <t>AC/018P-0349860</t>
  </si>
  <si>
    <t>Đặng Hương Giang</t>
  </si>
  <si>
    <t>D108721586</t>
  </si>
  <si>
    <t>129269080</t>
  </si>
  <si>
    <t>AC/018P-0348526</t>
  </si>
  <si>
    <t>568558977</t>
  </si>
  <si>
    <t>Nguyễn Thị Vân</t>
  </si>
  <si>
    <t>31/03/2019</t>
  </si>
  <si>
    <t>30/03/2020</t>
  </si>
  <si>
    <t>129615355</t>
  </si>
  <si>
    <t>AC/018P-0348629</t>
  </si>
  <si>
    <t>28/04/2019</t>
  </si>
  <si>
    <t>27/05/2019</t>
  </si>
  <si>
    <t>129628268</t>
  </si>
  <si>
    <t>AC/018P-0348630</t>
  </si>
  <si>
    <t>568917896</t>
  </si>
  <si>
    <t>Lê Thu Hiền</t>
  </si>
  <si>
    <t>30/04/2019</t>
  </si>
  <si>
    <t>30/05/2019</t>
  </si>
  <si>
    <t>09/05/2019</t>
  </si>
  <si>
    <t>02301800216447</t>
  </si>
  <si>
    <t>Đinh Thị Phượng</t>
  </si>
  <si>
    <t>Thôn 11 Xã Đầm Hà, Huyện Đầm Hà, Tỉnh Quảng Ninh</t>
  </si>
  <si>
    <t>08700010395</t>
  </si>
  <si>
    <t>Đinh Thị Yến</t>
  </si>
  <si>
    <t>D108736834</t>
  </si>
  <si>
    <t>129424939</t>
  </si>
  <si>
    <t>AC/018P-0348632</t>
  </si>
  <si>
    <t>569222534</t>
  </si>
  <si>
    <t>Lương Thị Liễu</t>
  </si>
  <si>
    <t>14/04/2019</t>
  </si>
  <si>
    <t>13/04/2020</t>
  </si>
  <si>
    <t>06/05/2019</t>
  </si>
  <si>
    <t>129473876</t>
  </si>
  <si>
    <t>AC/018P-0348633</t>
  </si>
  <si>
    <t>569226768</t>
  </si>
  <si>
    <t>Trần Thị Lệ</t>
  </si>
  <si>
    <t>18/04/2019</t>
  </si>
  <si>
    <t>17/04/2020</t>
  </si>
  <si>
    <t>Kim Thị Mai Đông</t>
  </si>
  <si>
    <t>02301800220307</t>
  </si>
  <si>
    <t>D108739284</t>
  </si>
  <si>
    <t>Trịnh Hồng Nương</t>
  </si>
  <si>
    <t>Thôn 7 Xóm Giáo Xã Đầm Hà, Huyện Đầm Hà, Tỉnh Quảng Ninh</t>
  </si>
  <si>
    <t>08700010269</t>
  </si>
  <si>
    <t>08700010396</t>
  </si>
  <si>
    <t>AC/018P-0348640</t>
  </si>
  <si>
    <t>08001800000179</t>
  </si>
  <si>
    <t>Lê Thị Luân</t>
  </si>
  <si>
    <t>20/04/2019</t>
  </si>
  <si>
    <t>19/04/2020</t>
  </si>
  <si>
    <t>08700010270</t>
  </si>
  <si>
    <t>AC/018P-0348641</t>
  </si>
  <si>
    <t>08001800000278</t>
  </si>
  <si>
    <t>Nguyễn Văn Thanh</t>
  </si>
  <si>
    <t>24/04/2020</t>
  </si>
  <si>
    <t>568794636</t>
  </si>
  <si>
    <t>Chíu Sám Múi (Chiêu Thị Dung)</t>
  </si>
  <si>
    <t>Thôn Thái Lập, Xã Tân Lập, Huyện Đầm Hà, Quảng Ninh</t>
  </si>
  <si>
    <t>0985614826</t>
  </si>
  <si>
    <t>AC/018P-0349864</t>
  </si>
  <si>
    <t>129571435</t>
  </si>
  <si>
    <t>AC/018P-0348642</t>
  </si>
  <si>
    <t>569017855</t>
  </si>
  <si>
    <t>Nguyễn Thị Quỳnh</t>
  </si>
  <si>
    <t>129569021</t>
  </si>
  <si>
    <t>AC/018P-0348643</t>
  </si>
  <si>
    <t>569019097</t>
  </si>
  <si>
    <t>Vũ Thị Thu Hà</t>
  </si>
  <si>
    <t>24/07/2019</t>
  </si>
  <si>
    <t>Hoàng Thị Thanh</t>
  </si>
  <si>
    <t>D108739974</t>
  </si>
  <si>
    <t>568319431</t>
  </si>
  <si>
    <t>Hoàng Văn Hiền</t>
  </si>
  <si>
    <t>129502397</t>
  </si>
  <si>
    <t>Thôn Đầm Buôn, Thị trấn Đầm Hà, Huyện Đầm Hà, Quảng Ninh</t>
  </si>
  <si>
    <t>AC/018P-0348647</t>
  </si>
  <si>
    <t>568568880</t>
  </si>
  <si>
    <t>Nguyễn Thị Bích Nga</t>
  </si>
  <si>
    <t>0163 670 1084</t>
  </si>
  <si>
    <t>AC/018P-0349865</t>
  </si>
  <si>
    <t>129501459</t>
  </si>
  <si>
    <t>AC/018P-0348648</t>
  </si>
  <si>
    <t>568572684</t>
  </si>
  <si>
    <t>Trần Hồng Thái</t>
  </si>
  <si>
    <t>129474903</t>
  </si>
  <si>
    <t>AC/018P-0348653</t>
  </si>
  <si>
    <t>17/05/2019</t>
  </si>
  <si>
    <t>568319439</t>
  </si>
  <si>
    <t>Trương Văn Khải</t>
  </si>
  <si>
    <t>Thôn Bình Minh, Xã Đại Bình, Huyện Đầm Hà, Quảng Ninh</t>
  </si>
  <si>
    <t>0163 520 6188</t>
  </si>
  <si>
    <t>AC/018P-0349866</t>
  </si>
  <si>
    <t>129500389</t>
  </si>
  <si>
    <t>19/05/2019</t>
  </si>
  <si>
    <t>129275307</t>
  </si>
  <si>
    <t>AC/018P-0348673</t>
  </si>
  <si>
    <t>568760408</t>
  </si>
  <si>
    <t>Ngô Thị Thanh Hoài</t>
  </si>
  <si>
    <t>01/04/2019</t>
  </si>
  <si>
    <t>30/06/2019</t>
  </si>
  <si>
    <t>02301800148212</t>
  </si>
  <si>
    <t>Hoàng Văn Chiến</t>
  </si>
  <si>
    <t>Thôn 2 Xã Dực Yên, Huyện Đầm Hà, Tỉnh Quảng Ninh</t>
  </si>
  <si>
    <t>08700010397</t>
  </si>
  <si>
    <t>129323056</t>
  </si>
  <si>
    <t>AC/018P-0348691</t>
  </si>
  <si>
    <t>568781522</t>
  </si>
  <si>
    <t>Hà Thị Huyên</t>
  </si>
  <si>
    <t>05/05/2019</t>
  </si>
  <si>
    <t>02301800204079</t>
  </si>
  <si>
    <t>Phan Thị Huyên</t>
  </si>
  <si>
    <t>Thôn 6 Xã Đầm Hà, Huyện Đầm Hà, Tỉnh Quảng Ninh</t>
  </si>
  <si>
    <t>08700010398</t>
  </si>
  <si>
    <t>129401842</t>
  </si>
  <si>
    <t>AC/018P-0348718</t>
  </si>
  <si>
    <t>568825870</t>
  </si>
  <si>
    <t>Đỗ Thanh Diện</t>
  </si>
  <si>
    <t>12/04/2019</t>
  </si>
  <si>
    <t>11/05/2019</t>
  </si>
  <si>
    <t>129458580</t>
  </si>
  <si>
    <t>AC/018P-0348740</t>
  </si>
  <si>
    <t>16/05/2019</t>
  </si>
  <si>
    <t>02301800105543</t>
  </si>
  <si>
    <t>Đỗ Thanh Hương</t>
  </si>
  <si>
    <t>Phố Hoàng Văn Thụ Thị Trấm Đầm Hà, Huyện Đầm Hà, Tỉnh Quảng Ninh</t>
  </si>
  <si>
    <t>08700010399</t>
  </si>
  <si>
    <t>08700010151</t>
  </si>
  <si>
    <t>AC/018P-0348791</t>
  </si>
  <si>
    <t>02301800138381</t>
  </si>
  <si>
    <t>Lê Thị Chức</t>
  </si>
  <si>
    <t>23/04/2019</t>
  </si>
  <si>
    <t>22/07/2019</t>
  </si>
  <si>
    <t>08700010154</t>
  </si>
  <si>
    <t>AC/018P-0348798</t>
  </si>
  <si>
    <t>05701800018541</t>
  </si>
  <si>
    <t>Vi Thị Hai</t>
  </si>
  <si>
    <t>24/04/2019</t>
  </si>
  <si>
    <t>23/04/2020</t>
  </si>
  <si>
    <t>568404964</t>
  </si>
  <si>
    <t>Lê Thị Thúy Lan</t>
  </si>
  <si>
    <t>Thôn Tân Hợp, Xã Quảng Tân, Huyện Đầm Hà, Quảng Ninh</t>
  </si>
  <si>
    <t>01666864188</t>
  </si>
  <si>
    <t>AC/018P-0349870</t>
  </si>
  <si>
    <t>129565712</t>
  </si>
  <si>
    <t>AC/018P-0348812</t>
  </si>
  <si>
    <t>568691660</t>
  </si>
  <si>
    <t>Hoàng Văn Hậu</t>
  </si>
  <si>
    <t>02301800099224</t>
  </si>
  <si>
    <t>Đỗ Thu Hà</t>
  </si>
  <si>
    <t>Phố Minh Khai Thị Trấn Đầm Hà, Huyện Đầm Hà, Tỉnh Quảng Ninh</t>
  </si>
  <si>
    <t>08700010400</t>
  </si>
  <si>
    <t>129614651</t>
  </si>
  <si>
    <t>AC/018P-0348844</t>
  </si>
  <si>
    <t>568758883</t>
  </si>
  <si>
    <t>Hoàng Minh Tân (Hoàng Văn Tân)</t>
  </si>
  <si>
    <t>129623896</t>
  </si>
  <si>
    <t>AC/018P-0348862</t>
  </si>
  <si>
    <t>568858237</t>
  </si>
  <si>
    <t>Đặng Văn Phương</t>
  </si>
  <si>
    <t>29/04/2019</t>
  </si>
  <si>
    <t>28/05/2019</t>
  </si>
  <si>
    <t>568795917</t>
  </si>
  <si>
    <t>Tằng Dẩu Sồi (Đặng Hữu Tài)</t>
  </si>
  <si>
    <t>0985047836</t>
  </si>
  <si>
    <t>AC/018P-0349873</t>
  </si>
  <si>
    <t>129625148</t>
  </si>
  <si>
    <t>AC/018P-0348868</t>
  </si>
  <si>
    <t>568797458</t>
  </si>
  <si>
    <t>Nguyễn Văn Cương</t>
  </si>
  <si>
    <t>Hà Thị Hồi</t>
  </si>
  <si>
    <t>D108718500</t>
  </si>
  <si>
    <t>129404412</t>
  </si>
  <si>
    <t>AC/018P-0348968</t>
  </si>
  <si>
    <t>569008627</t>
  </si>
  <si>
    <t>Hoàng Thị Minh Hiền</t>
  </si>
  <si>
    <t>05701800030529</t>
  </si>
  <si>
    <t>Hoàng Thị Tâm</t>
  </si>
  <si>
    <t>Số Nhà 97 - Phố Chu Văn an, Huyện Đầm Hà, Tỉnh Quảng Ninh</t>
  </si>
  <si>
    <t>0972358265</t>
  </si>
  <si>
    <t>08700010401</t>
  </si>
  <si>
    <t>129400717</t>
  </si>
  <si>
    <t>AC/018P-0348969</t>
  </si>
  <si>
    <t>569008666</t>
  </si>
  <si>
    <t>Hoàng Thị Hạnh</t>
  </si>
  <si>
    <t>129564589</t>
  </si>
  <si>
    <t>AC/018P-0348983</t>
  </si>
  <si>
    <t>568386065</t>
  </si>
  <si>
    <t>Vũ Thị Luyến</t>
  </si>
  <si>
    <t>05701800011757</t>
  </si>
  <si>
    <t>Ngô Đình Cung</t>
  </si>
  <si>
    <t>Số 96 phố Lê Lương, Huyện Đầm Hà, Tỉnh Quảng Ninh</t>
  </si>
  <si>
    <t>08700010402</t>
  </si>
  <si>
    <t>D108719615</t>
  </si>
  <si>
    <t>129537599</t>
  </si>
  <si>
    <t>AC/018P-0349000</t>
  </si>
  <si>
    <t>568388920</t>
  </si>
  <si>
    <t>Đinh Thị Dung</t>
  </si>
  <si>
    <t>22/04/2020</t>
  </si>
  <si>
    <t>25/05/2019</t>
  </si>
  <si>
    <t>129322053</t>
  </si>
  <si>
    <t>AC/018P-0349033</t>
  </si>
  <si>
    <t>568660218</t>
  </si>
  <si>
    <t>Phùng Văn Huy</t>
  </si>
  <si>
    <t>04/07/2019</t>
  </si>
  <si>
    <t>Thác Bưởi 2, Xã Tiên Lãng, Huyện Tiên Yên, Quảng Ninh</t>
  </si>
  <si>
    <t>0974876636</t>
  </si>
  <si>
    <t>129295241</t>
  </si>
  <si>
    <t>AC/018P-0349098</t>
  </si>
  <si>
    <t>03/04/2019</t>
  </si>
  <si>
    <t>Phố Trần Phú, Thị trấn Đầm Hà, Huyện Đầm Hà, Quảng Ninh</t>
  </si>
  <si>
    <t>0985756396</t>
  </si>
  <si>
    <t>129436394</t>
  </si>
  <si>
    <t>AC/018P-0349152</t>
  </si>
  <si>
    <t>568227131</t>
  </si>
  <si>
    <t>15/04/2019</t>
  </si>
  <si>
    <t>14/10/2019</t>
  </si>
  <si>
    <t>Nguyễn Thị Lộc Ninh</t>
  </si>
  <si>
    <t>D108740004</t>
  </si>
  <si>
    <t>129400021</t>
  </si>
  <si>
    <t>AC/018P-0349155</t>
  </si>
  <si>
    <t>569068030</t>
  </si>
  <si>
    <t>Nguyễn Thị Nguyệt</t>
  </si>
  <si>
    <t>11/07/2019</t>
  </si>
  <si>
    <t>SN 10 Phố Quang Trung, Thị trấn Tiên Yên, Huyện Tiên Yên, Quảng Ninh</t>
  </si>
  <si>
    <t>0944933704</t>
  </si>
  <si>
    <t>08700010379</t>
  </si>
  <si>
    <t>AC/018P-0349156</t>
  </si>
  <si>
    <t>05701800041228</t>
  </si>
  <si>
    <t>Trần Thị Thu Giang</t>
  </si>
  <si>
    <t>15/05/2019</t>
  </si>
  <si>
    <t>129323454</t>
  </si>
  <si>
    <t>AC/018P-0349170</t>
  </si>
  <si>
    <t>568660114</t>
  </si>
  <si>
    <t>Phạm Thị Hoa</t>
  </si>
  <si>
    <t>05/10/2019</t>
  </si>
  <si>
    <t>Số 30 - Lê Hồng Phong, Thị trấn Đầm Hà, Huyện Đầm Hà, Quảng Ninh</t>
  </si>
  <si>
    <t>01656441278</t>
  </si>
  <si>
    <t>129434825</t>
  </si>
  <si>
    <t>AC/018P-0349198</t>
  </si>
  <si>
    <t>568768010</t>
  </si>
  <si>
    <t>Nguyễn Thị Thanh Thủy</t>
  </si>
  <si>
    <t>14/04/2020</t>
  </si>
  <si>
    <t>129450559</t>
  </si>
  <si>
    <t>AC/018P-0349204</t>
  </si>
  <si>
    <t>568565010</t>
  </si>
  <si>
    <t>Bùi Bá Nam</t>
  </si>
  <si>
    <t>15/04/2020</t>
  </si>
  <si>
    <t>569452501</t>
  </si>
  <si>
    <t>Lạc Ngọc Hữu</t>
  </si>
  <si>
    <t>Chu Văn An, Thị trấn Đầm Hà, Huyện Đầm Hà, Quảng Ninh</t>
  </si>
  <si>
    <t>0374687485</t>
  </si>
  <si>
    <t>AC/018P-0350963</t>
  </si>
  <si>
    <t>129458475</t>
  </si>
  <si>
    <t>AC/018P-0349207</t>
  </si>
  <si>
    <t>568291184</t>
  </si>
  <si>
    <t>Đinh Thị Hiền</t>
  </si>
  <si>
    <t>129510355</t>
  </si>
  <si>
    <t>AC/018P-0349214</t>
  </si>
  <si>
    <t>568305022</t>
  </si>
  <si>
    <t>Vũ Thị Huệ</t>
  </si>
  <si>
    <t>21/04/2019</t>
  </si>
  <si>
    <t>20/10/2019</t>
  </si>
  <si>
    <t>129546668</t>
  </si>
  <si>
    <t>AC/018P-0349229</t>
  </si>
  <si>
    <t>568384391</t>
  </si>
  <si>
    <t>Nguyễn Thị Lan</t>
  </si>
  <si>
    <t>Thôn Hội Phố, Xã Đông Hải, Huyện Tiên Yên, Quảng Ninh</t>
  </si>
  <si>
    <t>0976784966</t>
  </si>
  <si>
    <t>Phan Thanh Xuân (Phan Anh Xuân)</t>
  </si>
  <si>
    <t>D108721452</t>
  </si>
  <si>
    <t>129501432</t>
  </si>
  <si>
    <t>AC/018P-0349298</t>
  </si>
  <si>
    <t>569010956</t>
  </si>
  <si>
    <t>Vũ Thị Viển</t>
  </si>
  <si>
    <t>Hoàng Thị Mến</t>
  </si>
  <si>
    <t>D108721753</t>
  </si>
  <si>
    <t>129603772</t>
  </si>
  <si>
    <t>AC/018P-0349312</t>
  </si>
  <si>
    <t>569187483</t>
  </si>
  <si>
    <t>Nguyễn Thị Xuân</t>
  </si>
  <si>
    <t>26/07/2019</t>
  </si>
  <si>
    <t>129612244</t>
  </si>
  <si>
    <t>AC/018P-0349313</t>
  </si>
  <si>
    <t>569268207</t>
  </si>
  <si>
    <t>Nguyễn Mai Hương</t>
  </si>
  <si>
    <t>Nguyễn Thị Tâm</t>
  </si>
  <si>
    <t>D108704844</t>
  </si>
  <si>
    <t>08700010277</t>
  </si>
  <si>
    <t>AC/018P-0349330</t>
  </si>
  <si>
    <t>02301800227504</t>
  </si>
  <si>
    <t>Phạm Trung Điệu</t>
  </si>
  <si>
    <t>24/10/2019</t>
  </si>
  <si>
    <t>568667809</t>
  </si>
  <si>
    <t>Lương Thúy Hạnh</t>
  </si>
  <si>
    <t>SN 102 Hoàng Văn Thụ, Thị trấn Đầm Hà, Huyện Đầm Hà, Quảng Ninh</t>
  </si>
  <si>
    <t>01268229828</t>
  </si>
  <si>
    <t>AC/018P-0348765</t>
  </si>
  <si>
    <t>08700010278</t>
  </si>
  <si>
    <t>AC/018P-0349331</t>
  </si>
  <si>
    <t>05701800041648</t>
  </si>
  <si>
    <t>Nguyễn Thị Thu Huyền</t>
  </si>
  <si>
    <t>18/05/2019</t>
  </si>
  <si>
    <t>Lê Thị Lan</t>
  </si>
  <si>
    <t>D108719952</t>
  </si>
  <si>
    <t>129418878</t>
  </si>
  <si>
    <t>AC/018P-0349461</t>
  </si>
  <si>
    <t>568387080</t>
  </si>
  <si>
    <t>Nguyễn Phương Phúc (Nguyễn Tự Phúc)</t>
  </si>
  <si>
    <t>02401800008216</t>
  </si>
  <si>
    <t>Hoàng Thị Hồng</t>
  </si>
  <si>
    <t>Thôn Trại Giữa, Huyện Đầm Hà, Tỉnh Quảng Ninh</t>
  </si>
  <si>
    <t>0968209890</t>
  </si>
  <si>
    <t>08700010146</t>
  </si>
  <si>
    <t>08700010442</t>
  </si>
  <si>
    <t>Lưu Thị Bích</t>
  </si>
  <si>
    <t>D108722804</t>
  </si>
  <si>
    <t>08700010364</t>
  </si>
  <si>
    <t>AC/018P-0349474</t>
  </si>
  <si>
    <t>05701800022937</t>
  </si>
  <si>
    <t>Nguyễn Thị Tiếng</t>
  </si>
  <si>
    <t>04/05/2019</t>
  </si>
  <si>
    <t>08700010365</t>
  </si>
  <si>
    <t>AC/018P-0349475</t>
  </si>
  <si>
    <t>05701800023002</t>
  </si>
  <si>
    <t>Phạm Văn Vương</t>
  </si>
  <si>
    <t>05701800001949</t>
  </si>
  <si>
    <t>Đinh Thị Huyền</t>
  </si>
  <si>
    <t>Phố Hà Quang Vóc Thị trấn Đầm Hà, Huyện Đầm Hà, Tỉnh Quảng Ninh</t>
  </si>
  <si>
    <t>08700010149</t>
  </si>
  <si>
    <t>08700010447</t>
  </si>
  <si>
    <t>129457442</t>
  </si>
  <si>
    <t>AC/018P-0349484</t>
  </si>
  <si>
    <t>569224099</t>
  </si>
  <si>
    <t>Nguyễn Thị Tuyết</t>
  </si>
  <si>
    <t>16/04/2020</t>
  </si>
  <si>
    <t>08700010356</t>
  </si>
  <si>
    <t>AC/018P-0349487</t>
  </si>
  <si>
    <t>05708700001086</t>
  </si>
  <si>
    <t>Bùi Thị Ngà</t>
  </si>
  <si>
    <t>568833475</t>
  </si>
  <si>
    <t>Ty Văn Sơn</t>
  </si>
  <si>
    <t>Thôn Tân Liên, Xã Quảng Tân, Huyện Đầm Hà, Quảng Ninh</t>
  </si>
  <si>
    <t>Hoàng Nguyệt Nga</t>
  </si>
  <si>
    <t>D108709201</t>
  </si>
  <si>
    <t>0989042369</t>
  </si>
  <si>
    <t>AC/018P-0348786</t>
  </si>
  <si>
    <t>129411101</t>
  </si>
  <si>
    <t>AC/018P-0349504</t>
  </si>
  <si>
    <t>568563528</t>
  </si>
  <si>
    <t>Trần Thị Thanh Nga</t>
  </si>
  <si>
    <t>13/04/2019</t>
  </si>
  <si>
    <t>12/10/2019</t>
  </si>
  <si>
    <t>Lê Quang Viễn</t>
  </si>
  <si>
    <t>D108714230</t>
  </si>
  <si>
    <t>129272723</t>
  </si>
  <si>
    <t>AC/018P-0349512</t>
  </si>
  <si>
    <t>568373053</t>
  </si>
  <si>
    <t>Lê Thị Kim Nhung</t>
  </si>
  <si>
    <t>Thôn 9 Xã Đầm Hà, Huyện Đầm Hà, Tỉnh Quảng Ninh</t>
  </si>
  <si>
    <t>08700010240</t>
  </si>
  <si>
    <t>AC/018P-0349526</t>
  </si>
  <si>
    <t>03901800002287</t>
  </si>
  <si>
    <t>Tống Minh Đăng</t>
  </si>
  <si>
    <t>09/04/2019</t>
  </si>
  <si>
    <t>08/04/2020</t>
  </si>
  <si>
    <t>129374967</t>
  </si>
  <si>
    <t>AC/018P-0349531</t>
  </si>
  <si>
    <t>568124017</t>
  </si>
  <si>
    <t>Phạm Đức Dũng</t>
  </si>
  <si>
    <t>10/04/2019</t>
  </si>
  <si>
    <t>09/07/2019</t>
  </si>
  <si>
    <t>Thôn Bốn ( 4 ), Huyện Tiên Yên, Tỉnh Quảng Ninh</t>
  </si>
  <si>
    <t>0332959353</t>
  </si>
  <si>
    <t>129452495</t>
  </si>
  <si>
    <t>AC/018P-0349539</t>
  </si>
  <si>
    <t>568227062</t>
  </si>
  <si>
    <t>Đào Văn Mộc</t>
  </si>
  <si>
    <t>15/10/2019</t>
  </si>
  <si>
    <t>129623011</t>
  </si>
  <si>
    <t>AC/018P-0349592</t>
  </si>
  <si>
    <t>568943158</t>
  </si>
  <si>
    <t>Vũ Thị Hương</t>
  </si>
  <si>
    <t>03701800028849</t>
  </si>
  <si>
    <t>Ngô Đức San</t>
  </si>
  <si>
    <t>Số 144 Phố Lê Hồng Phong Đầm Hà, Huyện Đầm Hà, Tỉnh Quảng Ninh</t>
  </si>
  <si>
    <t>0333766702</t>
  </si>
  <si>
    <t>08700010161</t>
  </si>
  <si>
    <t>08700010461</t>
  </si>
  <si>
    <t>D108714780</t>
  </si>
  <si>
    <t>08700010254</t>
  </si>
  <si>
    <t>AC/018P-0349595</t>
  </si>
  <si>
    <t>05708700000980</t>
  </si>
  <si>
    <t>Đoàn Ngọc Sơn</t>
  </si>
  <si>
    <t>01/04/2020</t>
  </si>
  <si>
    <t>129306600</t>
  </si>
  <si>
    <t>AC/018P-0349598</t>
  </si>
  <si>
    <t>569001541</t>
  </si>
  <si>
    <t>Phạm Thị Bình</t>
  </si>
  <si>
    <t>04/04/2019</t>
  </si>
  <si>
    <t>03/04/2020</t>
  </si>
  <si>
    <t>Số nhà 143 - Phố Trần Phú, Thị trấn Đầm Hà, Huyện Đầm Hà, Quảng Ninh</t>
  </si>
  <si>
    <t>129617574</t>
  </si>
  <si>
    <t>01289386686</t>
  </si>
  <si>
    <t>AC/018P-0349600</t>
  </si>
  <si>
    <t>569190293</t>
  </si>
  <si>
    <t>Lê Quang Khải</t>
  </si>
  <si>
    <t>Phạm Quốc Việt</t>
  </si>
  <si>
    <t>D108717051</t>
  </si>
  <si>
    <t>129629137</t>
  </si>
  <si>
    <t>AC/018P-0349642</t>
  </si>
  <si>
    <t>569352179</t>
  </si>
  <si>
    <t>Lê Văn Minh</t>
  </si>
  <si>
    <t>30/10/2019</t>
  </si>
  <si>
    <t>Nguyễn Đức Hưng</t>
  </si>
  <si>
    <t>D108720897</t>
  </si>
  <si>
    <t>02401800008346</t>
  </si>
  <si>
    <t>Thôn Hà Lai - Tân Lập, Huyện Đầm Hà, Tỉnh Quảng Ninh</t>
  </si>
  <si>
    <t>0977315714</t>
  </si>
  <si>
    <t>08700010264</t>
  </si>
  <si>
    <t>AC/018P-0349681</t>
  </si>
  <si>
    <t>08700010159</t>
  </si>
  <si>
    <t>05701800025143</t>
  </si>
  <si>
    <t>Nguyễn Thị Xuyến</t>
  </si>
  <si>
    <t>08700010459</t>
  </si>
  <si>
    <t>Trần Thị Duyên</t>
  </si>
  <si>
    <t>D108723964</t>
  </si>
  <si>
    <t>129328225</t>
  </si>
  <si>
    <t>AC/018P-0349688</t>
  </si>
  <si>
    <t>568560420</t>
  </si>
  <si>
    <t>Vương Thị Hương</t>
  </si>
  <si>
    <t>05/04/2020</t>
  </si>
  <si>
    <t>21/05/2019</t>
  </si>
  <si>
    <t>02401800008339</t>
  </si>
  <si>
    <t>08700010158</t>
  </si>
  <si>
    <t>08700010458</t>
  </si>
  <si>
    <t>129365214</t>
  </si>
  <si>
    <t>AC/018P-0349690</t>
  </si>
  <si>
    <t>568663039</t>
  </si>
  <si>
    <t>Đỗ Kim Lương ( Đỗ Kim Liên)</t>
  </si>
  <si>
    <t>08/10/2019</t>
  </si>
  <si>
    <t>Trần Viết Hải</t>
  </si>
  <si>
    <t>D108727562</t>
  </si>
  <si>
    <t>08700010380</t>
  </si>
  <si>
    <t>AC/018P-0349704</t>
  </si>
  <si>
    <t>05701800040627</t>
  </si>
  <si>
    <t>Nguyễn Tiến Long</t>
  </si>
  <si>
    <t>07/04/2019</t>
  </si>
  <si>
    <t>06/04/2020</t>
  </si>
  <si>
    <t>02401800008353</t>
  </si>
  <si>
    <t>08700010160</t>
  </si>
  <si>
    <t>08700010460</t>
  </si>
  <si>
    <t>129494004</t>
  </si>
  <si>
    <t>AC/018P-0349705</t>
  </si>
  <si>
    <t>568769260</t>
  </si>
  <si>
    <t>Diêu Thị Vân Anh</t>
  </si>
  <si>
    <t>19/04/2019</t>
  </si>
  <si>
    <t>18/04/2020</t>
  </si>
  <si>
    <t>D108700370</t>
  </si>
  <si>
    <t>129818924</t>
  </si>
  <si>
    <t>AC/018P-0349723</t>
  </si>
  <si>
    <t>569159486</t>
  </si>
  <si>
    <t>Nguyễn Văn Cát</t>
  </si>
  <si>
    <t>17/06/2019</t>
  </si>
  <si>
    <t>02401800008315</t>
  </si>
  <si>
    <t>08700010157</t>
  </si>
  <si>
    <t>08700010457</t>
  </si>
  <si>
    <t>129817214</t>
  </si>
  <si>
    <t>AC/018P-0349724</t>
  </si>
  <si>
    <t>569159562</t>
  </si>
  <si>
    <t>Nguyễn Thị Dung</t>
  </si>
  <si>
    <t>Đoàn Thị Bích Thảo</t>
  </si>
  <si>
    <t>D108701379</t>
  </si>
  <si>
    <t>129819342</t>
  </si>
  <si>
    <t>AC/018P-0349728</t>
  </si>
  <si>
    <t>569241022</t>
  </si>
  <si>
    <t>Nguyễn Thị Đương</t>
  </si>
  <si>
    <t>17/05/2020</t>
  </si>
  <si>
    <t>AC/018P-0348830</t>
  </si>
  <si>
    <t>Phạm Thị Khang</t>
  </si>
  <si>
    <t>D108701607</t>
  </si>
  <si>
    <t>129937618</t>
  </si>
  <si>
    <t>AC/018P-0349730</t>
  </si>
  <si>
    <t>569247083</t>
  </si>
  <si>
    <t>27/05/2020</t>
  </si>
  <si>
    <t>Nguyễn Phương Thảo</t>
  </si>
  <si>
    <t>D108701625</t>
  </si>
  <si>
    <t>129957605</t>
  </si>
  <si>
    <t>AC/018P-0349731</t>
  </si>
  <si>
    <t>569250015</t>
  </si>
  <si>
    <t>Nguyễn Văn Thái</t>
  </si>
  <si>
    <t>29/05/2019</t>
  </si>
  <si>
    <t>28/05/2020</t>
  </si>
  <si>
    <t>15 - Trần Phú, Thị trấn Đầm Hà, Huyện Đầm Hà, Quảng Ninh</t>
  </si>
  <si>
    <t>01635655999</t>
  </si>
  <si>
    <t>Nguyễn Đắc Thắng</t>
  </si>
  <si>
    <t>D108701652</t>
  </si>
  <si>
    <t>08700010604</t>
  </si>
  <si>
    <t>AC/018P-0349732</t>
  </si>
  <si>
    <t>05708700001215</t>
  </si>
  <si>
    <t>24/05/2020</t>
  </si>
  <si>
    <t>03901800002577</t>
  </si>
  <si>
    <t>Lê Thị Quyết</t>
  </si>
  <si>
    <t>Phố Trần Phú, Huyện Đầm Hà, Tỉnh Quảng Ninh</t>
  </si>
  <si>
    <t>08700010172</t>
  </si>
  <si>
    <t>Phan Anh Minh</t>
  </si>
  <si>
    <t>D108717060</t>
  </si>
  <si>
    <t>129931858</t>
  </si>
  <si>
    <t>AC/018P-0349735</t>
  </si>
  <si>
    <t>569486253</t>
  </si>
  <si>
    <t>Trần Thị Ngọc Lan</t>
  </si>
  <si>
    <t>D108717556</t>
  </si>
  <si>
    <t>129694625</t>
  </si>
  <si>
    <t>AC/018P-0349737</t>
  </si>
  <si>
    <t>569204236</t>
  </si>
  <si>
    <t>Phạm Mạnh Hồng</t>
  </si>
  <si>
    <t>06/06/2019</t>
  </si>
  <si>
    <t>03701800036578</t>
  </si>
  <si>
    <t>08700010170</t>
  </si>
  <si>
    <t>129699413</t>
  </si>
  <si>
    <t>AC/018P-0349738</t>
  </si>
  <si>
    <t>569205127</t>
  </si>
  <si>
    <t>Phạm Thị Mai</t>
  </si>
  <si>
    <t>Trần Thị Thu Hằng</t>
  </si>
  <si>
    <t>D108719031</t>
  </si>
  <si>
    <t>129750983</t>
  </si>
  <si>
    <t>AC/018P-0349743</t>
  </si>
  <si>
    <t>568397688</t>
  </si>
  <si>
    <t>Trần Thị Thu Hương</t>
  </si>
  <si>
    <t>12/05/2019</t>
  </si>
  <si>
    <t>11/05/2020</t>
  </si>
  <si>
    <t>568776961</t>
  </si>
  <si>
    <t>Chu Văn Lưu</t>
  </si>
  <si>
    <t>Số nhà 90 - Phố Minh Khai, Thị trấn Đầm Hà, Huyện Đầm Hà, Quảng Ninh</t>
  </si>
  <si>
    <t>0333500081</t>
  </si>
  <si>
    <t>0333506002</t>
  </si>
  <si>
    <t>AC/018P-0350964</t>
  </si>
  <si>
    <t>Nguyễn Việt Hùng</t>
  </si>
  <si>
    <t>D108720718</t>
  </si>
  <si>
    <t>129906150</t>
  </si>
  <si>
    <t>AC/018P-0349745</t>
  </si>
  <si>
    <t>569037105</t>
  </si>
  <si>
    <t>Đoàn Xuân Thủy</t>
  </si>
  <si>
    <t>24/08/2019</t>
  </si>
  <si>
    <t>Bùi Thùy Lự</t>
  </si>
  <si>
    <t>D108721638</t>
  </si>
  <si>
    <t>129682879</t>
  </si>
  <si>
    <t>AC/018P-0349747</t>
  </si>
  <si>
    <t>568394071</t>
  </si>
  <si>
    <t>05/11/2019</t>
  </si>
  <si>
    <t>Số Nhà 97 - Phố Lê Hồng Phong, Thị trấn Đầm Hà, Huyện Đầm Hà, Quảng Ninh</t>
  </si>
  <si>
    <t>01654975125</t>
  </si>
  <si>
    <t>129789023</t>
  </si>
  <si>
    <t>AC/018P-0349748</t>
  </si>
  <si>
    <t>569029832</t>
  </si>
  <si>
    <t>Bùi Huy Quyền</t>
  </si>
  <si>
    <t>14/05/2020</t>
  </si>
  <si>
    <t>129935745</t>
  </si>
  <si>
    <t>AC/018P-0349749</t>
  </si>
  <si>
    <t>568405066</t>
  </si>
  <si>
    <t>Trần Thị Bích Hà</t>
  </si>
  <si>
    <t>26/05/2020</t>
  </si>
  <si>
    <t>Thôn Tân Thanh, Xã Quảng Tân, Huyện Đầm Hà, Quảng Ninh</t>
  </si>
  <si>
    <t>01653075234</t>
  </si>
  <si>
    <t>Hoàng Thị Thuận</t>
  </si>
  <si>
    <t>D108730584</t>
  </si>
  <si>
    <t>129675220</t>
  </si>
  <si>
    <t>AC/018P-0349794</t>
  </si>
  <si>
    <t>568779152</t>
  </si>
  <si>
    <t>Vũ Thị Hoa</t>
  </si>
  <si>
    <t>04/11/2019</t>
  </si>
  <si>
    <t>129725744</t>
  </si>
  <si>
    <t>AC/018P-0349795</t>
  </si>
  <si>
    <t>568782401</t>
  </si>
  <si>
    <t>Trung Thế Quyền</t>
  </si>
  <si>
    <t>08/05/2020</t>
  </si>
  <si>
    <t>02301800139791</t>
  </si>
  <si>
    <t>Chu Văn Chiến</t>
  </si>
  <si>
    <t>Thôn 4 Xã Đầm Hà, Huyện Đầm Hà, Tỉnh Quảng Ninh</t>
  </si>
  <si>
    <t>08700010403</t>
  </si>
  <si>
    <t>129742244</t>
  </si>
  <si>
    <t>AC/018P-0349796</t>
  </si>
  <si>
    <t>568784954</t>
  </si>
  <si>
    <t>Đinh Thị Chới</t>
  </si>
  <si>
    <t>10/11/2019</t>
  </si>
  <si>
    <t>568559027</t>
  </si>
  <si>
    <t>Nguyễn Đức Trần</t>
  </si>
  <si>
    <t>SN 57 Minh Khai, Thị trấn Đầm Hà, Huyện Đầm Hà, Quảng Ninh</t>
  </si>
  <si>
    <t>0985741609</t>
  </si>
  <si>
    <t>AC/018P-0349876</t>
  </si>
  <si>
    <t>Nguyễn Thị Thúy</t>
  </si>
  <si>
    <t>D108732069</t>
  </si>
  <si>
    <t>129873637</t>
  </si>
  <si>
    <t>AC/018P-0349800</t>
  </si>
  <si>
    <t>569037045</t>
  </si>
  <si>
    <t>Trần Văn Ba</t>
  </si>
  <si>
    <t>22/05/2020</t>
  </si>
  <si>
    <t>Nguyễn Văn Trọng</t>
  </si>
  <si>
    <t>D108732324</t>
  </si>
  <si>
    <t>129710971</t>
  </si>
  <si>
    <t>AC/018P-0349804</t>
  </si>
  <si>
    <t>569026967</t>
  </si>
  <si>
    <t>Trịnh Đức Độ</t>
  </si>
  <si>
    <t>07/05/2020</t>
  </si>
  <si>
    <t>02301800222721</t>
  </si>
  <si>
    <t>Dương Đăng Khi (văn Khi)</t>
  </si>
  <si>
    <t>Thôn 7 Tân Bình, Huyện Đầm Hà, Tỉnh Quảng Ninh</t>
  </si>
  <si>
    <t>08700010404</t>
  </si>
  <si>
    <t>Đặng Thị Hường</t>
  </si>
  <si>
    <t>D108735312</t>
  </si>
  <si>
    <t>129890569</t>
  </si>
  <si>
    <t>AC/018P-0349806</t>
  </si>
  <si>
    <t>569145637</t>
  </si>
  <si>
    <t>Trần Thị Thủy</t>
  </si>
  <si>
    <t>23/08/2019</t>
  </si>
  <si>
    <t>Nguyễn Thị Hoa</t>
  </si>
  <si>
    <t>D108735321</t>
  </si>
  <si>
    <t>568623251</t>
  </si>
  <si>
    <t>Bùi Duy Điệp</t>
  </si>
  <si>
    <t>Thôn Hà Lai, Tân Lập, Huyện Đầm Hà, Quảng Ninh</t>
  </si>
  <si>
    <t>01678505285</t>
  </si>
  <si>
    <t>AC/018P-0349878</t>
  </si>
  <si>
    <t>08700010521</t>
  </si>
  <si>
    <t>AC/018P-0349808</t>
  </si>
  <si>
    <t>05701800035876</t>
  </si>
  <si>
    <t>Nguyễn Đình Lương</t>
  </si>
  <si>
    <t>08/11/2019</t>
  </si>
  <si>
    <t>129722665</t>
  </si>
  <si>
    <t>AC/018P-0349809</t>
  </si>
  <si>
    <t>569026140</t>
  </si>
  <si>
    <t>Lê Thị Nguyệt</t>
  </si>
  <si>
    <t>Lưu Thị Thủy</t>
  </si>
  <si>
    <t>D108736339</t>
  </si>
  <si>
    <t>568958626</t>
  </si>
  <si>
    <t>08700010660</t>
  </si>
  <si>
    <t>Vũ Văn Hùng</t>
  </si>
  <si>
    <t>AC/018P-0349817</t>
  </si>
  <si>
    <t>Châu Hà, Xã Quảng Lợi, Huyện Đầm Hà, Quảng Ninh</t>
  </si>
  <si>
    <t>05701800036637</t>
  </si>
  <si>
    <t>Hoàng Thị Dung</t>
  </si>
  <si>
    <t>0965070056</t>
  </si>
  <si>
    <t>AC/018P-0349879</t>
  </si>
  <si>
    <t>28/11/2019</t>
  </si>
  <si>
    <t>Trần Thị Minh</t>
  </si>
  <si>
    <t>D108738197</t>
  </si>
  <si>
    <t>129976384</t>
  </si>
  <si>
    <t>AC/018P-0349820</t>
  </si>
  <si>
    <t>569041289</t>
  </si>
  <si>
    <t>Lương Văn Trường</t>
  </si>
  <si>
    <t>31/05/2019</t>
  </si>
  <si>
    <t>30/05/2020</t>
  </si>
  <si>
    <t>05701800024832</t>
  </si>
  <si>
    <t>Mai Xuân Hùng</t>
  </si>
  <si>
    <t>Thôn Hà Lai, Tân Lập, Huyện Đầm Hà, Tỉnh Quảng Ninh</t>
  </si>
  <si>
    <t>129977529</t>
  </si>
  <si>
    <t>0969893866</t>
  </si>
  <si>
    <t>AC/018P-0349821</t>
  </si>
  <si>
    <t>569041780</t>
  </si>
  <si>
    <t>08700010408</t>
  </si>
  <si>
    <t>Đặng Văn Cương</t>
  </si>
  <si>
    <t>D108738203</t>
  </si>
  <si>
    <t>129864180</t>
  </si>
  <si>
    <t>AC/018P-0349822</t>
  </si>
  <si>
    <t>568972146</t>
  </si>
  <si>
    <t>Đinh Thị Phước</t>
  </si>
  <si>
    <t>21/08/2019</t>
  </si>
  <si>
    <t>129862998</t>
  </si>
  <si>
    <t>AC/018P-0349823</t>
  </si>
  <si>
    <t>569243384</t>
  </si>
  <si>
    <t>Bùi Thị Xuân</t>
  </si>
  <si>
    <t>21/05/2020</t>
  </si>
  <si>
    <t>05701800021602</t>
  </si>
  <si>
    <t>Lê Thị Bình</t>
  </si>
  <si>
    <t>Thôn Đồng Tâm, Huyện Đầm Hà, Tỉnh Quảng Ninh</t>
  </si>
  <si>
    <t>0332119355</t>
  </si>
  <si>
    <t>08700010407</t>
  </si>
  <si>
    <t>129872286</t>
  </si>
  <si>
    <t>AC/018P-0349824</t>
  </si>
  <si>
    <t>569036816</t>
  </si>
  <si>
    <t>Lục Văn Phong</t>
  </si>
  <si>
    <t>129878104</t>
  </si>
  <si>
    <t>AC/018P-0349825</t>
  </si>
  <si>
    <t>569036838</t>
  </si>
  <si>
    <t>Chìu Thanh Xuân</t>
  </si>
  <si>
    <t>22/11/2019</t>
  </si>
  <si>
    <t>05701800005176</t>
  </si>
  <si>
    <t>Lương Văn Thảo</t>
  </si>
  <si>
    <t>Đầm Buôn Xã Đầm Hà, Huyện Đầm Hà, Tỉnh Quảng Ninh</t>
  </si>
  <si>
    <t>08700010406</t>
  </si>
  <si>
    <t>129876533</t>
  </si>
  <si>
    <t>AC/018P-0349826</t>
  </si>
  <si>
    <t>569037121</t>
  </si>
  <si>
    <t>Nguyễn Thị Chiến</t>
  </si>
  <si>
    <t>129874613</t>
  </si>
  <si>
    <t>AC/018P-0349827</t>
  </si>
  <si>
    <t>569037192</t>
  </si>
  <si>
    <t>Lê Văn Khang</t>
  </si>
  <si>
    <t>568779218</t>
  </si>
  <si>
    <t>Hoàng Văn Thổ</t>
  </si>
  <si>
    <t>Thôn Tân Thành, Xã Tân Bình, Huyện Đầm Hà, Quảng Ninh</t>
  </si>
  <si>
    <t>01666134975</t>
  </si>
  <si>
    <t>AC/018P-0349884</t>
  </si>
  <si>
    <t>129876579</t>
  </si>
  <si>
    <t>AC/018P-0349828</t>
  </si>
  <si>
    <t>569037505</t>
  </si>
  <si>
    <t>Nguyễn Văn Giểng</t>
  </si>
  <si>
    <t>129675794</t>
  </si>
  <si>
    <t>AC/018P-0349834</t>
  </si>
  <si>
    <t>569024241</t>
  </si>
  <si>
    <t>Vi Văn Minh</t>
  </si>
  <si>
    <t>04/05/2020</t>
  </si>
  <si>
    <t>03701800031092</t>
  </si>
  <si>
    <t>Ngô Thị Khuynh</t>
  </si>
  <si>
    <t>232 - Phố Hoàng Văn Thụ, Huyện Đầm Hà, Tỉnh Quảng Ninh</t>
  </si>
  <si>
    <t>0387402487</t>
  </si>
  <si>
    <t>0333766745</t>
  </si>
  <si>
    <t>08700010405</t>
  </si>
  <si>
    <t>129821825</t>
  </si>
  <si>
    <t>AC/018P-0349835</t>
  </si>
  <si>
    <t>569035633</t>
  </si>
  <si>
    <t>Hoàng Thị Xuyến</t>
  </si>
  <si>
    <t>08700010391</t>
  </si>
  <si>
    <t>568779241</t>
  </si>
  <si>
    <t>AC/018P-0349836</t>
  </si>
  <si>
    <t>Hoàng Vĩnh Chiến</t>
  </si>
  <si>
    <t>05701800042386</t>
  </si>
  <si>
    <t>Nguyễn Văn Ba ( Nguyễn Văn Hải)</t>
  </si>
  <si>
    <t>Số nhà 53 - Phố Tam Thịnh, Thị trấn Tiên Yên, Huyện Tiên Yên, Quảng Ninh</t>
  </si>
  <si>
    <t>0913043215</t>
  </si>
  <si>
    <t>18/05/2020</t>
  </si>
  <si>
    <t>AC/018P-0349885</t>
  </si>
  <si>
    <t>08700010392</t>
  </si>
  <si>
    <t>AC/018P-0349837</t>
  </si>
  <si>
    <t>05701800042522</t>
  </si>
  <si>
    <t>Lê Thị Hồng Hạnh</t>
  </si>
  <si>
    <t>129824239</t>
  </si>
  <si>
    <t>AC/018P-0349838</t>
  </si>
  <si>
    <t>569034249</t>
  </si>
  <si>
    <t>Nguyễn Tiến Dũng</t>
  </si>
  <si>
    <t>02301800140995</t>
  </si>
  <si>
    <t>Phạm Văn Tuấn</t>
  </si>
  <si>
    <t>Thôn 1 Xã Dực Yên, Huyện Đầm Hà, Tỉnh Quảng Ninh</t>
  </si>
  <si>
    <t>08700010409</t>
  </si>
  <si>
    <t>Phạm Thị Hương</t>
  </si>
  <si>
    <t>D108740156</t>
  </si>
  <si>
    <t>08700010518</t>
  </si>
  <si>
    <t>AC/018P-0349840</t>
  </si>
  <si>
    <t>05701800043383</t>
  </si>
  <si>
    <t>13/06/2019</t>
  </si>
  <si>
    <t>129677758</t>
  </si>
  <si>
    <t>AC/018P-0349842</t>
  </si>
  <si>
    <t>569043921</t>
  </si>
  <si>
    <t>Ngô Thị Thanh</t>
  </si>
  <si>
    <t>04/06/2019</t>
  </si>
  <si>
    <t>568821820</t>
  </si>
  <si>
    <t>Hoàng Văn Tự</t>
  </si>
  <si>
    <t>Thôn Đồng Tâm, Xã Dực Yên, Huyện Đầm Hà, Quảng Ninh</t>
  </si>
  <si>
    <t>0989062196</t>
  </si>
  <si>
    <t>AC/018P-0349890</t>
  </si>
  <si>
    <t>129674840</t>
  </si>
  <si>
    <t>AC/018P-0349843</t>
  </si>
  <si>
    <t>569043936</t>
  </si>
  <si>
    <t>Nguyễn Văn Tịnh</t>
  </si>
  <si>
    <t>129713073</t>
  </si>
  <si>
    <t>AC/018P-0349844</t>
  </si>
  <si>
    <t>569046061</t>
  </si>
  <si>
    <t>Lã Văn Lợi</t>
  </si>
  <si>
    <t>07/06/2019</t>
  </si>
  <si>
    <t>568821870</t>
  </si>
  <si>
    <t>Lê Thị Hiền</t>
  </si>
  <si>
    <t>0967614371</t>
  </si>
  <si>
    <t>AC/018P-0349891</t>
  </si>
  <si>
    <t>129819188</t>
  </si>
  <si>
    <t>AC/018P-0349845</t>
  </si>
  <si>
    <t>129858914</t>
  </si>
  <si>
    <t>AC/018P-0349846</t>
  </si>
  <si>
    <t>569054567</t>
  </si>
  <si>
    <t>Đào Thị Loan</t>
  </si>
  <si>
    <t>05701800018572</t>
  </si>
  <si>
    <t>Phạm Văn Cao</t>
  </si>
  <si>
    <t>Thôn Hạ, Huyện Tiên Yên, Tỉnh Quảng Ninh</t>
  </si>
  <si>
    <t>0788216244</t>
  </si>
  <si>
    <t>08700010411</t>
  </si>
  <si>
    <t>Trực tiếp công ty</t>
  </si>
  <si>
    <t>D108700015</t>
  </si>
  <si>
    <t>129813566</t>
  </si>
  <si>
    <t>AC/018P-0349850</t>
  </si>
  <si>
    <t>568685574</t>
  </si>
  <si>
    <t>Nguyễn Văn Nghĩa</t>
  </si>
  <si>
    <t>17/11/2019</t>
  </si>
  <si>
    <t>129820133</t>
  </si>
  <si>
    <t>AC/018P-0349851</t>
  </si>
  <si>
    <t>568685715</t>
  </si>
  <si>
    <t>Phạm Thị Lương</t>
  </si>
  <si>
    <t>05701800023224</t>
  </si>
  <si>
    <t>Đinh Thị Vĩnh Hà</t>
  </si>
  <si>
    <t>Số 72 - Phố Hòa Bình, Huyện Tiên Yên, Tỉnh Quảng Ninh</t>
  </si>
  <si>
    <t>0936667368</t>
  </si>
  <si>
    <t>08700010412</t>
  </si>
  <si>
    <t>129831913</t>
  </si>
  <si>
    <t>AC/018P-0349852</t>
  </si>
  <si>
    <t>568355558</t>
  </si>
  <si>
    <t>18/06/2019</t>
  </si>
  <si>
    <t>08700010520</t>
  </si>
  <si>
    <t>AC/018P-0349853</t>
  </si>
  <si>
    <t>05706900095515</t>
  </si>
  <si>
    <t>24/06/2019</t>
  </si>
  <si>
    <t>03701800028337</t>
  </si>
  <si>
    <t>Lê Ngọc Vạn</t>
  </si>
  <si>
    <t>Số 218 Phố Hoàng Văn Thụ Đầm Hà, Huyện Đầm Hà, Tỉnh Quảng Ninh</t>
  </si>
  <si>
    <t>0333766469</t>
  </si>
  <si>
    <t>08700010410</t>
  </si>
  <si>
    <t>129843555</t>
  </si>
  <si>
    <t>129775371</t>
  </si>
  <si>
    <t>13/05/2020</t>
  </si>
  <si>
    <t>129773600</t>
  </si>
  <si>
    <t>568782142</t>
  </si>
  <si>
    <t>Hà Thị Hẹn</t>
  </si>
  <si>
    <t>Thôn Cái Khánh, Xã Đông Hải, Huyện Tiên Yên, Quảng Ninh</t>
  </si>
  <si>
    <t>0984836785</t>
  </si>
  <si>
    <t>AC/018P-0349898</t>
  </si>
  <si>
    <t>129779137</t>
  </si>
  <si>
    <t>AC/018P-0349863</t>
  </si>
  <si>
    <t>22/06/2019</t>
  </si>
  <si>
    <t>AC/018P-0349896</t>
  </si>
  <si>
    <t>129907477</t>
  </si>
  <si>
    <t>24/11/2019</t>
  </si>
  <si>
    <t>129913480</t>
  </si>
  <si>
    <t>26/05/2019</t>
  </si>
  <si>
    <t>25/11/2019</t>
  </si>
  <si>
    <t>568576022</t>
  </si>
  <si>
    <t>Hà Thị Hải</t>
  </si>
  <si>
    <t>Xóm Nương, Xã Tiên Lãng, Huyện Tiên Yên, Quảng Ninh</t>
  </si>
  <si>
    <t>0942469203</t>
  </si>
  <si>
    <t>AC/018P-0349895</t>
  </si>
  <si>
    <t>129912563</t>
  </si>
  <si>
    <t>AC/018P-0349868</t>
  </si>
  <si>
    <t>02301800162720</t>
  </si>
  <si>
    <t>Lại Thị Ngọc</t>
  </si>
  <si>
    <t>Phố Lý Thường Kiệt, Huyện Tiên Yên, Tỉnh Quảng Ninh</t>
  </si>
  <si>
    <t>08700010415</t>
  </si>
  <si>
    <t>129966833</t>
  </si>
  <si>
    <t>29/11/2019</t>
  </si>
  <si>
    <t>AC/018P-0349875</t>
  </si>
  <si>
    <t>01/05/2019</t>
  </si>
  <si>
    <t>31/07/2019</t>
  </si>
  <si>
    <t>02301800162577</t>
  </si>
  <si>
    <t>SN  76 Phố Hoà Bình, Huyện Tiên Yên, Tỉnh Quảng Ninh</t>
  </si>
  <si>
    <t>08700010413</t>
  </si>
  <si>
    <t>129645920</t>
  </si>
  <si>
    <t>01/06/2019</t>
  </si>
  <si>
    <t>568781544</t>
  </si>
  <si>
    <t>Đinh Văn Bẩy</t>
  </si>
  <si>
    <t>AC/018P-0349897</t>
  </si>
  <si>
    <t>AC/018P-0349877</t>
  </si>
  <si>
    <t>02/06/2019</t>
  </si>
  <si>
    <t>129659009</t>
  </si>
  <si>
    <t>02/08/2019</t>
  </si>
  <si>
    <t>02301800162584</t>
  </si>
  <si>
    <t>Hoàng Văn Nam</t>
  </si>
  <si>
    <t>SN76 Phố Hoà Bình, Huyện Tiên Yên, Tỉnh Quảng Ninh</t>
  </si>
  <si>
    <t>08700010414</t>
  </si>
  <si>
    <t>AC/018P-0349880</t>
  </si>
  <si>
    <t>03/08/2019</t>
  </si>
  <si>
    <t>AC/018P-0349881</t>
  </si>
  <si>
    <t>568901732</t>
  </si>
  <si>
    <t>Hoàng Văn Chung</t>
  </si>
  <si>
    <t>01632119355</t>
  </si>
  <si>
    <t>AC/018P-0349900</t>
  </si>
  <si>
    <t>AC/018P-0349882</t>
  </si>
  <si>
    <t>AC/018P-0349883</t>
  </si>
  <si>
    <t>568900451</t>
  </si>
  <si>
    <t>Nguyễn Văn Bản</t>
  </si>
  <si>
    <t>0977659188</t>
  </si>
  <si>
    <t>AC/018P-0349899</t>
  </si>
  <si>
    <t>129661833</t>
  </si>
  <si>
    <t>03/11/2019</t>
  </si>
  <si>
    <t>AC/018P-0349886</t>
  </si>
  <si>
    <t>04/08/2019</t>
  </si>
  <si>
    <t>AC/018P-0349887</t>
  </si>
  <si>
    <t>569137170</t>
  </si>
  <si>
    <t>Nguyễn Thị Hương</t>
  </si>
  <si>
    <t>Số nhà 127 - Thôn Thác Bưởi 1, Xã Tiên Lãng, Huyện Tiên Yên, Quảng Ninh</t>
  </si>
  <si>
    <t>01664179864</t>
  </si>
  <si>
    <t>AC/018P-0349903</t>
  </si>
  <si>
    <t>AC/018P-0349889</t>
  </si>
  <si>
    <t>129672328</t>
  </si>
  <si>
    <t>568825194</t>
  </si>
  <si>
    <t>Trần Văn Thông</t>
  </si>
  <si>
    <t>Thôn An Lợi, Xã Quảng Lợi, Huyện Đầm Hà, Quảng Ninh</t>
  </si>
  <si>
    <t>01655976334</t>
  </si>
  <si>
    <t>AC/018P-0349902</t>
  </si>
  <si>
    <t>129676483</t>
  </si>
  <si>
    <t>02301800142852</t>
  </si>
  <si>
    <t>Bùi Thị Quyên</t>
  </si>
  <si>
    <t>Đội 5 Xã Hải Lạng, Huyện Tiên Yên, Tỉnh Quảng Ninh</t>
  </si>
  <si>
    <t>08700010416</t>
  </si>
  <si>
    <t>AC/018P-0349892</t>
  </si>
  <si>
    <t>05/06/2019</t>
  </si>
  <si>
    <t>AC/018P-0349893</t>
  </si>
  <si>
    <t>02301800112091</t>
  </si>
  <si>
    <t>Vũ Thị Minh Anh</t>
  </si>
  <si>
    <t>Thôn Thác Bưởi 1 Tiên Lãng, Huyện Tiên Yên, Tỉnh Quảng Ninh</t>
  </si>
  <si>
    <t>876909</t>
  </si>
  <si>
    <t>08700010418</t>
  </si>
  <si>
    <t>AC/018P-0349894</t>
  </si>
  <si>
    <t>129688574</t>
  </si>
  <si>
    <t>05/05/2020</t>
  </si>
  <si>
    <t>129683326</t>
  </si>
  <si>
    <t>02301800111933</t>
  </si>
  <si>
    <t>Từ Nguyệt Nga</t>
  </si>
  <si>
    <t>Tổ 4 Phố Hoà Bình, Huyện Tiên Yên, Tỉnh Quảng Ninh</t>
  </si>
  <si>
    <t>08700010417</t>
  </si>
  <si>
    <t>129685357</t>
  </si>
  <si>
    <t>03701800028870</t>
  </si>
  <si>
    <t>Ty Thị Hoà</t>
  </si>
  <si>
    <t>Số 142 Phố Lê Hồng Phong Thị trấn Đầm Hà, Huyện Đầm Hà, Tỉnh Quảng Ninh</t>
  </si>
  <si>
    <t>0333766223</t>
  </si>
  <si>
    <t>08700010419</t>
  </si>
  <si>
    <t>129683038</t>
  </si>
  <si>
    <t>129699002</t>
  </si>
  <si>
    <t>03701800029129</t>
  </si>
  <si>
    <t>08700010420</t>
  </si>
  <si>
    <t>129694756</t>
  </si>
  <si>
    <t>AC/018P-0349901</t>
  </si>
  <si>
    <t>02301800151281</t>
  </si>
  <si>
    <t>Nguyễn Thị Thắm</t>
  </si>
  <si>
    <t>Thác Bưởi 2 Xã Tiên Lãng, Huyện Tiên Yên, Tỉnh Quảng Ninh</t>
  </si>
  <si>
    <t>08700010421</t>
  </si>
  <si>
    <t>129714624</t>
  </si>
  <si>
    <t>129708912</t>
  </si>
  <si>
    <t>568802332</t>
  </si>
  <si>
    <t>Phạm Thị Chia</t>
  </si>
  <si>
    <t>Thôn Bình Nguyên, Xã Tân Bình, Huyện Đầm Hà, Quảng Ninh</t>
  </si>
  <si>
    <t>0972874564</t>
  </si>
  <si>
    <t>AC/018P-0349912</t>
  </si>
  <si>
    <t>AC/018P-0349904</t>
  </si>
  <si>
    <t>08/06/2019</t>
  </si>
  <si>
    <t>AC/018P-0349905</t>
  </si>
  <si>
    <t>568626203</t>
  </si>
  <si>
    <t>Vũ Thị Trường</t>
  </si>
  <si>
    <t>0976731941</t>
  </si>
  <si>
    <t>AC/018P-0349910</t>
  </si>
  <si>
    <t>AC/018P-0349906</t>
  </si>
  <si>
    <t>AC/018P-0349907</t>
  </si>
  <si>
    <t>568492307</t>
  </si>
  <si>
    <t>Đinh Thị Hường</t>
  </si>
  <si>
    <t>0976692780</t>
  </si>
  <si>
    <t>AC/018P-0349909</t>
  </si>
  <si>
    <t>AC/018P-0349908</t>
  </si>
  <si>
    <t>10/05/2019</t>
  </si>
  <si>
    <t>09/06/2019</t>
  </si>
  <si>
    <t>129737894</t>
  </si>
  <si>
    <t>568783220</t>
  </si>
  <si>
    <t>Nguyễn Văn Thật</t>
  </si>
  <si>
    <t>09/11/2019</t>
  </si>
  <si>
    <t>Thôn Thìn Thủ, Xã Quảng An, Huyện Đầm Hà, Quảng Ninh</t>
  </si>
  <si>
    <t>0977719305</t>
  </si>
  <si>
    <t>AC/018P-0349911</t>
  </si>
  <si>
    <t>129735920</t>
  </si>
  <si>
    <t>129732828</t>
  </si>
  <si>
    <t>569315175</t>
  </si>
  <si>
    <t>Thôn Xóm Giáo, Thị trấn Đầm Hà, Huyện Đầm Hà, Quảng Ninh</t>
  </si>
  <si>
    <t>0964015665</t>
  </si>
  <si>
    <t>AC/018P-0349913</t>
  </si>
  <si>
    <t>129738488</t>
  </si>
  <si>
    <t>129739927</t>
  </si>
  <si>
    <t>569026991</t>
  </si>
  <si>
    <t>Nguyễn Thị Tính</t>
  </si>
  <si>
    <t>Thôn Bình Hải, Xã Tân Bình, Huyện Đầm Hà, Quảng Ninh</t>
  </si>
  <si>
    <t>AC/018P-0349920</t>
  </si>
  <si>
    <t>08700010422</t>
  </si>
  <si>
    <t>AC/018P-0349914</t>
  </si>
  <si>
    <t>03701800028597</t>
  </si>
  <si>
    <t>Lê Văn Tới</t>
  </si>
  <si>
    <t>10/06/2019</t>
  </si>
  <si>
    <t>08700010423</t>
  </si>
  <si>
    <t>AC/018P-0349915</t>
  </si>
  <si>
    <t>03701800031542</t>
  </si>
  <si>
    <t>Lưu Đức Long</t>
  </si>
  <si>
    <t>08700010424</t>
  </si>
  <si>
    <t>AC/018P-0349916</t>
  </si>
  <si>
    <t>03701800031566</t>
  </si>
  <si>
    <t>Lương Quốc Toàn</t>
  </si>
  <si>
    <t>569237908</t>
  </si>
  <si>
    <t>Hoàng Văn Kỷ</t>
  </si>
  <si>
    <t>Thôn Phúc Tiến, Tân Lập, Huyện Đầm Hà, Quảng Ninh</t>
  </si>
  <si>
    <t>0976522154</t>
  </si>
  <si>
    <t>AC/018P-0349922</t>
  </si>
  <si>
    <t>08700010425</t>
  </si>
  <si>
    <t>AC/018P-0349917</t>
  </si>
  <si>
    <t>05701800013218</t>
  </si>
  <si>
    <t>Dịp Thị Vui</t>
  </si>
  <si>
    <t>08700010426</t>
  </si>
  <si>
    <t>AC/018P-0349918</t>
  </si>
  <si>
    <t>05701800013263</t>
  </si>
  <si>
    <t>Phùng Quí Đức</t>
  </si>
  <si>
    <t>129745939</t>
  </si>
  <si>
    <t>AC/018P-0349919</t>
  </si>
  <si>
    <t>568680481</t>
  </si>
  <si>
    <t>Nguyễn Thị Hồng</t>
  </si>
  <si>
    <t>AC/018P-0349924</t>
  </si>
  <si>
    <t>129741250</t>
  </si>
  <si>
    <t>10/08/2019</t>
  </si>
  <si>
    <t>129743180</t>
  </si>
  <si>
    <t>10/05/2020</t>
  </si>
  <si>
    <t>Phố Chu Văn An, Huyện Đầm Hà, Tỉnh Quảng Ninh</t>
  </si>
  <si>
    <t>129745492</t>
  </si>
  <si>
    <t>AC/018P-0349923</t>
  </si>
  <si>
    <t>569237920</t>
  </si>
  <si>
    <t>Lê Xuân Hòa</t>
  </si>
  <si>
    <t>129746712</t>
  </si>
  <si>
    <t>Số Nhà 65 - Phố Minh Khai, Thị trấn Đầm Hà, Huyện Đầm Hà, Quảng Ninh</t>
  </si>
  <si>
    <t>0912575635</t>
  </si>
  <si>
    <t>08700010427</t>
  </si>
  <si>
    <t>AC/018P-0349925</t>
  </si>
  <si>
    <t>02301800107394</t>
  </si>
  <si>
    <t>Hà Thị Dung</t>
  </si>
  <si>
    <t>11/08/2019</t>
  </si>
  <si>
    <t>08700010428</t>
  </si>
  <si>
    <t>AC/018P-0349926</t>
  </si>
  <si>
    <t>02301800143262</t>
  </si>
  <si>
    <t>Lại Quang Trác</t>
  </si>
  <si>
    <t>129755692</t>
  </si>
  <si>
    <t>AC/018P-0349927</t>
  </si>
  <si>
    <t>568783759</t>
  </si>
  <si>
    <t>Đào Thị Quyên</t>
  </si>
  <si>
    <t>11/11/2019</t>
  </si>
  <si>
    <t>23 Hà Quang Vóc, Thị trấn Đầm Hà, Huyện Đầm Hà, Quảng Ninh</t>
  </si>
  <si>
    <t>0978642783</t>
  </si>
  <si>
    <t>129752352</t>
  </si>
  <si>
    <t>AC/018P-0349928</t>
  </si>
  <si>
    <t>568783855</t>
  </si>
  <si>
    <t>Nguyễn Ngọc Biên</t>
  </si>
  <si>
    <t>129753961</t>
  </si>
  <si>
    <t>AC/018P-0349929</t>
  </si>
  <si>
    <t>568784033</t>
  </si>
  <si>
    <t>Bùi Văn Tuấn</t>
  </si>
  <si>
    <t>129755993</t>
  </si>
  <si>
    <t>AC/018P-0349930</t>
  </si>
  <si>
    <t>11/06/2019</t>
  </si>
  <si>
    <t>129753883</t>
  </si>
  <si>
    <t>AC/018P-0349931</t>
  </si>
  <si>
    <t>568865666</t>
  </si>
  <si>
    <t>Vương Minh Việt</t>
  </si>
  <si>
    <t>129754031</t>
  </si>
  <si>
    <t>AC/018P-0349932</t>
  </si>
  <si>
    <t>568866242</t>
  </si>
  <si>
    <t>Nguyễn Thị Chiên</t>
  </si>
  <si>
    <t>Số 216 Hoàng Văn Thụ Đầm Hà, Huyện Đầm Hà, Tỉnh Quảng Ninh</t>
  </si>
  <si>
    <t>0333766115</t>
  </si>
  <si>
    <t>129754275</t>
  </si>
  <si>
    <t>AC/018P-0349933</t>
  </si>
  <si>
    <t>568924124</t>
  </si>
  <si>
    <t>Nguyễn Thị Duyên</t>
  </si>
  <si>
    <t>08700010430</t>
  </si>
  <si>
    <t>AC/018P-0349935</t>
  </si>
  <si>
    <t>05701800024504</t>
  </si>
  <si>
    <t>Bùi Văn Thắng</t>
  </si>
  <si>
    <t>12/06/2019</t>
  </si>
  <si>
    <t>129763484</t>
  </si>
  <si>
    <t>AC/018P-0349936</t>
  </si>
  <si>
    <t>568314466</t>
  </si>
  <si>
    <t>Phạm Thị Ngấy</t>
  </si>
  <si>
    <t>12/08/2019</t>
  </si>
  <si>
    <t>129763012</t>
  </si>
  <si>
    <t>AC/018P-0349937</t>
  </si>
  <si>
    <t>568445108</t>
  </si>
  <si>
    <t>569237007</t>
  </si>
  <si>
    <t>Lê Văn Mạnh</t>
  </si>
  <si>
    <t>Thôn Tân Trung, Xã Tân Bình, Huyện Đầm Hà, Quảng Ninh</t>
  </si>
  <si>
    <t>0917139872</t>
  </si>
  <si>
    <t>AC/018P-0349921</t>
  </si>
  <si>
    <t>129767272</t>
  </si>
  <si>
    <t>AC/018P-0349938</t>
  </si>
  <si>
    <t>568612094</t>
  </si>
  <si>
    <t>Đinh Thị Kiều</t>
  </si>
  <si>
    <t>129765050</t>
  </si>
  <si>
    <t>AC/018P-0349940</t>
  </si>
  <si>
    <t>568866250</t>
  </si>
  <si>
    <t>Hà Minh Tuấn</t>
  </si>
  <si>
    <t>129763111</t>
  </si>
  <si>
    <t>AC/018P-0349941</t>
  </si>
  <si>
    <t>568866323</t>
  </si>
  <si>
    <t>Phạm Văn Pha</t>
  </si>
  <si>
    <t>Số 211 - Phố Hoàng Văn Thụ, Huyện Đầm Hà, Tỉnh Quảng Ninh</t>
  </si>
  <si>
    <t>0333880515</t>
  </si>
  <si>
    <t>129765280</t>
  </si>
  <si>
    <t>AC/018P-0349945</t>
  </si>
  <si>
    <t>569436216</t>
  </si>
  <si>
    <t>Nguyễn Thế Hoàng</t>
  </si>
  <si>
    <t>08700010431</t>
  </si>
  <si>
    <t>AC/018P-0349946</t>
  </si>
  <si>
    <t>08608700000065</t>
  </si>
  <si>
    <t>Lương Văn Hùng</t>
  </si>
  <si>
    <t>08700010432</t>
  </si>
  <si>
    <t>AC/018P-0349948</t>
  </si>
  <si>
    <t>02301800159478</t>
  </si>
  <si>
    <t>Hoàng Thị Luyến</t>
  </si>
  <si>
    <t>14/06/2019</t>
  </si>
  <si>
    <t>Trường PTCS Quảng Lợi, Huyện Đầm Hà, Tỉnh Quảng Ninh</t>
  </si>
  <si>
    <t>129791984</t>
  </si>
  <si>
    <t>AC/018P-0349949</t>
  </si>
  <si>
    <t>568806400</t>
  </si>
  <si>
    <t>Bế Văn Hải (Bế Văn Ngò)</t>
  </si>
  <si>
    <t>129785972</t>
  </si>
  <si>
    <t>AC/018P-0349950</t>
  </si>
  <si>
    <t>569029888</t>
  </si>
  <si>
    <t>Nguyễn Tiến Đông</t>
  </si>
  <si>
    <t>14/08/2019</t>
  </si>
  <si>
    <t>129802900</t>
  </si>
  <si>
    <t>AC/018P-0349951</t>
  </si>
  <si>
    <t>569029847</t>
  </si>
  <si>
    <t>Hoàng Văn Huân</t>
  </si>
  <si>
    <t>Thôn Xóm Nương, Xã Tiên Lãng, Huyện Tiên Yên, Quảng Ninh</t>
  </si>
  <si>
    <t>15/05/2020</t>
  </si>
  <si>
    <t>0986324368</t>
  </si>
  <si>
    <t>129806479</t>
  </si>
  <si>
    <t>AC/018P-0349954</t>
  </si>
  <si>
    <t>568355849</t>
  </si>
  <si>
    <t>Trần Văn Vang</t>
  </si>
  <si>
    <t>16/08/2019</t>
  </si>
  <si>
    <t>129809319</t>
  </si>
  <si>
    <t>AC/018P-0349955</t>
  </si>
  <si>
    <t>16/06/2019</t>
  </si>
  <si>
    <t>Số 04 - Phố Lý Thường Kiệt, Thị trấn Tiên Yên, Huyện Tiên Yên, Quảng Ninh</t>
  </si>
  <si>
    <t>0916840381</t>
  </si>
  <si>
    <t>08700010433</t>
  </si>
  <si>
    <t>AC/018P-0349956</t>
  </si>
  <si>
    <t>03701800027934</t>
  </si>
  <si>
    <t>08700010434</t>
  </si>
  <si>
    <t>AC/018P-0349957</t>
  </si>
  <si>
    <t>05701800005305</t>
  </si>
  <si>
    <t>Lương Văn Cao</t>
  </si>
  <si>
    <t>Số nhà 04 - Phố Lý Thường Kiệt, Thị trấn Tiên Yên, Huyện Tiên Yên, Quảng Ninh</t>
  </si>
  <si>
    <t>0912948984</t>
  </si>
  <si>
    <t>08700010435</t>
  </si>
  <si>
    <t>AC/018P-0349958</t>
  </si>
  <si>
    <t>05701800005312</t>
  </si>
  <si>
    <t>Nguyễn Văn Đạo</t>
  </si>
  <si>
    <t>17/08/2019</t>
  </si>
  <si>
    <t>129813317</t>
  </si>
  <si>
    <t>AC/018P-0349959</t>
  </si>
  <si>
    <t>568356557</t>
  </si>
  <si>
    <t>Hoàng Minh Hà</t>
  </si>
  <si>
    <t>Thôn Hải An, Xã Quảng An, Huyện Đầm Hà, Quảng Ninh</t>
  </si>
  <si>
    <t>01642468558</t>
  </si>
  <si>
    <t>129815241</t>
  </si>
  <si>
    <t>AC/018P-0349961</t>
  </si>
  <si>
    <t>568752369</t>
  </si>
  <si>
    <t>Nguyễn Văn Hà</t>
  </si>
  <si>
    <t>129816245</t>
  </si>
  <si>
    <t>AC/018P-0349962</t>
  </si>
  <si>
    <t>568787958</t>
  </si>
  <si>
    <t>Nguyễn Văn Chiến</t>
  </si>
  <si>
    <t>Số nhà 172 - Phố Hoàng Văn Thụ, Thị trấn Đầm Hà, Huyện Đầm Hà, Quảng Ninh</t>
  </si>
  <si>
    <t>0968038787</t>
  </si>
  <si>
    <t>129816703</t>
  </si>
  <si>
    <t>AC/018P-0349963</t>
  </si>
  <si>
    <t>568788262</t>
  </si>
  <si>
    <t>129820058</t>
  </si>
  <si>
    <t>AC/018P-0349964</t>
  </si>
  <si>
    <t>569260424</t>
  </si>
  <si>
    <t>Hoàng Trọng Luân</t>
  </si>
  <si>
    <t>Số nhà 145 - Chu Văn An, Thị trấn Đầm Hà, Huyện Đầm Hà, Quảng Ninh</t>
  </si>
  <si>
    <t>08700010436</t>
  </si>
  <si>
    <t>AC/018P-0349965</t>
  </si>
  <si>
    <t>01648770503</t>
  </si>
  <si>
    <t>03701800033959</t>
  </si>
  <si>
    <t>08700010437</t>
  </si>
  <si>
    <t>AC/018P-0349966</t>
  </si>
  <si>
    <t>05701800005374</t>
  </si>
  <si>
    <t>Chương Thị Khuyên</t>
  </si>
  <si>
    <t>129830318</t>
  </si>
  <si>
    <t>AC/018P-0349967</t>
  </si>
  <si>
    <t>568315063</t>
  </si>
  <si>
    <t>Ngô Thị Hiểu</t>
  </si>
  <si>
    <t>18/11/2019</t>
  </si>
  <si>
    <t>129826617</t>
  </si>
  <si>
    <t>AC/018P-0349968</t>
  </si>
  <si>
    <t>568315488</t>
  </si>
  <si>
    <t>Đào Xuân Pháp</t>
  </si>
  <si>
    <t>033.880459</t>
  </si>
  <si>
    <t>129828975</t>
  </si>
  <si>
    <t>AC/018P-0349969</t>
  </si>
  <si>
    <t>568667842</t>
  </si>
  <si>
    <t>Đinh Xuân Quảng</t>
  </si>
  <si>
    <t>129829337</t>
  </si>
  <si>
    <t>AC/018P-0349970</t>
  </si>
  <si>
    <t>569012039</t>
  </si>
  <si>
    <t>Phạm Thị Hồng Yến</t>
  </si>
  <si>
    <t>129826096</t>
  </si>
  <si>
    <t>AC/018P-0349971</t>
  </si>
  <si>
    <t>569013874</t>
  </si>
  <si>
    <t>Ngô Thị Lộc</t>
  </si>
  <si>
    <t>01693826026</t>
  </si>
  <si>
    <t>08700010438</t>
  </si>
  <si>
    <t>AC/018P-0349972</t>
  </si>
  <si>
    <t>02301800226330</t>
  </si>
  <si>
    <t>Phạm Văn Chiều</t>
  </si>
  <si>
    <t>19/08/2019</t>
  </si>
  <si>
    <t>08700010439</t>
  </si>
  <si>
    <t>AC/018P-0349973</t>
  </si>
  <si>
    <t>03701800035717</t>
  </si>
  <si>
    <t>Hoàng Cẩm Loan</t>
  </si>
  <si>
    <t>568866604</t>
  </si>
  <si>
    <t>Mạc Thị Mai</t>
  </si>
  <si>
    <t>01672350980</t>
  </si>
  <si>
    <t>AC/018P-0349943</t>
  </si>
  <si>
    <t>08700010440</t>
  </si>
  <si>
    <t>AC/018P-0349974</t>
  </si>
  <si>
    <t>05701800005336</t>
  </si>
  <si>
    <t>Trần Thị Dậu</t>
  </si>
  <si>
    <t>05701800004612</t>
  </si>
  <si>
    <t>08700010441</t>
  </si>
  <si>
    <t>Lương Thị Gái (hồng)</t>
  </si>
  <si>
    <t>AC/018P-0349975</t>
  </si>
  <si>
    <t>08608700000089</t>
  </si>
  <si>
    <t>Thôn Làng Nhội Đông Hải, Huyện Tiên Yên, Tỉnh Quảng Ninh</t>
  </si>
  <si>
    <t>Đinh Văn Bính</t>
  </si>
  <si>
    <t>08700010429</t>
  </si>
  <si>
    <t>129838029</t>
  </si>
  <si>
    <t>AC/018P-0349976</t>
  </si>
  <si>
    <t>568635120</t>
  </si>
  <si>
    <t>Trần Thu Huyền</t>
  </si>
  <si>
    <t>568803514</t>
  </si>
  <si>
    <t>Đỗ Thế Vinh</t>
  </si>
  <si>
    <t>Đặng Xá, Xã Thanh Long, Huyện Yên Mỹ, Hưng Yên</t>
  </si>
  <si>
    <t>0969617127</t>
  </si>
  <si>
    <t>AC/018P-0349939</t>
  </si>
  <si>
    <t>129837603</t>
  </si>
  <si>
    <t>AC/018P-0349978</t>
  </si>
  <si>
    <t>568988970</t>
  </si>
  <si>
    <t>Lê Văn Giảng</t>
  </si>
  <si>
    <t>129838229</t>
  </si>
  <si>
    <t>AC/018P-0349979</t>
  </si>
  <si>
    <t>569261555</t>
  </si>
  <si>
    <t>Phố Bắc Sơn, Thị trấn Đầm Hà, Huyện Đầm Hà, Quảng Ninh</t>
  </si>
  <si>
    <t>0989 050 958</t>
  </si>
  <si>
    <t>01677 231 338</t>
  </si>
  <si>
    <t>129842572</t>
  </si>
  <si>
    <t>AC/018P-0349980</t>
  </si>
  <si>
    <t>569262588</t>
  </si>
  <si>
    <t>129838028</t>
  </si>
  <si>
    <t>AC/018P-0349981</t>
  </si>
  <si>
    <t>569262621</t>
  </si>
  <si>
    <t>Đặng Vân Trường</t>
  </si>
  <si>
    <t>568866493</t>
  </si>
  <si>
    <t>Đào Văn Thành</t>
  </si>
  <si>
    <t>Thôn Phúc Tiến, Xã Tân Lập, Huyện Đầm Hà, Quảng Ninh</t>
  </si>
  <si>
    <t>AC/018P-0349942</t>
  </si>
  <si>
    <t>129843091</t>
  </si>
  <si>
    <t>AC/018P-0349982</t>
  </si>
  <si>
    <t>569262639</t>
  </si>
  <si>
    <t>AC/018P-0349983</t>
  </si>
  <si>
    <t>20/06/2019</t>
  </si>
  <si>
    <t>0965032628</t>
  </si>
  <si>
    <t>129849407</t>
  </si>
  <si>
    <t>AC/018P-0349984</t>
  </si>
  <si>
    <t>568810939</t>
  </si>
  <si>
    <t>129848944</t>
  </si>
  <si>
    <t>AC/018P-0349985</t>
  </si>
  <si>
    <t>568870862</t>
  </si>
  <si>
    <t>Đinh Thị Hòa</t>
  </si>
  <si>
    <t>Thôn Đông Sơn, Huyện Đầm Hà, Tỉnh Quảng Ninh</t>
  </si>
  <si>
    <t>0984284794</t>
  </si>
  <si>
    <t>129852987</t>
  </si>
  <si>
    <t>AC/018P-0349986</t>
  </si>
  <si>
    <t>568872241</t>
  </si>
  <si>
    <t>Tô Đức Thắng</t>
  </si>
  <si>
    <t>129851364</t>
  </si>
  <si>
    <t>AC/018P-0349987</t>
  </si>
  <si>
    <t>569371791</t>
  </si>
  <si>
    <t>Lê Thị Hoàn</t>
  </si>
  <si>
    <t>20/11/2019</t>
  </si>
  <si>
    <t>569436196</t>
  </si>
  <si>
    <t>Trần Văn Khơi</t>
  </si>
  <si>
    <t>08700010443</t>
  </si>
  <si>
    <t>AC/018P-0349988</t>
  </si>
  <si>
    <t>02301800222936</t>
  </si>
  <si>
    <t>Tô Văn Việt</t>
  </si>
  <si>
    <t>0962126265</t>
  </si>
  <si>
    <t>AC/018P-0349944</t>
  </si>
  <si>
    <t>08700010445</t>
  </si>
  <si>
    <t>AC/018P-0349990</t>
  </si>
  <si>
    <t>05701800001567</t>
  </si>
  <si>
    <t>Lương Thị Gái</t>
  </si>
  <si>
    <t>08700010446</t>
  </si>
  <si>
    <t>AC/018P-0349991</t>
  </si>
  <si>
    <t>05701800001796</t>
  </si>
  <si>
    <t>Đỗ Xuân Hoè</t>
  </si>
  <si>
    <t>0979168091</t>
  </si>
  <si>
    <t>AC/018P-0349992</t>
  </si>
  <si>
    <t>129861503</t>
  </si>
  <si>
    <t>AC/018P-0349993</t>
  </si>
  <si>
    <t>568853183</t>
  </si>
  <si>
    <t>Hoàng Minh Sơn</t>
  </si>
  <si>
    <t>Thôn Khe Cạn, Xã Đông Hải, Huyện Tiên Yên, Quảng Ninh</t>
  </si>
  <si>
    <t>01692901183</t>
  </si>
  <si>
    <t>129867202</t>
  </si>
  <si>
    <t>AC/018P-0349994</t>
  </si>
  <si>
    <t>568853193</t>
  </si>
  <si>
    <t>Đào Thị Vân</t>
  </si>
  <si>
    <t>Thôn Đông Sơn, Xã Tân Bình, Huyện Đầm Hà, Quảng Ninh</t>
  </si>
  <si>
    <t>0977452399</t>
  </si>
  <si>
    <t>129859046</t>
  </si>
  <si>
    <t>AC/018P-0349995</t>
  </si>
  <si>
    <t>568853201</t>
  </si>
  <si>
    <t>129859801</t>
  </si>
  <si>
    <t>AC/018P-0349996</t>
  </si>
  <si>
    <t>569163165</t>
  </si>
  <si>
    <t>Vũ Văn Bốn (Vũ Văn Hào)</t>
  </si>
  <si>
    <t>0386408088</t>
  </si>
  <si>
    <t>08700010448</t>
  </si>
  <si>
    <t>AC/018P-0349998</t>
  </si>
  <si>
    <t>02301800175805</t>
  </si>
  <si>
    <t>Lê Tiến Hùng</t>
  </si>
  <si>
    <t>08700010450</t>
  </si>
  <si>
    <t>AC/018P-0350000</t>
  </si>
  <si>
    <t>02301800228730</t>
  </si>
  <si>
    <t>Vũ Văn Toản</t>
  </si>
  <si>
    <t>22/08/2019</t>
  </si>
  <si>
    <t>568496588</t>
  </si>
  <si>
    <t>Thôn Tân Đông, Xã Quảng Tân, Huyện Đầm Hà, Quảng Ninh</t>
  </si>
  <si>
    <t>0987163158</t>
  </si>
  <si>
    <t>129879678</t>
  </si>
  <si>
    <t>AC/018P-0350001</t>
  </si>
  <si>
    <t>568689863</t>
  </si>
  <si>
    <t>Đặng Quốc Cường</t>
  </si>
  <si>
    <t>AC/018P-0349947</t>
  </si>
  <si>
    <t>129876454</t>
  </si>
  <si>
    <t>AC/018P-0350003</t>
  </si>
  <si>
    <t>568791473</t>
  </si>
  <si>
    <t>Nguyễn Văn Thâu</t>
  </si>
  <si>
    <t>129878051</t>
  </si>
  <si>
    <t>AC/018P-0350004</t>
  </si>
  <si>
    <t>568791635</t>
  </si>
  <si>
    <t>Phạm Đức Thùy</t>
  </si>
  <si>
    <t>0911313313</t>
  </si>
  <si>
    <t>129873455</t>
  </si>
  <si>
    <t>AC/018P-0350005</t>
  </si>
  <si>
    <t>568791766</t>
  </si>
  <si>
    <t>Nguyễn Huy Tâm</t>
  </si>
  <si>
    <t>Số 43 - Phố Tam Thịnh, Thị trấn Tiên Yên, Huyện Tiên Yên, Quảng Ninh</t>
  </si>
  <si>
    <t>0984670721</t>
  </si>
  <si>
    <t>129872001</t>
  </si>
  <si>
    <t>AC/018P-0350006</t>
  </si>
  <si>
    <t>568793049</t>
  </si>
  <si>
    <t>Diệp Thị Tần</t>
  </si>
  <si>
    <t>129875476</t>
  </si>
  <si>
    <t>AC/018P-0350007</t>
  </si>
  <si>
    <t>568853078</t>
  </si>
  <si>
    <t>Trần Văn Uông</t>
  </si>
  <si>
    <t>Đội 2 Tiên Lãng, Huyện Tiên Yên, Tỉnh Quảng Ninh</t>
  </si>
  <si>
    <t>876922</t>
  </si>
  <si>
    <t>129874176</t>
  </si>
  <si>
    <t>AC/018P-0350008</t>
  </si>
  <si>
    <t>569428018</t>
  </si>
  <si>
    <t>Trần Thị Hồng Trang</t>
  </si>
  <si>
    <t>08700010451</t>
  </si>
  <si>
    <t>AC/018P-0350009</t>
  </si>
  <si>
    <t>02301800192024</t>
  </si>
  <si>
    <t>Phạm Văn Độ</t>
  </si>
  <si>
    <t>569029924</t>
  </si>
  <si>
    <t>Hoàng Thị Mai</t>
  </si>
  <si>
    <t>Thôn Làng Nhội, Xã Đông Hải, Huyện Tiên Yên, Quảng Ninh</t>
  </si>
  <si>
    <t>01654285764</t>
  </si>
  <si>
    <t>AC/018P-0349952</t>
  </si>
  <si>
    <t>08700010452</t>
  </si>
  <si>
    <t>AC/018P-0350010</t>
  </si>
  <si>
    <t>03701800033669</t>
  </si>
  <si>
    <t>Trần Văn Vui</t>
  </si>
  <si>
    <t>08700010453</t>
  </si>
  <si>
    <t>AC/018P-0350011</t>
  </si>
  <si>
    <t>03701800033676</t>
  </si>
  <si>
    <t>569343323</t>
  </si>
  <si>
    <t>Đặng Thị Hồng</t>
  </si>
  <si>
    <t>Vũ Văn Chiến</t>
  </si>
  <si>
    <t>Số nhà 81 phố Hoàng Ngân, Thị trấn Đầm Hà, Huyện Đầm Hà, Quảng Ninh</t>
  </si>
  <si>
    <t>01656843492</t>
  </si>
  <si>
    <t>AC/018P-0349953</t>
  </si>
  <si>
    <t>08700010454</t>
  </si>
  <si>
    <t>AC/018P-0350012</t>
  </si>
  <si>
    <t>03701800033737</t>
  </si>
  <si>
    <t>Trần Thị Hương</t>
  </si>
  <si>
    <t>01673223731</t>
  </si>
  <si>
    <t>0986198233</t>
  </si>
  <si>
    <t>08700010455</t>
  </si>
  <si>
    <t>AC/018P-0350013</t>
  </si>
  <si>
    <t>03701800033775</t>
  </si>
  <si>
    <t>Chìu A Sám</t>
  </si>
  <si>
    <t>129896198</t>
  </si>
  <si>
    <t>AC/018P-0350014</t>
  </si>
  <si>
    <t>568853751</t>
  </si>
  <si>
    <t>Hiên Thị Chiên</t>
  </si>
  <si>
    <t>129896172</t>
  </si>
  <si>
    <t>AC/018P-0350016</t>
  </si>
  <si>
    <t>569245016</t>
  </si>
  <si>
    <t>Nguyễn Đức Thắng</t>
  </si>
  <si>
    <t>23/05/2020</t>
  </si>
  <si>
    <t>129897197</t>
  </si>
  <si>
    <t>AC/018P-0350017</t>
  </si>
  <si>
    <t>569245040</t>
  </si>
  <si>
    <t>Đinh Diệu Linh</t>
  </si>
  <si>
    <t>23/06/2019</t>
  </si>
  <si>
    <t>08700010456</t>
  </si>
  <si>
    <t>AC/018P-0350018</t>
  </si>
  <si>
    <t>02301800127101</t>
  </si>
  <si>
    <t>Thôn Tân Hà, Xã Tân Bình, Huyện Đầm Hà, Quảng Ninh</t>
  </si>
  <si>
    <t>0984157226</t>
  </si>
  <si>
    <t>AC/018P-0350019</t>
  </si>
  <si>
    <t>AC/018P-0350020</t>
  </si>
  <si>
    <t>568368657</t>
  </si>
  <si>
    <t>Tô Thị Nga</t>
  </si>
  <si>
    <t>0913784927</t>
  </si>
  <si>
    <t>AC/018P-0349960</t>
  </si>
  <si>
    <t>AC/018P-0350021</t>
  </si>
  <si>
    <t>AC/018P-0350022</t>
  </si>
  <si>
    <t>AC/018P-0350023</t>
  </si>
  <si>
    <t>Thôn Đầm Buôn- Đầm Hà, Huyện Đầm Hà, Tỉnh Quảng Ninh</t>
  </si>
  <si>
    <t>08700010463</t>
  </si>
  <si>
    <t>AC/018P-0350025</t>
  </si>
  <si>
    <t>05701800036552</t>
  </si>
  <si>
    <t>129902086</t>
  </si>
  <si>
    <t>AC/018P-0350029</t>
  </si>
  <si>
    <t>568689631</t>
  </si>
  <si>
    <t>Hoàng Thị Hòa</t>
  </si>
  <si>
    <t>129907240</t>
  </si>
  <si>
    <t>AC/018P-0350031</t>
  </si>
  <si>
    <t>568792838</t>
  </si>
  <si>
    <t>Thôn Hà Lai, Xã Tân Lập, Huyện Đầm Hà, Quảng Ninh</t>
  </si>
  <si>
    <t>01626303056</t>
  </si>
  <si>
    <t>129900939</t>
  </si>
  <si>
    <t>AC/018P-0350032</t>
  </si>
  <si>
    <t>568854715</t>
  </si>
  <si>
    <t>Đinh Văn Kim</t>
  </si>
  <si>
    <t>129900866</t>
  </si>
  <si>
    <t>AC/018P-0350033</t>
  </si>
  <si>
    <t>568854726</t>
  </si>
  <si>
    <t>Nguyễn Thị Mến</t>
  </si>
  <si>
    <t>129908407</t>
  </si>
  <si>
    <t>AC/018P-0350034</t>
  </si>
  <si>
    <t>568892821</t>
  </si>
  <si>
    <t>Hoàng Thế Linh</t>
  </si>
  <si>
    <t>129902067</t>
  </si>
  <si>
    <t>AC/018P-0350035</t>
  </si>
  <si>
    <t>568892859</t>
  </si>
  <si>
    <t>129903135</t>
  </si>
  <si>
    <t>AC/018P-0350036</t>
  </si>
  <si>
    <t>568892885</t>
  </si>
  <si>
    <t>Đinh Hồng Xuyến</t>
  </si>
  <si>
    <t>01654592897</t>
  </si>
  <si>
    <t>129903804</t>
  </si>
  <si>
    <t>AC/018P-0350037</t>
  </si>
  <si>
    <t>568894913</t>
  </si>
  <si>
    <t>129907667</t>
  </si>
  <si>
    <t>AC/018P-0350038</t>
  </si>
  <si>
    <t>568894931</t>
  </si>
  <si>
    <t>129902158</t>
  </si>
  <si>
    <t>AC/018P-0350039</t>
  </si>
  <si>
    <t>569110517</t>
  </si>
  <si>
    <t>Nguyễn Thị Sen</t>
  </si>
  <si>
    <t>Thôn Tân Hòa, Xã Quảng Tân, Huyện Đầm Hà, Quảng Ninh</t>
  </si>
  <si>
    <t>01652744238</t>
  </si>
  <si>
    <t>08700010464</t>
  </si>
  <si>
    <t>AC/018P-0350040</t>
  </si>
  <si>
    <t>02301800213118</t>
  </si>
  <si>
    <t>Đặng Quang Chung</t>
  </si>
  <si>
    <t>25/06/2019</t>
  </si>
  <si>
    <t>08700010465</t>
  </si>
  <si>
    <t>AC/018P-0350041</t>
  </si>
  <si>
    <t>02801800001963</t>
  </si>
  <si>
    <t>Lê Thanh Bình</t>
  </si>
  <si>
    <t>Thôn Đông Thành, Xã Quảng An, Huyện Đầm Hà, Quảng Ninh</t>
  </si>
  <si>
    <t>01647740549</t>
  </si>
  <si>
    <t>129913194</t>
  </si>
  <si>
    <t>AC/018P-0350043</t>
  </si>
  <si>
    <t>568318752</t>
  </si>
  <si>
    <t>Nguyễn Thị Thủy</t>
  </si>
  <si>
    <t>129920350</t>
  </si>
  <si>
    <t>AC/018P-0350044</t>
  </si>
  <si>
    <t>568404987</t>
  </si>
  <si>
    <t>Đinh Thị Huệ</t>
  </si>
  <si>
    <t>25/05/2020</t>
  </si>
  <si>
    <t>Thôn Đông, Xã Dực Yên, Huyện Đầm Hà, Quảng Ninh</t>
  </si>
  <si>
    <t>0166 880 6354</t>
  </si>
  <si>
    <t>129918988</t>
  </si>
  <si>
    <t>AC/018P-0350045</t>
  </si>
  <si>
    <t>568503142</t>
  </si>
  <si>
    <t>Đinh Thị Xuân</t>
  </si>
  <si>
    <t>25/08/2019</t>
  </si>
  <si>
    <t>129917222</t>
  </si>
  <si>
    <t>AC/018P-0350046</t>
  </si>
  <si>
    <t>568937871</t>
  </si>
  <si>
    <t>Đặng Thu Thanh</t>
  </si>
  <si>
    <t>Thôn Làng Nhội- Đông Hải, Huyện Tiên Yên, Tỉnh Quảng Ninh</t>
  </si>
  <si>
    <t>129919850</t>
  </si>
  <si>
    <t>AC/018P-0350047</t>
  </si>
  <si>
    <t>568937896</t>
  </si>
  <si>
    <t>Tô Thanh Thăng</t>
  </si>
  <si>
    <t>129917208</t>
  </si>
  <si>
    <t>AC/018P-0350048</t>
  </si>
  <si>
    <t>568942252</t>
  </si>
  <si>
    <t>129917521</t>
  </si>
  <si>
    <t>AC/018P-0350050</t>
  </si>
  <si>
    <t>569410445</t>
  </si>
  <si>
    <t>Lê Anh Đạo</t>
  </si>
  <si>
    <t>08700010467</t>
  </si>
  <si>
    <t>AC/018P-0350051</t>
  </si>
  <si>
    <t>02301800148229</t>
  </si>
  <si>
    <t>Hoàng Anh Tuấn</t>
  </si>
  <si>
    <t>26/08/2019</t>
  </si>
  <si>
    <t>08700010468</t>
  </si>
  <si>
    <t>AC/018P-0350052</t>
  </si>
  <si>
    <t>02301800204246</t>
  </si>
  <si>
    <t>Phùn Quay Nàm</t>
  </si>
  <si>
    <t>26/11/2019</t>
  </si>
  <si>
    <t>08700010469</t>
  </si>
  <si>
    <t>AC/018P-0350053</t>
  </si>
  <si>
    <t>02301800211671</t>
  </si>
  <si>
    <t>Tô Thị Hương</t>
  </si>
  <si>
    <t>26/06/2019</t>
  </si>
  <si>
    <t>0983531496</t>
  </si>
  <si>
    <t>08700010470</t>
  </si>
  <si>
    <t>AC/018P-0350054</t>
  </si>
  <si>
    <t>03701800035533</t>
  </si>
  <si>
    <t>Lương Văn Thanh</t>
  </si>
  <si>
    <t>08700010471</t>
  </si>
  <si>
    <t>AC/018P-0350055</t>
  </si>
  <si>
    <t>05701800023781</t>
  </si>
  <si>
    <t>Phạm Thị Thùy Phương</t>
  </si>
  <si>
    <t>Số nhà 296 - Phố Trần Phú, Thị trấn Đầm Hà, Huyện Đầm Hà, Quảng Ninh</t>
  </si>
  <si>
    <t>01638813345</t>
  </si>
  <si>
    <t>129933146</t>
  </si>
  <si>
    <t>AC/018P-0350056</t>
  </si>
  <si>
    <t>568817463</t>
  </si>
  <si>
    <t>Đặng Hải Vân</t>
  </si>
  <si>
    <t>129931267</t>
  </si>
  <si>
    <t>AC/018P-0350057</t>
  </si>
  <si>
    <t>568818073</t>
  </si>
  <si>
    <t>Lê Thị Hải Âu</t>
  </si>
  <si>
    <t>Số Nhà 296 - Phố Trần Phú, Thị trấn Đầm Hà, Huyện Đầm Hà, Quảng Ninh</t>
  </si>
  <si>
    <t>01674270035</t>
  </si>
  <si>
    <t>129928732</t>
  </si>
  <si>
    <t>AC/018P-0350058</t>
  </si>
  <si>
    <t>568973911</t>
  </si>
  <si>
    <t>Đào Thị Nhịnh</t>
  </si>
  <si>
    <t>08700010472</t>
  </si>
  <si>
    <t>AC/018P-0350059</t>
  </si>
  <si>
    <t>02301800209883</t>
  </si>
  <si>
    <t>Hoàng Ngọc Huệ</t>
  </si>
  <si>
    <t>27/08/2019</t>
  </si>
  <si>
    <t>01635 992 636</t>
  </si>
  <si>
    <t>08700010474</t>
  </si>
  <si>
    <t>AC/018P-0350061</t>
  </si>
  <si>
    <t>03901800002560</t>
  </si>
  <si>
    <t>129944706</t>
  </si>
  <si>
    <t>AC/018P-0350065</t>
  </si>
  <si>
    <t>568896334</t>
  </si>
  <si>
    <t>Phan Thị Nga</t>
  </si>
  <si>
    <t>SN 40 Phố Lê Lương, Thị trấn Đầm Hà, Huyện Đầm Hà, Quảng Ninh</t>
  </si>
  <si>
    <t>0983109458</t>
  </si>
  <si>
    <t>129940658</t>
  </si>
  <si>
    <t>AC/018P-0350066</t>
  </si>
  <si>
    <t>568917737</t>
  </si>
  <si>
    <t>Vũ Thị Lý</t>
  </si>
  <si>
    <t>27/11/2019</t>
  </si>
  <si>
    <t>08700010476</t>
  </si>
  <si>
    <t>AC/018P-0350068</t>
  </si>
  <si>
    <t>02301800215921</t>
  </si>
  <si>
    <t>Hoàng Quốc Kiệm</t>
  </si>
  <si>
    <t>28/06/2019</t>
  </si>
  <si>
    <t>Thôn Bình Nguyên, Huyện Đầm Hà, Tỉnh Quảng Ninh</t>
  </si>
  <si>
    <t>08700010479</t>
  </si>
  <si>
    <t>AC/018P-0350071</t>
  </si>
  <si>
    <t>03701800034123</t>
  </si>
  <si>
    <t>Hoàng Thị Lệ</t>
  </si>
  <si>
    <t>129953866</t>
  </si>
  <si>
    <t>AC/018P-0350072</t>
  </si>
  <si>
    <t>568590354</t>
  </si>
  <si>
    <t>Đinh Thị Lan</t>
  </si>
  <si>
    <t>Số 27 - Phố Thống Nhất, Huyện Tiên Yên, Tỉnh Quảng Ninh</t>
  </si>
  <si>
    <t>0961025638</t>
  </si>
  <si>
    <t>129958685</t>
  </si>
  <si>
    <t>AC/018P-0350073</t>
  </si>
  <si>
    <t>568740052</t>
  </si>
  <si>
    <t>129956028</t>
  </si>
  <si>
    <t>AC/018P-0350074</t>
  </si>
  <si>
    <t>568740081</t>
  </si>
  <si>
    <t>129955808</t>
  </si>
  <si>
    <t>AC/018P-0350075</t>
  </si>
  <si>
    <t>568740612</t>
  </si>
  <si>
    <t>129952594</t>
  </si>
  <si>
    <t>AC/018P-0350076</t>
  </si>
  <si>
    <t>568740692</t>
  </si>
  <si>
    <t>Phố Lê Lương, Thị trấn Đầm Hà, Huyện Đầm Hà, Quảng Ninh</t>
  </si>
  <si>
    <t>0378505281</t>
  </si>
  <si>
    <t>0349716338</t>
  </si>
  <si>
    <t>129951386</t>
  </si>
  <si>
    <t>AC/018P-0350077</t>
  </si>
  <si>
    <t>568740862</t>
  </si>
  <si>
    <t>Trần Văn Khởn</t>
  </si>
  <si>
    <t>28/08/2019</t>
  </si>
  <si>
    <t>129958257</t>
  </si>
  <si>
    <t>AC/018P-0350078</t>
  </si>
  <si>
    <t>568740874</t>
  </si>
  <si>
    <t>Phố Hoàng Văn Thụ, Huyện Đầm Hà, Tỉnh Quảng Ninh</t>
  </si>
  <si>
    <t>129953918</t>
  </si>
  <si>
    <t>AC/018P-0350079</t>
  </si>
  <si>
    <t>568741211</t>
  </si>
  <si>
    <t>129956478</t>
  </si>
  <si>
    <t>AC/018P-0350080</t>
  </si>
  <si>
    <t>568857362</t>
  </si>
  <si>
    <t>Nguyễn Văn Sĩ</t>
  </si>
  <si>
    <t>129955524</t>
  </si>
  <si>
    <t>Số Nhà 152 - Phố Hoàng Văn Thụ, Thị trấn Đầm Hà, Huyện Đầm Hà, Quảng Ninh</t>
  </si>
  <si>
    <t>AC/018P-0350081</t>
  </si>
  <si>
    <t>568857454</t>
  </si>
  <si>
    <t>01655772500</t>
  </si>
  <si>
    <t>Chu Văn Thiệm</t>
  </si>
  <si>
    <t>129958210</t>
  </si>
  <si>
    <t>AC/018P-0350082</t>
  </si>
  <si>
    <t>129951297</t>
  </si>
  <si>
    <t>AC/018P-0350083</t>
  </si>
  <si>
    <t>569329280</t>
  </si>
  <si>
    <t>Bùi Thị Minh</t>
  </si>
  <si>
    <t>01659786112</t>
  </si>
  <si>
    <t>08700010480</t>
  </si>
  <si>
    <t>AC/018P-0350085</t>
  </si>
  <si>
    <t>02301800229614</t>
  </si>
  <si>
    <t>Đặng Văn Nguyên</t>
  </si>
  <si>
    <t>29/08/2019</t>
  </si>
  <si>
    <t>129969822</t>
  </si>
  <si>
    <t>AC/018P-0350086</t>
  </si>
  <si>
    <t>568535959</t>
  </si>
  <si>
    <t>Nguyễn Thị Liên</t>
  </si>
  <si>
    <t>29/06/2019</t>
  </si>
  <si>
    <t>Thôn 2 xã Quảng An, Huyện Đầm Hà, Tỉnh Quảng Ninh</t>
  </si>
  <si>
    <t>129966717</t>
  </si>
  <si>
    <t>AC/018P-0350087</t>
  </si>
  <si>
    <t>568693460</t>
  </si>
  <si>
    <t>Trần Thị Thu Hà</t>
  </si>
  <si>
    <t>129966186</t>
  </si>
  <si>
    <t>AC/018P-0350090</t>
  </si>
  <si>
    <t>568693540</t>
  </si>
  <si>
    <t>Nguyễn Thị Bài</t>
  </si>
  <si>
    <t>129966302</t>
  </si>
  <si>
    <t>AC/018P-0350093</t>
  </si>
  <si>
    <t>568796611</t>
  </si>
  <si>
    <t>Phạm Văn Tân</t>
  </si>
  <si>
    <t>AC/018P-0349977</t>
  </si>
  <si>
    <t>29/05/2020</t>
  </si>
  <si>
    <t>129976583</t>
  </si>
  <si>
    <t>AC/018P-0350094</t>
  </si>
  <si>
    <t>129975962</t>
  </si>
  <si>
    <t>AC/018P-0350095</t>
  </si>
  <si>
    <t>568798132</t>
  </si>
  <si>
    <t>30/08/2019</t>
  </si>
  <si>
    <t>Phố Trần Quốc Toản, Thị trấn Quảng Hà, Huyện Hải Hà, Quảng Ninh</t>
  </si>
  <si>
    <t>0947318706</t>
  </si>
  <si>
    <t>0988119991</t>
  </si>
  <si>
    <t>129661813</t>
  </si>
  <si>
    <t>AC/018P-0350097</t>
  </si>
  <si>
    <t>569233850</t>
  </si>
  <si>
    <t>Vũ Văn Lừu</t>
  </si>
  <si>
    <t>08700010482</t>
  </si>
  <si>
    <t>AC/018P-0350099</t>
  </si>
  <si>
    <t>02301800227450</t>
  </si>
  <si>
    <t>Tô Thị Chanh</t>
  </si>
  <si>
    <t>Số 03 - Phố Đông Tiến 1, Thị trấn Tiên Yên, Huyện Tiên Yên, Quảng Ninh</t>
  </si>
  <si>
    <t>01673132858</t>
  </si>
  <si>
    <t>08700010483</t>
  </si>
  <si>
    <t>AC/018P-0350100</t>
  </si>
  <si>
    <t>02301800223391</t>
  </si>
  <si>
    <t>Nguyễn Thị Lợi</t>
  </si>
  <si>
    <t>129710720</t>
  </si>
  <si>
    <t>AC/018P-0350101</t>
  </si>
  <si>
    <t>568234839</t>
  </si>
  <si>
    <t>Lương Vĩnh Khiêm</t>
  </si>
  <si>
    <t>Tổ 4 Phố Lý Thường Kiệt, Huyện Tiên Yên, Tỉnh Quảng Ninh</t>
  </si>
  <si>
    <t>129713859</t>
  </si>
  <si>
    <t>AC/018P-0350102</t>
  </si>
  <si>
    <t>568234852</t>
  </si>
  <si>
    <t>Đỗ Hải Sơn</t>
  </si>
  <si>
    <t>129713415</t>
  </si>
  <si>
    <t>AC/018P-0350103</t>
  </si>
  <si>
    <t>568393199</t>
  </si>
  <si>
    <t>Lưu Văn Là</t>
  </si>
  <si>
    <t>08700010484</t>
  </si>
  <si>
    <t>AC/018P-0350104</t>
  </si>
  <si>
    <t>02301800151847</t>
  </si>
  <si>
    <t>Phạm Thị Mười</t>
  </si>
  <si>
    <t>129764237</t>
  </si>
  <si>
    <t>AC/018P-0350107</t>
  </si>
  <si>
    <t>568235031</t>
  </si>
  <si>
    <t>Đinh Tiến Dũng</t>
  </si>
  <si>
    <t>12/05/2020</t>
  </si>
  <si>
    <t>129767502</t>
  </si>
  <si>
    <t>AC/018P-0350108</t>
  </si>
  <si>
    <t>568314241</t>
  </si>
  <si>
    <t>Lỷ Mạnh Hùng</t>
  </si>
  <si>
    <t>12/11/2019</t>
  </si>
  <si>
    <t>129777520</t>
  </si>
  <si>
    <t>AC/018P-0350109</t>
  </si>
  <si>
    <t>568237605</t>
  </si>
  <si>
    <t>Trần Thị Ánh</t>
  </si>
  <si>
    <t>0355990714</t>
  </si>
  <si>
    <t>129775654</t>
  </si>
  <si>
    <t>AC/018P-0350110</t>
  </si>
  <si>
    <t>568494350</t>
  </si>
  <si>
    <t>Đặng Thị Chính</t>
  </si>
  <si>
    <t>13/11/2019</t>
  </si>
  <si>
    <t>08700010485</t>
  </si>
  <si>
    <t>AC/018P-0350113</t>
  </si>
  <si>
    <t>02301800216997</t>
  </si>
  <si>
    <t>Phạm Thị Gái</t>
  </si>
  <si>
    <t>129808398</t>
  </si>
  <si>
    <t>AC/018P-0350115</t>
  </si>
  <si>
    <t>569239614</t>
  </si>
  <si>
    <t>Lương Đình Nghiêm</t>
  </si>
  <si>
    <t>SN 165 - Phố Hoàng Văn Thụ, Thị trấn Đầm Hà, Huyện Đầm Hà, Quảng Ninh</t>
  </si>
  <si>
    <t>16/05/2020</t>
  </si>
  <si>
    <t>01694394699</t>
  </si>
  <si>
    <t>08700010486</t>
  </si>
  <si>
    <t>AC/018P-0350116</t>
  </si>
  <si>
    <t>02301800183756</t>
  </si>
  <si>
    <t>Tằng Vằn Phúc</t>
  </si>
  <si>
    <t>08700010487</t>
  </si>
  <si>
    <t>AC/018P-0350117</t>
  </si>
  <si>
    <t>02301800164953</t>
  </si>
  <si>
    <t>Lê Thị Ngà</t>
  </si>
  <si>
    <t>Số nhà 165 - Phố Hoàng Văn Thụ, Thị trấn Đầm Hà, Huyện Đầm Hà, Quảng Ninh</t>
  </si>
  <si>
    <t>129831767</t>
  </si>
  <si>
    <t>AC/018P-0350118</t>
  </si>
  <si>
    <t>568401653</t>
  </si>
  <si>
    <t>Nịnh Văn Toàn</t>
  </si>
  <si>
    <t>08700010488</t>
  </si>
  <si>
    <t>AC/018P-0350120</t>
  </si>
  <si>
    <t>03701800035304</t>
  </si>
  <si>
    <t>Tô Thị Phương</t>
  </si>
  <si>
    <t>0979350540</t>
  </si>
  <si>
    <t>129839092</t>
  </si>
  <si>
    <t>AC/018P-0350122</t>
  </si>
  <si>
    <t>568240300</t>
  </si>
  <si>
    <t>Phạm Thị Phượng</t>
  </si>
  <si>
    <t>19/05/2020</t>
  </si>
  <si>
    <t>08700010489</t>
  </si>
  <si>
    <t>AC/018P-0350123</t>
  </si>
  <si>
    <t>02401800008254</t>
  </si>
  <si>
    <t>569484811</t>
  </si>
  <si>
    <t>Lê Văn Đại</t>
  </si>
  <si>
    <t>Thôn Thác Bưởi 1, Xã Tiên Lãng, Huyện Tiên Yên, Quảng Ninh</t>
  </si>
  <si>
    <t>0358236002</t>
  </si>
  <si>
    <t>0976070659</t>
  </si>
  <si>
    <t>AC/018P-0349997</t>
  </si>
  <si>
    <t>08700010490</t>
  </si>
  <si>
    <t>AC/018P-0350125</t>
  </si>
  <si>
    <t>02301800221861</t>
  </si>
  <si>
    <t>Chíu Tài Múi</t>
  </si>
  <si>
    <t>08700010491</t>
  </si>
  <si>
    <t>AC/018P-0350126</t>
  </si>
  <si>
    <t>02301800221878</t>
  </si>
  <si>
    <t>Chìu Dì Dằn (a Nhì)</t>
  </si>
  <si>
    <t>08700010492</t>
  </si>
  <si>
    <t>AC/018P-0350128</t>
  </si>
  <si>
    <t>02301800203911</t>
  </si>
  <si>
    <t>Lương Văn Tuấn</t>
  </si>
  <si>
    <t>129912760</t>
  </si>
  <si>
    <t>AC/018P-0350131</t>
  </si>
  <si>
    <t>568320963</t>
  </si>
  <si>
    <t>Vương Thị Hạnh</t>
  </si>
  <si>
    <t>08700010496</t>
  </si>
  <si>
    <t>AC/018P-0350138</t>
  </si>
  <si>
    <t>02301800204024</t>
  </si>
  <si>
    <t>Đinh Văn Ngung</t>
  </si>
  <si>
    <t>08700010497</t>
  </si>
  <si>
    <t>AC/018P-0350139</t>
  </si>
  <si>
    <t>02301800206417</t>
  </si>
  <si>
    <t>Hoàng Văn Vĩ</t>
  </si>
  <si>
    <t>01683784296</t>
  </si>
  <si>
    <t>08700010498</t>
  </si>
  <si>
    <t>AC/018P-0350140</t>
  </si>
  <si>
    <t>02301800222066</t>
  </si>
  <si>
    <t>Vũ Văn Thuân</t>
  </si>
  <si>
    <t>129955027</t>
  </si>
  <si>
    <t>AC/018P-0350142</t>
  </si>
  <si>
    <t>569270309</t>
  </si>
  <si>
    <t>Phan Văn Chung</t>
  </si>
  <si>
    <t>Thôn Phương Đông Xã Đông Ngũ, Huyện Tiên Yên, Tỉnh Quảng Ninh</t>
  </si>
  <si>
    <t>129953149</t>
  </si>
  <si>
    <t>AC/018P-0350143</t>
  </si>
  <si>
    <t>569378819</t>
  </si>
  <si>
    <t>Bùi Thị Mỹ</t>
  </si>
  <si>
    <t>129661532</t>
  </si>
  <si>
    <t>AC/018P-0350162</t>
  </si>
  <si>
    <t>568488777</t>
  </si>
  <si>
    <t>Vũ Thị Hạnh</t>
  </si>
  <si>
    <t>03901800000634</t>
  </si>
  <si>
    <t>Nguyễn Văn Bích</t>
  </si>
  <si>
    <t>Phố Lỷ A Coỏng Thị trấn Đầm Hà, Huyện Đầm Hà, Tỉnh Quảng Ninh</t>
  </si>
  <si>
    <t>08700010444</t>
  </si>
  <si>
    <t>129664284</t>
  </si>
  <si>
    <t>AC/018P-0350163</t>
  </si>
  <si>
    <t>568677105</t>
  </si>
  <si>
    <t>Đinh Văn Giới</t>
  </si>
  <si>
    <t>03/06/2019</t>
  </si>
  <si>
    <t>129685747</t>
  </si>
  <si>
    <t>AC/018P-0350167</t>
  </si>
  <si>
    <t>568679176</t>
  </si>
  <si>
    <t>Đỗ Thị Ngọc</t>
  </si>
  <si>
    <t>Thôn Đầm Buôn Xã Đầm Hà, Huyện Đầm Hà, Tỉnh Quảng Ninh</t>
  </si>
  <si>
    <t>129755031</t>
  </si>
  <si>
    <t>AC/018P-0350169</t>
  </si>
  <si>
    <t>568444605</t>
  </si>
  <si>
    <t>Nình Thị Lý</t>
  </si>
  <si>
    <t>129776890</t>
  </si>
  <si>
    <t>AC/018P-0350170</t>
  </si>
  <si>
    <t>568235664</t>
  </si>
  <si>
    <t>Trần Văn Vĩ</t>
  </si>
  <si>
    <t>129775539</t>
  </si>
  <si>
    <t>AC/018P-0350171</t>
  </si>
  <si>
    <t>568235732</t>
  </si>
  <si>
    <t>Nguyễn Văn Độ</t>
  </si>
  <si>
    <t>129775775</t>
  </si>
  <si>
    <t>AC/018P-0350173</t>
  </si>
  <si>
    <t>568397517</t>
  </si>
  <si>
    <t>Đào Thị Thuận</t>
  </si>
  <si>
    <t>13/08/2019</t>
  </si>
  <si>
    <t>0983298623</t>
  </si>
  <si>
    <t>129771413</t>
  </si>
  <si>
    <t>AC/018P-0350174</t>
  </si>
  <si>
    <t>568397523</t>
  </si>
  <si>
    <t>Lê Thị Duyên</t>
  </si>
  <si>
    <t>129771183</t>
  </si>
  <si>
    <t>AC/018P-0350176</t>
  </si>
  <si>
    <t>568397578</t>
  </si>
  <si>
    <t>Phạm Yến Ngọc</t>
  </si>
  <si>
    <t>Thôn 6 - Trại Khe, Xã Đầm Hà, Huyện Đầm Hà, Quảng Ninh</t>
  </si>
  <si>
    <t>0964115160</t>
  </si>
  <si>
    <t>129778159</t>
  </si>
  <si>
    <t>AC/018P-0350178</t>
  </si>
  <si>
    <t>568398152</t>
  </si>
  <si>
    <t>Đinh Thị Phương</t>
  </si>
  <si>
    <t>129783171</t>
  </si>
  <si>
    <t>AC/018P-0350180</t>
  </si>
  <si>
    <t>568240784</t>
  </si>
  <si>
    <t>Đặng Hương Giang ( Đặng Thị Hương Giang )</t>
  </si>
  <si>
    <t>0973963705</t>
  </si>
  <si>
    <t>129799644</t>
  </si>
  <si>
    <t>AC/018P-0350181</t>
  </si>
  <si>
    <t>568238835</t>
  </si>
  <si>
    <t>Phạm Văn Thắm</t>
  </si>
  <si>
    <t>129802606</t>
  </si>
  <si>
    <t>AC/018P-0350182</t>
  </si>
  <si>
    <t>568397438</t>
  </si>
  <si>
    <t>Nguyễn Thị Lý</t>
  </si>
  <si>
    <t>15/08/2019</t>
  </si>
  <si>
    <t>02301800209425</t>
  </si>
  <si>
    <t>Lương Thị Dinh</t>
  </si>
  <si>
    <t>Xã Đông Ngũ, Huyện Tiên Yên, Tỉnh Quảng Ninh</t>
  </si>
  <si>
    <t>08700010449</t>
  </si>
  <si>
    <t>129803051</t>
  </si>
  <si>
    <t>AC/018P-0350183</t>
  </si>
  <si>
    <t>568397474</t>
  </si>
  <si>
    <t>Vũ Thị Tuyền</t>
  </si>
  <si>
    <t>15/06/2019</t>
  </si>
  <si>
    <t>129797965</t>
  </si>
  <si>
    <t>AC/018P-0350185</t>
  </si>
  <si>
    <t>568397805</t>
  </si>
  <si>
    <t>Phạm Văn Thiện</t>
  </si>
  <si>
    <t>129797204</t>
  </si>
  <si>
    <t>AC/018P-0350186</t>
  </si>
  <si>
    <t>568398205</t>
  </si>
  <si>
    <t>Phạm Thế Phán</t>
  </si>
  <si>
    <t>0986707092</t>
  </si>
  <si>
    <t>129802168</t>
  </si>
  <si>
    <t>AC/018P-0350187</t>
  </si>
  <si>
    <t>568398230</t>
  </si>
  <si>
    <t>129801813</t>
  </si>
  <si>
    <t>AC/018P-0350188</t>
  </si>
  <si>
    <t>568399313</t>
  </si>
  <si>
    <t>Đinh Xuân Cường</t>
  </si>
  <si>
    <t>0964236863</t>
  </si>
  <si>
    <t>129800267</t>
  </si>
  <si>
    <t>AC/018P-0350189</t>
  </si>
  <si>
    <t>568401084</t>
  </si>
  <si>
    <t>Ty Minh Phương</t>
  </si>
  <si>
    <t>08700010513</t>
  </si>
  <si>
    <t>AC/018P-0350190</t>
  </si>
  <si>
    <t>05701800038686</t>
  </si>
  <si>
    <t>129821422</t>
  </si>
  <si>
    <t>AC/018P-0350191</t>
  </si>
  <si>
    <t>568686513</t>
  </si>
  <si>
    <t>Đinh Thị Giang</t>
  </si>
  <si>
    <t>568755836</t>
  </si>
  <si>
    <t>Chu Thị Hường</t>
  </si>
  <si>
    <t>SN 90 Phố Minh Khai, Thị trấn Đầm Hà, Huyện Đầm Hà, Quảng Ninh</t>
  </si>
  <si>
    <t>0982903136</t>
  </si>
  <si>
    <t>129829593</t>
  </si>
  <si>
    <t>AC/018P-0350002</t>
  </si>
  <si>
    <t>AC/018P-0350192</t>
  </si>
  <si>
    <t>568397327</t>
  </si>
  <si>
    <t>Ngô Văn Tới</t>
  </si>
  <si>
    <t>129824671</t>
  </si>
  <si>
    <t>AC/018P-0350194</t>
  </si>
  <si>
    <t>568667698</t>
  </si>
  <si>
    <t>Hoàng Minh Tuấn</t>
  </si>
  <si>
    <t>Số nhà 45 - Phố Bắc Sơn, Thị trấn Đầm Hà, Huyện Đầm Hà, Quảng Ninh</t>
  </si>
  <si>
    <t>01699279154</t>
  </si>
  <si>
    <t>129830222</t>
  </si>
  <si>
    <t>AC/018P-0350195</t>
  </si>
  <si>
    <t>568669800</t>
  </si>
  <si>
    <t>Đinh Thị Nhung</t>
  </si>
  <si>
    <t>129841833</t>
  </si>
  <si>
    <t>AC/018P-0350196</t>
  </si>
  <si>
    <t>568240108</t>
  </si>
  <si>
    <t>Lê Văn Nhan</t>
  </si>
  <si>
    <t>129839838</t>
  </si>
  <si>
    <t>AC/018P-0350197</t>
  </si>
  <si>
    <t>568240126</t>
  </si>
  <si>
    <t>Đinh Công Làu</t>
  </si>
  <si>
    <t>Thôn Thác Bưởi 1 Xã Tiên Lãng, Huyện Tiên Yên, Tỉnh Quảng Ninh</t>
  </si>
  <si>
    <t>740461</t>
  </si>
  <si>
    <t>129838563</t>
  </si>
  <si>
    <t>AC/018P-0350198</t>
  </si>
  <si>
    <t>568240141</t>
  </si>
  <si>
    <t>Lê Thị Thúy Nga</t>
  </si>
  <si>
    <t>Thôn 4 Quảng Tân, Huyện Đầm Hà, Tỉnh Quảng Ninh</t>
  </si>
  <si>
    <t>129840515</t>
  </si>
  <si>
    <t>AC/018P-0350200</t>
  </si>
  <si>
    <t>568448260</t>
  </si>
  <si>
    <t>Đỗ Thị Thanh</t>
  </si>
  <si>
    <t>129841302</t>
  </si>
  <si>
    <t>AC/018P-0350201</t>
  </si>
  <si>
    <t>568448971</t>
  </si>
  <si>
    <t>Nguyễn Hằng Phương</t>
  </si>
  <si>
    <t>01635268675</t>
  </si>
  <si>
    <t>129840592</t>
  </si>
  <si>
    <t>AC/018P-0350202</t>
  </si>
  <si>
    <t>568449051</t>
  </si>
  <si>
    <t>129844200</t>
  </si>
  <si>
    <t>AC/018P-0350203</t>
  </si>
  <si>
    <t>568450793</t>
  </si>
  <si>
    <t>Thôn Trường Tùng, Xã Hải Lạng, Huyện Tiên Yên, Quảng Ninh</t>
  </si>
  <si>
    <t>01687297196</t>
  </si>
  <si>
    <t>129844551</t>
  </si>
  <si>
    <t>AC/018P-0350204</t>
  </si>
  <si>
    <t>568667780</t>
  </si>
  <si>
    <t>Trần Thị Thơm</t>
  </si>
  <si>
    <t>129839031</t>
  </si>
  <si>
    <t>AC/018P-0350205</t>
  </si>
  <si>
    <t>568988914</t>
  </si>
  <si>
    <t>Hoàng Thị Tý</t>
  </si>
  <si>
    <t>569130764</t>
  </si>
  <si>
    <t>Vũ Quang Tĩnh</t>
  </si>
  <si>
    <t>AC/018P-0350015</t>
  </si>
  <si>
    <t>129853131</t>
  </si>
  <si>
    <t>AC/018P-0350206</t>
  </si>
  <si>
    <t>568401402</t>
  </si>
  <si>
    <t>Phạm Thị Hồng</t>
  </si>
  <si>
    <t>20/08/2019</t>
  </si>
  <si>
    <t>129854073</t>
  </si>
  <si>
    <t>AC/018P-0350207</t>
  </si>
  <si>
    <t>568401420</t>
  </si>
  <si>
    <t>Phạm Thu Hằng</t>
  </si>
  <si>
    <t>Thôn 1 Xã Quảng Điền, Huyện Hải Hà, Tỉnh Quảng Ninh</t>
  </si>
  <si>
    <t>129862952</t>
  </si>
  <si>
    <t>AC/018P-0350211</t>
  </si>
  <si>
    <t>568281297</t>
  </si>
  <si>
    <t>Hoàng Văn Hiếu</t>
  </si>
  <si>
    <t>129891231</t>
  </si>
  <si>
    <t>AC/018P-0350212</t>
  </si>
  <si>
    <t>568242170</t>
  </si>
  <si>
    <t>Phạm Thị Luyến</t>
  </si>
  <si>
    <t>129891592</t>
  </si>
  <si>
    <t>AC/018P-0350213</t>
  </si>
  <si>
    <t>568242188</t>
  </si>
  <si>
    <t>Phạm Thị Dần</t>
  </si>
  <si>
    <t>Thôn Tân Hà, Huyện Đầm Hà, Tỉnh Quảng Ninh</t>
  </si>
  <si>
    <t>0335268675</t>
  </si>
  <si>
    <t>23/11/2019</t>
  </si>
  <si>
    <t>129897051</t>
  </si>
  <si>
    <t>AC/018P-0350214</t>
  </si>
  <si>
    <t>568242310</t>
  </si>
  <si>
    <t>Phạm Văn Quang</t>
  </si>
  <si>
    <t>01657687643</t>
  </si>
  <si>
    <t>129886954</t>
  </si>
  <si>
    <t>AC/018P-0350215</t>
  </si>
  <si>
    <t>568242521</t>
  </si>
  <si>
    <t>Phạm Văn Cảnh</t>
  </si>
  <si>
    <t>129892853</t>
  </si>
  <si>
    <t>AC/018P-0350216</t>
  </si>
  <si>
    <t>568242615</t>
  </si>
  <si>
    <t>Đặng Thị Dậu</t>
  </si>
  <si>
    <t>129897173</t>
  </si>
  <si>
    <t>AC/018P-0350217</t>
  </si>
  <si>
    <t>568242636</t>
  </si>
  <si>
    <t>Hà Văn Quý</t>
  </si>
  <si>
    <t>129930502</t>
  </si>
  <si>
    <t>AC/018P-0350221</t>
  </si>
  <si>
    <t>568242337</t>
  </si>
  <si>
    <t>Đặng Thị Sơn</t>
  </si>
  <si>
    <t>Số 173 - Phố Hoàng Văn Thụ, Thị trấn Đầm Hà, Huyện Đầm Hà, Quảng Ninh</t>
  </si>
  <si>
    <t>129934332</t>
  </si>
  <si>
    <t>AC/018P-0350222</t>
  </si>
  <si>
    <t>0966615219</t>
  </si>
  <si>
    <t>568242623</t>
  </si>
  <si>
    <t>Phạm Văn Xuân</t>
  </si>
  <si>
    <t>129933923</t>
  </si>
  <si>
    <t>AC/018P-0350223</t>
  </si>
  <si>
    <t>568242627</t>
  </si>
  <si>
    <t>Phạm Thị Thu</t>
  </si>
  <si>
    <t>Thống Nhất, Thị trấn Tiên Yên, Huyện Tiên Yên, Quảng Ninh</t>
  </si>
  <si>
    <t>0986127771</t>
  </si>
  <si>
    <t>129934381</t>
  </si>
  <si>
    <t>AC/018P-0350224</t>
  </si>
  <si>
    <t>568242670</t>
  </si>
  <si>
    <t>Nguyễn Thị Thời</t>
  </si>
  <si>
    <t>129935464</t>
  </si>
  <si>
    <t>AC/018P-0350225</t>
  </si>
  <si>
    <t>568242680</t>
  </si>
  <si>
    <t>Tân Hà, Huyện Đầm Hà, Tỉnh Quảng Ninh</t>
  </si>
  <si>
    <t>129941381</t>
  </si>
  <si>
    <t>AC/018P-0350227</t>
  </si>
  <si>
    <t>568673685</t>
  </si>
  <si>
    <t>Nguyễn Hồng Thanh</t>
  </si>
  <si>
    <t>129937533</t>
  </si>
  <si>
    <t>AC/018P-0350228</t>
  </si>
  <si>
    <t>568917171</t>
  </si>
  <si>
    <t>Bùi Thị Huyền</t>
  </si>
  <si>
    <t>129957906</t>
  </si>
  <si>
    <t>AC/018P-0350229</t>
  </si>
  <si>
    <t>568404897</t>
  </si>
  <si>
    <t>Đinh Thị Vần</t>
  </si>
  <si>
    <t>129966839</t>
  </si>
  <si>
    <t>AC/018P-0350231</t>
  </si>
  <si>
    <t>568405051</t>
  </si>
  <si>
    <t>Lương Thị Hương Lan</t>
  </si>
  <si>
    <t>129964148</t>
  </si>
  <si>
    <t>AC/018P-0350232</t>
  </si>
  <si>
    <t>568405063</t>
  </si>
  <si>
    <t>Nguyễn Hữu Cơ</t>
  </si>
  <si>
    <t>129968732</t>
  </si>
  <si>
    <t>AC/018P-0350233</t>
  </si>
  <si>
    <t>568405196</t>
  </si>
  <si>
    <t>Phạm Thị Thơm</t>
  </si>
  <si>
    <t>129969151</t>
  </si>
  <si>
    <t>AC/018P-0350234</t>
  </si>
  <si>
    <t>568535676</t>
  </si>
  <si>
    <t>Đỗ Văn Bích</t>
  </si>
  <si>
    <t>SN 152 - Hoàng Văn Thụ, Huyện Đầm Hà, Tỉnh Quảng Ninh</t>
  </si>
  <si>
    <t>0355772500</t>
  </si>
  <si>
    <t>880596</t>
  </si>
  <si>
    <t>129638988</t>
  </si>
  <si>
    <t>AC/018P-0350235</t>
  </si>
  <si>
    <t>568977996</t>
  </si>
  <si>
    <t>Tô Văn Như</t>
  </si>
  <si>
    <t>129661718</t>
  </si>
  <si>
    <t>AC/018P-0350236</t>
  </si>
  <si>
    <t>568322286</t>
  </si>
  <si>
    <t>Phạm Thị Hà</t>
  </si>
  <si>
    <t>129672883</t>
  </si>
  <si>
    <t>AC/018P-0350237</t>
  </si>
  <si>
    <t>568391839</t>
  </si>
  <si>
    <t>Phạm Thị Phương</t>
  </si>
  <si>
    <t>568585605</t>
  </si>
  <si>
    <t>Tô Văn Chung</t>
  </si>
  <si>
    <t>0943002881</t>
  </si>
  <si>
    <t>AC/018P-0350027</t>
  </si>
  <si>
    <t>129689756</t>
  </si>
  <si>
    <t>AC/018P-0350238</t>
  </si>
  <si>
    <t>568310972</t>
  </si>
  <si>
    <t>Phạm Thị Châu</t>
  </si>
  <si>
    <t>05/08/2019</t>
  </si>
  <si>
    <t>129748352</t>
  </si>
  <si>
    <t>AC/018P-0350245</t>
  </si>
  <si>
    <t>568395394</t>
  </si>
  <si>
    <t>Lỷ A Tiền</t>
  </si>
  <si>
    <t>0936318318</t>
  </si>
  <si>
    <t>129760571</t>
  </si>
  <si>
    <t>AC/018P-0350248</t>
  </si>
  <si>
    <t>568312823</t>
  </si>
  <si>
    <t>Đào Xuân Hồi</t>
  </si>
  <si>
    <t>129800953</t>
  </si>
  <si>
    <t>AC/018P-0350250</t>
  </si>
  <si>
    <t>568265194</t>
  </si>
  <si>
    <t>Lưu Hải Yến</t>
  </si>
  <si>
    <t>129843949</t>
  </si>
  <si>
    <t>AC/018P-0350251</t>
  </si>
  <si>
    <t>568291244</t>
  </si>
  <si>
    <t>Phạm Văn Lượng</t>
  </si>
  <si>
    <t>129840378</t>
  </si>
  <si>
    <t>AC/018P-0350252</t>
  </si>
  <si>
    <t>568971065</t>
  </si>
  <si>
    <t>Dương Thị Hương</t>
  </si>
  <si>
    <t>129844868</t>
  </si>
  <si>
    <t>AC/018P-0350253</t>
  </si>
  <si>
    <t>568989024</t>
  </si>
  <si>
    <t>Đinh Văn Huynh</t>
  </si>
  <si>
    <t>129842732</t>
  </si>
  <si>
    <t>AC/018P-0350254</t>
  </si>
  <si>
    <t>569261518</t>
  </si>
  <si>
    <t>Vy Thị Hồng</t>
  </si>
  <si>
    <t>129850570</t>
  </si>
  <si>
    <t>AC/018P-0350255</t>
  </si>
  <si>
    <t>568969985</t>
  </si>
  <si>
    <t>Đỗ Thị Thành</t>
  </si>
  <si>
    <t>129849260</t>
  </si>
  <si>
    <t>AC/018P-0350256</t>
  </si>
  <si>
    <t>568971331</t>
  </si>
  <si>
    <t>Lê Thị Hương</t>
  </si>
  <si>
    <t>129907963</t>
  </si>
  <si>
    <t>AC/018P-0350257</t>
  </si>
  <si>
    <t>568501527</t>
  </si>
  <si>
    <t>Đinh Văn Bảo</t>
  </si>
  <si>
    <t>129931872</t>
  </si>
  <si>
    <t>AC/018P-0350259</t>
  </si>
  <si>
    <t>569304494</t>
  </si>
  <si>
    <t>Nguyễn Văn Đại</t>
  </si>
  <si>
    <t>129740040</t>
  </si>
  <si>
    <t>AC/018P-0350261</t>
  </si>
  <si>
    <t>569141208</t>
  </si>
  <si>
    <t>568689541</t>
  </si>
  <si>
    <t>Trạc Thị Dung</t>
  </si>
  <si>
    <t>01694688882</t>
  </si>
  <si>
    <t>AC/018P-0350028</t>
  </si>
  <si>
    <t>129738638</t>
  </si>
  <si>
    <t>AC/018P-0350262</t>
  </si>
  <si>
    <t>569141228</t>
  </si>
  <si>
    <t>Đinh Tiến Thanh</t>
  </si>
  <si>
    <t>129812084</t>
  </si>
  <si>
    <t>AC/018P-0350263</t>
  </si>
  <si>
    <t>568496505</t>
  </si>
  <si>
    <t>Đinh Văn Hòa</t>
  </si>
  <si>
    <t>01674067756</t>
  </si>
  <si>
    <t>129806694</t>
  </si>
  <si>
    <t>AC/018P-0350264</t>
  </si>
  <si>
    <t>568496518</t>
  </si>
  <si>
    <t>Phan Thị Dung</t>
  </si>
  <si>
    <t>129841182</t>
  </si>
  <si>
    <t>AC/018P-0350266</t>
  </si>
  <si>
    <t>568403868</t>
  </si>
  <si>
    <t>Lê Thị Chiên</t>
  </si>
  <si>
    <t>129858463</t>
  </si>
  <si>
    <t>AC/018P-0350270</t>
  </si>
  <si>
    <t>568403386</t>
  </si>
  <si>
    <t>Nguyễn Văn Mão</t>
  </si>
  <si>
    <t>129859068</t>
  </si>
  <si>
    <t>AC/018P-0350271</t>
  </si>
  <si>
    <t>568403401</t>
  </si>
  <si>
    <t>Đỗ Thị Ngũ</t>
  </si>
  <si>
    <t>05701800023576</t>
  </si>
  <si>
    <t>Đinh Thị Nga</t>
  </si>
  <si>
    <t>Khu 4 - Nam Hòa, Thị xã Quảng Yên, Tỉnh Quảng Ninh</t>
  </si>
  <si>
    <t>0379119921</t>
  </si>
  <si>
    <t>08700010462</t>
  </si>
  <si>
    <t>129858952</t>
  </si>
  <si>
    <t>AC/018P-0350274</t>
  </si>
  <si>
    <t>568403450</t>
  </si>
  <si>
    <t>Tô Văn Tý</t>
  </si>
  <si>
    <t>129888058</t>
  </si>
  <si>
    <t>AC/018P-0350276</t>
  </si>
  <si>
    <t>568792854</t>
  </si>
  <si>
    <t>568585454</t>
  </si>
  <si>
    <t>Vi Tiến Cường</t>
  </si>
  <si>
    <t>01688959776</t>
  </si>
  <si>
    <t>AC/018P-0350026</t>
  </si>
  <si>
    <t>129892045</t>
  </si>
  <si>
    <t>AC/018P-0350277</t>
  </si>
  <si>
    <t>568792874</t>
  </si>
  <si>
    <t>Đinh Xuân Sơn</t>
  </si>
  <si>
    <t>129896354</t>
  </si>
  <si>
    <t>AC/018P-0350278</t>
  </si>
  <si>
    <t>568792910</t>
  </si>
  <si>
    <t>Đinh Văn Trường</t>
  </si>
  <si>
    <t>Ngô Thị Hiến</t>
  </si>
  <si>
    <t>D108719998</t>
  </si>
  <si>
    <t>129657022</t>
  </si>
  <si>
    <t>AC/018P-0350279</t>
  </si>
  <si>
    <t>568623574</t>
  </si>
  <si>
    <t>Đào Tiến Họa</t>
  </si>
  <si>
    <t>129737918</t>
  </si>
  <si>
    <t>AC/018P-0350280</t>
  </si>
  <si>
    <t>568611715</t>
  </si>
  <si>
    <t>Hoàng Văn Lợi</t>
  </si>
  <si>
    <t>129781177</t>
  </si>
  <si>
    <t>AC/018P-0350281</t>
  </si>
  <si>
    <t>568782994</t>
  </si>
  <si>
    <t>09/05/2020</t>
  </si>
  <si>
    <t>0985104229</t>
  </si>
  <si>
    <t>129734727</t>
  </si>
  <si>
    <t>AC/018P-0350282</t>
  </si>
  <si>
    <t>569220207</t>
  </si>
  <si>
    <t>Đặng Thị Ngần</t>
  </si>
  <si>
    <t>129750785</t>
  </si>
  <si>
    <t>AC/018P-0350284</t>
  </si>
  <si>
    <t>568924320</t>
  </si>
  <si>
    <t>Chíu A Tài (Chíu A Tú)</t>
  </si>
  <si>
    <t>01663160507</t>
  </si>
  <si>
    <t>129813969</t>
  </si>
  <si>
    <t>AC/018P-0350285</t>
  </si>
  <si>
    <t>568908949</t>
  </si>
  <si>
    <t>Đỗ Thị Hà</t>
  </si>
  <si>
    <t>129850278</t>
  </si>
  <si>
    <t>AC/018P-0350286</t>
  </si>
  <si>
    <t>569371867</t>
  </si>
  <si>
    <t>Nguyễn Văn Hãng</t>
  </si>
  <si>
    <t>129951799</t>
  </si>
  <si>
    <t>AC/018P-0350287</t>
  </si>
  <si>
    <t>568589918</t>
  </si>
  <si>
    <t>Trần Văn Tiến</t>
  </si>
  <si>
    <t>Số 169 - Phố Trần Phú, Thị trấn Đầm Hà, Huyện Đầm Hà, Quảng Ninh</t>
  </si>
  <si>
    <t>01249828962</t>
  </si>
  <si>
    <t>129647489</t>
  </si>
  <si>
    <t>AC/018P-0350288</t>
  </si>
  <si>
    <t>568675895</t>
  </si>
  <si>
    <t>Vũ Thị Hoài</t>
  </si>
  <si>
    <t>01/11/2019</t>
  </si>
  <si>
    <t>129664873</t>
  </si>
  <si>
    <t>AC/018P-0350289</t>
  </si>
  <si>
    <t>568573878</t>
  </si>
  <si>
    <t>03/05/2020</t>
  </si>
  <si>
    <t>129662834</t>
  </si>
  <si>
    <t>AC/018P-0350290</t>
  </si>
  <si>
    <t>568573909</t>
  </si>
  <si>
    <t>Lạc Văn Làu</t>
  </si>
  <si>
    <t>129665084</t>
  </si>
  <si>
    <t>AC/018P-0350291</t>
  </si>
  <si>
    <t>568573932</t>
  </si>
  <si>
    <t>Vi Văn Vinh</t>
  </si>
  <si>
    <t>129665412</t>
  </si>
  <si>
    <t>AC/018P-0350292</t>
  </si>
  <si>
    <t>568573946</t>
  </si>
  <si>
    <t>Phạm Thị Huận</t>
  </si>
  <si>
    <t>129673318</t>
  </si>
  <si>
    <t>AC/018P-0350293</t>
  </si>
  <si>
    <t>568390786</t>
  </si>
  <si>
    <t>Đào Văn Đào</t>
  </si>
  <si>
    <t>129676712</t>
  </si>
  <si>
    <t>AC/018P-0350294</t>
  </si>
  <si>
    <t>568392175</t>
  </si>
  <si>
    <t>Nguyễn Thị Còn</t>
  </si>
  <si>
    <t>129674506</t>
  </si>
  <si>
    <t>AC/018P-0350030</t>
  </si>
  <si>
    <t>AC/018P-0350295</t>
  </si>
  <si>
    <t>568392177</t>
  </si>
  <si>
    <t>Hoàng Thị Thúy</t>
  </si>
  <si>
    <t>129672432</t>
  </si>
  <si>
    <t>AC/018P-0350296</t>
  </si>
  <si>
    <t>568392259</t>
  </si>
  <si>
    <t>Lỷ Dồng Váy</t>
  </si>
  <si>
    <t>129723132</t>
  </si>
  <si>
    <t>AC/018P-0350299</t>
  </si>
  <si>
    <t>568409198</t>
  </si>
  <si>
    <t>Thôn Tân Tiến, Xã Tân Bình, Huyện Đầm Hà, Quảng Ninh</t>
  </si>
  <si>
    <t>Đinh Thị Thanh Châm</t>
  </si>
  <si>
    <t>01666 751 178</t>
  </si>
  <si>
    <t>129797735</t>
  </si>
  <si>
    <t>AC/018P-0350301</t>
  </si>
  <si>
    <t>568403639</t>
  </si>
  <si>
    <t>Hoàng Văn Việt</t>
  </si>
  <si>
    <t>03701800037872</t>
  </si>
  <si>
    <t>Hoàng Thị Phúc</t>
  </si>
  <si>
    <t>0383342127</t>
  </si>
  <si>
    <t>129844462</t>
  </si>
  <si>
    <t>AC/018P-0350302</t>
  </si>
  <si>
    <t>08700010466</t>
  </si>
  <si>
    <t>568401532</t>
  </si>
  <si>
    <t>Trần Văn Khải</t>
  </si>
  <si>
    <t>129836184</t>
  </si>
  <si>
    <t>AC/018P-0350303</t>
  </si>
  <si>
    <t>568403289</t>
  </si>
  <si>
    <t>Nguyễn Thị Hiền</t>
  </si>
  <si>
    <t>19/11/2019</t>
  </si>
  <si>
    <t>Số Nhà 167 - Phố Hoàng Văn Thụ, Thị trấn Đầm Hà, Huyện Đầm Hà, Quảng Ninh</t>
  </si>
  <si>
    <t>0947081168</t>
  </si>
  <si>
    <t>129877362</t>
  </si>
  <si>
    <t>AC/018P-0350305</t>
  </si>
  <si>
    <t>568569009</t>
  </si>
  <si>
    <t>129872389</t>
  </si>
  <si>
    <t>AC/018P-0350306</t>
  </si>
  <si>
    <t>568601820</t>
  </si>
  <si>
    <t>Tô Việt Thành</t>
  </si>
  <si>
    <t>129879700</t>
  </si>
  <si>
    <t>AC/018P-0350307</t>
  </si>
  <si>
    <t>568605580</t>
  </si>
  <si>
    <t>Số nhà 119, Phố Minh Khai, Thị trấn Đầm Hà, Huyện Đầm Hà, Quảng Ninh</t>
  </si>
  <si>
    <t>0823220386</t>
  </si>
  <si>
    <t>0393139918</t>
  </si>
  <si>
    <t>129934406</t>
  </si>
  <si>
    <t>AC/018P-0350308</t>
  </si>
  <si>
    <t>568973917</t>
  </si>
  <si>
    <t>Nguyễn Đình Lai</t>
  </si>
  <si>
    <t>129953524</t>
  </si>
  <si>
    <t>AC/018P-0350309</t>
  </si>
  <si>
    <t>568590302</t>
  </si>
  <si>
    <t>Lê Kim Phương</t>
  </si>
  <si>
    <t>Phạm Thị Quý</t>
  </si>
  <si>
    <t>D108721665</t>
  </si>
  <si>
    <t>129673476</t>
  </si>
  <si>
    <t>AC/018P-0350310</t>
  </si>
  <si>
    <t>568390335</t>
  </si>
  <si>
    <t>Số Nhà 288 - Phố Hoàng Văn Thụ, Thị trấn Đầm Hà, Huyện Đầm Hà, Quảng Ninh</t>
  </si>
  <si>
    <t>0984799898</t>
  </si>
  <si>
    <t>129676952</t>
  </si>
  <si>
    <t>AC/018P-0350311</t>
  </si>
  <si>
    <t>568390441</t>
  </si>
  <si>
    <t>Đồng Văn Lâm</t>
  </si>
  <si>
    <t>129675599</t>
  </si>
  <si>
    <t>AC/018P-0350312</t>
  </si>
  <si>
    <t>568390470</t>
  </si>
  <si>
    <t>Nguyễn Thị Hậu</t>
  </si>
  <si>
    <t>129674187</t>
  </si>
  <si>
    <t>AC/018P-0350313</t>
  </si>
  <si>
    <t>568390503</t>
  </si>
  <si>
    <t>Lưu Thị Hương</t>
  </si>
  <si>
    <t>129676638</t>
  </si>
  <si>
    <t>AC/018P-0350314</t>
  </si>
  <si>
    <t>568390542</t>
  </si>
  <si>
    <t>Dín A Nhì</t>
  </si>
  <si>
    <t>01627298848</t>
  </si>
  <si>
    <t>129676995</t>
  </si>
  <si>
    <t>AC/018P-0350315</t>
  </si>
  <si>
    <t>568390750</t>
  </si>
  <si>
    <t>Hoàng Văn Báy</t>
  </si>
  <si>
    <t>129678358</t>
  </si>
  <si>
    <t>AC/018P-0350316</t>
  </si>
  <si>
    <t>568390769</t>
  </si>
  <si>
    <t>Nguyễn Văn Thư</t>
  </si>
  <si>
    <t>Tổ 1 - Khu 5, Phường Hà Lầm, Thành phố Hạ Long, Quảng Ninh</t>
  </si>
  <si>
    <t>01683391568</t>
  </si>
  <si>
    <t>129677248</t>
  </si>
  <si>
    <t>AC/018P-0350317</t>
  </si>
  <si>
    <t>568399865</t>
  </si>
  <si>
    <t>Nềnh Văn Pẩu ( Nình Văn Bảo )</t>
  </si>
  <si>
    <t>129683348</t>
  </si>
  <si>
    <t>AC/018P-0350318</t>
  </si>
  <si>
    <t>569361278</t>
  </si>
  <si>
    <t>Nguyễn Văn Tuyên</t>
  </si>
  <si>
    <t>AC/018P-0350049</t>
  </si>
  <si>
    <t>129724119</t>
  </si>
  <si>
    <t>AC/018P-0350319</t>
  </si>
  <si>
    <t>568394018</t>
  </si>
  <si>
    <t>Vũ Thị Lệ</t>
  </si>
  <si>
    <t>129749599</t>
  </si>
  <si>
    <t>AC/018P-0350320</t>
  </si>
  <si>
    <t>568393863</t>
  </si>
  <si>
    <t>Nguyễn Thị Hảo</t>
  </si>
  <si>
    <t>129763914</t>
  </si>
  <si>
    <t>AC/018P-0350322</t>
  </si>
  <si>
    <t>568394696</t>
  </si>
  <si>
    <t>Đoàn Văn Tuyển</t>
  </si>
  <si>
    <t>129798171</t>
  </si>
  <si>
    <t>AC/018P-0350323</t>
  </si>
  <si>
    <t>568397641</t>
  </si>
  <si>
    <t>Thôn Trại Dinh, Huyện Đầm Hà, Tỉnh Quảng Ninh</t>
  </si>
  <si>
    <t>129800357</t>
  </si>
  <si>
    <t>AC/018P-0350324</t>
  </si>
  <si>
    <t>568397668</t>
  </si>
  <si>
    <t>Trần Thị Tuyên</t>
  </si>
  <si>
    <t>Số nhà 59 - Phố Lê Lương, Thị trấn Đầm Hà, Huyện Đầm Hà, Quảng Ninh</t>
  </si>
  <si>
    <t>129803296</t>
  </si>
  <si>
    <t>AC/018P-0350325</t>
  </si>
  <si>
    <t>568401508</t>
  </si>
  <si>
    <t>Chíu Chăn Hỷ</t>
  </si>
  <si>
    <t>129812899</t>
  </si>
  <si>
    <t>AC/018P-0350326</t>
  </si>
  <si>
    <t>568788172</t>
  </si>
  <si>
    <t>Hoàng Văn Yên</t>
  </si>
  <si>
    <t>16/11/2019</t>
  </si>
  <si>
    <t>Thôn Thác Bưởi I Xã Tiên Lãng, Huyện Tiên Yên, Tỉnh Quảng Ninh</t>
  </si>
  <si>
    <t>129829312</t>
  </si>
  <si>
    <t>AC/018P-0350327</t>
  </si>
  <si>
    <t>568399140</t>
  </si>
  <si>
    <t>Lưu Thị Hường</t>
  </si>
  <si>
    <t>129841584</t>
  </si>
  <si>
    <t>AC/018P-0350328</t>
  </si>
  <si>
    <t>568401741</t>
  </si>
  <si>
    <t>Trần Bá Cường</t>
  </si>
  <si>
    <t>01645903604</t>
  </si>
  <si>
    <t>129913946</t>
  </si>
  <si>
    <t>AC/018P-0350329</t>
  </si>
  <si>
    <t>568589101</t>
  </si>
  <si>
    <t>Dường Cắm Sồi</t>
  </si>
  <si>
    <t>Dương Thu Hiên</t>
  </si>
  <si>
    <t>D108722460</t>
  </si>
  <si>
    <t>129853624</t>
  </si>
  <si>
    <t>AC/018P-0350330</t>
  </si>
  <si>
    <t>569371811</t>
  </si>
  <si>
    <t>Lý Văn Làu</t>
  </si>
  <si>
    <t>D108724167</t>
  </si>
  <si>
    <t>129656908</t>
  </si>
  <si>
    <t>AC/018P-0350331</t>
  </si>
  <si>
    <t>568623279</t>
  </si>
  <si>
    <t>Ngô Thị Huệ</t>
  </si>
  <si>
    <t>Thôn Bình Minh, Huyện Đầm Hà, Tỉnh Quảng Ninh</t>
  </si>
  <si>
    <t>0347749668</t>
  </si>
  <si>
    <t>129724371</t>
  </si>
  <si>
    <t>AC/018P-0350332</t>
  </si>
  <si>
    <t>569137113</t>
  </si>
  <si>
    <t>Hoàng Thị Hiên</t>
  </si>
  <si>
    <t>129749144</t>
  </si>
  <si>
    <t>AC/018P-0350334</t>
  </si>
  <si>
    <t>569257795</t>
  </si>
  <si>
    <t>Trịnh Thị Hà</t>
  </si>
  <si>
    <t>Bản Tình á Xã Quảng Đức, Huyện Hải Hà, Tỉnh Quảng Ninh</t>
  </si>
  <si>
    <t>129771495</t>
  </si>
  <si>
    <t>AC/018P-0350335</t>
  </si>
  <si>
    <t>569257854</t>
  </si>
  <si>
    <t>Nguyễn Thị Nhung</t>
  </si>
  <si>
    <t>08700010516</t>
  </si>
  <si>
    <t>AC/018P-0350336</t>
  </si>
  <si>
    <t>03701800034383</t>
  </si>
  <si>
    <t>Số nhà 152 - Phố Hoàng Văn Thụ, Thị trấn Đầm Hà, Huyện Đầm Hà, Quảng Ninh</t>
  </si>
  <si>
    <t>129847149</t>
  </si>
  <si>
    <t>AC/018P-0350337</t>
  </si>
  <si>
    <t>569371834</t>
  </si>
  <si>
    <t>129897385</t>
  </si>
  <si>
    <t>AC/018P-0350338</t>
  </si>
  <si>
    <t>568974078</t>
  </si>
  <si>
    <t>Nguyễn Văn Hải</t>
  </si>
  <si>
    <t>145 Phố Hoàng Văn Thụ, Huyện Đầm Hà, Tỉnh Quảng Ninh</t>
  </si>
  <si>
    <t>0912253837</t>
  </si>
  <si>
    <t>Lương Thị Ánh Nguyệt</t>
  </si>
  <si>
    <t>D108727234</t>
  </si>
  <si>
    <t>129674760</t>
  </si>
  <si>
    <t>AC/018P-0350339</t>
  </si>
  <si>
    <t>568779198</t>
  </si>
  <si>
    <t>Hoàng Thị Hồng Vân</t>
  </si>
  <si>
    <t>Phố Lê Lương, Huyện Đầm Hà, Tỉnh Quảng Ninh</t>
  </si>
  <si>
    <t>129688566</t>
  </si>
  <si>
    <t>AC/018P-0350340</t>
  </si>
  <si>
    <t>568780720</t>
  </si>
  <si>
    <t>129905213</t>
  </si>
  <si>
    <t>AC/018P-0350341</t>
  </si>
  <si>
    <t>569247826</t>
  </si>
  <si>
    <t>Vũ Thế Trường</t>
  </si>
  <si>
    <t>08700010473</t>
  </si>
  <si>
    <t>Nguyễn Thị Mười</t>
  </si>
  <si>
    <t>D108731361</t>
  </si>
  <si>
    <t>129684546</t>
  </si>
  <si>
    <t>AC/018P-0350342</t>
  </si>
  <si>
    <t>568980386</t>
  </si>
  <si>
    <t>Hà Thị Thắm (Hà Thị Thắm)</t>
  </si>
  <si>
    <t>01687137648</t>
  </si>
  <si>
    <t>129687725</t>
  </si>
  <si>
    <t>AC/018P-0350343</t>
  </si>
  <si>
    <t>569361261</t>
  </si>
  <si>
    <t>Lê Thị Thơ</t>
  </si>
  <si>
    <t>129747188</t>
  </si>
  <si>
    <t>AC/018P-0350344</t>
  </si>
  <si>
    <t>568783070</t>
  </si>
  <si>
    <t>Nguyễn Văn Hưng</t>
  </si>
  <si>
    <t>569019870</t>
  </si>
  <si>
    <t>Phạm Thị Tình</t>
  </si>
  <si>
    <t>SN 78 - Phố Hoàng Văn Thụ, Thị trấn Đầm Hà, Huyện Đầm Hà, Quảng Ninh</t>
  </si>
  <si>
    <t>01682847740</t>
  </si>
  <si>
    <t>AC/018P-0350067</t>
  </si>
  <si>
    <t>129779517</t>
  </si>
  <si>
    <t>AC/018P-0350345</t>
  </si>
  <si>
    <t>568926545</t>
  </si>
  <si>
    <t>129805535</t>
  </si>
  <si>
    <t>AC/018P-0350346</t>
  </si>
  <si>
    <t>568791136</t>
  </si>
  <si>
    <t>Vũ Thị Huế</t>
  </si>
  <si>
    <t>Thôn 5 Đầm Buôn, Huyện Đầm Hà, Tỉnh Quảng Ninh</t>
  </si>
  <si>
    <t>Nguyễn Thị Mận</t>
  </si>
  <si>
    <t>D108700389</t>
  </si>
  <si>
    <t>129743744</t>
  </si>
  <si>
    <t>AC/018P-0350354</t>
  </si>
  <si>
    <t>569138303</t>
  </si>
  <si>
    <t>Chu Tuấn Dần</t>
  </si>
  <si>
    <t>129813656</t>
  </si>
  <si>
    <t>AC/018P-0350355</t>
  </si>
  <si>
    <t>569159504</t>
  </si>
  <si>
    <t>Nguyễn Văn Trường</t>
  </si>
  <si>
    <t>Lê Thị Lai</t>
  </si>
  <si>
    <t>D108700796</t>
  </si>
  <si>
    <t>08700010647</t>
  </si>
  <si>
    <t>AC/018P-0350356</t>
  </si>
  <si>
    <t>05708700001147</t>
  </si>
  <si>
    <t>Hoàng Thu Hà</t>
  </si>
  <si>
    <t>02/11/2019</t>
  </si>
  <si>
    <t>08700010475</t>
  </si>
  <si>
    <t>129773829</t>
  </si>
  <si>
    <t>AC/018P-0350357</t>
  </si>
  <si>
    <t>569237443</t>
  </si>
  <si>
    <t>Vũ Thị Thanh Huyền</t>
  </si>
  <si>
    <t>129935165</t>
  </si>
  <si>
    <t>AC/018P-0350358</t>
  </si>
  <si>
    <t>569283208</t>
  </si>
  <si>
    <t>Đỗ Quang Trung</t>
  </si>
  <si>
    <t>AC/018P-0350063</t>
  </si>
  <si>
    <t>Chu Thị Lan Hương</t>
  </si>
  <si>
    <t>D108701616</t>
  </si>
  <si>
    <t>129763441</t>
  </si>
  <si>
    <t>AC/018P-0350359</t>
  </si>
  <si>
    <t>569474809</t>
  </si>
  <si>
    <t>Chu Thị Thúy</t>
  </si>
  <si>
    <t>Hoàng Thị Sơn</t>
  </si>
  <si>
    <t>D108722266</t>
  </si>
  <si>
    <t>08700010650</t>
  </si>
  <si>
    <t>AC/018P-0350382</t>
  </si>
  <si>
    <t>05701800023378</t>
  </si>
  <si>
    <t>08700010651</t>
  </si>
  <si>
    <t>AC/018P-0350383</t>
  </si>
  <si>
    <t>05701800023408</t>
  </si>
  <si>
    <t>Trần Văn Tuấn</t>
  </si>
  <si>
    <t>08700010652</t>
  </si>
  <si>
    <t>AC/018P-0350384</t>
  </si>
  <si>
    <t>05701800023415</t>
  </si>
  <si>
    <t>Bùi Thị Hằng</t>
  </si>
  <si>
    <t>08700010654</t>
  </si>
  <si>
    <t>AC/018P-0350386</t>
  </si>
  <si>
    <t>05701800023514</t>
  </si>
  <si>
    <t>Vũ Văn Hạnh</t>
  </si>
  <si>
    <t>08700010655</t>
  </si>
  <si>
    <t>AC/018P-0350387</t>
  </si>
  <si>
    <t>05701800023521</t>
  </si>
  <si>
    <t>Đặng Thị Thơm</t>
  </si>
  <si>
    <t>129853222</t>
  </si>
  <si>
    <t>AC/018P-0350389</t>
  </si>
  <si>
    <t>568583671</t>
  </si>
  <si>
    <t>Nguyễn Thị Thắng</t>
  </si>
  <si>
    <t>AC/018P-0350064</t>
  </si>
  <si>
    <t>129900946</t>
  </si>
  <si>
    <t>AC/018P-0350390</t>
  </si>
  <si>
    <t>568584548</t>
  </si>
  <si>
    <t>Đặng Thị Thoa</t>
  </si>
  <si>
    <t>Nguyễn Văn Măng</t>
  </si>
  <si>
    <t>D108726563</t>
  </si>
  <si>
    <t>129808332</t>
  </si>
  <si>
    <t>AC/018P-0350391</t>
  </si>
  <si>
    <t>569239530</t>
  </si>
  <si>
    <t>Nguyễn Văn Bẩy</t>
  </si>
  <si>
    <t>Thôn Thác Bưởi 1, Huyện Tiên Yên, Tỉnh Quảng Ninh</t>
  </si>
  <si>
    <t>1685196174</t>
  </si>
  <si>
    <t>129815797</t>
  </si>
  <si>
    <t>AC/018P-0350392</t>
  </si>
  <si>
    <t>569159445</t>
  </si>
  <si>
    <t>Ngô Thị Chinh</t>
  </si>
  <si>
    <t>D108731431</t>
  </si>
  <si>
    <t>129648755</t>
  </si>
  <si>
    <t>AC/018P-0350393</t>
  </si>
  <si>
    <t>568900557</t>
  </si>
  <si>
    <t>Phạm Tư Khiêm</t>
  </si>
  <si>
    <t>01/08/2019</t>
  </si>
  <si>
    <t>0945004513</t>
  </si>
  <si>
    <t>129645697</t>
  </si>
  <si>
    <t>AC/018P-0350394</t>
  </si>
  <si>
    <t>569233562</t>
  </si>
  <si>
    <t>Đinh Thúy Hằng</t>
  </si>
  <si>
    <t>129660808</t>
  </si>
  <si>
    <t>AC/018P-0350395</t>
  </si>
  <si>
    <t>569020594</t>
  </si>
  <si>
    <t>Lê Thị Nghĩa</t>
  </si>
  <si>
    <t>02/05/2020</t>
  </si>
  <si>
    <t>569378533</t>
  </si>
  <si>
    <t>0393007763</t>
  </si>
  <si>
    <t>0373595767</t>
  </si>
  <si>
    <t>AC/018P-0350084</t>
  </si>
  <si>
    <t>08700010657</t>
  </si>
  <si>
    <t>AC/018P-0350396</t>
  </si>
  <si>
    <t>05701800030147</t>
  </si>
  <si>
    <t>08700010658</t>
  </si>
  <si>
    <t>AC/018P-0350397</t>
  </si>
  <si>
    <t>05701800030185</t>
  </si>
  <si>
    <t>Nguyễn Thị Bích Thùy</t>
  </si>
  <si>
    <t>121 - Phố Hòa Bình, Thị trấn Tiên Yên, Huyện Tiên Yên, Quảng Ninh</t>
  </si>
  <si>
    <t>0983730695</t>
  </si>
  <si>
    <t>129733932</t>
  </si>
  <si>
    <t>AC/018P-0350398</t>
  </si>
  <si>
    <t>568787211</t>
  </si>
  <si>
    <t>129771802</t>
  </si>
  <si>
    <t>AC/018P-0350399</t>
  </si>
  <si>
    <t>569237823</t>
  </si>
  <si>
    <t>Ngô Thị Nga</t>
  </si>
  <si>
    <t>Số Nhà 136 - Phố Lê Hồng Phong, Thị trấn Đầm Hà, Huyện Đầm Hà, Quảng Ninh</t>
  </si>
  <si>
    <t>01263429111</t>
  </si>
  <si>
    <t>129828341</t>
  </si>
  <si>
    <t>AC/018P-0350400</t>
  </si>
  <si>
    <t>568791522</t>
  </si>
  <si>
    <t>Hoàng Như Lựu</t>
  </si>
  <si>
    <t>129865486</t>
  </si>
  <si>
    <t>AC/018P-0350401</t>
  </si>
  <si>
    <t>569034291</t>
  </si>
  <si>
    <t>129863662</t>
  </si>
  <si>
    <t>SN 95 Phố Minh Khai, Huyện Đầm Hà, Tỉnh Quảng Ninh</t>
  </si>
  <si>
    <t>AC/018P-0350402</t>
  </si>
  <si>
    <t>569034301</t>
  </si>
  <si>
    <t>Trần Đông</t>
  </si>
  <si>
    <t>129688899</t>
  </si>
  <si>
    <t>AC/018P-0350408</t>
  </si>
  <si>
    <t>569134770</t>
  </si>
  <si>
    <t>Phạm Văn Thủy</t>
  </si>
  <si>
    <t>08700010662</t>
  </si>
  <si>
    <t>AC/018P-0350409</t>
  </si>
  <si>
    <t>05701800042287</t>
  </si>
  <si>
    <t>Đinh Phúc Vân</t>
  </si>
  <si>
    <t>Lê Thu Là</t>
  </si>
  <si>
    <t>D108701193</t>
  </si>
  <si>
    <t>08700010567</t>
  </si>
  <si>
    <t>AC/018P-0350411</t>
  </si>
  <si>
    <t>05708700001819</t>
  </si>
  <si>
    <t>Nguyễn Thị Thuấn</t>
  </si>
  <si>
    <t>129637545</t>
  </si>
  <si>
    <t>AC/018P-0350412</t>
  </si>
  <si>
    <t>568163813</t>
  </si>
  <si>
    <t>Đinh Thị Lần</t>
  </si>
  <si>
    <t>129648736</t>
  </si>
  <si>
    <t>AC/018P-0350413</t>
  </si>
  <si>
    <t>568081114</t>
  </si>
  <si>
    <t>Vũ Công Thắng</t>
  </si>
  <si>
    <t>129648593</t>
  </si>
  <si>
    <t>AC/018P-0350414</t>
  </si>
  <si>
    <t>568163366</t>
  </si>
  <si>
    <t>Đinh Khắc Ái</t>
  </si>
  <si>
    <t>129645310</t>
  </si>
  <si>
    <t>AC/018P-0350415</t>
  </si>
  <si>
    <t>568270972</t>
  </si>
  <si>
    <t>129648514</t>
  </si>
  <si>
    <t>AC/018P-0350416</t>
  </si>
  <si>
    <t>568675994</t>
  </si>
  <si>
    <t>Phạm Văn Hiệu</t>
  </si>
  <si>
    <t>thôn 3, Xã Quảng Tân, Huyện Đầm Hà, Quảng Ninh</t>
  </si>
  <si>
    <t>01276843399</t>
  </si>
  <si>
    <t>129648859</t>
  </si>
  <si>
    <t>AC/018P-0350417</t>
  </si>
  <si>
    <t>568679950</t>
  </si>
  <si>
    <t>Hà Thị Liên</t>
  </si>
  <si>
    <t>129658409</t>
  </si>
  <si>
    <t>AC/018P-0350420</t>
  </si>
  <si>
    <t>568232303</t>
  </si>
  <si>
    <t>Nguyễn Thế Chánh</t>
  </si>
  <si>
    <t>129660477</t>
  </si>
  <si>
    <t>AC/018P-0350421</t>
  </si>
  <si>
    <t>568536755</t>
  </si>
  <si>
    <t>Bùi Văn Quang</t>
  </si>
  <si>
    <t>03701800034048</t>
  </si>
  <si>
    <t>Hà Văn Chu</t>
  </si>
  <si>
    <t>Thôn Làng Nhội, Huyện Tiên Yên, Tỉnh Quảng Ninh</t>
  </si>
  <si>
    <t>08700010477</t>
  </si>
  <si>
    <t>129658427</t>
  </si>
  <si>
    <t>AC/018P-0350422</t>
  </si>
  <si>
    <t>568591474</t>
  </si>
  <si>
    <t>129660231</t>
  </si>
  <si>
    <t>AC/018P-0350423</t>
  </si>
  <si>
    <t>568944244</t>
  </si>
  <si>
    <t>Nguyễn Thị Lế</t>
  </si>
  <si>
    <t>129662740</t>
  </si>
  <si>
    <t>AC/018P-0350424</t>
  </si>
  <si>
    <t>568061533</t>
  </si>
  <si>
    <t>Nguyễn Kim Sen</t>
  </si>
  <si>
    <t>08700010569</t>
  </si>
  <si>
    <t>AC/018P-0350426</t>
  </si>
  <si>
    <t>02301800140919</t>
  </si>
  <si>
    <t>Nguyễn Tá Thuỵ</t>
  </si>
  <si>
    <t>08700010570</t>
  </si>
  <si>
    <t>AC/018P-0350427</t>
  </si>
  <si>
    <t>04001800000067</t>
  </si>
  <si>
    <t>Hà Thị Dịu</t>
  </si>
  <si>
    <t>129673987</t>
  </si>
  <si>
    <t>AC/018P-0350429</t>
  </si>
  <si>
    <t>568163507</t>
  </si>
  <si>
    <t>Nguyễn Thị Hiệp</t>
  </si>
  <si>
    <t>129677621</t>
  </si>
  <si>
    <t>AC/018P-0350430</t>
  </si>
  <si>
    <t>568427603</t>
  </si>
  <si>
    <t>Hoàng Thu Hằng</t>
  </si>
  <si>
    <t>129687703</t>
  </si>
  <si>
    <t>AC/018P-0350431</t>
  </si>
  <si>
    <t>568235407</t>
  </si>
  <si>
    <t>08700010572</t>
  </si>
  <si>
    <t>AC/018P-0350432</t>
  </si>
  <si>
    <t>02301800086453</t>
  </si>
  <si>
    <t>Dương Thị Ngọc Châm</t>
  </si>
  <si>
    <t>06/08/2019</t>
  </si>
  <si>
    <t>129698435</t>
  </si>
  <si>
    <t>AC/018P-0350433</t>
  </si>
  <si>
    <t>568189343</t>
  </si>
  <si>
    <t>Lê Thị Tuyết</t>
  </si>
  <si>
    <t>129711765</t>
  </si>
  <si>
    <t>AC/018P-0350435</t>
  </si>
  <si>
    <t>568235017</t>
  </si>
  <si>
    <t>Nguyễn Thị Ngát</t>
  </si>
  <si>
    <t>01214515233</t>
  </si>
  <si>
    <t>129710630</t>
  </si>
  <si>
    <t>AC/018P-0350436</t>
  </si>
  <si>
    <t>568235180</t>
  </si>
  <si>
    <t>Phạm Thị Đào</t>
  </si>
  <si>
    <t>07/11/2019</t>
  </si>
  <si>
    <t>08700010573</t>
  </si>
  <si>
    <t>AC/018P-0350437</t>
  </si>
  <si>
    <t>02301800231075</t>
  </si>
  <si>
    <t>Trần Minh Phương</t>
  </si>
  <si>
    <t>08700010574</t>
  </si>
  <si>
    <t>AC/018P-0350438</t>
  </si>
  <si>
    <t>02301800130101</t>
  </si>
  <si>
    <t>Nguyễn Mạnh Cường</t>
  </si>
  <si>
    <t>Số 81 Trần Phú, Thị trấn Đầm Hà, Huyện Đầm Hà, Quảng Ninh</t>
  </si>
  <si>
    <t>01674239535</t>
  </si>
  <si>
    <t>08700010575</t>
  </si>
  <si>
    <t>AC/018P-0350439</t>
  </si>
  <si>
    <t>03701800032341</t>
  </si>
  <si>
    <t>Nguyễn Thị Thu Hà</t>
  </si>
  <si>
    <t>08700010576</t>
  </si>
  <si>
    <t>AC/018P-0350440</t>
  </si>
  <si>
    <t>03701800034055</t>
  </si>
  <si>
    <t>02301800168227</t>
  </si>
  <si>
    <t>Lương Thị Tần</t>
  </si>
  <si>
    <t>08700010478</t>
  </si>
  <si>
    <t>08700010577</t>
  </si>
  <si>
    <t>AC/018P-0350441</t>
  </si>
  <si>
    <t>02301800228983</t>
  </si>
  <si>
    <t>Phạm Hùng Tráng</t>
  </si>
  <si>
    <t>08700010578</t>
  </si>
  <si>
    <t>AC/018P-0350442</t>
  </si>
  <si>
    <t>05701800014086</t>
  </si>
  <si>
    <t>Đỗ Thị Lý</t>
  </si>
  <si>
    <t>568693483</t>
  </si>
  <si>
    <t>129743775</t>
  </si>
  <si>
    <t>Nguyễn Thị Hằng</t>
  </si>
  <si>
    <t>AC/018P-0350443</t>
  </si>
  <si>
    <t>Số nhà 163 - Phố Thống Nhất, Thị trấn Tiên Yên, Huyện Tiên Yên, Quảng Ninh</t>
  </si>
  <si>
    <t>568157955</t>
  </si>
  <si>
    <t>Nguyễn Hồng Phong</t>
  </si>
  <si>
    <t>01645222335</t>
  </si>
  <si>
    <t>0987253203</t>
  </si>
  <si>
    <t>AC/018P-0350088</t>
  </si>
  <si>
    <t>129743029</t>
  </si>
  <si>
    <t>AC/018P-0350444</t>
  </si>
  <si>
    <t>568157990</t>
  </si>
  <si>
    <t>Hoàng Thị Hương</t>
  </si>
  <si>
    <t>129743734</t>
  </si>
  <si>
    <t>AC/018P-0350445</t>
  </si>
  <si>
    <t>568167741</t>
  </si>
  <si>
    <t>Đỗ Anh Tuấn</t>
  </si>
  <si>
    <t>568795625</t>
  </si>
  <si>
    <t>Phan Văn Khiêm</t>
  </si>
  <si>
    <t>Phố Chu Văn An, Thị trấn Đầm Hà, Huyện Đầm Hà, Quảng Ninh</t>
  </si>
  <si>
    <t>01672184658</t>
  </si>
  <si>
    <t>AC/018P-0350092</t>
  </si>
  <si>
    <t>129746308</t>
  </si>
  <si>
    <t>AC/018P-0350446</t>
  </si>
  <si>
    <t>569419441</t>
  </si>
  <si>
    <t>Phạm Thị Mai Lan (Phạm Mai Lan)</t>
  </si>
  <si>
    <t>08700010579</t>
  </si>
  <si>
    <t>AC/018P-0350447</t>
  </si>
  <si>
    <t>02801800000430</t>
  </si>
  <si>
    <t>Phạm Thị Lui</t>
  </si>
  <si>
    <t>568693574</t>
  </si>
  <si>
    <t>Đinh Tuấn Anh</t>
  </si>
  <si>
    <t>Số nhà 370 - Phố Thống Nhất, Thị trấn Tiên Yên, Huyện Tiên Yên, Quảng Ninh</t>
  </si>
  <si>
    <t>0987793181</t>
  </si>
  <si>
    <t>AC/018P-0350091</t>
  </si>
  <si>
    <t>08700010580</t>
  </si>
  <si>
    <t>AC/018P-0350448</t>
  </si>
  <si>
    <t>02801800000447</t>
  </si>
  <si>
    <t>Vũ Bá Ngoạn</t>
  </si>
  <si>
    <t>129754802</t>
  </si>
  <si>
    <t>AC/018P-0350449</t>
  </si>
  <si>
    <t>568273952</t>
  </si>
  <si>
    <t>Số Nhà 26 - Phố Hòa Bình, Thị trấn Tiên Yên, Huyện Tiên Yên, Quảng Ninh</t>
  </si>
  <si>
    <t>01255735186</t>
  </si>
  <si>
    <t>129751765</t>
  </si>
  <si>
    <t>AC/018P-0350450</t>
  </si>
  <si>
    <t>568351171</t>
  </si>
  <si>
    <t>Vũ Thị Mận</t>
  </si>
  <si>
    <t>08700010581</t>
  </si>
  <si>
    <t>AC/018P-0350451</t>
  </si>
  <si>
    <t>02301800094502</t>
  </si>
  <si>
    <t>Tạ Thị Nga</t>
  </si>
  <si>
    <t>129778295</t>
  </si>
  <si>
    <t>AC/018P-0350452</t>
  </si>
  <si>
    <t>568108792</t>
  </si>
  <si>
    <t>Thôn Đông Ngũ Hoa, Xã Đông Ngũ, Huyện Tiên Yên, Quảng Ninh</t>
  </si>
  <si>
    <t>129777459</t>
  </si>
  <si>
    <t>0915659564</t>
  </si>
  <si>
    <t>AC/018P-0350453</t>
  </si>
  <si>
    <t>0912659564</t>
  </si>
  <si>
    <t>568169580</t>
  </si>
  <si>
    <t>Nguyễn Hùng Cường</t>
  </si>
  <si>
    <t>129778360</t>
  </si>
  <si>
    <t>AC/018P-0350454</t>
  </si>
  <si>
    <t>568169610</t>
  </si>
  <si>
    <t>Lưu Mạnh Cường</t>
  </si>
  <si>
    <t>568693528</t>
  </si>
  <si>
    <t>129772956</t>
  </si>
  <si>
    <t>AC/018P-0350455</t>
  </si>
  <si>
    <t>AC/018P-0350089</t>
  </si>
  <si>
    <t>568445152</t>
  </si>
  <si>
    <t>Nguyễn Hữu Lực</t>
  </si>
  <si>
    <t>129774906</t>
  </si>
  <si>
    <t>AC/018P-0350456</t>
  </si>
  <si>
    <t>568495579</t>
  </si>
  <si>
    <t>Đoàn Thị Hiền</t>
  </si>
  <si>
    <t>08700010582</t>
  </si>
  <si>
    <t>AC/018P-0350457</t>
  </si>
  <si>
    <t>02301800205267</t>
  </si>
  <si>
    <t>Hoàng Văn Dinh</t>
  </si>
  <si>
    <t>Quảng Thắng, Huyện Hải Hà, Tỉnh Quảng Ninh</t>
  </si>
  <si>
    <t>08700010583</t>
  </si>
  <si>
    <t>AC/018P-0350458</t>
  </si>
  <si>
    <t>02401800007745</t>
  </si>
  <si>
    <t>129785026</t>
  </si>
  <si>
    <t>AC/018P-0350459</t>
  </si>
  <si>
    <t>568168212</t>
  </si>
  <si>
    <t>Đinh Như Phi</t>
  </si>
  <si>
    <t>14/11/2019</t>
  </si>
  <si>
    <t>129790808</t>
  </si>
  <si>
    <t>AC/018P-0350460</t>
  </si>
  <si>
    <t>568237348</t>
  </si>
  <si>
    <t>Lưu Mạnh Tuấn</t>
  </si>
  <si>
    <t>01674359448</t>
  </si>
  <si>
    <t>08700010584</t>
  </si>
  <si>
    <t>AC/018P-0350461</t>
  </si>
  <si>
    <t>03801800002341</t>
  </si>
  <si>
    <t>Vũ Thị Huyền</t>
  </si>
  <si>
    <t>08700010585</t>
  </si>
  <si>
    <t>AC/018P-0350462</t>
  </si>
  <si>
    <t>03901800000771</t>
  </si>
  <si>
    <t>Bùi Thị Hậu</t>
  </si>
  <si>
    <t>01696116066</t>
  </si>
  <si>
    <t>129809347</t>
  </si>
  <si>
    <t>AC/018P-0350465</t>
  </si>
  <si>
    <t>568357093</t>
  </si>
  <si>
    <t>Nguyễn Hồng Quảng</t>
  </si>
  <si>
    <t>08700010586</t>
  </si>
  <si>
    <t>AC/018P-0350466</t>
  </si>
  <si>
    <t>02301800110646</t>
  </si>
  <si>
    <t>Phạm Gia Đoàn</t>
  </si>
  <si>
    <t>08700010587</t>
  </si>
  <si>
    <t>AC/018P-0350467</t>
  </si>
  <si>
    <t>02301800137551</t>
  </si>
  <si>
    <t>Nguyễn Mạnh Hường</t>
  </si>
  <si>
    <t>08700010588</t>
  </si>
  <si>
    <t>AC/018P-0350468</t>
  </si>
  <si>
    <t>03801800004475</t>
  </si>
  <si>
    <t>Hoàng Thị Lý</t>
  </si>
  <si>
    <t>08700010589</t>
  </si>
  <si>
    <t>AC/018P-0350469</t>
  </si>
  <si>
    <t>05701800023477</t>
  </si>
  <si>
    <t>Ngô Thị Minh</t>
  </si>
  <si>
    <t>129819725</t>
  </si>
  <si>
    <t>AC/018P-0350470</t>
  </si>
  <si>
    <t>568582626</t>
  </si>
  <si>
    <t>Trần Thị Lương</t>
  </si>
  <si>
    <t>129829466</t>
  </si>
  <si>
    <t>AC/018P-0350474</t>
  </si>
  <si>
    <t>568686553</t>
  </si>
  <si>
    <t>Đào Thị Liền</t>
  </si>
  <si>
    <t>Đông Thành, Xã Quảng An, Huyện Đầm Hà, Quảng Ninh</t>
  </si>
  <si>
    <t>0945419733</t>
  </si>
  <si>
    <t>129825553</t>
  </si>
  <si>
    <t>AC/018P-0350476</t>
  </si>
  <si>
    <t>568686632</t>
  </si>
  <si>
    <t>Phùn A Sy</t>
  </si>
  <si>
    <t>08700010590</t>
  </si>
  <si>
    <t>AC/018P-0350477</t>
  </si>
  <si>
    <t>05701800007309</t>
  </si>
  <si>
    <t>AC/018P-0348870</t>
  </si>
  <si>
    <t>129841213</t>
  </si>
  <si>
    <t>AC/018P-0350478</t>
  </si>
  <si>
    <t>568238551</t>
  </si>
  <si>
    <t>Phan Thị Hiền Hậu</t>
  </si>
  <si>
    <t>129840493</t>
  </si>
  <si>
    <t>AC/018P-0350480</t>
  </si>
  <si>
    <t>568583687</t>
  </si>
  <si>
    <t>Ngô Thị Diễm</t>
  </si>
  <si>
    <t>129843053</t>
  </si>
  <si>
    <t>AC/018P-0350481</t>
  </si>
  <si>
    <t>568790842</t>
  </si>
  <si>
    <t>Nguyễn Thị Tiệp</t>
  </si>
  <si>
    <t>Thôn 1 Quảng An, Huyện Đầm Hà, Tỉnh Quảng Ninh</t>
  </si>
  <si>
    <t>0389051616</t>
  </si>
  <si>
    <t>08700010195</t>
  </si>
  <si>
    <t>129850962</t>
  </si>
  <si>
    <t>AC/018P-0350482</t>
  </si>
  <si>
    <t>568280710</t>
  </si>
  <si>
    <t>129861761</t>
  </si>
  <si>
    <t>AC/018P-0350484</t>
  </si>
  <si>
    <t>568399835</t>
  </si>
  <si>
    <t>Đàm Văn Đông</t>
  </si>
  <si>
    <t>08700010591</t>
  </si>
  <si>
    <t>AC/018P-0350486</t>
  </si>
  <si>
    <t>02301800209111</t>
  </si>
  <si>
    <t>Phạm Minh Hoa</t>
  </si>
  <si>
    <t>AC/018P-0350096</t>
  </si>
  <si>
    <t>08700010592</t>
  </si>
  <si>
    <t>AC/018P-0350487</t>
  </si>
  <si>
    <t>02401800001156</t>
  </si>
  <si>
    <t>Phan Thị Thái</t>
  </si>
  <si>
    <t>129878026</t>
  </si>
  <si>
    <t>AC/018P-0350488</t>
  </si>
  <si>
    <t>568237777</t>
  </si>
  <si>
    <t>Ngô Thị Oanh</t>
  </si>
  <si>
    <t>Bình Minh, Xã Đại Bình, Huyện Đầm Hà, Quảng Ninh</t>
  </si>
  <si>
    <t>01668258633</t>
  </si>
  <si>
    <t>129873715</t>
  </si>
  <si>
    <t>AC/018P-0350490</t>
  </si>
  <si>
    <t>568403220</t>
  </si>
  <si>
    <t>Nguyễn Văn Thiệu</t>
  </si>
  <si>
    <t>Thôn 1 Xã Đại Bình, Huyện Đầm Hà, Tỉnh Quảng Ninh</t>
  </si>
  <si>
    <t>08700010593</t>
  </si>
  <si>
    <t>AC/018P-0350491</t>
  </si>
  <si>
    <t>02301800097442</t>
  </si>
  <si>
    <t>Nguyễn Văn Thành</t>
  </si>
  <si>
    <t>08700010594</t>
  </si>
  <si>
    <t>AC/018P-0350492</t>
  </si>
  <si>
    <t>02301800122540</t>
  </si>
  <si>
    <t>Dương Thị Huyền</t>
  </si>
  <si>
    <t>02301800141053</t>
  </si>
  <si>
    <t>Hoàng Văn Độ</t>
  </si>
  <si>
    <t>Khu Tập Thể Ngân Hàng Phố Minh Khai, Huyện Đầm Hà, Tỉnh Quảng Ninh</t>
  </si>
  <si>
    <t>0345658716</t>
  </si>
  <si>
    <t>08700010481</t>
  </si>
  <si>
    <t>129889746</t>
  </si>
  <si>
    <t>AC/018P-0350494</t>
  </si>
  <si>
    <t>568742484</t>
  </si>
  <si>
    <t>Cao Thị Hiếu</t>
  </si>
  <si>
    <t>129908069</t>
  </si>
  <si>
    <t>AC/018P-0350497</t>
  </si>
  <si>
    <t>568241576</t>
  </si>
  <si>
    <t>Dương Hữu Trung</t>
  </si>
  <si>
    <t>Thôn Thái Lập Xã Tân Lập, Huyện Đầm Hà, Tỉnh Quảng Ninh</t>
  </si>
  <si>
    <t>129914493</t>
  </si>
  <si>
    <t>AC/018P-0350499</t>
  </si>
  <si>
    <t>568111221</t>
  </si>
  <si>
    <t>Phạm Thị Lệ</t>
  </si>
  <si>
    <t>129911740</t>
  </si>
  <si>
    <t>AC/018P-0350500</t>
  </si>
  <si>
    <t>568204006</t>
  </si>
  <si>
    <t>Đinh Thị Chung</t>
  </si>
  <si>
    <t>0967 584 486</t>
  </si>
  <si>
    <t>129912514</t>
  </si>
  <si>
    <t>AC/018P-0350501</t>
  </si>
  <si>
    <t>568205679</t>
  </si>
  <si>
    <t>149 Hoàng Văn Thụ, Đầm Hà, Huyện Đầm Hà, Quảng Ninh</t>
  </si>
  <si>
    <t>01686618828</t>
  </si>
  <si>
    <t>0913808828</t>
  </si>
  <si>
    <t>129929249</t>
  </si>
  <si>
    <t>AC/018P-0350502</t>
  </si>
  <si>
    <t>568690169</t>
  </si>
  <si>
    <t>Vũ Văn Dược</t>
  </si>
  <si>
    <t>129935449</t>
  </si>
  <si>
    <t>AC/018P-0350505</t>
  </si>
  <si>
    <t>569129054</t>
  </si>
  <si>
    <t>129944562</t>
  </si>
  <si>
    <t>AC/018P-0350506</t>
  </si>
  <si>
    <t>568312069</t>
  </si>
  <si>
    <t>Nguyễn Thị Hải Yến</t>
  </si>
  <si>
    <t>Thôn Tân Lương, Xã Tân Bình, Huyện Đầm Hà, Quảng Ninh</t>
  </si>
  <si>
    <t>0979328978</t>
  </si>
  <si>
    <t>129940299</t>
  </si>
  <si>
    <t>AC/018P-0350507</t>
  </si>
  <si>
    <t>568404995</t>
  </si>
  <si>
    <t>Nguyễn Đình Tú</t>
  </si>
  <si>
    <t>08700010597</t>
  </si>
  <si>
    <t>AC/018P-0350508</t>
  </si>
  <si>
    <t>05701800013836</t>
  </si>
  <si>
    <t>Ngô Bích Loan</t>
  </si>
  <si>
    <t>568492225</t>
  </si>
  <si>
    <t>0967562675</t>
  </si>
  <si>
    <t>AC/018P-0350105</t>
  </si>
  <si>
    <t>129951429</t>
  </si>
  <si>
    <t>AC/018P-0350509</t>
  </si>
  <si>
    <t>568139759</t>
  </si>
  <si>
    <t>Nguyễn Mạnh Đạt</t>
  </si>
  <si>
    <t>129954335</t>
  </si>
  <si>
    <t>AC/018P-0350510</t>
  </si>
  <si>
    <t>568674345</t>
  </si>
  <si>
    <t>Nguyễn Văn Việt</t>
  </si>
  <si>
    <t>129958350</t>
  </si>
  <si>
    <t>AC/018P-0350512</t>
  </si>
  <si>
    <t>568943373</t>
  </si>
  <si>
    <t>Lý Thị Trang</t>
  </si>
  <si>
    <t>Phố Lỷ A Coỏng, Huyện Đầm Hà, Tỉnh Quảng Ninh</t>
  </si>
  <si>
    <t>0333187029</t>
  </si>
  <si>
    <t>129965099</t>
  </si>
  <si>
    <t>AC/018P-0350513</t>
  </si>
  <si>
    <t>568243931</t>
  </si>
  <si>
    <t>Lê Văn Thành</t>
  </si>
  <si>
    <t>Lê Thị Khánh</t>
  </si>
  <si>
    <t>D108719785</t>
  </si>
  <si>
    <t>129805477</t>
  </si>
  <si>
    <t>AC/018P-0350522</t>
  </si>
  <si>
    <t>568355584</t>
  </si>
  <si>
    <t>Phạm Thị Thắm</t>
  </si>
  <si>
    <t>129809817</t>
  </si>
  <si>
    <t>AC/018P-0350523</t>
  </si>
  <si>
    <t>568355802</t>
  </si>
  <si>
    <t>Nguyễn Văn Tiến</t>
  </si>
  <si>
    <t>568398255</t>
  </si>
  <si>
    <t>Nguyễn Thị Đệ</t>
  </si>
  <si>
    <t>Số 58 - Phố Minh Khai, Thị trấn Đầm Hà, Huyện Đầm Hà, Quảng Ninh</t>
  </si>
  <si>
    <t>0913912618</t>
  </si>
  <si>
    <t>AC/018P-0350106</t>
  </si>
  <si>
    <t>129850842</t>
  </si>
  <si>
    <t>AC/018P-0350525</t>
  </si>
  <si>
    <t>568583900</t>
  </si>
  <si>
    <t>Dương Quốc Hiếu</t>
  </si>
  <si>
    <t>129850181</t>
  </si>
  <si>
    <t>AC/018P-0350526</t>
  </si>
  <si>
    <t>568583918</t>
  </si>
  <si>
    <t>Nguyễn Thị Huyền Trang</t>
  </si>
  <si>
    <t>Cam Thị Hiền</t>
  </si>
  <si>
    <t>D108720666</t>
  </si>
  <si>
    <t>SN 09 - Phố Lê Lương, Thị trấn Đầm Hà, Huyện Đầm Hà, Quảng Ninh</t>
  </si>
  <si>
    <t>0934419693</t>
  </si>
  <si>
    <t>129723010</t>
  </si>
  <si>
    <t>AC/018P-0350531</t>
  </si>
  <si>
    <t>568644933</t>
  </si>
  <si>
    <t>Hoàng Thị Thu Hương</t>
  </si>
  <si>
    <t>129804678</t>
  </si>
  <si>
    <t>AC/018P-0350532</t>
  </si>
  <si>
    <t>568791016</t>
  </si>
  <si>
    <t>Đỗ Thị Thu Hương</t>
  </si>
  <si>
    <t>Thôn Nà Pá, Xã Quảng An, Huyện Đầm Hà, Quảng Ninh</t>
  </si>
  <si>
    <t>0169 508 4865</t>
  </si>
  <si>
    <t>129831167</t>
  </si>
  <si>
    <t>AC/018P-0350533</t>
  </si>
  <si>
    <t>568584086</t>
  </si>
  <si>
    <t>Chu Thị Thung</t>
  </si>
  <si>
    <t>129828013</t>
  </si>
  <si>
    <t>AC/018P-0350534</t>
  </si>
  <si>
    <t>568585238</t>
  </si>
  <si>
    <t>Trần Thị Đượm</t>
  </si>
  <si>
    <t>08700010599</t>
  </si>
  <si>
    <t>AC/018P-0350535</t>
  </si>
  <si>
    <t>05701800022944</t>
  </si>
  <si>
    <t>Nguyễn Phương Thanh</t>
  </si>
  <si>
    <t>0333880313</t>
  </si>
  <si>
    <t>129914484</t>
  </si>
  <si>
    <t>AC/018P-0350536</t>
  </si>
  <si>
    <t>568403277</t>
  </si>
  <si>
    <t>Nguyễn Thị Lan Dung</t>
  </si>
  <si>
    <t>129917405</t>
  </si>
  <si>
    <t>AC/018P-0350537</t>
  </si>
  <si>
    <t>568403299</t>
  </si>
  <si>
    <t>Trần Văn Chiến</t>
  </si>
  <si>
    <t>01698088970</t>
  </si>
  <si>
    <t>129645942</t>
  </si>
  <si>
    <t>AC/018P-0350539</t>
  </si>
  <si>
    <t>569250781</t>
  </si>
  <si>
    <t>Trần Thị Thuy</t>
  </si>
  <si>
    <t>129951152</t>
  </si>
  <si>
    <t>AC/018P-0350543</t>
  </si>
  <si>
    <t>569149064</t>
  </si>
  <si>
    <t>568403468</t>
  </si>
  <si>
    <t>Nguyễn Văn Hiếu</t>
  </si>
  <si>
    <t>01263 384 268</t>
  </si>
  <si>
    <t>AC/018P-0350111</t>
  </si>
  <si>
    <t>129819940</t>
  </si>
  <si>
    <t>AC/018P-0350544</t>
  </si>
  <si>
    <t>569241052</t>
  </si>
  <si>
    <t>08700010600</t>
  </si>
  <si>
    <t>AC/018P-0350545</t>
  </si>
  <si>
    <t>02408700000043</t>
  </si>
  <si>
    <t>568853831</t>
  </si>
  <si>
    <t>Hoàng Duy Tùng</t>
  </si>
  <si>
    <t>0989959883</t>
  </si>
  <si>
    <t>AC/018P-0350112</t>
  </si>
  <si>
    <t>129861629</t>
  </si>
  <si>
    <t>AC/018P-0350546</t>
  </si>
  <si>
    <t>569034320</t>
  </si>
  <si>
    <t>Đào Thị Quy</t>
  </si>
  <si>
    <t>129735561</t>
  </si>
  <si>
    <t>569239123</t>
  </si>
  <si>
    <t>AC/018P-0350549</t>
  </si>
  <si>
    <t>La Thị Sồi</t>
  </si>
  <si>
    <t>568699534</t>
  </si>
  <si>
    <t>Vũ Thị Nam</t>
  </si>
  <si>
    <t>01279897663</t>
  </si>
  <si>
    <t>AC/018P-0350114</t>
  </si>
  <si>
    <t>129762201</t>
  </si>
  <si>
    <t>AC/018P-0350551</t>
  </si>
  <si>
    <t>568579269</t>
  </si>
  <si>
    <t>08700010602</t>
  </si>
  <si>
    <t>AC/018P-0350555</t>
  </si>
  <si>
    <t>05701800042188</t>
  </si>
  <si>
    <t>Ngô Thị Dung</t>
  </si>
  <si>
    <t>129840123</t>
  </si>
  <si>
    <t>AC/018P-0350556</t>
  </si>
  <si>
    <t>569142439</t>
  </si>
  <si>
    <t>Hồ Thị Hoa</t>
  </si>
  <si>
    <t>129837204</t>
  </si>
  <si>
    <t>AC/018P-0350557</t>
  </si>
  <si>
    <t>569142459</t>
  </si>
  <si>
    <t>Phạm Tiến Vượng</t>
  </si>
  <si>
    <t>Làng Nhội Đông Hải, Huyện Tiên Yên, Tỉnh Quảng Ninh</t>
  </si>
  <si>
    <t>0917369521</t>
  </si>
  <si>
    <t>129903200</t>
  </si>
  <si>
    <t>AC/018P-0350558</t>
  </si>
  <si>
    <t>568836332</t>
  </si>
  <si>
    <t>Nguyễn Công Hân</t>
  </si>
  <si>
    <t>129906239</t>
  </si>
  <si>
    <t>AC/018P-0350559</t>
  </si>
  <si>
    <t>569281481</t>
  </si>
  <si>
    <t>Nguyễn Văn Công</t>
  </si>
  <si>
    <t>129932401</t>
  </si>
  <si>
    <t>AC/018P-0350561</t>
  </si>
  <si>
    <t>568586355</t>
  </si>
  <si>
    <t>Vũ Thị Hường</t>
  </si>
  <si>
    <t>01685816157</t>
  </si>
  <si>
    <t>129937793</t>
  </si>
  <si>
    <t>AC/018P-0350562</t>
  </si>
  <si>
    <t>568588655</t>
  </si>
  <si>
    <t>Nguyễn Văn Dân</t>
  </si>
  <si>
    <t>129941517</t>
  </si>
  <si>
    <t>AC/018P-0350564</t>
  </si>
  <si>
    <t>Đặng Xuân Duy</t>
  </si>
  <si>
    <t>D108722071</t>
  </si>
  <si>
    <t>129700367</t>
  </si>
  <si>
    <t>AC/018P-0350565</t>
  </si>
  <si>
    <t>568900368</t>
  </si>
  <si>
    <t>Nguyễn Thị Phương</t>
  </si>
  <si>
    <t>06/11/2019</t>
  </si>
  <si>
    <t>129807484</t>
  </si>
  <si>
    <t>AC/018P-0350566</t>
  </si>
  <si>
    <t>568685109</t>
  </si>
  <si>
    <t>Thôn Tài Lý Xáy Xã Quảng Lâm, Huyện Đầm Hà, Tỉnh Quảng Ninh</t>
  </si>
  <si>
    <t>0366789536</t>
  </si>
  <si>
    <t>129738083</t>
  </si>
  <si>
    <t>AC/018P-0350572</t>
  </si>
  <si>
    <t>568491483</t>
  </si>
  <si>
    <t>Phạm Thị Cúc</t>
  </si>
  <si>
    <t>129764752</t>
  </si>
  <si>
    <t>AC/018P-0350576</t>
  </si>
  <si>
    <t>568395524</t>
  </si>
  <si>
    <t>Đinh Thị Hảo</t>
  </si>
  <si>
    <t>D108700538</t>
  </si>
  <si>
    <t>129700262</t>
  </si>
  <si>
    <t>AC/018P-0350590</t>
  </si>
  <si>
    <t>569235149</t>
  </si>
  <si>
    <t>Tô Quang Nhâm</t>
  </si>
  <si>
    <t>01646 746 758</t>
  </si>
  <si>
    <t>129892291</t>
  </si>
  <si>
    <t>AC/018P-0350591</t>
  </si>
  <si>
    <t>569145577</t>
  </si>
  <si>
    <t>Nguyễn Thế Thỉnh</t>
  </si>
  <si>
    <t>129913965</t>
  </si>
  <si>
    <t>AC/018P-0350592</t>
  </si>
  <si>
    <t>569445334</t>
  </si>
  <si>
    <t>Triệu Thị Quyên</t>
  </si>
  <si>
    <t>nguyễn thị hương</t>
  </si>
  <si>
    <t>D108700565</t>
  </si>
  <si>
    <t>129752194</t>
  </si>
  <si>
    <t>AC/018P-0350593</t>
  </si>
  <si>
    <t>569236888</t>
  </si>
  <si>
    <t>Nguyễn Thị Mơ</t>
  </si>
  <si>
    <t>08700010603</t>
  </si>
  <si>
    <t>AC/018P-0350594</t>
  </si>
  <si>
    <t>05708700001222</t>
  </si>
  <si>
    <t>Chu Thị Thắm</t>
  </si>
  <si>
    <t>Phố Lê Hồng Phong, Huyện Đầm Hà, Tỉnh Quảng Ninh</t>
  </si>
  <si>
    <t>880099</t>
  </si>
  <si>
    <t>129945692</t>
  </si>
  <si>
    <t>AC/018P-0350595</t>
  </si>
  <si>
    <t>569147267</t>
  </si>
  <si>
    <t>Đoàn Quảng Yên</t>
  </si>
  <si>
    <t>Hoàng Thị Mễ</t>
  </si>
  <si>
    <t>D108700893</t>
  </si>
  <si>
    <t>129933761</t>
  </si>
  <si>
    <t>AC/018P-0350597</t>
  </si>
  <si>
    <t>569483635</t>
  </si>
  <si>
    <t>Lê Xuân Hợp</t>
  </si>
  <si>
    <t>129935201</t>
  </si>
  <si>
    <t>AC/018P-0350598</t>
  </si>
  <si>
    <t>569265992</t>
  </si>
  <si>
    <t>Lê Thanh Tâm</t>
  </si>
  <si>
    <t>129941805</t>
  </si>
  <si>
    <t>AC/018P-0350599</t>
  </si>
  <si>
    <t>569247061</t>
  </si>
  <si>
    <t>Lê Xuân Đông</t>
  </si>
  <si>
    <t>568402151</t>
  </si>
  <si>
    <t>Hoàng Văn Nghiêm</t>
  </si>
  <si>
    <t>0988 061 689</t>
  </si>
  <si>
    <t>AC/018P-0350119</t>
  </si>
  <si>
    <t>Triệu Thị Dung</t>
  </si>
  <si>
    <t>D108701184</t>
  </si>
  <si>
    <t>129672012</t>
  </si>
  <si>
    <t>AC/018P-0350600</t>
  </si>
  <si>
    <t>569233655</t>
  </si>
  <si>
    <t>Lương Ngọc Bằng</t>
  </si>
  <si>
    <t>129862632</t>
  </si>
  <si>
    <t>AC/018P-0350601</t>
  </si>
  <si>
    <t>569243398</t>
  </si>
  <si>
    <t>Phùng Thị Liên</t>
  </si>
  <si>
    <t>Nông Văn Tùng</t>
  </si>
  <si>
    <t>D108701476</t>
  </si>
  <si>
    <t>129805235</t>
  </si>
  <si>
    <t>AC/018P-0350602</t>
  </si>
  <si>
    <t>569239076</t>
  </si>
  <si>
    <t>SN 189, Phố Chu Văn An, Thị trấn Đầm Hà, Huyện Đầm Hà, Quảng Ninh</t>
  </si>
  <si>
    <t>01683792473</t>
  </si>
  <si>
    <t>Phạm Thị Đượm</t>
  </si>
  <si>
    <t>D108714799</t>
  </si>
  <si>
    <t>129638864</t>
  </si>
  <si>
    <t>AC/018P-0350603</t>
  </si>
  <si>
    <t>568112897</t>
  </si>
  <si>
    <t>Nguyễn Duy Ninh</t>
  </si>
  <si>
    <t>129641546</t>
  </si>
  <si>
    <t>AC/018P-0350604</t>
  </si>
  <si>
    <t>568163349</t>
  </si>
  <si>
    <t>Ngô Bích Đàm</t>
  </si>
  <si>
    <t>0344697524</t>
  </si>
  <si>
    <t>129637940</t>
  </si>
  <si>
    <t>AC/018P-0350605</t>
  </si>
  <si>
    <t>568163493</t>
  </si>
  <si>
    <t>Đoàn Thị Nguyệt</t>
  </si>
  <si>
    <t>31/10/2019</t>
  </si>
  <si>
    <t>129638106</t>
  </si>
  <si>
    <t>AC/018P-0350606</t>
  </si>
  <si>
    <t>568270973</t>
  </si>
  <si>
    <t>Đinh Thị Mai Hương</t>
  </si>
  <si>
    <t>129641168</t>
  </si>
  <si>
    <t>AC/018P-0350607</t>
  </si>
  <si>
    <t>568860509</t>
  </si>
  <si>
    <t>Nguyễn Thị Hải Hà</t>
  </si>
  <si>
    <t>129659224</t>
  </si>
  <si>
    <t>AC/018P-0350608</t>
  </si>
  <si>
    <t>568163340</t>
  </si>
  <si>
    <t>Ngô Văn Dung</t>
  </si>
  <si>
    <t>08700010605</t>
  </si>
  <si>
    <t>AC/018P-0350609</t>
  </si>
  <si>
    <t>05701800013508</t>
  </si>
  <si>
    <t>Phạm Tiến Minh</t>
  </si>
  <si>
    <t>568240227</t>
  </si>
  <si>
    <t>Hoàng Văn Quyết</t>
  </si>
  <si>
    <t>01694796728</t>
  </si>
  <si>
    <t>AC/018P-0350121</t>
  </si>
  <si>
    <t>08700010606</t>
  </si>
  <si>
    <t>AC/018P-0350610</t>
  </si>
  <si>
    <t>03901800002256</t>
  </si>
  <si>
    <t>Dương Văn Bắc</t>
  </si>
  <si>
    <t>08700010607</t>
  </si>
  <si>
    <t>AC/018P-0350611</t>
  </si>
  <si>
    <t>03901800002263</t>
  </si>
  <si>
    <t>Đinh Thị Lai</t>
  </si>
  <si>
    <t>129674326</t>
  </si>
  <si>
    <t>AC/018P-0350613</t>
  </si>
  <si>
    <t>568679713</t>
  </si>
  <si>
    <t>Lê Thị Tâm</t>
  </si>
  <si>
    <t>129685462</t>
  </si>
  <si>
    <t>AC/018P-0350614</t>
  </si>
  <si>
    <t>568232158</t>
  </si>
  <si>
    <t>Vi Văn Hoàn</t>
  </si>
  <si>
    <t>129709148</t>
  </si>
  <si>
    <t>AC/018P-0350615</t>
  </si>
  <si>
    <t>568235003</t>
  </si>
  <si>
    <t>Nguyễn Thị Quyên</t>
  </si>
  <si>
    <t>08700010608</t>
  </si>
  <si>
    <t>AC/018P-0350616</t>
  </si>
  <si>
    <t>03801800009289</t>
  </si>
  <si>
    <t>Phạm Thị Dưỡng</t>
  </si>
  <si>
    <t>08700010609</t>
  </si>
  <si>
    <t>AC/018P-0350617</t>
  </si>
  <si>
    <t>03801800009296</t>
  </si>
  <si>
    <t>Đỗ Hùng Vương</t>
  </si>
  <si>
    <t>08700010610</t>
  </si>
  <si>
    <t>AC/018P-0350618</t>
  </si>
  <si>
    <t>03901800002294</t>
  </si>
  <si>
    <t>Lê Thị Thành</t>
  </si>
  <si>
    <t>569244836</t>
  </si>
  <si>
    <t>Đinh Thị Vạn</t>
  </si>
  <si>
    <t>01673072373</t>
  </si>
  <si>
    <t>AC/018P-0350124</t>
  </si>
  <si>
    <t>129720423</t>
  </si>
  <si>
    <t>AC/018P-0350620</t>
  </si>
  <si>
    <t>568134636</t>
  </si>
  <si>
    <t>Nguyễn Bá Viên</t>
  </si>
  <si>
    <t>08/08/2019</t>
  </si>
  <si>
    <t>Lý Xáy Xã Quảng Lâm, Huyện Đầm Hà, Tỉnh Quảng Ninh</t>
  </si>
  <si>
    <t>0342467828</t>
  </si>
  <si>
    <t>129724299</t>
  </si>
  <si>
    <t>AC/018P-0350621</t>
  </si>
  <si>
    <t>568234935</t>
  </si>
  <si>
    <t>Phạm Thị Thúy Nga</t>
  </si>
  <si>
    <t>08700010612</t>
  </si>
  <si>
    <t>AC/018P-0350622</t>
  </si>
  <si>
    <t>02301800129846</t>
  </si>
  <si>
    <t>Nguyễn Thị Dong</t>
  </si>
  <si>
    <t>08700010613</t>
  </si>
  <si>
    <t>AC/018P-0350623</t>
  </si>
  <si>
    <t>02301800129853</t>
  </si>
  <si>
    <t>Đinh Văn Quý</t>
  </si>
  <si>
    <t>129738832</t>
  </si>
  <si>
    <t>AC/018P-0350624</t>
  </si>
  <si>
    <t>568167153</t>
  </si>
  <si>
    <t>Lê Văn Muôn</t>
  </si>
  <si>
    <t>0835769358</t>
  </si>
  <si>
    <t>129735845</t>
  </si>
  <si>
    <t>AC/018P-0350625</t>
  </si>
  <si>
    <t>568781904</t>
  </si>
  <si>
    <t>Trần Văn Thuận</t>
  </si>
  <si>
    <t>08700010614</t>
  </si>
  <si>
    <t>AC/018P-0350626</t>
  </si>
  <si>
    <t>05701800013638</t>
  </si>
  <si>
    <t>Lê Thị Lệ Thu ( Lê Minh Thu )</t>
  </si>
  <si>
    <t>08700010615</t>
  </si>
  <si>
    <t>AC/018P-0350627</t>
  </si>
  <si>
    <t>569094889</t>
  </si>
  <si>
    <t>02301800107318</t>
  </si>
  <si>
    <t>Nguyễn Văn Cao</t>
  </si>
  <si>
    <t>Thôn Hà Tràng Đông, Xã Đông Hải, Huyện Tiên Yên, Quảng Ninh</t>
  </si>
  <si>
    <t>01699590018</t>
  </si>
  <si>
    <t>AC/018P-0350127</t>
  </si>
  <si>
    <t>129751712</t>
  </si>
  <si>
    <t>AC/018P-0350628</t>
  </si>
  <si>
    <t>568168085</t>
  </si>
  <si>
    <t>Tô Văn Phượng</t>
  </si>
  <si>
    <t>129755487</t>
  </si>
  <si>
    <t>AC/018P-0350629</t>
  </si>
  <si>
    <t>568351189</t>
  </si>
  <si>
    <t>Đào Thị Nga</t>
  </si>
  <si>
    <t>129754995</t>
  </si>
  <si>
    <t>AC/018P-0350630</t>
  </si>
  <si>
    <t>568404938</t>
  </si>
  <si>
    <t>Nguyễn Thị Thùy</t>
  </si>
  <si>
    <t>129778117</t>
  </si>
  <si>
    <t>AC/018P-0350632</t>
  </si>
  <si>
    <t>568134617</t>
  </si>
  <si>
    <t>Nguyễn Thế Hùng</t>
  </si>
  <si>
    <t>568501679</t>
  </si>
  <si>
    <t>Đào Thị Nam</t>
  </si>
  <si>
    <t>01695614646</t>
  </si>
  <si>
    <t>AC/018P-0350130</t>
  </si>
  <si>
    <t>129771587</t>
  </si>
  <si>
    <t>AC/018P-0350633</t>
  </si>
  <si>
    <t>568235420</t>
  </si>
  <si>
    <t>Lê Thị Na</t>
  </si>
  <si>
    <t>129787736</t>
  </si>
  <si>
    <t>AC/018P-0350634</t>
  </si>
  <si>
    <t>568275463</t>
  </si>
  <si>
    <t>Nguyễn Lệ Thúy</t>
  </si>
  <si>
    <t>08700010616</t>
  </si>
  <si>
    <t>AC/018P-0350635</t>
  </si>
  <si>
    <t>02301800087658</t>
  </si>
  <si>
    <t>Trần Thị Hải Đăng</t>
  </si>
  <si>
    <t>08700010617</t>
  </si>
  <si>
    <t>AC/018P-0350636</t>
  </si>
  <si>
    <t>03801800009357</t>
  </si>
  <si>
    <t>Phạm Văn Đa</t>
  </si>
  <si>
    <t>08700010618</t>
  </si>
  <si>
    <t>AC/018P-0350637</t>
  </si>
  <si>
    <t>05701800013256</t>
  </si>
  <si>
    <t>Ngô Thị út</t>
  </si>
  <si>
    <t>568317778</t>
  </si>
  <si>
    <t>Tô Văn Hùng</t>
  </si>
  <si>
    <t>0123 860 4231</t>
  </si>
  <si>
    <t>AC/018P-0350129</t>
  </si>
  <si>
    <t>129799987</t>
  </si>
  <si>
    <t>AC/018P-0350638</t>
  </si>
  <si>
    <t>569123682</t>
  </si>
  <si>
    <t>Vũ Quang Huệ</t>
  </si>
  <si>
    <t>08700010619</t>
  </si>
  <si>
    <t>AC/018P-0350639</t>
  </si>
  <si>
    <t>02301800096445</t>
  </si>
  <si>
    <t>Đỗ Văn Đông</t>
  </si>
  <si>
    <t>08700010620</t>
  </si>
  <si>
    <t>AC/018P-0350640</t>
  </si>
  <si>
    <t>02301800131238</t>
  </si>
  <si>
    <t>Phạm Thanh Viễn</t>
  </si>
  <si>
    <t>08700010621</t>
  </si>
  <si>
    <t>AC/018P-0350641</t>
  </si>
  <si>
    <t>05701800026492</t>
  </si>
  <si>
    <t>Bế Thị Thanh Huệ</t>
  </si>
  <si>
    <t>08700010622</t>
  </si>
  <si>
    <t>AC/018P-0350642</t>
  </si>
  <si>
    <t>02301800108933</t>
  </si>
  <si>
    <t>Ngô Thị Mậu</t>
  </si>
  <si>
    <t>568403845</t>
  </si>
  <si>
    <t>Mễ Thị Thịm</t>
  </si>
  <si>
    <t>0978 985 882</t>
  </si>
  <si>
    <t>AC/018P-0350133</t>
  </si>
  <si>
    <t>08700010623</t>
  </si>
  <si>
    <t>AC/018P-0350643</t>
  </si>
  <si>
    <t>05701800013676</t>
  </si>
  <si>
    <t>Phạm Thị Nhung</t>
  </si>
  <si>
    <t>568322253</t>
  </si>
  <si>
    <t>Nguyễn Thị Lụa</t>
  </si>
  <si>
    <t>01654 888 652</t>
  </si>
  <si>
    <t>AC/018P-0350132</t>
  </si>
  <si>
    <t>08700010624</t>
  </si>
  <si>
    <t>AC/018P-0350644</t>
  </si>
  <si>
    <t>05701800013683</t>
  </si>
  <si>
    <t>Đinh Thị Giáng Hương</t>
  </si>
  <si>
    <t>08700010625</t>
  </si>
  <si>
    <t>AC/018P-0350645</t>
  </si>
  <si>
    <t>05701800013744</t>
  </si>
  <si>
    <t>Lê Ngọc Thanh</t>
  </si>
  <si>
    <t>129815215</t>
  </si>
  <si>
    <t>AC/018P-0350646</t>
  </si>
  <si>
    <t>568829155</t>
  </si>
  <si>
    <t>Phạm Thị Được ( Phạm Thị Khuê )</t>
  </si>
  <si>
    <t>129821198</t>
  </si>
  <si>
    <t>AC/018P-0350650</t>
  </si>
  <si>
    <t>569088078</t>
  </si>
  <si>
    <t>Tạ Xuân Hải</t>
  </si>
  <si>
    <t>568585328</t>
  </si>
  <si>
    <t>129844617</t>
  </si>
  <si>
    <t>Chu Thị Lam</t>
  </si>
  <si>
    <t>AC/018P-0350651</t>
  </si>
  <si>
    <t>568139193</t>
  </si>
  <si>
    <t>Bùi Văn Khuyến</t>
  </si>
  <si>
    <t>01644061204</t>
  </si>
  <si>
    <t>AC/018P-0350134</t>
  </si>
  <si>
    <t>129842372</t>
  </si>
  <si>
    <t>AC/018P-0350652</t>
  </si>
  <si>
    <t>568345794</t>
  </si>
  <si>
    <t>Đỗ Xuân Trường</t>
  </si>
  <si>
    <t>08700010626</t>
  </si>
  <si>
    <t>AC/018P-0350653</t>
  </si>
  <si>
    <t>02301800097367</t>
  </si>
  <si>
    <t>08700010627</t>
  </si>
  <si>
    <t>AC/018P-0350654</t>
  </si>
  <si>
    <t>02301800115597</t>
  </si>
  <si>
    <t>Đinh Thị Minh Thu</t>
  </si>
  <si>
    <t>Phố Hoàng Văn Thụ, Thị trấn Đầm Hà, Huyện Đầm Hà, Quảng Ninh</t>
  </si>
  <si>
    <t>0124 679 1145</t>
  </si>
  <si>
    <t>129890634</t>
  </si>
  <si>
    <t>AC/018P-0350655</t>
  </si>
  <si>
    <t>568385038</t>
  </si>
  <si>
    <t>Phạm Hồng Quảng</t>
  </si>
  <si>
    <t>129889464</t>
  </si>
  <si>
    <t>AC/018P-0350656</t>
  </si>
  <si>
    <t>568386347</t>
  </si>
  <si>
    <t>129905596</t>
  </si>
  <si>
    <t>AC/018P-0350657</t>
  </si>
  <si>
    <t>568149735</t>
  </si>
  <si>
    <t>Hoàng Thị Huệ</t>
  </si>
  <si>
    <t>129905424</t>
  </si>
  <si>
    <t>AC/018P-0350659</t>
  </si>
  <si>
    <t>568205517</t>
  </si>
  <si>
    <t>Bùi Văn Nam</t>
  </si>
  <si>
    <t>03901800000962</t>
  </si>
  <si>
    <t>Hà Văn Duyên</t>
  </si>
  <si>
    <t>Đông Hải, Huyện Tiên Yên, Tỉnh Quảng Ninh</t>
  </si>
  <si>
    <t>0373159235</t>
  </si>
  <si>
    <t>08700010495</t>
  </si>
  <si>
    <t>129903979</t>
  </si>
  <si>
    <t>AC/018P-0350660</t>
  </si>
  <si>
    <t>568318728</t>
  </si>
  <si>
    <t>Lê Thúy Hằng</t>
  </si>
  <si>
    <t>129920990</t>
  </si>
  <si>
    <t>AC/018P-0350661</t>
  </si>
  <si>
    <t>568280756</t>
  </si>
  <si>
    <t>Nguyễn Hồng Văn</t>
  </si>
  <si>
    <t>129914259</t>
  </si>
  <si>
    <t>AC/018P-0350662</t>
  </si>
  <si>
    <t>568281567</t>
  </si>
  <si>
    <t>Đinh Thế Hưng</t>
  </si>
  <si>
    <t>08700010628</t>
  </si>
  <si>
    <t>AC/018P-0350663</t>
  </si>
  <si>
    <t>02301800090672</t>
  </si>
  <si>
    <t>Chu Thị Liên</t>
  </si>
  <si>
    <t>02701800003113</t>
  </si>
  <si>
    <t>Nguyễn Văn Lành</t>
  </si>
  <si>
    <t>Làng Đài Đông Hải, Huyện Tiên Yên, Tỉnh Quảng Ninh</t>
  </si>
  <si>
    <t>0973207937</t>
  </si>
  <si>
    <t>08700010629</t>
  </si>
  <si>
    <t>08700010493</t>
  </si>
  <si>
    <t>AC/018P-0350664</t>
  </si>
  <si>
    <t>02301800090696</t>
  </si>
  <si>
    <t>Bùi Thị Thu Hoài</t>
  </si>
  <si>
    <t>08700010630</t>
  </si>
  <si>
    <t>AC/018P-0350665</t>
  </si>
  <si>
    <t>02301800099088</t>
  </si>
  <si>
    <t>Ngô Văn Cường</t>
  </si>
  <si>
    <t>03901800000955</t>
  </si>
  <si>
    <t>Tô Thị Gái</t>
  </si>
  <si>
    <t>08700010494</t>
  </si>
  <si>
    <t>129930549</t>
  </si>
  <si>
    <t>AC/018P-0350666</t>
  </si>
  <si>
    <t>568242772</t>
  </si>
  <si>
    <t>Nguyễn Thị Thanh</t>
  </si>
  <si>
    <t>08700010631</t>
  </si>
  <si>
    <t>AC/018P-0350667</t>
  </si>
  <si>
    <t>02301800110615</t>
  </si>
  <si>
    <t>Phạm Thị Châm</t>
  </si>
  <si>
    <t>0989730465</t>
  </si>
  <si>
    <t>08700010632</t>
  </si>
  <si>
    <t>AC/018P-0350668</t>
  </si>
  <si>
    <t>02301800188775</t>
  </si>
  <si>
    <t>Phạm Văn Đạo</t>
  </si>
  <si>
    <t>129966331</t>
  </si>
  <si>
    <t>AC/018P-0350669</t>
  </si>
  <si>
    <t>568244533</t>
  </si>
  <si>
    <t>Nguyễn Thị Huệ</t>
  </si>
  <si>
    <t>129965920</t>
  </si>
  <si>
    <t>AC/018P-0350670</t>
  </si>
  <si>
    <t>568244549</t>
  </si>
  <si>
    <t>Phạm Thị Hương ( Phạm Lan Hương )</t>
  </si>
  <si>
    <t>Thôn Tân Thành, Huyện Đầm Hà, Tỉnh Quảng Ninh</t>
  </si>
  <si>
    <t>0398214142</t>
  </si>
  <si>
    <t>129978096</t>
  </si>
  <si>
    <t>AC/018P-0350671</t>
  </si>
  <si>
    <t>568140868</t>
  </si>
  <si>
    <t>Đỗ Thị Được</t>
  </si>
  <si>
    <t>Lê Thị Thu</t>
  </si>
  <si>
    <t>D108700574</t>
  </si>
  <si>
    <t>08700010561</t>
  </si>
  <si>
    <t>AC/018P-0350672</t>
  </si>
  <si>
    <t>08608700000058</t>
  </si>
  <si>
    <t>Mạc Thị Thoa</t>
  </si>
  <si>
    <t>01697886074</t>
  </si>
  <si>
    <t>0987425626</t>
  </si>
  <si>
    <t>Lê Thị Là</t>
  </si>
  <si>
    <t>D108700671</t>
  </si>
  <si>
    <t>129766418</t>
  </si>
  <si>
    <t>AC/018P-0350673</t>
  </si>
  <si>
    <t>569316464</t>
  </si>
  <si>
    <t>Ngô Đức Mạnh</t>
  </si>
  <si>
    <t>Nguyễn Thị Nhạn</t>
  </si>
  <si>
    <t>D108701023</t>
  </si>
  <si>
    <t>08700010562</t>
  </si>
  <si>
    <t>AC/018P-0350676</t>
  </si>
  <si>
    <t>05708700001192</t>
  </si>
  <si>
    <t>Ngô Lan Phương</t>
  </si>
  <si>
    <t>129905527</t>
  </si>
  <si>
    <t>AC/018P-0350677</t>
  </si>
  <si>
    <t>569246679</t>
  </si>
  <si>
    <t>Nông Thúy Chính</t>
  </si>
  <si>
    <t>129906105</t>
  </si>
  <si>
    <t>AC/018P-0350678</t>
  </si>
  <si>
    <t>569247110</t>
  </si>
  <si>
    <t>Trương Thị Giang</t>
  </si>
  <si>
    <t>D108701458</t>
  </si>
  <si>
    <t>129663866</t>
  </si>
  <si>
    <t>AC/018P-0350679</t>
  </si>
  <si>
    <t>569234665</t>
  </si>
  <si>
    <t>Trương Thị Lơn</t>
  </si>
  <si>
    <t>0975217340</t>
  </si>
  <si>
    <t>129709005</t>
  </si>
  <si>
    <t>AC/018P-0350680</t>
  </si>
  <si>
    <t>569292106</t>
  </si>
  <si>
    <t>Trương Văn Bách</t>
  </si>
  <si>
    <t>Lương Thị Lan</t>
  </si>
  <si>
    <t>D108740615</t>
  </si>
  <si>
    <t>129648772</t>
  </si>
  <si>
    <t>AC/018P-0350697</t>
  </si>
  <si>
    <t>569232329</t>
  </si>
  <si>
    <t>Trần Thị Thu Thùy</t>
  </si>
  <si>
    <t>01/05/2020</t>
  </si>
  <si>
    <t>08700010566</t>
  </si>
  <si>
    <t>AC/018P-0350698</t>
  </si>
  <si>
    <t>08808700000021</t>
  </si>
  <si>
    <t>Nịnh Thị Hiển</t>
  </si>
  <si>
    <t>0989616346</t>
  </si>
  <si>
    <t>129904560</t>
  </si>
  <si>
    <t>AC/018P-0350700</t>
  </si>
  <si>
    <t>569147981</t>
  </si>
  <si>
    <t>D108700705</t>
  </si>
  <si>
    <t>129753456</t>
  </si>
  <si>
    <t>AC/018P-0350701</t>
  </si>
  <si>
    <t>569196699</t>
  </si>
  <si>
    <t>Trần Quang Thái</t>
  </si>
  <si>
    <t>129783354</t>
  </si>
  <si>
    <t>AC/018P-0350702</t>
  </si>
  <si>
    <t>569157823</t>
  </si>
  <si>
    <t>Vũ Ngọc Nam</t>
  </si>
  <si>
    <t>568742417</t>
  </si>
  <si>
    <t>Nguyễn Thị Nhuần</t>
  </si>
  <si>
    <t>Thôn 1, Xã Quảng An, Huyện Đầm Hà, Quảng Ninh</t>
  </si>
  <si>
    <t>0963516957</t>
  </si>
  <si>
    <t>AC/018P-0350141</t>
  </si>
  <si>
    <t>129803579</t>
  </si>
  <si>
    <t>AC/018P-0350703</t>
  </si>
  <si>
    <t>569238983</t>
  </si>
  <si>
    <t>Đỗ Thị Dung</t>
  </si>
  <si>
    <t>03701800028788</t>
  </si>
  <si>
    <t>Vũ Văn Quyết</t>
  </si>
  <si>
    <t>Thôn Cái Khánh Xã Đông Hải, Huyện Tiên Yên, Tỉnh Quảng Ninh</t>
  </si>
  <si>
    <t>0332184028</t>
  </si>
  <si>
    <t>08700010499</t>
  </si>
  <si>
    <t>Hoàng Đức Cảnh</t>
  </si>
  <si>
    <t>D108701245</t>
  </si>
  <si>
    <t>08700010633</t>
  </si>
  <si>
    <t>AC/018P-0350704</t>
  </si>
  <si>
    <t>05708700001284</t>
  </si>
  <si>
    <t>Đỗ Thị Hằng</t>
  </si>
  <si>
    <t>D108726457</t>
  </si>
  <si>
    <t>129774879</t>
  </si>
  <si>
    <t>AC/018P-0350705</t>
  </si>
  <si>
    <t>568847048</t>
  </si>
  <si>
    <t>Hà Duy Thuấn</t>
  </si>
  <si>
    <t>568797554</t>
  </si>
  <si>
    <t>Tô Thị Mai</t>
  </si>
  <si>
    <t>Thôn Làng Đài, Xã Đông Hải, Huyện Tiên Yên, Quảng Ninh</t>
  </si>
  <si>
    <t>0914833263</t>
  </si>
  <si>
    <t>AC/018P-0350145</t>
  </si>
  <si>
    <t>129863276</t>
  </si>
  <si>
    <t>AC/018P-0350708</t>
  </si>
  <si>
    <t>568583930</t>
  </si>
  <si>
    <t>Hoàng Thị Duyến</t>
  </si>
  <si>
    <t>129908248</t>
  </si>
  <si>
    <t>AC/018P-0350709</t>
  </si>
  <si>
    <t>568794255</t>
  </si>
  <si>
    <t>D108711598</t>
  </si>
  <si>
    <t>Nông Văn Chiên</t>
  </si>
  <si>
    <t>02301800226798</t>
  </si>
  <si>
    <t>Nguyễn Văn Ban</t>
  </si>
  <si>
    <t>0965156848</t>
  </si>
  <si>
    <t>08700010634</t>
  </si>
  <si>
    <t>AC/018P-0350710</t>
  </si>
  <si>
    <t>05701800023651</t>
  </si>
  <si>
    <t>08700010635</t>
  </si>
  <si>
    <t>AC/018P-0350711</t>
  </si>
  <si>
    <t>02601800037081</t>
  </si>
  <si>
    <t>569321400</t>
  </si>
  <si>
    <t>Hoàng Thị Giang</t>
  </si>
  <si>
    <t>Nguyễn Thị Hường</t>
  </si>
  <si>
    <t>D108700510</t>
  </si>
  <si>
    <t>01629024375</t>
  </si>
  <si>
    <t>AC/018P-0347740</t>
  </si>
  <si>
    <t>08700010636</t>
  </si>
  <si>
    <t>AC/018P-0350723</t>
  </si>
  <si>
    <t>05708700000485</t>
  </si>
  <si>
    <t>129859964</t>
  </si>
  <si>
    <t>AC/018P-0350724</t>
  </si>
  <si>
    <t>569145609</t>
  </si>
  <si>
    <t>Nguyễn Thị Mùi</t>
  </si>
  <si>
    <t>08700010207</t>
  </si>
  <si>
    <t>Giang Thị Quý</t>
  </si>
  <si>
    <t>D108700653</t>
  </si>
  <si>
    <t>129667869</t>
  </si>
  <si>
    <t>AC/018P-0350725</t>
  </si>
  <si>
    <t>569233739</t>
  </si>
  <si>
    <t>Giang Văn Sinh</t>
  </si>
  <si>
    <t>03801800008718</t>
  </si>
  <si>
    <t>Thôn Đông Ngũ, Huyện Tiên Yên, Tỉnh Quảng Ninh</t>
  </si>
  <si>
    <t>033.3745084</t>
  </si>
  <si>
    <t>08700010214</t>
  </si>
  <si>
    <t>08700010637</t>
  </si>
  <si>
    <t>AC/018P-0350726</t>
  </si>
  <si>
    <t>05708700001178</t>
  </si>
  <si>
    <t>Bùi Thị Liên</t>
  </si>
  <si>
    <t>08700010638</t>
  </si>
  <si>
    <t>AC/018P-0350727</t>
  </si>
  <si>
    <t>05708700001185</t>
  </si>
  <si>
    <t>Giang Thị Hòa</t>
  </si>
  <si>
    <t>129901885</t>
  </si>
  <si>
    <t>AC/018P-0350728</t>
  </si>
  <si>
    <t>569246365</t>
  </si>
  <si>
    <t>569132994</t>
  </si>
  <si>
    <t>Quách Thị Thúy</t>
  </si>
  <si>
    <t>Thôn Xán Xế Nam, Xã Đông Ngũ, Huyện Tiên Yên, Quảng Ninh</t>
  </si>
  <si>
    <t>01699673893</t>
  </si>
  <si>
    <t>AC/018P-0350146</t>
  </si>
  <si>
    <t>Lưu Thị Bình</t>
  </si>
  <si>
    <t>D108701485</t>
  </si>
  <si>
    <t>08700010639</t>
  </si>
  <si>
    <t>AC/018P-0350729</t>
  </si>
  <si>
    <t>08708700000130</t>
  </si>
  <si>
    <t>Nguyễn Hải Đăng</t>
  </si>
  <si>
    <t>568232562</t>
  </si>
  <si>
    <t>Tô Thị Sơn</t>
  </si>
  <si>
    <t>01627505665</t>
  </si>
  <si>
    <t>AC/018P-0350147</t>
  </si>
  <si>
    <t>129795744</t>
  </si>
  <si>
    <t>AC/018P-0350730</t>
  </si>
  <si>
    <t>569239049</t>
  </si>
  <si>
    <t>Nguyễn Thị Biển</t>
  </si>
  <si>
    <t>D108701519</t>
  </si>
  <si>
    <t>129700080</t>
  </si>
  <si>
    <t>AC/018P-0350731</t>
  </si>
  <si>
    <t>569234745</t>
  </si>
  <si>
    <t>06/05/2020</t>
  </si>
  <si>
    <t>03701800030446</t>
  </si>
  <si>
    <t>Vũ Văn Tiến</t>
  </si>
  <si>
    <t>Thôn Hà Tràng Tây, Huyện Tiên Yên, Tỉnh Quảng Ninh</t>
  </si>
  <si>
    <t>0394014166</t>
  </si>
  <si>
    <t>08700010500</t>
  </si>
  <si>
    <t>08700010642</t>
  </si>
  <si>
    <t>AC/018P-0350732</t>
  </si>
  <si>
    <t>05701800027994</t>
  </si>
  <si>
    <t>129916067</t>
  </si>
  <si>
    <t>AC/018P-0350734</t>
  </si>
  <si>
    <t>568587840</t>
  </si>
  <si>
    <t>02301800212449</t>
  </si>
  <si>
    <t>Tô Thị Dung</t>
  </si>
  <si>
    <t>Thôn Sán Xế Nam Xã Đông Ngũ, Huyện Tiên Yên, Tỉnh Quảng Ninh</t>
  </si>
  <si>
    <t>08700010501</t>
  </si>
  <si>
    <t>129930840</t>
  </si>
  <si>
    <t>AC/018P-0350735</t>
  </si>
  <si>
    <t>568691787</t>
  </si>
  <si>
    <t>Lý Văn Thím</t>
  </si>
  <si>
    <t>Hoàng Thị Lành</t>
  </si>
  <si>
    <t>D108703234</t>
  </si>
  <si>
    <t>129784404</t>
  </si>
  <si>
    <t>AC/018P-0350736</t>
  </si>
  <si>
    <t>569437094</t>
  </si>
  <si>
    <t>Nguyễn Văn Nhân</t>
  </si>
  <si>
    <t>08700010502</t>
  </si>
  <si>
    <t>D108726837</t>
  </si>
  <si>
    <t>129801862</t>
  </si>
  <si>
    <t>AC/018P-0350738</t>
  </si>
  <si>
    <t>568791926</t>
  </si>
  <si>
    <t>Nguyễn Ngọc Hải</t>
  </si>
  <si>
    <t>129810056</t>
  </si>
  <si>
    <t>AC/018P-0350739</t>
  </si>
  <si>
    <t>569238793</t>
  </si>
  <si>
    <t>Hoàng Thị Khôi</t>
  </si>
  <si>
    <t>05701800002045</t>
  </si>
  <si>
    <t>Tô Văn Giang</t>
  </si>
  <si>
    <t>Thôn Đông Ngũ Xã Đông Ngũ, Huyện Tiên Yên, Tỉnh Quảng Ninh</t>
  </si>
  <si>
    <t>0333745179</t>
  </si>
  <si>
    <t>08700010503</t>
  </si>
  <si>
    <t>129826570</t>
  </si>
  <si>
    <t>AC/018P-0350743</t>
  </si>
  <si>
    <t>568791054</t>
  </si>
  <si>
    <t>129940063</t>
  </si>
  <si>
    <t>AC/018P-0350748</t>
  </si>
  <si>
    <t>569246389</t>
  </si>
  <si>
    <t>Ngô Thị Thúy Hằng</t>
  </si>
  <si>
    <t>02301800223100</t>
  </si>
  <si>
    <t>Nguyễn Thị Xiêm</t>
  </si>
  <si>
    <t>D108727766</t>
  </si>
  <si>
    <t>129700155</t>
  </si>
  <si>
    <t>AC/018P-0350752</t>
  </si>
  <si>
    <t>569235107</t>
  </si>
  <si>
    <t>Đào Trung Hiếu</t>
  </si>
  <si>
    <t>0946265640</t>
  </si>
  <si>
    <t>08700010504</t>
  </si>
  <si>
    <t>08700010644</t>
  </si>
  <si>
    <t>AC/018P-0350753</t>
  </si>
  <si>
    <t>07108700000016</t>
  </si>
  <si>
    <t>129876872</t>
  </si>
  <si>
    <t>AC/018P-0350754</t>
  </si>
  <si>
    <t>02301800234038</t>
  </si>
  <si>
    <t>568690216</t>
  </si>
  <si>
    <t>Bùi Đức Cảnh</t>
  </si>
  <si>
    <t>Mạc Quốc Cường</t>
  </si>
  <si>
    <t>0763444924</t>
  </si>
  <si>
    <t>08700010505</t>
  </si>
  <si>
    <t>129878380</t>
  </si>
  <si>
    <t>AC/018P-0350755</t>
  </si>
  <si>
    <t>568691344</t>
  </si>
  <si>
    <t>Nguyễn Thị Bẩy</t>
  </si>
  <si>
    <t>02301800230979</t>
  </si>
  <si>
    <t>Trần Mạnh Tiến</t>
  </si>
  <si>
    <t>Khu chợ Đông Ngũ Xã Đông Ngũ, Huyện Tiên Yên, Tỉnh Quảng Ninh</t>
  </si>
  <si>
    <t>0378505842</t>
  </si>
  <si>
    <t>08700010506</t>
  </si>
  <si>
    <t>08700010646</t>
  </si>
  <si>
    <t>AC/018P-0350757</t>
  </si>
  <si>
    <t>05708700000188</t>
  </si>
  <si>
    <t>Nguyễn Thị Lân</t>
  </si>
  <si>
    <t>Nguyễn Việt Đức</t>
  </si>
  <si>
    <t>D108700291</t>
  </si>
  <si>
    <t>129875171</t>
  </si>
  <si>
    <t>AC/018P-0350758</t>
  </si>
  <si>
    <t>569374339</t>
  </si>
  <si>
    <t>Tô Thị Hương Thảo</t>
  </si>
  <si>
    <t>D108700918</t>
  </si>
  <si>
    <t>129699027</t>
  </si>
  <si>
    <t>AC/018P-0350759</t>
  </si>
  <si>
    <t>568903978</t>
  </si>
  <si>
    <t>Phạm Thị Châu (Phạm Thị Lại)</t>
  </si>
  <si>
    <t>568242795</t>
  </si>
  <si>
    <t>Hoàng Văn Đồng</t>
  </si>
  <si>
    <t>Thôn Sán Xế Đông, Xã Đông Ngũ, Huyện Tiên Yên, Quảng Ninh</t>
  </si>
  <si>
    <t>01673 519 418</t>
  </si>
  <si>
    <t>AC/018P-0350155</t>
  </si>
  <si>
    <t>08700010523</t>
  </si>
  <si>
    <t>AC/018P-0350760</t>
  </si>
  <si>
    <t>02301800094465</t>
  </si>
  <si>
    <t>Đường Thị Phương</t>
  </si>
  <si>
    <t>02301800232348</t>
  </si>
  <si>
    <t>Tô Thị Vi</t>
  </si>
  <si>
    <t>Khu Chợ Đông Ngũ Xã Đông Ngũ, Huyện Tiên Yên, Tỉnh Quảng Ninh</t>
  </si>
  <si>
    <t>033745243</t>
  </si>
  <si>
    <t>08700010507</t>
  </si>
  <si>
    <t>129799511</t>
  </si>
  <si>
    <t>AC/018P-0350761</t>
  </si>
  <si>
    <t>568789785</t>
  </si>
  <si>
    <t>Nghiêm Thị Thúy</t>
  </si>
  <si>
    <t>15/11/2019</t>
  </si>
  <si>
    <t>08700010524</t>
  </si>
  <si>
    <t>AC/018P-0350762</t>
  </si>
  <si>
    <t>05708700000478</t>
  </si>
  <si>
    <t>Phạm Thành Trung</t>
  </si>
  <si>
    <t>08700010525</t>
  </si>
  <si>
    <t>AC/018P-0350763</t>
  </si>
  <si>
    <t>04101800000125</t>
  </si>
  <si>
    <t>ứng Thị Duyên</t>
  </si>
  <si>
    <t>03801800000675</t>
  </si>
  <si>
    <t>Tô Văn Thắng</t>
  </si>
  <si>
    <t>033745538</t>
  </si>
  <si>
    <t>08700010508</t>
  </si>
  <si>
    <t>129953082</t>
  </si>
  <si>
    <t>AC/018P-0350764</t>
  </si>
  <si>
    <t>569270453</t>
  </si>
  <si>
    <t>Vũ Thị Hoàn</t>
  </si>
  <si>
    <t>08700010527</t>
  </si>
  <si>
    <t>AC/018P-0350774</t>
  </si>
  <si>
    <t>02301800182223</t>
  </si>
  <si>
    <t>Nguyễn Văn Biển</t>
  </si>
  <si>
    <t>02301800231150</t>
  </si>
  <si>
    <t>Phạm Thị Thương</t>
  </si>
  <si>
    <t>0369938428</t>
  </si>
  <si>
    <t>08700010509</t>
  </si>
  <si>
    <t>129659857</t>
  </si>
  <si>
    <t>AC/018P-0350777</t>
  </si>
  <si>
    <t>568121742</t>
  </si>
  <si>
    <t>Nguyễn Thị Kim Sơn</t>
  </si>
  <si>
    <t>129657287</t>
  </si>
  <si>
    <t>03801800006608</t>
  </si>
  <si>
    <t>AC/018P-0350778</t>
  </si>
  <si>
    <t>568131683</t>
  </si>
  <si>
    <t>Vi Thị Hà</t>
  </si>
  <si>
    <t>0368020436</t>
  </si>
  <si>
    <t>08700010510</t>
  </si>
  <si>
    <t>129660277</t>
  </si>
  <si>
    <t>AC/018P-0350779</t>
  </si>
  <si>
    <t>568163463</t>
  </si>
  <si>
    <t>Dương Xuân Nhí</t>
  </si>
  <si>
    <t>129666201</t>
  </si>
  <si>
    <t>AC/018P-0350781</t>
  </si>
  <si>
    <t>568076509</t>
  </si>
  <si>
    <t>Trần Thị Nguyệt</t>
  </si>
  <si>
    <t>08700010511</t>
  </si>
  <si>
    <t>129667780</t>
  </si>
  <si>
    <t>AC/018P-0350782</t>
  </si>
  <si>
    <t>568574041</t>
  </si>
  <si>
    <t>Ngô Kim Thanh</t>
  </si>
  <si>
    <t>129674959</t>
  </si>
  <si>
    <t>AC/018P-0350784</t>
  </si>
  <si>
    <t>568779254</t>
  </si>
  <si>
    <t>Đinh Văn Đại</t>
  </si>
  <si>
    <t>05701800011375</t>
  </si>
  <si>
    <t>Nông Văn Chiều</t>
  </si>
  <si>
    <t>Thôn Sán Xế Nam, Huyện Tiên Yên, Tỉnh Quảng Ninh</t>
  </si>
  <si>
    <t>0989226986</t>
  </si>
  <si>
    <t>08700010512</t>
  </si>
  <si>
    <t>129713428</t>
  </si>
  <si>
    <t>AC/018P-0350787</t>
  </si>
  <si>
    <t>568083065</t>
  </si>
  <si>
    <t>Phan Thanh Tùng</t>
  </si>
  <si>
    <t>07/08/2019</t>
  </si>
  <si>
    <t>129709195</t>
  </si>
  <si>
    <t>AC/018P-0350789</t>
  </si>
  <si>
    <t>568578584</t>
  </si>
  <si>
    <t>Phạm Thị Hoan</t>
  </si>
  <si>
    <t>Trưởng nhóm</t>
  </si>
  <si>
    <t>568443797</t>
  </si>
  <si>
    <t>Vũ Thị Lan</t>
  </si>
  <si>
    <t>01692790679</t>
  </si>
  <si>
    <t>AC/018P-0346439</t>
  </si>
  <si>
    <t>08700010529</t>
  </si>
  <si>
    <t>AC/018P-0350790</t>
  </si>
  <si>
    <t>02301800118345</t>
  </si>
  <si>
    <t>Hoàng Hùng Thanh</t>
  </si>
  <si>
    <t>129721769</t>
  </si>
  <si>
    <t>AC/018P-0350791</t>
  </si>
  <si>
    <t>568105818</t>
  </si>
  <si>
    <t>Lê Thị Hiệp</t>
  </si>
  <si>
    <t>08008700000070</t>
  </si>
  <si>
    <t>Lương Văn Long</t>
  </si>
  <si>
    <t>0388230633</t>
  </si>
  <si>
    <t>129722029</t>
  </si>
  <si>
    <t>AC/018P-0350794</t>
  </si>
  <si>
    <t>08700009935</t>
  </si>
  <si>
    <t>568781527</t>
  </si>
  <si>
    <t>129754583</t>
  </si>
  <si>
    <t>AC/018P-0350797</t>
  </si>
  <si>
    <t>568167757</t>
  </si>
  <si>
    <t>129750126</t>
  </si>
  <si>
    <t>AC/018P-0350798</t>
  </si>
  <si>
    <t>568682527</t>
  </si>
  <si>
    <t>Hoàng Công Bằng</t>
  </si>
  <si>
    <t>08008700000063</t>
  </si>
  <si>
    <t>Nguyễn Văn Dương</t>
  </si>
  <si>
    <t>Thôn 1, Huyện Đầm Hà, Tỉnh Quảng Ninh</t>
  </si>
  <si>
    <t>0382916600</t>
  </si>
  <si>
    <t>08700009934</t>
  </si>
  <si>
    <t>129751328</t>
  </si>
  <si>
    <t>AC/018P-0350800</t>
  </si>
  <si>
    <t>568682797</t>
  </si>
  <si>
    <t>129784580</t>
  </si>
  <si>
    <t>AC/018P-0350803</t>
  </si>
  <si>
    <t>568704492</t>
  </si>
  <si>
    <t>Trần Văn Lâm</t>
  </si>
  <si>
    <t>Thôn Trung, Xã Đồng Rui, Huyện Tiên Yên, Quảng Ninh</t>
  </si>
  <si>
    <t>01668929966</t>
  </si>
  <si>
    <t>129803092</t>
  </si>
  <si>
    <t>AC/018P-0350806</t>
  </si>
  <si>
    <t>568397719</t>
  </si>
  <si>
    <t>Đặng Thị Hiền</t>
  </si>
  <si>
    <t>129799836</t>
  </si>
  <si>
    <t>AC/018P-0350808</t>
  </si>
  <si>
    <t>568705197</t>
  </si>
  <si>
    <t>Nguyễn Thị Hạnh</t>
  </si>
  <si>
    <t>08700010217</t>
  </si>
  <si>
    <t>129798193</t>
  </si>
  <si>
    <t>AC/018P-0350810</t>
  </si>
  <si>
    <t>568752432</t>
  </si>
  <si>
    <t>Phan Thị Minh Nguyệt</t>
  </si>
  <si>
    <t>129796421</t>
  </si>
  <si>
    <t>AC/018P-0350811</t>
  </si>
  <si>
    <t>568752487</t>
  </si>
  <si>
    <t>129796589</t>
  </si>
  <si>
    <t>AC/018P-0350812</t>
  </si>
  <si>
    <t>568752505</t>
  </si>
  <si>
    <t>Nguyễn Ngọc Viễn</t>
  </si>
  <si>
    <t>129803895</t>
  </si>
  <si>
    <t>AC/018P-0350813</t>
  </si>
  <si>
    <t>568807242</t>
  </si>
  <si>
    <t>Nguyễn Như Chiến</t>
  </si>
  <si>
    <t>08700010216</t>
  </si>
  <si>
    <t>129820552</t>
  </si>
  <si>
    <t>AC/018P-0350817</t>
  </si>
  <si>
    <t>568126734</t>
  </si>
  <si>
    <t>Tô Quốc Huy</t>
  </si>
  <si>
    <t>08700010533</t>
  </si>
  <si>
    <t>568674218</t>
  </si>
  <si>
    <t>AC/018P-0350819</t>
  </si>
  <si>
    <t>Đoàn Văn Tân</t>
  </si>
  <si>
    <t>02401800007738</t>
  </si>
  <si>
    <t>Lê Thị Thu Phong</t>
  </si>
  <si>
    <t>Số nhà 94 - Phố Chu Văn An, Thị trấn Đầm Hà, Huyện Đầm Hà, Quảng Ninh</t>
  </si>
  <si>
    <t>0985544560</t>
  </si>
  <si>
    <t>AC/018P-0348953</t>
  </si>
  <si>
    <t>08700010534</t>
  </si>
  <si>
    <t>AC/018P-0350820</t>
  </si>
  <si>
    <t>02301800125381</t>
  </si>
  <si>
    <t>Phạm Thị Nga</t>
  </si>
  <si>
    <t>129837679</t>
  </si>
  <si>
    <t>AC/018P-0350821</t>
  </si>
  <si>
    <t>568238537</t>
  </si>
  <si>
    <t>Nguyễn Xuân Hiền</t>
  </si>
  <si>
    <t>0977210468</t>
  </si>
  <si>
    <t>129845751</t>
  </si>
  <si>
    <t>AC/018P-0350822</t>
  </si>
  <si>
    <t>568497744</t>
  </si>
  <si>
    <t>08700010535</t>
  </si>
  <si>
    <t>AC/018P-0350823</t>
  </si>
  <si>
    <t>05701800013713</t>
  </si>
  <si>
    <t>Nguyễn Duy Huân</t>
  </si>
  <si>
    <t>20/05/2020</t>
  </si>
  <si>
    <t>Số nhà 114, Phố Lê Hồng Phong, Thị trấn Đầm Hà, Huyện Đầm Hà, Quảng Ninh</t>
  </si>
  <si>
    <t>0982158929</t>
  </si>
  <si>
    <t>129847146</t>
  </si>
  <si>
    <t>AC/018P-0350825</t>
  </si>
  <si>
    <t>568501572</t>
  </si>
  <si>
    <t>Lê Thị Quỳnh Trang</t>
  </si>
  <si>
    <t>129865540</t>
  </si>
  <si>
    <t>AC/018P-0350827</t>
  </si>
  <si>
    <t>568240162</t>
  </si>
  <si>
    <t>Hoàng Văn Mừng</t>
  </si>
  <si>
    <t>129891618</t>
  </si>
  <si>
    <t>AC/018P-0350830</t>
  </si>
  <si>
    <t>568498478</t>
  </si>
  <si>
    <t>Phan Thị Quyên</t>
  </si>
  <si>
    <t>08700010537</t>
  </si>
  <si>
    <t>AC/018P-0350834</t>
  </si>
  <si>
    <t>02301800115559</t>
  </si>
  <si>
    <t>Phạm Thị Tấn</t>
  </si>
  <si>
    <t>129954707</t>
  </si>
  <si>
    <t>AC/018P-0350843</t>
  </si>
  <si>
    <t>568608155</t>
  </si>
  <si>
    <t>Thi Thùy Trang</t>
  </si>
  <si>
    <t>568441499</t>
  </si>
  <si>
    <t>Nình A Phin</t>
  </si>
  <si>
    <t>Thôn Khe Lục, Xã Đại Dực, Huyện Tiên Yên, Quảng Ninh</t>
  </si>
  <si>
    <t>01654016499</t>
  </si>
  <si>
    <t>AC/018P-0350166</t>
  </si>
  <si>
    <t>129955471</t>
  </si>
  <si>
    <t>AC/018P-0350849</t>
  </si>
  <si>
    <t>129687456</t>
  </si>
  <si>
    <t>AC/018P-0350870</t>
  </si>
  <si>
    <t>568779279</t>
  </si>
  <si>
    <t>Đặng Quang Hưng</t>
  </si>
  <si>
    <t>568441365</t>
  </si>
  <si>
    <t>Phạm Thị Thiết</t>
  </si>
  <si>
    <t>Thôn Thống Nhất, Hải Lạng, Huyện Tiên Yên, Quảng Ninh</t>
  </si>
  <si>
    <t>0943004493</t>
  </si>
  <si>
    <t>AC/018P-0350164</t>
  </si>
  <si>
    <t>129709988</t>
  </si>
  <si>
    <t>AC/018P-0350871</t>
  </si>
  <si>
    <t>568234884</t>
  </si>
  <si>
    <t>Nguyễn Hữu Quỳ</t>
  </si>
  <si>
    <t>129721182</t>
  </si>
  <si>
    <t>AC/018P-0350873</t>
  </si>
  <si>
    <t>568164999</t>
  </si>
  <si>
    <t>Nguyễn Thị Thoan</t>
  </si>
  <si>
    <t>129752635</t>
  </si>
  <si>
    <t>AC/018P-0350876</t>
  </si>
  <si>
    <t>568495690</t>
  </si>
  <si>
    <t>Nghiêm Văn Duyệt</t>
  </si>
  <si>
    <t>568441466</t>
  </si>
  <si>
    <t>Nguyễn Thị Thu</t>
  </si>
  <si>
    <t>Thôn Thống Nhất, Xã Hải Lạng, Huyện Tiên Yên, Quảng Ninh</t>
  </si>
  <si>
    <t>0986578286</t>
  </si>
  <si>
    <t>AC/018P-0350165</t>
  </si>
  <si>
    <t>129751682</t>
  </si>
  <si>
    <t>AC/018P-0350877</t>
  </si>
  <si>
    <t>568495731</t>
  </si>
  <si>
    <t>Nguyễn Thị Bích</t>
  </si>
  <si>
    <t>129773751</t>
  </si>
  <si>
    <t>AC/018P-0350879</t>
  </si>
  <si>
    <t>568579861</t>
  </si>
  <si>
    <t>Dương Xuân Lý</t>
  </si>
  <si>
    <t>129773724</t>
  </si>
  <si>
    <t>AC/018P-0350880</t>
  </si>
  <si>
    <t>568579964</t>
  </si>
  <si>
    <t>Nguyễn Thị Nghiệp</t>
  </si>
  <si>
    <t>Số nhà 18 - Phố Bắc Sơn, Thị trấn Đầm Hà, Huyện Đầm Hà, Quảng Ninh</t>
  </si>
  <si>
    <t>0936017884</t>
  </si>
  <si>
    <t>129783123</t>
  </si>
  <si>
    <t>AC/018P-0350882</t>
  </si>
  <si>
    <t>568168049</t>
  </si>
  <si>
    <t>129782981</t>
  </si>
  <si>
    <t>AC/018P-0350883</t>
  </si>
  <si>
    <t>568395551</t>
  </si>
  <si>
    <t>Lê Thị Mai</t>
  </si>
  <si>
    <t>568393172</t>
  </si>
  <si>
    <t>129815272</t>
  </si>
  <si>
    <t>Hoàng Văn Sinh</t>
  </si>
  <si>
    <t>AC/018P-0350887</t>
  </si>
  <si>
    <t>568583719</t>
  </si>
  <si>
    <t>Phạm Thị Tiền</t>
  </si>
  <si>
    <t>0168 333 6290</t>
  </si>
  <si>
    <t>AC/018P-0350168</t>
  </si>
  <si>
    <t>129817631</t>
  </si>
  <si>
    <t>AC/018P-0350888</t>
  </si>
  <si>
    <t>568583872</t>
  </si>
  <si>
    <t>Nguyễn Thị Hái</t>
  </si>
  <si>
    <t>129813456</t>
  </si>
  <si>
    <t>AC/018P-0350890</t>
  </si>
  <si>
    <t>568584079</t>
  </si>
  <si>
    <t>Nguyễn Văn Đoàn</t>
  </si>
  <si>
    <t>An Văn Hoạt</t>
  </si>
  <si>
    <t>D108718713</t>
  </si>
  <si>
    <t>129642006</t>
  </si>
  <si>
    <t>AC/018P-0350896</t>
  </si>
  <si>
    <t>568307951</t>
  </si>
  <si>
    <t>Tô Thị Chung</t>
  </si>
  <si>
    <t>Số nhà 42 - Phố Lê Lương, Thị trấn Đầm Hà, Huyện Đầm Hà, Quảng Ninh</t>
  </si>
  <si>
    <t>01232808334</t>
  </si>
  <si>
    <t>129641031</t>
  </si>
  <si>
    <t>AC/018P-0350897</t>
  </si>
  <si>
    <t>568307985</t>
  </si>
  <si>
    <t>Hà Đình Lê</t>
  </si>
  <si>
    <t>129665923</t>
  </si>
  <si>
    <t>AC/018P-0350898</t>
  </si>
  <si>
    <t>568262032</t>
  </si>
  <si>
    <t>Nguyễn Thị Dương</t>
  </si>
  <si>
    <t>129662237</t>
  </si>
  <si>
    <t>AC/018P-0350899</t>
  </si>
  <si>
    <t>568262075</t>
  </si>
  <si>
    <t>Ngô Văn Chỉnh</t>
  </si>
  <si>
    <t>129667641</t>
  </si>
  <si>
    <t>AC/018P-0350902</t>
  </si>
  <si>
    <t>568315067</t>
  </si>
  <si>
    <t>Hoàng Thị  Mùi</t>
  </si>
  <si>
    <t>Thôn Đông Ngũ, Xã Đông Ngũ, Huyện Tiên Yên, Quảng Ninh</t>
  </si>
  <si>
    <t>01678061186</t>
  </si>
  <si>
    <t>129663807</t>
  </si>
  <si>
    <t>AC/018P-0350903</t>
  </si>
  <si>
    <t>568315526</t>
  </si>
  <si>
    <t>Đinh Thị Tuyết</t>
  </si>
  <si>
    <t>129663130</t>
  </si>
  <si>
    <t>AC/018P-0350904</t>
  </si>
  <si>
    <t>568423707</t>
  </si>
  <si>
    <t>Đinh Thị Hợp</t>
  </si>
  <si>
    <t>568397535</t>
  </si>
  <si>
    <t>Lương Văn Liêm</t>
  </si>
  <si>
    <t>Đông Ngũ, Xã Đông Ngũ, Huyện Tiên Yên, Quảng Ninh</t>
  </si>
  <si>
    <t>129673212</t>
  </si>
  <si>
    <t>AC/018P-0350905</t>
  </si>
  <si>
    <t>568270922</t>
  </si>
  <si>
    <t>01256 055 768</t>
  </si>
  <si>
    <t>Vi Thị Hoài</t>
  </si>
  <si>
    <t>AC/018P-0350175</t>
  </si>
  <si>
    <t>129684316</t>
  </si>
  <si>
    <t>AC/018P-0350906</t>
  </si>
  <si>
    <t>568272103</t>
  </si>
  <si>
    <t>129689044</t>
  </si>
  <si>
    <t>AC/018P-0350907</t>
  </si>
  <si>
    <t>568310609</t>
  </si>
  <si>
    <t>Trịnh Thúy Tờ</t>
  </si>
  <si>
    <t>129694412</t>
  </si>
  <si>
    <t>AC/018P-0350908</t>
  </si>
  <si>
    <t>568272089</t>
  </si>
  <si>
    <t>Khúc Thị Yến</t>
  </si>
  <si>
    <t>568398177</t>
  </si>
  <si>
    <t>Vi Thị Kim</t>
  </si>
  <si>
    <t>129709816</t>
  </si>
  <si>
    <t>AC/018P-0350909</t>
  </si>
  <si>
    <t>0973957316</t>
  </si>
  <si>
    <t>568261923</t>
  </si>
  <si>
    <t>AC/018P-0350179</t>
  </si>
  <si>
    <t>Hoàng Ngọc Quyền</t>
  </si>
  <si>
    <t>08700010545</t>
  </si>
  <si>
    <t>AC/018P-0350910</t>
  </si>
  <si>
    <t>02301800141916</t>
  </si>
  <si>
    <t>Nguyễn Văn Vương</t>
  </si>
  <si>
    <t>129749454</t>
  </si>
  <si>
    <t>AC/018P-0350911</t>
  </si>
  <si>
    <t>568274332</t>
  </si>
  <si>
    <t>Phạm Minh Tuấn</t>
  </si>
  <si>
    <t>0982302181</t>
  </si>
  <si>
    <t>129778262</t>
  </si>
  <si>
    <t>AC/018P-0350912</t>
  </si>
  <si>
    <t>568631462</t>
  </si>
  <si>
    <t>Hoàng Minh Ngọc</t>
  </si>
  <si>
    <t>129773137</t>
  </si>
  <si>
    <t>AC/018P-0350913</t>
  </si>
  <si>
    <t>568631590</t>
  </si>
  <si>
    <t>Hoàng Thị Hiền</t>
  </si>
  <si>
    <t>568397618</t>
  </si>
  <si>
    <t>Nình Thị Hưởng</t>
  </si>
  <si>
    <t>01275169699</t>
  </si>
  <si>
    <t>AC/018P-0350177</t>
  </si>
  <si>
    <t>129799401</t>
  </si>
  <si>
    <t>AC/018P-0350914</t>
  </si>
  <si>
    <t>568512703</t>
  </si>
  <si>
    <t>08700010546</t>
  </si>
  <si>
    <t>AC/018P-0350915</t>
  </si>
  <si>
    <t>02301800075679</t>
  </si>
  <si>
    <t>Tô Mỹ Hương</t>
  </si>
  <si>
    <t>129811566</t>
  </si>
  <si>
    <t>AC/018P-0350916</t>
  </si>
  <si>
    <t>568353059</t>
  </si>
  <si>
    <t>Hoàng Thị Thu</t>
  </si>
  <si>
    <t>568397507</t>
  </si>
  <si>
    <t>AC/018P-0350172</t>
  </si>
  <si>
    <t>129807364</t>
  </si>
  <si>
    <t>AC/018P-0350917</t>
  </si>
  <si>
    <t>568353497</t>
  </si>
  <si>
    <t>Tô Thị Loan</t>
  </si>
  <si>
    <t>129810765</t>
  </si>
  <si>
    <t>AC/018P-0350918</t>
  </si>
  <si>
    <t>568356967</t>
  </si>
  <si>
    <t>Phạm Ánh Tuyết</t>
  </si>
  <si>
    <t>01645 755 588</t>
  </si>
  <si>
    <t>129836576</t>
  </si>
  <si>
    <t>AC/018P-0350919</t>
  </si>
  <si>
    <t>568280331</t>
  </si>
  <si>
    <t>129844085</t>
  </si>
  <si>
    <t>AC/018P-0350920</t>
  </si>
  <si>
    <t>568281021</t>
  </si>
  <si>
    <t>Trần Thúy Lan</t>
  </si>
  <si>
    <t>129838559</t>
  </si>
  <si>
    <t>AC/018P-0350921</t>
  </si>
  <si>
    <t>568359742</t>
  </si>
  <si>
    <t>Nguyễn Thị Linh Nhâm</t>
  </si>
  <si>
    <t>129837801</t>
  </si>
  <si>
    <t>AC/018P-0350922</t>
  </si>
  <si>
    <t>569263660</t>
  </si>
  <si>
    <t>Chợ Đông Ngũ, Xã Đông Ngũ, Huyện Tiên Yên, Quảng Ninh</t>
  </si>
  <si>
    <t>01235305576</t>
  </si>
  <si>
    <t>129863103</t>
  </si>
  <si>
    <t>AC/018P-0350923</t>
  </si>
  <si>
    <t>568267557</t>
  </si>
  <si>
    <t>Triệu Thị Hằng</t>
  </si>
  <si>
    <t>129860889</t>
  </si>
  <si>
    <t>AC/018P-0350924</t>
  </si>
  <si>
    <t>568267564</t>
  </si>
  <si>
    <t>Trần Thị Hiệp</t>
  </si>
  <si>
    <t>129887860</t>
  </si>
  <si>
    <t>AC/018P-0350925</t>
  </si>
  <si>
    <t>568370352</t>
  </si>
  <si>
    <t>Hoàng Thị Dần</t>
  </si>
  <si>
    <t>129907088</t>
  </si>
  <si>
    <t>AC/018P-0350926</t>
  </si>
  <si>
    <t>568267985</t>
  </si>
  <si>
    <t>Nguyễn Thị Ngọc Linh</t>
  </si>
  <si>
    <t>129913952</t>
  </si>
  <si>
    <t>AC/018P-0350927</t>
  </si>
  <si>
    <t>568536781</t>
  </si>
  <si>
    <t>Nguyễn Thị Thu Hường</t>
  </si>
  <si>
    <t>129932142</t>
  </si>
  <si>
    <t>AC/018P-0350928</t>
  </si>
  <si>
    <t>568242251</t>
  </si>
  <si>
    <t>Nông Việt Bằng</t>
  </si>
  <si>
    <t>01653766880</t>
  </si>
  <si>
    <t>129940591</t>
  </si>
  <si>
    <t>AC/018P-0350929</t>
  </si>
  <si>
    <t>568435992</t>
  </si>
  <si>
    <t>08700010547</t>
  </si>
  <si>
    <t>AC/018P-0350930</t>
  </si>
  <si>
    <t>05701800011382</t>
  </si>
  <si>
    <t>Khúc Thị Loan</t>
  </si>
  <si>
    <t>129672349</t>
  </si>
  <si>
    <t>AC/018P-0350932</t>
  </si>
  <si>
    <t>568146064</t>
  </si>
  <si>
    <t>Nguyễn Xuân Hùng</t>
  </si>
  <si>
    <t>Thôn 3, Xã Quảng Tân, Huyện Đầm Hà, Quảng Ninh</t>
  </si>
  <si>
    <t>129678433</t>
  </si>
  <si>
    <t>AC/018P-0350933</t>
  </si>
  <si>
    <t>568390370</t>
  </si>
  <si>
    <t>Nguyễn Duy Hùng</t>
  </si>
  <si>
    <t>08700010549</t>
  </si>
  <si>
    <t>AC/018P-0350938</t>
  </si>
  <si>
    <t>05701800020407</t>
  </si>
  <si>
    <t>08700010550</t>
  </si>
  <si>
    <t>AC/018P-0350940</t>
  </si>
  <si>
    <t>05701800020438</t>
  </si>
  <si>
    <t>129818010</t>
  </si>
  <si>
    <t>AC/018P-0350942</t>
  </si>
  <si>
    <t>568584032</t>
  </si>
  <si>
    <t>Chíu A Sám (Chíu Chăn Tình)</t>
  </si>
  <si>
    <t>129823864</t>
  </si>
  <si>
    <t>AC/018P-0350944</t>
  </si>
  <si>
    <t>568399197</t>
  </si>
  <si>
    <t>phố Minh Khai, Thị trấn Đầm Hà, Huyện Đầm Hà, Quảng Ninh</t>
  </si>
  <si>
    <t>Đoàn Văn Đức</t>
  </si>
  <si>
    <t>01236953000</t>
  </si>
  <si>
    <t>08700010553</t>
  </si>
  <si>
    <t>AC/018P-0350949</t>
  </si>
  <si>
    <t>05708700001130</t>
  </si>
  <si>
    <t>Bùi Quyết Chiến</t>
  </si>
  <si>
    <t>129665675</t>
  </si>
  <si>
    <t>AC/018P-0350951</t>
  </si>
  <si>
    <t>568576039</t>
  </si>
  <si>
    <t>Nguyễn Hải Bình</t>
  </si>
  <si>
    <t>129698200</t>
  </si>
  <si>
    <t>AC/018P-0350952</t>
  </si>
  <si>
    <t>568611466</t>
  </si>
  <si>
    <t>Trần Thanh Hương</t>
  </si>
  <si>
    <t>01635 376 589</t>
  </si>
  <si>
    <t>129745229</t>
  </si>
  <si>
    <t>AC/018P-0350954</t>
  </si>
  <si>
    <t>568579166</t>
  </si>
  <si>
    <t>Vũ Ngọc Chuyên</t>
  </si>
  <si>
    <t>129803517</t>
  </si>
  <si>
    <t>AC/018P-0350955</t>
  </si>
  <si>
    <t>568551246</t>
  </si>
  <si>
    <t>129872104</t>
  </si>
  <si>
    <t>AC/018P-0350957</t>
  </si>
  <si>
    <t>568852668</t>
  </si>
  <si>
    <t>Ngô Hồng Phong</t>
  </si>
  <si>
    <t>129935828</t>
  </si>
  <si>
    <t>AC/018P-0350958</t>
  </si>
  <si>
    <t>568586462</t>
  </si>
  <si>
    <t>Trần Thị Thêm( Trần Thị Chi)</t>
  </si>
  <si>
    <t>Minh Khai, Thị trấn Đầm Hà, Huyện Đầm Hà, Quảng Ninh</t>
  </si>
  <si>
    <t>01687278670</t>
  </si>
  <si>
    <t>129732570</t>
  </si>
  <si>
    <t>AC/018P-0350961</t>
  </si>
  <si>
    <t>569027770</t>
  </si>
  <si>
    <t>Trịnh Thị Sang</t>
  </si>
  <si>
    <t>D108732740</t>
  </si>
  <si>
    <t>129778271</t>
  </si>
  <si>
    <t>AC/018P-0350962</t>
  </si>
  <si>
    <t>569437670</t>
  </si>
  <si>
    <t>Hoàng Thu Hường</t>
  </si>
  <si>
    <t>129688561</t>
  </si>
  <si>
    <t>11/04/2019</t>
  </si>
  <si>
    <t>0123 636 8988</t>
  </si>
  <si>
    <t>D108717963</t>
  </si>
  <si>
    <t>130078555</t>
  </si>
  <si>
    <t>AC/018P-0350966</t>
  </si>
  <si>
    <t>569488846</t>
  </si>
  <si>
    <t>Đào Thị Thủy</t>
  </si>
  <si>
    <t>Nguyễn Đức Hùng</t>
  </si>
  <si>
    <t>D108734890</t>
  </si>
  <si>
    <t>08700010677</t>
  </si>
  <si>
    <t>AC/018P-0350974</t>
  </si>
  <si>
    <t>05708700000928</t>
  </si>
  <si>
    <t>Nguyễn Văn Bằng</t>
  </si>
  <si>
    <t>21/03/2019</t>
  </si>
  <si>
    <t>20/03/2020</t>
  </si>
  <si>
    <t>Nguyễn Thị Thu Thủy</t>
  </si>
  <si>
    <t>D108700680</t>
  </si>
  <si>
    <t>130207343</t>
  </si>
  <si>
    <t>AC/018P-0350978</t>
  </si>
  <si>
    <t>569162486</t>
  </si>
  <si>
    <t>Bùi Dương Phi</t>
  </si>
  <si>
    <t>08700010679</t>
  </si>
  <si>
    <t>AC/018P-0350984</t>
  </si>
  <si>
    <t>08608700000225</t>
  </si>
  <si>
    <t>Đông Ngũ, Thị trấn Tiên Yên, Huyện Tiên Yên, Quảng Ninh</t>
  </si>
  <si>
    <t>0912638948</t>
  </si>
  <si>
    <t>01699048616</t>
  </si>
  <si>
    <t>568397778</t>
  </si>
  <si>
    <t>Lê Văn Vũ</t>
  </si>
  <si>
    <t>Thôn Hà Tràng Tây, Xã Đông Hải, Huyện Tiên Yên, Quảng Ninh</t>
  </si>
  <si>
    <t>01699 632 865</t>
  </si>
  <si>
    <t>AC/018P-0350184</t>
  </si>
  <si>
    <t>01635376589</t>
  </si>
  <si>
    <t>Số nhà 31 - Phố Hà Quang Vóc, Thị trấn Đầm Hà, Huyện Đầm Hà, Quảng Ninh</t>
  </si>
  <si>
    <t>01683978958</t>
  </si>
  <si>
    <t>Số nhà 235 - Hoàng Văn Thụ, Thị trấn Đầm Hà, Huyện Đầm Hà, Quảng Ninh</t>
  </si>
  <si>
    <t>0984585175</t>
  </si>
  <si>
    <t>568398847</t>
  </si>
  <si>
    <t>Đào Thị Hồng Giang</t>
  </si>
  <si>
    <t>Phố Long Châu, Xã Tiên Yên, Huyện Tiên Yên, Quảng Ninh</t>
  </si>
  <si>
    <t>0967450786</t>
  </si>
  <si>
    <t>AC/018P-0350193</t>
  </si>
  <si>
    <t>Số Nhà 18 - Phố Bắc Sơn, Thị trấn Đầm Hà, Huyện Đầm Hà, Quảng Ninh</t>
  </si>
  <si>
    <t>01663 171 026</t>
  </si>
  <si>
    <t>0947223420</t>
  </si>
  <si>
    <t>01656007721</t>
  </si>
  <si>
    <t>0356007721</t>
  </si>
  <si>
    <t>Số 115 - Phố Đông Tiến II, Thị trấn Tiên Yên, Huyện Tiên Yên, Quảng Ninh</t>
  </si>
  <si>
    <t>0983500488</t>
  </si>
  <si>
    <t>Thôn Xóm Khe, Xã Đại Bình, Huyện Đầm Hà, Quảng Ninh</t>
  </si>
  <si>
    <t>0916123866</t>
  </si>
  <si>
    <t>568401469</t>
  </si>
  <si>
    <t>Vũ Xuân Thu</t>
  </si>
  <si>
    <t>0979 530 366</t>
  </si>
  <si>
    <t>AC/018P-0350199</t>
  </si>
  <si>
    <t>01695945933</t>
  </si>
  <si>
    <t>Đông Ngũ Hoa, Xã Đông Ngũ, Huyện Tiên Yên, Quảng Ninh</t>
  </si>
  <si>
    <t>01629 631 220</t>
  </si>
  <si>
    <t>01677 280 558</t>
  </si>
  <si>
    <t>568403576</t>
  </si>
  <si>
    <t>01668 813 291</t>
  </si>
  <si>
    <t>AC/018P-0350209</t>
  </si>
  <si>
    <t>568401450</t>
  </si>
  <si>
    <t>Bùi Thị Dung</t>
  </si>
  <si>
    <t>0987 519 233</t>
  </si>
  <si>
    <t>AC/018P-0350208</t>
  </si>
  <si>
    <t>568403599</t>
  </si>
  <si>
    <t>AC/018P-0350210</t>
  </si>
  <si>
    <t>0972 271 735</t>
  </si>
  <si>
    <t>568242658</t>
  </si>
  <si>
    <t>AC/018P-0350218</t>
  </si>
  <si>
    <t>01674226792</t>
  </si>
  <si>
    <t>01646790380</t>
  </si>
  <si>
    <t>0333745429</t>
  </si>
  <si>
    <t>Phố Lê Hồng Phong, Thị trấn Đầm Hà, Huyện Đầm Hà, Quảng Ninh</t>
  </si>
  <si>
    <t>0987 081 645</t>
  </si>
  <si>
    <t>0978 178 216</t>
  </si>
  <si>
    <t>0976282145</t>
  </si>
  <si>
    <t>08700010515</t>
  </si>
  <si>
    <t>Làng Đài, Xã Đông Hải, Huyện Tiên Yên, Quảng Ninh</t>
  </si>
  <si>
    <t>0333 745 565</t>
  </si>
  <si>
    <t>Hội Phố, Xã Đông Hải, Huyện Tiên Yên, Quảng Ninh</t>
  </si>
  <si>
    <t>0987 262 416</t>
  </si>
  <si>
    <t>08700010514</t>
  </si>
  <si>
    <t>Phí Còn Phải Thu</t>
  </si>
  <si>
    <t>Tỷ lệ TP</t>
  </si>
  <si>
    <t>Số 152 - Phố  Hoàng Văn Thụ, Thị trấn Đầm Hà, Huyện Đầm Hà, Quảng Ninh</t>
  </si>
  <si>
    <t>0333 766 061</t>
  </si>
  <si>
    <t>01655 772 500</t>
  </si>
  <si>
    <t>568242739</t>
  </si>
  <si>
    <t>Hoàng Văn Lộc</t>
  </si>
  <si>
    <t>SN 135 - Phố Trần Phú, Thị trấn Đầm Hà, Huyện Đầm Hà, Quảng Ninh</t>
  </si>
  <si>
    <t>01696123699</t>
  </si>
  <si>
    <t>AC/018P-0350226</t>
  </si>
  <si>
    <t>Trại Khe, Đầm Hà, Huyện Đầm Hà, Quảng Ninh</t>
  </si>
  <si>
    <t>01263498580</t>
  </si>
  <si>
    <t>Số nhà 57 - Phố Lê Hồng Phong, Thị trấn Đầm Hà, Huyện Đầm Hà, Quảng Ninh</t>
  </si>
  <si>
    <t>0983563288</t>
  </si>
  <si>
    <t>01688946843</t>
  </si>
  <si>
    <t>568404991</t>
  </si>
  <si>
    <t>Phố Hà Quang Vóc, Thị trấn Đầm Hà, Huyện Đầm Hà, Quảng Ninh</t>
  </si>
  <si>
    <t>AC/018P-0350230</t>
  </si>
  <si>
    <t>01657496533</t>
  </si>
  <si>
    <t>0913767786</t>
  </si>
  <si>
    <t>0975 411 366</t>
  </si>
  <si>
    <t>0978743163</t>
  </si>
  <si>
    <t>D108701078</t>
  </si>
  <si>
    <t>Hoàng Thị Năm</t>
  </si>
  <si>
    <t>D108701768</t>
  </si>
  <si>
    <t>Vi Thị Hải Ninh</t>
  </si>
  <si>
    <t>0934 334 797</t>
  </si>
  <si>
    <t>AC/017P-0244147</t>
  </si>
  <si>
    <t>Tổ 6 - Cao Sơn 1, Phường Cẩm Sơn, Thành phố Cẩm Phả, Quảng Ninh</t>
  </si>
  <si>
    <t>01205522609</t>
  </si>
  <si>
    <t>SN 165 - Phố Thống Nhất, Thị trấn Tiên Yên, Huyện Tiên Yên, Quảng Ninh</t>
  </si>
  <si>
    <t>01686166973</t>
  </si>
  <si>
    <t>q</t>
  </si>
  <si>
    <t>01697098577</t>
  </si>
  <si>
    <t>0987219111</t>
  </si>
  <si>
    <t>D108716487</t>
  </si>
  <si>
    <t>Hoàng Thị Bẩy</t>
  </si>
  <si>
    <t>01696 606 696</t>
  </si>
  <si>
    <t>Thôn Mào Sán Cáu, Xã Quảng An, Huyện Đầm Hà, Quảng Ninh</t>
  </si>
  <si>
    <t>0167 606 9299</t>
  </si>
  <si>
    <t>568394088</t>
  </si>
  <si>
    <t>Phạm Quang Tân</t>
  </si>
  <si>
    <t>0983 399 308</t>
  </si>
  <si>
    <t>AC/018P-0350240</t>
  </si>
  <si>
    <t>568395413</t>
  </si>
  <si>
    <t>Nguyễn Thị Thanh Nhài</t>
  </si>
  <si>
    <t>Phố Hoàng Ngân, Thị trấn Đầm Hà, Huyện Đầm Hà, Quảng Ninh</t>
  </si>
  <si>
    <t>0987 441 881</t>
  </si>
  <si>
    <t>AC/018P-0350241</t>
  </si>
  <si>
    <t>568302416</t>
  </si>
  <si>
    <t>Hà Văn Thực</t>
  </si>
  <si>
    <t>01674 818 485</t>
  </si>
  <si>
    <t>AC/018P-0350239</t>
  </si>
  <si>
    <t>568962724</t>
  </si>
  <si>
    <t>Nông Thị Hòa</t>
  </si>
  <si>
    <t>Thôn Đồng Mộc, Xã Đông Ngũ, Huyện Tiên Yên, Quảng Ninh</t>
  </si>
  <si>
    <t>01647690691</t>
  </si>
  <si>
    <t>AC/018P-0350242</t>
  </si>
  <si>
    <t>D108720693</t>
  </si>
  <si>
    <t>Lê Thị Thủy</t>
  </si>
  <si>
    <t>568288063</t>
  </si>
  <si>
    <t>AC/018P-0350243</t>
  </si>
  <si>
    <t>D108721708</t>
  </si>
  <si>
    <t>Đào Thị Bính</t>
  </si>
  <si>
    <t>AC/018P-0350247</t>
  </si>
  <si>
    <t>Thôn Nà Thổng, Xã Quảng An, Huyện Đầm Hà, Quảng Ninh</t>
  </si>
  <si>
    <t>01659 391 502</t>
  </si>
  <si>
    <t>AC/018P-0350246</t>
  </si>
  <si>
    <t>568394119</t>
  </si>
  <si>
    <t>Trần Văn Mạnh ( Trần Văn Khỏe )</t>
  </si>
  <si>
    <t>01697 098 577</t>
  </si>
  <si>
    <t>AC/018P-0350244</t>
  </si>
  <si>
    <t>D108702785</t>
  </si>
  <si>
    <t>Đặng Thị Thanh Bình</t>
  </si>
  <si>
    <t>01689 891 246</t>
  </si>
  <si>
    <t>01654584316</t>
  </si>
  <si>
    <t>569257572</t>
  </si>
  <si>
    <t>Phố Lý A Coơng, Thị trấn Đầm Hà, Huyện Đầm Hà, Quảng Ninh</t>
  </si>
  <si>
    <t>0972198345</t>
  </si>
  <si>
    <t>AC/018P-0350249</t>
  </si>
  <si>
    <t>D108702059</t>
  </si>
  <si>
    <t>0982569382</t>
  </si>
  <si>
    <t>D108701634</t>
  </si>
  <si>
    <t>D108701971</t>
  </si>
  <si>
    <t>Trần Đại Phước</t>
  </si>
  <si>
    <t>Số nhà 72, Lý Thường Kiệt, Thị trấn Tiên Yên, Huyện Tiên Yên, Quảng Ninh</t>
  </si>
  <si>
    <t>091515943</t>
  </si>
  <si>
    <t>01655270614</t>
  </si>
  <si>
    <t>Số Nhà 171 - Phố Hoàng Văn Thụ, Thị trấn Đầm Hà, Huyện Đầm Hà, Quảng Ninh</t>
  </si>
  <si>
    <t>0919559388</t>
  </si>
  <si>
    <t>01689457855</t>
  </si>
  <si>
    <t>Số Nhà 62 - Phố Hòa Bình, Thị trấn Tiên Yên, Huyện Tiên Yên, Quảng Ninh</t>
  </si>
  <si>
    <t>0917978694</t>
  </si>
  <si>
    <t>Thôn Làng Y, Xã Đại Bình, Huyện Đầm Hà, Quảng Ninh</t>
  </si>
  <si>
    <t>0912530815</t>
  </si>
  <si>
    <t>D108701573</t>
  </si>
  <si>
    <t>568319458</t>
  </si>
  <si>
    <t>Đặng Văn Định</t>
  </si>
  <si>
    <t>0945 004 533</t>
  </si>
  <si>
    <t>AC/018P-0350258</t>
  </si>
  <si>
    <t>D108727580</t>
  </si>
  <si>
    <t>Nguyễn Thanh Vân</t>
  </si>
  <si>
    <t>01687901125</t>
  </si>
  <si>
    <t>D108702101</t>
  </si>
  <si>
    <t>Bùi Thị Kim Tình</t>
  </si>
  <si>
    <t>569376268</t>
  </si>
  <si>
    <t>Lý Văn Lộc (Lý Văn Dưỡng)</t>
  </si>
  <si>
    <t>Số Nhà 132 - Thôn Thác Bưởi 1, Xã Tiên Lãng, Huyện Tiên Yên, Quảng Ninh</t>
  </si>
  <si>
    <t>0977082762</t>
  </si>
  <si>
    <t>AC/018P-0350260</t>
  </si>
  <si>
    <t>D108722354</t>
  </si>
  <si>
    <t>Vũ Quý Dương</t>
  </si>
  <si>
    <t>Trưởng nhóm danh dự</t>
  </si>
  <si>
    <t>568550151</t>
  </si>
  <si>
    <t>Đoàn Thị Trang</t>
  </si>
  <si>
    <t>01644819852</t>
  </si>
  <si>
    <t>AC/018P-0347820</t>
  </si>
  <si>
    <t>D108700787</t>
  </si>
  <si>
    <t>Đào Thùy Khiêm</t>
  </si>
  <si>
    <t>568388873</t>
  </si>
  <si>
    <t>Lạc Hồng Vân (Lạc Thị Vân)</t>
  </si>
  <si>
    <t>Số 105 - Phố Minh Khai, Thị trấn Đầm Hà, Huyện Đầm Hà, Quảng Ninh</t>
  </si>
  <si>
    <t>0979388618</t>
  </si>
  <si>
    <t>AC/018P-0348999</t>
  </si>
  <si>
    <t>0912 401 485</t>
  </si>
  <si>
    <t>568394158</t>
  </si>
  <si>
    <t>AC/018P-0349008</t>
  </si>
  <si>
    <t>D108715053</t>
  </si>
  <si>
    <t>Bùi Thị Thu Huyền</t>
  </si>
  <si>
    <t>568392155</t>
  </si>
  <si>
    <t>Đoàn Thị Hưng</t>
  </si>
  <si>
    <t>0985 829 538</t>
  </si>
  <si>
    <t>AC/018P-0349013</t>
  </si>
  <si>
    <t>568389036</t>
  </si>
  <si>
    <t>Lê Hồng Hải</t>
  </si>
  <si>
    <t>0947 286 700</t>
  </si>
  <si>
    <t>AC/018P-0349011</t>
  </si>
  <si>
    <t>568389564</t>
  </si>
  <si>
    <t>Nguyễn Xuân Trà</t>
  </si>
  <si>
    <t>0169 489 1668</t>
  </si>
  <si>
    <t>AC/018P-0349012</t>
  </si>
  <si>
    <t>D108726253</t>
  </si>
  <si>
    <t>Lê Thị Thu Hà</t>
  </si>
  <si>
    <t>D108730159</t>
  </si>
  <si>
    <t>Phạm Thị Bích Thủy</t>
  </si>
  <si>
    <t>568394137</t>
  </si>
  <si>
    <t>Lỷ Cắm Pẩu</t>
  </si>
  <si>
    <t>Thôn Làng Ngang, Xã Quảng An, Huyện Đầm Hà, Quảng Ninh</t>
  </si>
  <si>
    <t>01696 123 188</t>
  </si>
  <si>
    <t>AC/018P-0349016</t>
  </si>
  <si>
    <t>D108700556</t>
  </si>
  <si>
    <t>Vũ Mai Phương</t>
  </si>
  <si>
    <t>0967005103</t>
  </si>
  <si>
    <t>D108700972</t>
  </si>
  <si>
    <t>Đặng Văn Thảo</t>
  </si>
  <si>
    <t>0983459909</t>
  </si>
  <si>
    <t>D108701096</t>
  </si>
  <si>
    <t>Ngô Thị Linh</t>
  </si>
  <si>
    <t>01659060820</t>
  </si>
  <si>
    <t>Thôn Xóm Giáo, Xã Đầm Hà, Huyện Đầm Hà, Quảng Ninh</t>
  </si>
  <si>
    <t>01668812025</t>
  </si>
  <si>
    <t>568403934</t>
  </si>
  <si>
    <t>AC/018P-0350268</t>
  </si>
  <si>
    <t>D108717033</t>
  </si>
  <si>
    <t>Trần Thị Hằng</t>
  </si>
  <si>
    <t>568403920</t>
  </si>
  <si>
    <t>Phố Minh Khai, Thị trấn Đầm Hà, Huyện Đầm Hà, Quảng Ninh</t>
  </si>
  <si>
    <t>01293 220 386</t>
  </si>
  <si>
    <t>AC/018P-0350267</t>
  </si>
  <si>
    <t>568403254</t>
  </si>
  <si>
    <t>Nguyễn Thị Tươi</t>
  </si>
  <si>
    <t>D108718139</t>
  </si>
  <si>
    <t>Khúc Thị Viện</t>
  </si>
  <si>
    <t>01696 804 815</t>
  </si>
  <si>
    <t>AC/018P-0350265</t>
  </si>
  <si>
    <t>01698 090 988</t>
  </si>
  <si>
    <t>D108721115</t>
  </si>
  <si>
    <t>Nguyễn Huy Lành</t>
  </si>
  <si>
    <t>01669 813 775</t>
  </si>
  <si>
    <t>01662 500 953</t>
  </si>
  <si>
    <t>D108724945</t>
  </si>
  <si>
    <t>D108728835</t>
  </si>
  <si>
    <t>Lê thị Hằng</t>
  </si>
  <si>
    <t>568403432</t>
  </si>
  <si>
    <t>Phạm Thị Thu Dung</t>
  </si>
  <si>
    <t>01694 891 668</t>
  </si>
  <si>
    <t>AC/018P-0350273</t>
  </si>
  <si>
    <t>D108728862</t>
  </si>
  <si>
    <t>Lý Thị Hoa</t>
  </si>
  <si>
    <t>D108729010</t>
  </si>
  <si>
    <t>D108729454</t>
  </si>
  <si>
    <t>01649 863 217</t>
  </si>
  <si>
    <t>D108731422</t>
  </si>
  <si>
    <t>568403341</t>
  </si>
  <si>
    <t>Linh Thị Mai Hiên</t>
  </si>
  <si>
    <t>0975 487 665</t>
  </si>
  <si>
    <t>AC/018P-0350269</t>
  </si>
  <si>
    <t>D108731972</t>
  </si>
  <si>
    <t>Nguyễn Xuân Vui</t>
  </si>
  <si>
    <t>568403414</t>
  </si>
  <si>
    <t>Đặng Thị Mùi</t>
  </si>
  <si>
    <t>AC/018P-0350272</t>
  </si>
  <si>
    <t>D108732236</t>
  </si>
  <si>
    <t>Nguyễn Thị Phượng</t>
  </si>
  <si>
    <t>568403503</t>
  </si>
  <si>
    <t>Tằng Vằn Tình</t>
  </si>
  <si>
    <t>01628 020 672</t>
  </si>
  <si>
    <t>AC/018P-0350275</t>
  </si>
  <si>
    <t>D108733572</t>
  </si>
  <si>
    <t>Nguyễn Thị Ngọc</t>
  </si>
  <si>
    <t>0904158916</t>
  </si>
  <si>
    <t>0982896962</t>
  </si>
  <si>
    <t>Phố Tam Thịnh, Thị trấn Tiên Yên, Huyện Tiên Yên, Quảng Ninh</t>
  </si>
  <si>
    <t>01669283558</t>
  </si>
  <si>
    <t>0987902548</t>
  </si>
  <si>
    <t>D108736898</t>
  </si>
  <si>
    <t>Lê Thị Thu Hiền</t>
  </si>
  <si>
    <t>0979874369</t>
  </si>
  <si>
    <t>01676165681</t>
  </si>
  <si>
    <t>D108739275</t>
  </si>
  <si>
    <t>Kiều Nguyệt Phượng</t>
  </si>
  <si>
    <t>01694553118</t>
  </si>
  <si>
    <t>D108739585</t>
  </si>
  <si>
    <t>Bùi Văn Dương</t>
  </si>
  <si>
    <t>D108740031</t>
  </si>
  <si>
    <t>D108740165</t>
  </si>
  <si>
    <t>Trương Thanh Dung</t>
  </si>
  <si>
    <t>568550312</t>
  </si>
  <si>
    <t>Trương Văn Tài</t>
  </si>
  <si>
    <t>Thôn 1 - Trại Cao, Xã Đầm Hà, Huyện Đầm Hà, Quảng Ninh</t>
  </si>
  <si>
    <t>0966632386</t>
  </si>
  <si>
    <t>AC/018P-0350283</t>
  </si>
  <si>
    <t>D108740642</t>
  </si>
  <si>
    <t>Nguyễn Thúy Hằng</t>
  </si>
  <si>
    <t>Nhóm RS</t>
  </si>
  <si>
    <t>Tổng</t>
  </si>
  <si>
    <t>0363392195</t>
  </si>
  <si>
    <t>01662292986</t>
  </si>
  <si>
    <t>569252857</t>
  </si>
  <si>
    <t>Chíu Văn Lềnh (Chíu Văn Linh)</t>
  </si>
  <si>
    <t>01627498526</t>
  </si>
  <si>
    <t>AC/018P-0347842</t>
  </si>
  <si>
    <t>0986414981</t>
  </si>
  <si>
    <t>01668335183</t>
  </si>
  <si>
    <t>AC/018P-0349034</t>
  </si>
  <si>
    <t>568386612</t>
  </si>
  <si>
    <t>Nguyễn Thị Hiện</t>
  </si>
  <si>
    <t>Thôn Thiền Thủ, Xã Quảng An, Huyện Đầm Hà, Quảng Ninh</t>
  </si>
  <si>
    <t>01652 638 436</t>
  </si>
  <si>
    <t>AC/018P-0349052</t>
  </si>
  <si>
    <t>01627021150</t>
  </si>
  <si>
    <t>01634354550</t>
  </si>
  <si>
    <t>BÁO CÁO THỐNG KÊ ĐẠI LÝ</t>
  </si>
  <si>
    <t>01687801698</t>
  </si>
  <si>
    <t>Tên đại lý</t>
  </si>
  <si>
    <t>Giới tính</t>
  </si>
  <si>
    <t>Mã đại lý tuyển dụng</t>
  </si>
  <si>
    <t>Tên đại lý tuyển dụng</t>
  </si>
  <si>
    <t>Ngày sinh</t>
  </si>
  <si>
    <t>Địa chỉ</t>
  </si>
  <si>
    <t>Điện thoại DĐ</t>
  </si>
  <si>
    <t>Nguồn tuyển dụng</t>
  </si>
  <si>
    <t>Chức vụ đại lý</t>
  </si>
  <si>
    <t>Nữ</t>
  </si>
  <si>
    <t>12/10/1978</t>
  </si>
  <si>
    <t xml:space="preserve">Số 85 - Trần Quốc Toản - Thị trấn Quảng Hà - Huyện Hải Hà - Quảng Ninh </t>
  </si>
  <si>
    <t>0987690721</t>
  </si>
  <si>
    <t>Đại lý</t>
  </si>
  <si>
    <t>01663395217</t>
  </si>
  <si>
    <t>Nam</t>
  </si>
  <si>
    <t>12/08/1981</t>
  </si>
  <si>
    <t xml:space="preserve">Số 152 - Hoàng Văn Thụ - Thị trấn Đầm Hà - Huyện Đầm Hà - Quảng Ninh </t>
  </si>
  <si>
    <t>Q. sát c.nhân</t>
  </si>
  <si>
    <t>12/07/1978</t>
  </si>
  <si>
    <t xml:space="preserve">thôn 3 - Xã Quảng Tân - Huyện Đầm Hà - Quảng Ninh </t>
  </si>
  <si>
    <t>0816843399</t>
  </si>
  <si>
    <t>Tiền trưởng nhóm</t>
  </si>
  <si>
    <t>22/02/1973</t>
  </si>
  <si>
    <t xml:space="preserve">số 85 - phố Trần Quốc Toản - Thị trấn Quảng Hà - Huyện Hải Hà - Quảng Ninh </t>
  </si>
  <si>
    <t>05/10/1945</t>
  </si>
  <si>
    <t xml:space="preserve">Tầng 37 Tòa nhà Keangnam, đường Phạm Hùng - Phường Mễ Trì - Quận Nam Từ Liêm - Hà Nội </t>
  </si>
  <si>
    <t>D108703076</t>
  </si>
  <si>
    <t>Đinh Thị Chiều</t>
  </si>
  <si>
    <t>21/08/1990</t>
  </si>
  <si>
    <t xml:space="preserve">Thôn Trại Khe - Xã Đầm Hà - Huyện Đầm Hà - Quảng Ninh </t>
  </si>
  <si>
    <t>0793354131</t>
  </si>
  <si>
    <t>15/05/1988</t>
  </si>
  <si>
    <t xml:space="preserve">Số 152 Hoàng Văn Thụ - Xã Đầm Hà - Huyện Đầm Hà - Quảng Ninh </t>
  </si>
  <si>
    <t>23/03/1982</t>
  </si>
  <si>
    <t xml:space="preserve">Phố Lê Lương - Thị trấn Đầm Hà - Huyện Đầm Hà - Quảng Ninh </t>
  </si>
  <si>
    <t>29/08/1982</t>
  </si>
  <si>
    <t xml:space="preserve">Thôn Tân Thanh - Xã Quảng Tân - Huyện Đầm Hà - Quảng Ninh </t>
  </si>
  <si>
    <t>0333.506199</t>
  </si>
  <si>
    <t>D108702758</t>
  </si>
  <si>
    <t>Lê Thị Phượng</t>
  </si>
  <si>
    <t>11/06/1988</t>
  </si>
  <si>
    <t xml:space="preserve">Thôn Tân Đông - Xã Quảng Tân - Huyện Đầm Hà - Quảng Ninh </t>
  </si>
  <si>
    <t>0901524991</t>
  </si>
  <si>
    <t>01678074031</t>
  </si>
  <si>
    <t>D108719484</t>
  </si>
  <si>
    <t>Nghiêm Thị Thủy</t>
  </si>
  <si>
    <t>11/03/1988</t>
  </si>
  <si>
    <t xml:space="preserve">thôn Yên Lập Tây - Xã Minh Thành - Thị xã Quảng Yên - Quảng Ninh </t>
  </si>
  <si>
    <t>0965373238</t>
  </si>
  <si>
    <t>26/05/1955</t>
  </si>
  <si>
    <t xml:space="preserve">Số 152 - Phố Hoàng Văn Thụ - Thị trấn Đầm Hà - Huyện Đầm Hà - Quảng Ninh </t>
  </si>
  <si>
    <t>0389748882</t>
  </si>
  <si>
    <t>10/11/1986</t>
  </si>
  <si>
    <t>0778351670</t>
  </si>
  <si>
    <t>01/06/1971</t>
  </si>
  <si>
    <t>12/04/1963</t>
  </si>
  <si>
    <t>22/10/1970</t>
  </si>
  <si>
    <t xml:space="preserve">thôn Tân Hà - Xã Tân Bình - Huyện Đầm Hà - Quảng Ninh </t>
  </si>
  <si>
    <t>0365905197</t>
  </si>
  <si>
    <t>23/08/1957</t>
  </si>
  <si>
    <t xml:space="preserve">Thôn Tân Trung - Xã Tân Bình - Huyện Đầm Hà - Quảng Ninh </t>
  </si>
  <si>
    <t>11/11/1967</t>
  </si>
  <si>
    <t xml:space="preserve">60 Quang Trung - Thị trấn Tiên Yên - Huyện Tiên Yên - Quảng Ninh </t>
  </si>
  <si>
    <t>0934352258</t>
  </si>
  <si>
    <t>21/05/1974</t>
  </si>
  <si>
    <t xml:space="preserve">Thôn Đông Ngũ - Xã Đông Ngũ - Huyện Tiên Yên - Quảng Ninh </t>
  </si>
  <si>
    <t>0398579430</t>
  </si>
  <si>
    <t>D108702475</t>
  </si>
  <si>
    <t>Nguyễn Xuân Hồng</t>
  </si>
  <si>
    <t>26/06/1988</t>
  </si>
  <si>
    <t xml:space="preserve">Thôn Phương Đông - Xã Đông Ngũ - Huyện Tiên Yên - Quảng Ninh </t>
  </si>
  <si>
    <t>0374681936</t>
  </si>
  <si>
    <t>21/01/1983</t>
  </si>
  <si>
    <t xml:space="preserve">Khu 3A - Thị trấn Ba Chẽ - Huyện Ba Chẽ - Quảng Ninh </t>
  </si>
  <si>
    <t>0946097727</t>
  </si>
  <si>
    <t>17/08/1969</t>
  </si>
  <si>
    <t xml:space="preserve">Quảng Chính - Thị trấn Quảng Hà - Huyện Hải Hà - Quảng Ninh </t>
  </si>
  <si>
    <t>D108728163</t>
  </si>
  <si>
    <t>Bùi Văn Tường</t>
  </si>
  <si>
    <t>30/01/1981</t>
  </si>
  <si>
    <t xml:space="preserve">Thôn 2 - Xã Quảng Phong - Huyện Hải Hà - Quảng Ninh </t>
  </si>
  <si>
    <t>0978099481</t>
  </si>
  <si>
    <t>Trưởng ban</t>
  </si>
  <si>
    <t>0948 414 069</t>
  </si>
  <si>
    <t>D108701829</t>
  </si>
  <si>
    <t>Chu Hưng Hà</t>
  </si>
  <si>
    <t>29/11/1988</t>
  </si>
  <si>
    <t xml:space="preserve">202 Lý Thường Kiệt - Thị trấn Quảng Hà - Huyện Hải Hà - Quảng Ninh </t>
  </si>
  <si>
    <t>0973963513</t>
  </si>
  <si>
    <t>D108701537</t>
  </si>
  <si>
    <t>Chu Thị Linh</t>
  </si>
  <si>
    <t>29/05/1992</t>
  </si>
  <si>
    <t xml:space="preserve">Đầm Hà - Thị trấn Đầm Hà - Huyện Đầm Hà - Quảng Ninh </t>
  </si>
  <si>
    <t>0385782638</t>
  </si>
  <si>
    <t>D108702378</t>
  </si>
  <si>
    <t>Dương Thúy Tình</t>
  </si>
  <si>
    <t>13/09/1980</t>
  </si>
  <si>
    <t xml:space="preserve">Thôn 2 - Xã Quảng Trung - Huyện Hải Hà - Quảng Ninh </t>
  </si>
  <si>
    <t>0975354362</t>
  </si>
  <si>
    <t>06/11/1976</t>
  </si>
  <si>
    <t xml:space="preserve">khu 3 hồng vận - Phường Ka Long - Thành phố Móng Cái - Quảng Ninh </t>
  </si>
  <si>
    <t>0912791279</t>
  </si>
  <si>
    <t>D108703544</t>
  </si>
  <si>
    <t>Đỗ Thị Huyền</t>
  </si>
  <si>
    <t>24/10/1984</t>
  </si>
  <si>
    <t xml:space="preserve">125 Trần Khánh Dư - Thị trấn Quảng Hà - Huyện Hải Hà - Quảng Ninh </t>
  </si>
  <si>
    <t>0973540999</t>
  </si>
  <si>
    <t>01/01/1978</t>
  </si>
  <si>
    <t>D101801209</t>
  </si>
  <si>
    <t>Lại Thị Chung</t>
  </si>
  <si>
    <t>19/03/1976</t>
  </si>
  <si>
    <t xml:space="preserve">Số 80 - Nguyễn Du - Thị trấn Quảng Hà - Huyện Hải Hà - Quảng Ninh </t>
  </si>
  <si>
    <t>04/04/1979</t>
  </si>
  <si>
    <t xml:space="preserve">khu 2 - Phường Hải Yên - Thành phố Móng Cái - Quảng Ninh </t>
  </si>
  <si>
    <t>0966425093</t>
  </si>
  <si>
    <t>24/11/1978</t>
  </si>
  <si>
    <t xml:space="preserve">thôn 9 - Xã Quảng Long - Huyện Hải Hà - Quảng Ninh </t>
  </si>
  <si>
    <t>0762325668</t>
  </si>
  <si>
    <t>20/07/1982</t>
  </si>
  <si>
    <t xml:space="preserve">Số 31 - Yết Kiêu - Thị trấn Quảng Hà - Huyện Hải Hà - Quảng Ninh </t>
  </si>
  <si>
    <t>D108722248</t>
  </si>
  <si>
    <t>SN 158 - Hoàng Văn Thụ, Thị trấn Đầm Hà, Huyện Đầm Hà, Quảng Ninh</t>
  </si>
  <si>
    <t>30/11/1988</t>
  </si>
  <si>
    <t xml:space="preserve">số 71, phố Ngô Quyền - Thị trấn Quảng Hà - Huyện Hải Hà - Quảng Ninh </t>
  </si>
  <si>
    <t>01693 903 805</t>
  </si>
  <si>
    <t>0972091028</t>
  </si>
  <si>
    <t>07/11/1976</t>
  </si>
  <si>
    <t xml:space="preserve">Phú Hải - Thị trấn Quảng Hà - Huyện Hải Hà - Quảng Ninh </t>
  </si>
  <si>
    <t>D108702952</t>
  </si>
  <si>
    <t>14/06/1991</t>
  </si>
  <si>
    <t xml:space="preserve">Nguyễn Du - Thị trấn Quảng Hà - Huyện Hải Hà - Quảng Ninh </t>
  </si>
  <si>
    <t>0372484277</t>
  </si>
  <si>
    <t>D108702943</t>
  </si>
  <si>
    <t>05/06/1991</t>
  </si>
  <si>
    <t xml:space="preserve">Khu 7 - Xã Hải Hoà - Thành phố Móng Cái - Quảng Ninh </t>
  </si>
  <si>
    <t>0989562245</t>
  </si>
  <si>
    <t>D108729162</t>
  </si>
  <si>
    <t>02/09/1973</t>
  </si>
  <si>
    <t xml:space="preserve">97 Nguyễn Du - Thị trấn Quảng Hà - Huyện Hải Hà - Quảng Ninh </t>
  </si>
  <si>
    <t>0396123468</t>
  </si>
  <si>
    <t>03/01/1973</t>
  </si>
  <si>
    <t>04/03/1992</t>
  </si>
  <si>
    <t xml:space="preserve">Thôn 6 - Xã Quảng Chính - Huyện Hải Hà - Quảng Ninh </t>
  </si>
  <si>
    <t>0366551008</t>
  </si>
  <si>
    <t>D108703775</t>
  </si>
  <si>
    <t>Phạm Ngọc Thanh Huyền</t>
  </si>
  <si>
    <t>26/03/1988</t>
  </si>
  <si>
    <t xml:space="preserve">Hoàng Hoa Thám - Thị trấn Quảng Hà - Huyện Hải Hà - Quảng Ninh </t>
  </si>
  <si>
    <t>0395988833</t>
  </si>
  <si>
    <t>28/02/1989</t>
  </si>
  <si>
    <t>27/09/1975</t>
  </si>
  <si>
    <t xml:space="preserve">17 Độc Lập - Khu Hồng Hà - Phường Ka Long - Thành phố Móng Cái - Quảng Ninh </t>
  </si>
  <si>
    <t>0936469099</t>
  </si>
  <si>
    <t>31/01/1976</t>
  </si>
  <si>
    <t xml:space="preserve">thôn 8 - Xã Hải Xuân - Thành phố Móng Cái - Quảng Ninh </t>
  </si>
  <si>
    <t>0339469888</t>
  </si>
  <si>
    <t>D108703030</t>
  </si>
  <si>
    <t>Triệu Thị Thanh Loan</t>
  </si>
  <si>
    <t>13/03/1989</t>
  </si>
  <si>
    <t xml:space="preserve">Khu 2 - Phường Hoà Lạc - Thành phố Móng Cái - Quảng Ninh </t>
  </si>
  <si>
    <t>0973718729</t>
  </si>
  <si>
    <t>0978 099 132</t>
  </si>
  <si>
    <t>D108703410</t>
  </si>
  <si>
    <t>Hoàng Thị Lan</t>
  </si>
  <si>
    <t>08/02/1982</t>
  </si>
  <si>
    <t xml:space="preserve">Thôn 8 - Xã Hải Đông - Thành phố Móng Cái - Quảng Ninh </t>
  </si>
  <si>
    <t>0919904069</t>
  </si>
  <si>
    <t>D108703492</t>
  </si>
  <si>
    <t>Ngô Thị Hiền</t>
  </si>
  <si>
    <t>19/09/1989</t>
  </si>
  <si>
    <t xml:space="preserve">Khu 2 - Phường Hải Yên - Thành phố Móng Cái - Quảng Ninh </t>
  </si>
  <si>
    <t>0936795480</t>
  </si>
  <si>
    <t>D108703711</t>
  </si>
  <si>
    <t>Nguyễn Thị Hồng Anh (Nguyễn Thị Bưởi)</t>
  </si>
  <si>
    <t>13/07/1977</t>
  </si>
  <si>
    <t xml:space="preserve">Ninh Dương - Phường Ninh Dương - Thành phố Móng Cái - Quảng Ninh </t>
  </si>
  <si>
    <t>0968169046</t>
  </si>
  <si>
    <t>05/12/1982</t>
  </si>
  <si>
    <t xml:space="preserve">Thôn 7 - Xã Hải Đông - Thành phố Móng Cái - Quảng Ninh </t>
  </si>
  <si>
    <t>0942646818</t>
  </si>
  <si>
    <t>D108703793</t>
  </si>
  <si>
    <t>Phạm Thị Hoàng My</t>
  </si>
  <si>
    <t>27/06/1968</t>
  </si>
  <si>
    <t xml:space="preserve">Thôn 6 - Xã Hải Đông - Thành phố Móng Cái - Quảng Ninh </t>
  </si>
  <si>
    <t>0912030064</t>
  </si>
  <si>
    <t>D108703474</t>
  </si>
  <si>
    <t>Phạm Văn Đông</t>
  </si>
  <si>
    <t>30/09/1982</t>
  </si>
  <si>
    <t xml:space="preserve">Hải Đông - Xã Hải Đông - Thành phố Móng Cái - Quảng Ninh </t>
  </si>
  <si>
    <t>0987033188</t>
  </si>
  <si>
    <t>D108703483</t>
  </si>
  <si>
    <t>Vũ Thị Minh Thúy</t>
  </si>
  <si>
    <t>29/06/1980</t>
  </si>
  <si>
    <t xml:space="preserve">Tổ 4 Khu 2 - Phường Hoà Lạc - Thành phố Móng Cái - Quảng Ninh </t>
  </si>
  <si>
    <t>0916526366</t>
  </si>
  <si>
    <t>D108702767</t>
  </si>
  <si>
    <t>Bùi Thị Thoa</t>
  </si>
  <si>
    <t>08/07/1991</t>
  </si>
  <si>
    <t xml:space="preserve">thôn Trung - Xã Vạn Ninh - Thành phố Móng Cái - Quảng Ninh </t>
  </si>
  <si>
    <t>0979950968</t>
  </si>
  <si>
    <t>D108702086</t>
  </si>
  <si>
    <t>Đỗ Thị Thu Hà</t>
  </si>
  <si>
    <t>24/01/1986</t>
  </si>
  <si>
    <t>0368689689</t>
  </si>
  <si>
    <t>01/08/1981</t>
  </si>
  <si>
    <t xml:space="preserve">tổ 5 khu Hạ - Phường Ninh Dương - Thành phố Móng Cái - Quảng Ninh </t>
  </si>
  <si>
    <t>0396124798</t>
  </si>
  <si>
    <t>01696 740 986</t>
  </si>
  <si>
    <t>18/08/1991</t>
  </si>
  <si>
    <t xml:space="preserve">Tổ 5 Khu Hạ Long - Phường Ninh Dương - Thành phố Móng Cái - Quảng Ninh </t>
  </si>
  <si>
    <t>0376398880</t>
  </si>
  <si>
    <t>D108703003</t>
  </si>
  <si>
    <t>Nguyễn Thị Bích Hằng</t>
  </si>
  <si>
    <t>24/04/1980</t>
  </si>
  <si>
    <t xml:space="preserve">Tổ 4 Hồng Kỳ - Phường Ninh Dương - Thành phố Móng Cái - Quảng Ninh </t>
  </si>
  <si>
    <t>0906961678</t>
  </si>
  <si>
    <t>D108702916</t>
  </si>
  <si>
    <t>Nguyễn Thị Nhàn</t>
  </si>
  <si>
    <t>29/08/1983</t>
  </si>
  <si>
    <t>0388234181</t>
  </si>
  <si>
    <t>D108702998</t>
  </si>
  <si>
    <t>Nguyễn Thị Trang</t>
  </si>
  <si>
    <t>16/11/1985</t>
  </si>
  <si>
    <t>0388615758</t>
  </si>
  <si>
    <t>D108702165</t>
  </si>
  <si>
    <t>Nguyễn Văn Hoàn</t>
  </si>
  <si>
    <t>12/07/1979</t>
  </si>
  <si>
    <t>0904031445</t>
  </si>
  <si>
    <t>D108702697</t>
  </si>
  <si>
    <t>Phạm Thị Nhâm</t>
  </si>
  <si>
    <t>01/01/1982</t>
  </si>
  <si>
    <t xml:space="preserve">Tổ 5 - Phường Ninh Dương - Thành phố Móng Cái - Quảng Ninh </t>
  </si>
  <si>
    <t>0397049138</t>
  </si>
  <si>
    <t>D108703447</t>
  </si>
  <si>
    <t>Trương Thị Hạnh</t>
  </si>
  <si>
    <t>01/01/1981</t>
  </si>
  <si>
    <t xml:space="preserve">Tổ 6, Khu Thượng Ninh - Phường Ninh Dương - Thành phố Móng Cái - Quảng Ninh </t>
  </si>
  <si>
    <t>0393160778</t>
  </si>
  <si>
    <t>D108703438</t>
  </si>
  <si>
    <t>Bùi Thị Yên</t>
  </si>
  <si>
    <t>25/11/1982</t>
  </si>
  <si>
    <t xml:space="preserve">Thôn Minh Tân - Xã Quảng Minh - Huyện Hải Hà - Quảng Ninh </t>
  </si>
  <si>
    <t>0793337982</t>
  </si>
  <si>
    <t>06/07/1966</t>
  </si>
  <si>
    <t>0367803222</t>
  </si>
  <si>
    <t>D108702794</t>
  </si>
  <si>
    <t>Chu Thị Thanh Diềm</t>
  </si>
  <si>
    <t>02/11/1993</t>
  </si>
  <si>
    <t xml:space="preserve">Lê Quý Đôn - Thị trấn Quảng Hà - Huyện Hải Hà - Quảng Ninh </t>
  </si>
  <si>
    <t>0975033343</t>
  </si>
  <si>
    <t>D108700149</t>
  </si>
  <si>
    <t>Đào Thị Huệ</t>
  </si>
  <si>
    <t>20/02/1966</t>
  </si>
  <si>
    <t xml:space="preserve">Trần Bình Trọng - Thị trấn Quảng Hà - Huyện Hải Hà - Quảng Ninh </t>
  </si>
  <si>
    <t>0983760144</t>
  </si>
  <si>
    <t>Nguồn khác</t>
  </si>
  <si>
    <t>AC/018P-0350297</t>
  </si>
  <si>
    <t>D108702624</t>
  </si>
  <si>
    <t>Đặng Thúy Nga</t>
  </si>
  <si>
    <t>04/10/1963</t>
  </si>
  <si>
    <t xml:space="preserve">Phố Trần Bình Trọng - Thị trấn Quảng Hà - Huyện Hải Hà - Quảng Ninh </t>
  </si>
  <si>
    <t>0982760460</t>
  </si>
  <si>
    <t>D108702420</t>
  </si>
  <si>
    <t>Đinh Thị Bình</t>
  </si>
  <si>
    <t>03/10/1965</t>
  </si>
  <si>
    <t>0976937688</t>
  </si>
  <si>
    <t>15/05/1984</t>
  </si>
  <si>
    <t xml:space="preserve">58 Trần Khánh Dư - Thị trấn Quảng Hà - Huyện Hải Hà - Quảng Ninh </t>
  </si>
  <si>
    <t>0327122888</t>
  </si>
  <si>
    <t>D108702882</t>
  </si>
  <si>
    <t>Hoàng Liên Sơn</t>
  </si>
  <si>
    <t>19/08/1959</t>
  </si>
  <si>
    <t xml:space="preserve">69 Trần Bình Trọng - Thị trấn Quảng Hà - Huyện Hải Hà - Quảng Ninh </t>
  </si>
  <si>
    <t>0936729566</t>
  </si>
  <si>
    <t>17/05/1972</t>
  </si>
  <si>
    <t xml:space="preserve">Thôn 1 - Xã Quảng Phong - Huyện Hải Hà - Quảng Ninh </t>
  </si>
  <si>
    <t>05/12/1964</t>
  </si>
  <si>
    <t xml:space="preserve">số nhà 59, phố Ngô Quyền - Thị trấn Quảng Hà - Huyện Hải Hà - Quảng Ninh </t>
  </si>
  <si>
    <t>0982978898</t>
  </si>
  <si>
    <t>D108703669</t>
  </si>
  <si>
    <t>Lê Hồng Nhung</t>
  </si>
  <si>
    <t>24/07/1981</t>
  </si>
  <si>
    <t xml:space="preserve">139 Chu Văn An - Thị trấn Quảng Hà - Huyện Hải Hà - Quảng Ninh </t>
  </si>
  <si>
    <t>0357384559</t>
  </si>
  <si>
    <t>D108703322</t>
  </si>
  <si>
    <t>Lê Thị Điển</t>
  </si>
  <si>
    <t>14/03/1968</t>
  </si>
  <si>
    <t xml:space="preserve">Thôn 2 - Xã Quảng Chính - Huyện Hải Hà - Quảng Ninh </t>
  </si>
  <si>
    <t>0965426136</t>
  </si>
  <si>
    <t>D108733235</t>
  </si>
  <si>
    <t>Lê Thị Huệ</t>
  </si>
  <si>
    <t>18/05/1964</t>
  </si>
  <si>
    <t xml:space="preserve">Thôn 6 - Xã Đường Hoa - Huyện Hải Hà - Quảng Ninh </t>
  </si>
  <si>
    <t>0978806914</t>
  </si>
  <si>
    <t>15/12/1956</t>
  </si>
  <si>
    <t>568393233</t>
  </si>
  <si>
    <t>Lê Quang Công</t>
  </si>
  <si>
    <t>0974236686</t>
  </si>
  <si>
    <t>0986948698</t>
  </si>
  <si>
    <t>AC/018P-0350298</t>
  </si>
  <si>
    <t>D108702129</t>
  </si>
  <si>
    <t>Lê Thị Sao</t>
  </si>
  <si>
    <t>04/06/1990</t>
  </si>
  <si>
    <t xml:space="preserve">Thôn 7 - Xã Quảng Chính - Huyện Hải Hà - Quảng Ninh </t>
  </si>
  <si>
    <t>0965065389</t>
  </si>
  <si>
    <t>19/07/1965</t>
  </si>
  <si>
    <t xml:space="preserve">Khu 1 - Thị trấn Quảng Hà - Huyện Hải Hà - Quảng Ninh </t>
  </si>
  <si>
    <t>0986103688</t>
  </si>
  <si>
    <t>D108700176</t>
  </si>
  <si>
    <t>Nguyễn Kim Liên (Nguyễn Thị Liên)</t>
  </si>
  <si>
    <t>04/08/1963</t>
  </si>
  <si>
    <t xml:space="preserve">phố Lý Thường Kiệt - Thị trấn Quảng Hà - Huyện Hải Hà - Quảng Ninh </t>
  </si>
  <si>
    <t>0988769678</t>
  </si>
  <si>
    <t>D108702095</t>
  </si>
  <si>
    <t>Nguyễn Mạnh Chiến</t>
  </si>
  <si>
    <t>28/01/1983</t>
  </si>
  <si>
    <t>0362569334</t>
  </si>
  <si>
    <t>D108703720</t>
  </si>
  <si>
    <t>Nguyễn Thị Hồng Nhung</t>
  </si>
  <si>
    <t>13/12/1986</t>
  </si>
  <si>
    <t xml:space="preserve">118 Lý Thường Kiệt - Thị trấn Quảng Hà - Huyện Hải Hà - Quảng Ninh </t>
  </si>
  <si>
    <t>0399185988</t>
  </si>
  <si>
    <t>20/12/1963</t>
  </si>
  <si>
    <t xml:space="preserve">Phỗ Ngô Quyền - Thị trấn Quảng Hà - Huyện Hải Hà - Quảng Ninh </t>
  </si>
  <si>
    <t>0976653616</t>
  </si>
  <si>
    <t>10/05/1989</t>
  </si>
  <si>
    <t xml:space="preserve">59 Ngô Quyền - Thị trấn Quảng Hà - Huyện Hải Hà - Quảng Ninh </t>
  </si>
  <si>
    <t>0914771989</t>
  </si>
  <si>
    <t>D108701306</t>
  </si>
  <si>
    <t>Nguyễn Thị Quế</t>
  </si>
  <si>
    <t>14/03/1963</t>
  </si>
  <si>
    <t xml:space="preserve">Ngô Quyền - Thị trấn Quảng Hà - Huyện Hải Hà - Quảng Ninh </t>
  </si>
  <si>
    <t>09364488199</t>
  </si>
  <si>
    <t>D108703340</t>
  </si>
  <si>
    <t>Nguyễn Thị Thu Hương</t>
  </si>
  <si>
    <t>01/10/1989</t>
  </si>
  <si>
    <t xml:space="preserve">Thôn 1 - Xã Quảng Chính - Huyện Hải Hà - Quảng Ninh </t>
  </si>
  <si>
    <t>0977408980</t>
  </si>
  <si>
    <t>D108703757</t>
  </si>
  <si>
    <t>Nguyễn Thu Phương</t>
  </si>
  <si>
    <t>14/07/1989</t>
  </si>
  <si>
    <t xml:space="preserve">Số 60, thôn 5 - Xã Quảng Chính - Huyện Hải Hà - Quảng Ninh </t>
  </si>
  <si>
    <t>0972111600</t>
  </si>
  <si>
    <t>01/01/1964</t>
  </si>
  <si>
    <t>568679730</t>
  </si>
  <si>
    <t xml:space="preserve">SN 59, Ngô Quyền - Thị trấn Quảng Hà - Huyện Hải Hà - Quảng Ninh </t>
  </si>
  <si>
    <t>Hoàng Thị Hoan</t>
  </si>
  <si>
    <t>Thôn Trung Sơn, Xã Quảng Lợi, Huyện Đầm Hà, Quảng Ninh</t>
  </si>
  <si>
    <t>0967710819</t>
  </si>
  <si>
    <t>AC/018P-0350300</t>
  </si>
  <si>
    <t>D108703809</t>
  </si>
  <si>
    <t>Phạm Thị Ngoan</t>
  </si>
  <si>
    <t>17/10/1971</t>
  </si>
  <si>
    <t xml:space="preserve">100 Nguyễn Du - Thị trấn Quảng Hà - Huyện Hải Hà - Quảng Ninh </t>
  </si>
  <si>
    <t>0333530781</t>
  </si>
  <si>
    <t>D108702688</t>
  </si>
  <si>
    <t>Trưởng Quay Phóng</t>
  </si>
  <si>
    <t>19/05/1971</t>
  </si>
  <si>
    <t xml:space="preserve">Thôn 5 - Xã Quảng Phong - Huyện Hải Hà - Quảng Ninh </t>
  </si>
  <si>
    <t>0948960691</t>
  </si>
  <si>
    <t>D108701874</t>
  </si>
  <si>
    <t>Bùi Thị Tuyết</t>
  </si>
  <si>
    <t>02/04/1980</t>
  </si>
  <si>
    <t xml:space="preserve">Thôn 5 - Xã Quảng Long - Huyện Hải Hà - Quảng Ninh </t>
  </si>
  <si>
    <t>0936584665</t>
  </si>
  <si>
    <t>12/02/1982</t>
  </si>
  <si>
    <t xml:space="preserve">số 33 - đường Phan Chu Trinh - Phường Hoà Lạc - Thành phố Móng Cái - Quảng Ninh </t>
  </si>
  <si>
    <t>0912427699</t>
  </si>
  <si>
    <t>23/07/1966</t>
  </si>
  <si>
    <t xml:space="preserve">thôn 5 - Xã Quảng Thịnh - Huyện Hải Hà - Quảng Ninh </t>
  </si>
  <si>
    <t>0366083134</t>
  </si>
  <si>
    <t>D108703526</t>
  </si>
  <si>
    <t>Đào Thị Dung</t>
  </si>
  <si>
    <t>16/03/1993</t>
  </si>
  <si>
    <t xml:space="preserve">Thôn 3 - Xã Quảng Minh - Huyện Hải Hà - Quảng Ninh </t>
  </si>
  <si>
    <t>0981281522</t>
  </si>
  <si>
    <t>04/02/1978</t>
  </si>
  <si>
    <t xml:space="preserve">thôn Quảng Thành - Thị trấn Quảng Hà - Huyện Hải Hà - Quảng Ninh </t>
  </si>
  <si>
    <t>0362340559</t>
  </si>
  <si>
    <t>D108703395</t>
  </si>
  <si>
    <t>Hà Đình Bẩy</t>
  </si>
  <si>
    <t>19/05/1953</t>
  </si>
  <si>
    <t xml:space="preserve">Thôn Hải An - Xã Quảng Thành - Huyện Hải Hà - Quảng Ninh </t>
  </si>
  <si>
    <t>0987248253</t>
  </si>
  <si>
    <t>01289 242 303</t>
  </si>
  <si>
    <t>14/03/1982</t>
  </si>
  <si>
    <t xml:space="preserve">thôn 8 - Xã Hải Đông - Thành phố Móng Cái - Quảng Ninh </t>
  </si>
  <si>
    <t>0912493262</t>
  </si>
  <si>
    <t>D108703678</t>
  </si>
  <si>
    <t>Lê Thị Hồng</t>
  </si>
  <si>
    <t>06/10/1990</t>
  </si>
  <si>
    <t xml:space="preserve">39 Phan Đình Phùng - Thị trấn Quảng Hà - Huyện Hải Hà - Quảng Ninh </t>
  </si>
  <si>
    <t>0396123510</t>
  </si>
  <si>
    <t>D108733411</t>
  </si>
  <si>
    <t>Lê Thị Huyền</t>
  </si>
  <si>
    <t>04/09/1982</t>
  </si>
  <si>
    <t xml:space="preserve">Số 109 Phố Chu Văn An - Thị trấn Quảng Hà - Huyện Hải Hà - Quảng Ninh </t>
  </si>
  <si>
    <t>0986172356</t>
  </si>
  <si>
    <t>27/08/1967</t>
  </si>
  <si>
    <t xml:space="preserve">Số 103 - phố Chu Văn An - Thị trấn Quảng Hà - Huyện Hải Hà - Quảng Ninh </t>
  </si>
  <si>
    <t>0942394168</t>
  </si>
  <si>
    <t>25/09/1984</t>
  </si>
  <si>
    <t xml:space="preserve">phố Trần Quốc Toản - Thị trấn Quảng Hà - Huyện Hải Hà - Quảng Ninh </t>
  </si>
  <si>
    <t>0978099123</t>
  </si>
  <si>
    <t>02/09/1971</t>
  </si>
  <si>
    <t>0328821828</t>
  </si>
  <si>
    <t>D108703155</t>
  </si>
  <si>
    <t>Lỷ Chi Lầm</t>
  </si>
  <si>
    <t>15/10/1986</t>
  </si>
  <si>
    <t xml:space="preserve">Bản Lý Nà - Xã Quảng Đức - Huyện Hải Hà - Quảng Ninh </t>
  </si>
  <si>
    <t>0364159666</t>
  </si>
  <si>
    <t>D108702466</t>
  </si>
  <si>
    <t>25/03/1986</t>
  </si>
  <si>
    <t xml:space="preserve">77 Chu Văn An - Thị trấn Quảng Hà - Huyện Hải Hà - Quảng Ninh </t>
  </si>
  <si>
    <t>0388160166</t>
  </si>
  <si>
    <t>01/01/1970</t>
  </si>
  <si>
    <t xml:space="preserve">Thôn 3 - Xã Quảng Thành - Huyện Hải Hà - Quảng Ninh </t>
  </si>
  <si>
    <t>0833503669</t>
  </si>
  <si>
    <t>D108702110</t>
  </si>
  <si>
    <t>01/05/1982</t>
  </si>
  <si>
    <t xml:space="preserve">Quảng Thành - Xã Quảng Thành - Huyện Hải Hà - Quảng Ninh </t>
  </si>
  <si>
    <t>0369735468</t>
  </si>
  <si>
    <t>D108703465</t>
  </si>
  <si>
    <t>Nguyễn Viết Tuyền</t>
  </si>
  <si>
    <t>28/09/1983</t>
  </si>
  <si>
    <t xml:space="preserve">Thôn Hải Thành - Xã Quảng Thành - Huyện Hải Hà - Quảng Ninh </t>
  </si>
  <si>
    <t>0978720856</t>
  </si>
  <si>
    <t>01648 336 979</t>
  </si>
  <si>
    <t>D108703456</t>
  </si>
  <si>
    <t>Ninh Xuân Hùng</t>
  </si>
  <si>
    <t>18/04/1967</t>
  </si>
  <si>
    <t xml:space="preserve">188 Thôn Bắc - Xã Phú Hải - Huyện Hải Hà - Quảng Ninh </t>
  </si>
  <si>
    <t>091580948</t>
  </si>
  <si>
    <t>04/11/1963</t>
  </si>
  <si>
    <t>0366363828</t>
  </si>
  <si>
    <t>29/08/1993</t>
  </si>
  <si>
    <t xml:space="preserve">thôn Hải Thành - Xã Quảng Thành - Huyện Hải Hà - Quảng Ninh </t>
  </si>
  <si>
    <t>0967035599</t>
  </si>
  <si>
    <t>03/10/1984</t>
  </si>
  <si>
    <t>0976680670</t>
  </si>
  <si>
    <t>D108701980</t>
  </si>
  <si>
    <t>Trần Thị Xuân</t>
  </si>
  <si>
    <t>08/04/1974</t>
  </si>
  <si>
    <t xml:space="preserve">Thôn 6 - Xã Quảng Minh - Huyện Hải Hà - Quảng Ninh </t>
  </si>
  <si>
    <t>0964203676</t>
  </si>
  <si>
    <t>D108703863</t>
  </si>
  <si>
    <t>Trần Văn Khương</t>
  </si>
  <si>
    <t>05/06/1969</t>
  </si>
  <si>
    <t>0383340556</t>
  </si>
  <si>
    <t>D108703599</t>
  </si>
  <si>
    <t>Bùi Thị Huệ</t>
  </si>
  <si>
    <t>26/01/1964</t>
  </si>
  <si>
    <t xml:space="preserve">Số 96 Thôn Trung - Xã Phú Hải - Huyện Hải Hà - Quảng Ninh </t>
  </si>
  <si>
    <t>0989955663</t>
  </si>
  <si>
    <t>30/10/1962</t>
  </si>
  <si>
    <t xml:space="preserve">101 Trần Bình Trọng - Thị trấn Quảng Hà - Huyện Hải Hà - Quảng Ninh </t>
  </si>
  <si>
    <t>0363672868</t>
  </si>
  <si>
    <t>D108700741</t>
  </si>
  <si>
    <t>Đinh Thị Hương</t>
  </si>
  <si>
    <t>01/06/1983</t>
  </si>
  <si>
    <t xml:space="preserve">quảng minh - Xã Quảng Minh - Huyện Hải Hà - Quảng Ninh </t>
  </si>
  <si>
    <t>0369278816</t>
  </si>
  <si>
    <t>D108700927</t>
  </si>
  <si>
    <t>05/09/1962</t>
  </si>
  <si>
    <t xml:space="preserve">Phú Hải - Xã Phú Hải - Huyện Hải Hà - Quảng Ninh </t>
  </si>
  <si>
    <t>0969933028</t>
  </si>
  <si>
    <t>D108701795</t>
  </si>
  <si>
    <t>Hoàng Thị Liên</t>
  </si>
  <si>
    <t>0989 226 323</t>
  </si>
  <si>
    <t>27/02/1983</t>
  </si>
  <si>
    <t xml:space="preserve">số nhà 104, phố Chu Văn An - Thị trấn Quảng Hà - Huyện Hải Hà - Quảng Ninh </t>
  </si>
  <si>
    <t>0946166118</t>
  </si>
  <si>
    <t>02/04/1959</t>
  </si>
  <si>
    <t xml:space="preserve">Số nhà 11, Trần Bình Trọng - Thị trấn Quảng Hà - Huyện Hải Hà - Quảng Ninh </t>
  </si>
  <si>
    <t>0396851959</t>
  </si>
  <si>
    <t>D108703243</t>
  </si>
  <si>
    <t>Hoàng Thị Thảo</t>
  </si>
  <si>
    <t>23/03/1960</t>
  </si>
  <si>
    <t xml:space="preserve">Thôn 5 - Xã Quảng Chính - Huyện Hải Hà - Quảng Ninh </t>
  </si>
  <si>
    <t>0393640866</t>
  </si>
  <si>
    <t>D108702554</t>
  </si>
  <si>
    <t>Hoàng Văn Lịch</t>
  </si>
  <si>
    <t>26/06/1981</t>
  </si>
  <si>
    <t xml:space="preserve">Phố Hoàng Hoa Thám - Thị trấn Quảng Hà - Huyện Hải Hà - Quảng Ninh </t>
  </si>
  <si>
    <t>0392193898</t>
  </si>
  <si>
    <t>D108700778</t>
  </si>
  <si>
    <t>Lương Thị Thanh Trang</t>
  </si>
  <si>
    <t>28/11/1998</t>
  </si>
  <si>
    <t xml:space="preserve">153 Trần Bình Trọng - Thị trấn Quảng Hà - Huyện Hải Hà - Quảng Ninh </t>
  </si>
  <si>
    <t>0386668665</t>
  </si>
  <si>
    <t>20/04/1980</t>
  </si>
  <si>
    <t xml:space="preserve">87 trần bình trọng - Thị trấn Quảng Hà - Huyện Hải Hà - Quảng Ninh </t>
  </si>
  <si>
    <t>0368677346</t>
  </si>
  <si>
    <t>D108703270</t>
  </si>
  <si>
    <t>25/08/1995</t>
  </si>
  <si>
    <t xml:space="preserve">Quảng Hà - Thị trấn Quảng Hà - Huyện Hải Hà - Quảng Ninh </t>
  </si>
  <si>
    <t>0349038361</t>
  </si>
  <si>
    <t>10/05/1993</t>
  </si>
  <si>
    <t xml:space="preserve">Thôn 2 - Xã Quảng Long - Huyện Hải Hà - Quảng Ninh </t>
  </si>
  <si>
    <t>0358900133</t>
  </si>
  <si>
    <t>07/04/1967</t>
  </si>
  <si>
    <t xml:space="preserve">153 - Trần Bình Trọng - Thị trấn Quảng Hà - Huyện Hải Hà - Quảng Ninh </t>
  </si>
  <si>
    <t>D108703359</t>
  </si>
  <si>
    <t>06/06/1986</t>
  </si>
  <si>
    <t>0969263818</t>
  </si>
  <si>
    <t>D108702332</t>
  </si>
  <si>
    <t>Phạm Thị Khánh Ninh</t>
  </si>
  <si>
    <t>14/09/1995</t>
  </si>
  <si>
    <t xml:space="preserve">252 thôn 6 - Xã Quảng Chính - Huyện Hải Hà - Quảng Ninh </t>
  </si>
  <si>
    <t>0355303856</t>
  </si>
  <si>
    <t>D108703818</t>
  </si>
  <si>
    <t>Phạm Thị Ngọc</t>
  </si>
  <si>
    <t>20/07/1964</t>
  </si>
  <si>
    <t xml:space="preserve">168 Trần Bình Trọng - Thị trấn Quảng Hà - Huyện Hải Hà - Quảng Ninh </t>
  </si>
  <si>
    <t>0903410737</t>
  </si>
  <si>
    <t>D108703836</t>
  </si>
  <si>
    <t>Tô Thị Kim Xuyến</t>
  </si>
  <si>
    <t>26/02/1994</t>
  </si>
  <si>
    <t>0979417193</t>
  </si>
  <si>
    <t>D108703517</t>
  </si>
  <si>
    <t>31/05/1985</t>
  </si>
  <si>
    <t>01699 289 380</t>
  </si>
  <si>
    <t xml:space="preserve">12 Ngô Quyền - Thị trấn Quảng Hà - Huyện Hải Hà - Quảng Ninh </t>
  </si>
  <si>
    <t>0788270800</t>
  </si>
  <si>
    <t>20/01/1963</t>
  </si>
  <si>
    <t xml:space="preserve">số nhà 101, Chu Văn An - Thị trấn Quảng Hà - Huyện Hải Hà - Quảng Ninh </t>
  </si>
  <si>
    <t>02033507226</t>
  </si>
  <si>
    <t>D108702262</t>
  </si>
  <si>
    <t>Vũ Thị Thu Hiền</t>
  </si>
  <si>
    <t>19/02/1975</t>
  </si>
  <si>
    <t>0397871931</t>
  </si>
  <si>
    <t>28/06/1968</t>
  </si>
  <si>
    <t>D108702819</t>
  </si>
  <si>
    <t>Cung Văn Thân</t>
  </si>
  <si>
    <t>06/05/1993</t>
  </si>
  <si>
    <t xml:space="preserve">Thôn 10A - Xã Hải Xuân - Thành phố Móng Cái - Quảng Ninh </t>
  </si>
  <si>
    <t>0365848086</t>
  </si>
  <si>
    <t>D108703146</t>
  </si>
  <si>
    <t>12/06/1986</t>
  </si>
  <si>
    <t xml:space="preserve">Phún - Xã Bắc Sơn - Thành phố Móng Cái - Quảng Ninh </t>
  </si>
  <si>
    <t>0374677900</t>
  </si>
  <si>
    <t>20/10/1958</t>
  </si>
  <si>
    <t xml:space="preserve">Khu 6 - Phường Hải Yên - Thành phố Móng Cái - Quảng Ninh </t>
  </si>
  <si>
    <t>0374741898</t>
  </si>
  <si>
    <t>D108702545</t>
  </si>
  <si>
    <t>Hoàng Thị Hằng</t>
  </si>
  <si>
    <t>01/09/1988</t>
  </si>
  <si>
    <t xml:space="preserve">Khu Hồng Phong - Phường Ninh Dương - Thành phố Móng Cái - Quảng Ninh </t>
  </si>
  <si>
    <t>0974852469</t>
  </si>
  <si>
    <t>568431995</t>
  </si>
  <si>
    <t>Đỗ Văn Dũng</t>
  </si>
  <si>
    <t>Số Nhà 78 - Hoàng Văn Thụ, Thị trấn Đầm Hà, Huyện Đầm Hà, Quảng Ninh</t>
  </si>
  <si>
    <t>01683 557 590</t>
  </si>
  <si>
    <t>AC/018P-0350304</t>
  </si>
  <si>
    <t>01/06/1994</t>
  </si>
  <si>
    <t xml:space="preserve">Thôn Nam - Xã Vạn Ninh - Thành phố Móng Cái - Quảng Ninh </t>
  </si>
  <si>
    <t>0354429382</t>
  </si>
  <si>
    <t>D108703252</t>
  </si>
  <si>
    <t>Hoàng Thị Trang (Hoàng Thị Tiến)</t>
  </si>
  <si>
    <t>09/01/1996</t>
  </si>
  <si>
    <t>0961923403</t>
  </si>
  <si>
    <t>D108701926</t>
  </si>
  <si>
    <t>Hoàng Văn Hữu</t>
  </si>
  <si>
    <t>20/07/1985</t>
  </si>
  <si>
    <t xml:space="preserve">Tổ 3 - Khu Hồng Phong - Phường Ninh Dương - Thành phố Móng Cái - Quảng Ninh </t>
  </si>
  <si>
    <t>0392685555</t>
  </si>
  <si>
    <t>D108703650</t>
  </si>
  <si>
    <t>Hoàng Văn Tiến</t>
  </si>
  <si>
    <t>14/09/1992</t>
  </si>
  <si>
    <t xml:space="preserve">Thôn 3 - Xã Vĩnh Thực - Thành phố Móng Cái - Quảng Ninh </t>
  </si>
  <si>
    <t>0352288762</t>
  </si>
  <si>
    <t>D108703313</t>
  </si>
  <si>
    <t>Kiều Thị Hải</t>
  </si>
  <si>
    <t>25/02/1991</t>
  </si>
  <si>
    <t xml:space="preserve">Hải Xuân - Xã Hải Xuân - Thành phố Móng Cái - Quảng Ninh </t>
  </si>
  <si>
    <t>0387337358</t>
  </si>
  <si>
    <t>D108703261</t>
  </si>
  <si>
    <t>Nguyễn Thị Chín</t>
  </si>
  <si>
    <t>01/09/1985</t>
  </si>
  <si>
    <t>0976313599</t>
  </si>
  <si>
    <t>D108703216</t>
  </si>
  <si>
    <t>Nguyễn Thị Giang</t>
  </si>
  <si>
    <t>18/05/1985</t>
  </si>
  <si>
    <t xml:space="preserve">Ka Long - Phường Ka Long - Thành phố Móng Cái - Quảng Ninh </t>
  </si>
  <si>
    <t>0969589166</t>
  </si>
  <si>
    <t>D108724219</t>
  </si>
  <si>
    <t>Lê Đại Điền</t>
  </si>
  <si>
    <t>18/04/1983</t>
  </si>
  <si>
    <t xml:space="preserve">tổ 3, khu Hồng Phong - Phường Ninh Dương - Thành phố Móng Cái - Quảng Ninh </t>
  </si>
  <si>
    <t>0339735555</t>
  </si>
  <si>
    <t>D108702970</t>
  </si>
  <si>
    <t>Nguyễn Thị Phương Ninh</t>
  </si>
  <si>
    <t>30/12/1984</t>
  </si>
  <si>
    <t xml:space="preserve">Thôn 10 - Xã Hải Xuân - Thành phố Móng Cái - Quảng Ninh </t>
  </si>
  <si>
    <t>0979268488</t>
  </si>
  <si>
    <t>D108703128</t>
  </si>
  <si>
    <t>Nguyễn Thị Tình</t>
  </si>
  <si>
    <t>06/12/1993</t>
  </si>
  <si>
    <t xml:space="preserve">Đầm Buôn - Xã Đầm Hà - Huyện Đầm Hà - Quảng Ninh </t>
  </si>
  <si>
    <t>0397814217</t>
  </si>
  <si>
    <t>D108702615</t>
  </si>
  <si>
    <t>12/10/1976</t>
  </si>
  <si>
    <t xml:space="preserve">Thượng Trung - Phường Ninh Dương - Thành phố Móng Cái - Quảng Ninh </t>
  </si>
  <si>
    <t>0986612678</t>
  </si>
  <si>
    <t>D108702837</t>
  </si>
  <si>
    <t>01649984863</t>
  </si>
  <si>
    <t>Phạm Thị Mỹ Hạnh</t>
  </si>
  <si>
    <t>26/12/1983</t>
  </si>
  <si>
    <t xml:space="preserve">Hòa Lạc - Phường Hoà Lạc - Thành phố Móng Cái - Quảng Ninh </t>
  </si>
  <si>
    <t>0913506206</t>
  </si>
  <si>
    <t>D108703553</t>
  </si>
  <si>
    <t>Phạm Văn Thành</t>
  </si>
  <si>
    <t>15/03/1981</t>
  </si>
  <si>
    <t xml:space="preserve">Vạn Ninh - Xã Vạn Ninh - Thành phố Móng Cái - Quảng Ninh </t>
  </si>
  <si>
    <t>0367667666</t>
  </si>
  <si>
    <t>D108703289</t>
  </si>
  <si>
    <t>Vũ Thị Hằng</t>
  </si>
  <si>
    <t>03/12/1981</t>
  </si>
  <si>
    <t xml:space="preserve">Thọ Xuân - Phường Hoà Lạc - Thành phố Móng Cái - Quảng Ninh </t>
  </si>
  <si>
    <t>0963392166</t>
  </si>
  <si>
    <t>D108702989</t>
  </si>
  <si>
    <t>Lê Đại Lợi</t>
  </si>
  <si>
    <t>20/01/1961</t>
  </si>
  <si>
    <t>0389992000</t>
  </si>
  <si>
    <t>D108703386</t>
  </si>
  <si>
    <t>Lê Kim Thoa</t>
  </si>
  <si>
    <t>24/03/1985</t>
  </si>
  <si>
    <t xml:space="preserve">Tổ 11, Khu 2 - Phường Hồng Hải - Thành phố Hạ Long - Quảng Ninh </t>
  </si>
  <si>
    <t>0936922262</t>
  </si>
  <si>
    <t>D108703058</t>
  </si>
  <si>
    <t>Nguyễn Thị Hòa</t>
  </si>
  <si>
    <t>26/01/1967</t>
  </si>
  <si>
    <t xml:space="preserve">Phường Ninh Dương - Phường Ninh Dương - Thành phố Móng Cái - Quảng Ninh </t>
  </si>
  <si>
    <t>0912122899</t>
  </si>
  <si>
    <t>20/03/1961</t>
  </si>
  <si>
    <t xml:space="preserve">Tổ 5, khu Thượng Trung - Phường Ninh Dương - Thành phố Móng Cái - Quảng Ninh </t>
  </si>
  <si>
    <t>0981521916</t>
  </si>
  <si>
    <t>D108703368</t>
  </si>
  <si>
    <t>Phạm Văn Tiến</t>
  </si>
  <si>
    <t>20/09/1993</t>
  </si>
  <si>
    <t xml:space="preserve">Khu 7 - Phường Hải Yên - Thành phố Móng Cái - Quảng Ninh </t>
  </si>
  <si>
    <t>0822794756</t>
  </si>
  <si>
    <t>D108703580</t>
  </si>
  <si>
    <t>Bùi Đức Thắng</t>
  </si>
  <si>
    <t>10/10/1990</t>
  </si>
  <si>
    <t xml:space="preserve">Cầu Voi - Xã Vạn Ninh - Thành phố Móng Cái - Quảng Ninh </t>
  </si>
  <si>
    <t>0972606385</t>
  </si>
  <si>
    <t>D108703605</t>
  </si>
  <si>
    <t>Đỗ Thị Hợi</t>
  </si>
  <si>
    <t>20/10/1975</t>
  </si>
  <si>
    <t xml:space="preserve">Thôn 9, Khu 1 - Phường Ka Long - Thành phố Móng Cái - Quảng Ninh </t>
  </si>
  <si>
    <t>0986445630</t>
  </si>
  <si>
    <t>D108703696</t>
  </si>
  <si>
    <t>Lê Thị Thắm</t>
  </si>
  <si>
    <t>13/10/1995</t>
  </si>
  <si>
    <t>0394472826</t>
  </si>
  <si>
    <t>26/08/1995</t>
  </si>
  <si>
    <t>0349472170</t>
  </si>
  <si>
    <t>D108701740</t>
  </si>
  <si>
    <t>Ngô Viết Khánh</t>
  </si>
  <si>
    <t>SN 21 - Phố Thống Nhất, Thị trấn Tiên Yên, Huyện Tiên Yên, Quảng Ninh</t>
  </si>
  <si>
    <t>25/07/1991</t>
  </si>
  <si>
    <t>01255145688</t>
  </si>
  <si>
    <t xml:space="preserve">tổ 4, khu Hồng Kỳ - Phường Ninh Dương - Thành phố Móng Cái - Quảng Ninh </t>
  </si>
  <si>
    <t>0972828370</t>
  </si>
  <si>
    <t>D108702244</t>
  </si>
  <si>
    <t>Nguyễn Tất Thắng</t>
  </si>
  <si>
    <t>20/04/1960</t>
  </si>
  <si>
    <t>0333182366</t>
  </si>
  <si>
    <t>D108702563</t>
  </si>
  <si>
    <t>Nguyễn Thị Nga</t>
  </si>
  <si>
    <t>09/06/1964</t>
  </si>
  <si>
    <t>0945327115</t>
  </si>
  <si>
    <t>D108702642</t>
  </si>
  <si>
    <t>04/12/1985</t>
  </si>
  <si>
    <t xml:space="preserve">Thôn Bình Nguyên - Xã Tân Bình - Huyện Đầm Hà - Quảng Ninh </t>
  </si>
  <si>
    <t>0983250298</t>
  </si>
  <si>
    <t>D108702703</t>
  </si>
  <si>
    <t>28/03/1995</t>
  </si>
  <si>
    <t xml:space="preserve">Kỳ Sơn - Xã Tân Trào - Huyện Kiến Thụy - Hải Phòng </t>
  </si>
  <si>
    <t>0969152816</t>
  </si>
  <si>
    <t>D108702590</t>
  </si>
  <si>
    <t>Nguyễn Thị Thu Hoài</t>
  </si>
  <si>
    <t>30/06/1984</t>
  </si>
  <si>
    <t>0333061984</t>
  </si>
  <si>
    <t>D108703784</t>
  </si>
  <si>
    <t>Phạm Thị Hoàn</t>
  </si>
  <si>
    <t>20/06/1959</t>
  </si>
  <si>
    <t>0962323624</t>
  </si>
  <si>
    <t>D108702891</t>
  </si>
  <si>
    <t>Phạm Thị Thủy</t>
  </si>
  <si>
    <t>11/09/1990</t>
  </si>
  <si>
    <t>D108703827</t>
  </si>
  <si>
    <t>Phạm Thị Vui</t>
  </si>
  <si>
    <t>09/08/1976</t>
  </si>
  <si>
    <t xml:space="preserve">Tổ 8, Khu Hạ Long - Phường Ninh Dương - Thành phố Móng Cái - Quảng Ninh </t>
  </si>
  <si>
    <t>0398301366</t>
  </si>
  <si>
    <t>24/12/1978</t>
  </si>
  <si>
    <t>0967657488</t>
  </si>
  <si>
    <t>16/03/1966</t>
  </si>
  <si>
    <t xml:space="preserve">tổ 4 khu Hồng Kỳ - Phường Ninh Dương - Thành phố Móng Cái - Quảng Ninh </t>
  </si>
  <si>
    <t>0984016668</t>
  </si>
  <si>
    <t>D108703094</t>
  </si>
  <si>
    <t>04/08/1991</t>
  </si>
  <si>
    <t xml:space="preserve">Hồng Kỳ - Phường Ninh Dương - Thành phố Móng Cái - Quảng Ninh </t>
  </si>
  <si>
    <t>0962991421</t>
  </si>
  <si>
    <t>Số nhà 142 - Thôn Thác Bưởi 1, Xã Tiên Lãng, Huyện Tiên Yên, Quảng Ninh</t>
  </si>
  <si>
    <t>01683785782</t>
  </si>
  <si>
    <t>0349984863</t>
  </si>
  <si>
    <t>0383785782</t>
  </si>
  <si>
    <t>D108703225</t>
  </si>
  <si>
    <t>Trịnh Thị Hương</t>
  </si>
  <si>
    <t>10/02/1995</t>
  </si>
  <si>
    <t>0982900869</t>
  </si>
  <si>
    <t>D108702679</t>
  </si>
  <si>
    <t>04/02/1986</t>
  </si>
  <si>
    <t>0979600486</t>
  </si>
  <si>
    <t>D108702527</t>
  </si>
  <si>
    <t>Đinh Công Văn</t>
  </si>
  <si>
    <t>20/01/1981</t>
  </si>
  <si>
    <t xml:space="preserve">Tổ 15 - Phường Trà Cổ - Thành phố Móng Cái - Quảng Ninh </t>
  </si>
  <si>
    <t>0334033918</t>
  </si>
  <si>
    <t>D108703067</t>
  </si>
  <si>
    <t>02/02/1979</t>
  </si>
  <si>
    <t xml:space="preserve">Khu 3 - Xã Hải Hoà - Thành phố Móng Cái - Quảng Ninh </t>
  </si>
  <si>
    <t>0394036558</t>
  </si>
  <si>
    <t>D108702934</t>
  </si>
  <si>
    <t>Lương Thị Hoa</t>
  </si>
  <si>
    <t>12/08/1969</t>
  </si>
  <si>
    <t xml:space="preserve">Đông Ngũ - Xã Đông Ngũ - Huyện Tiên Yên - Quảng Ninh </t>
  </si>
  <si>
    <t>0358996508</t>
  </si>
  <si>
    <t>D108702606</t>
  </si>
  <si>
    <t>Lưu Thanh Hà</t>
  </si>
  <si>
    <t>23/06/1998</t>
  </si>
  <si>
    <t xml:space="preserve">Thương Trung - Phường Ninh Dương - Thành phố Móng Cái - Quảng Ninh </t>
  </si>
  <si>
    <t>0366365939</t>
  </si>
  <si>
    <t>12/10/1966</t>
  </si>
  <si>
    <t xml:space="preserve">tổ 5 - khu Thượng Trung - Phường Ninh Dương - Thành phố Móng Cái - Quảng Ninh </t>
  </si>
  <si>
    <t>0386480616</t>
  </si>
  <si>
    <t>D108702174</t>
  </si>
  <si>
    <t>Lưu Thị Cúc</t>
  </si>
  <si>
    <t>21/10/1960</t>
  </si>
  <si>
    <t xml:space="preserve">Đông Hải - Xã Đông Hải - Huyện Tiên Yên - Quảng Ninh </t>
  </si>
  <si>
    <t>0978229352</t>
  </si>
  <si>
    <t>D108703702</t>
  </si>
  <si>
    <t>25/03/1976</t>
  </si>
  <si>
    <t>0382618331</t>
  </si>
  <si>
    <t>D108702581</t>
  </si>
  <si>
    <t>Nguyễn Thị Hồng Vượng</t>
  </si>
  <si>
    <t>22/02/1983</t>
  </si>
  <si>
    <t xml:space="preserve">Số 152 Nguyễn Văn Cừ - Phường Ka Long - Thành phố Móng Cái - Quảng Ninh </t>
  </si>
  <si>
    <t>0356723888</t>
  </si>
  <si>
    <t>D108702271</t>
  </si>
  <si>
    <t>Phạm Tiến Hải</t>
  </si>
  <si>
    <t>09/01/1989</t>
  </si>
  <si>
    <t xml:space="preserve">khu Hồng Kỳ - Phường Ninh Dương - Thành phố Móng Cái - Quảng Ninh </t>
  </si>
  <si>
    <t>0986875405</t>
  </si>
  <si>
    <t>D108703012</t>
  </si>
  <si>
    <t>Triệu Thị Niềm</t>
  </si>
  <si>
    <t>13/05/1993</t>
  </si>
  <si>
    <t xml:space="preserve">Phố Bắc Sơn - Thị trấn Đầm Hà - Huyện Đầm Hà - Quảng Ninh </t>
  </si>
  <si>
    <t>01659059986</t>
  </si>
  <si>
    <t>D108702873</t>
  </si>
  <si>
    <t>Bùi Thị Xim</t>
  </si>
  <si>
    <t>D108702156</t>
  </si>
  <si>
    <t>Phạm Thị Hương Giang</t>
  </si>
  <si>
    <t>20/02/1972</t>
  </si>
  <si>
    <t xml:space="preserve">Tổ 3, Khu 5 - Phường Hải Yên - Thành phố Móng Cái - Quảng Ninh </t>
  </si>
  <si>
    <t>0945920286</t>
  </si>
  <si>
    <t>D108702572</t>
  </si>
  <si>
    <t>01/12/1982</t>
  </si>
  <si>
    <t xml:space="preserve">Tổ 3 Khu Hồng Phong - Phường Ninh Dương - Thành phố Móng Cái - Quảng Ninh </t>
  </si>
  <si>
    <t>0398164865</t>
  </si>
  <si>
    <t>D108703614</t>
  </si>
  <si>
    <t>Đỗ Thị Nga</t>
  </si>
  <si>
    <t>0779233761</t>
  </si>
  <si>
    <t>D108703632</t>
  </si>
  <si>
    <t>Đỗ Văn Ngọc</t>
  </si>
  <si>
    <t>28/03/1965</t>
  </si>
  <si>
    <t xml:space="preserve">02 Nguyễn Văn Trỗi, Khu 3 - Phường Trần Phú - Thành phố Móng Cái - Quảng Ninh </t>
  </si>
  <si>
    <t>0903458316</t>
  </si>
  <si>
    <t>06/06/1968</t>
  </si>
  <si>
    <t xml:space="preserve">khu Hồng Phong - Phường Ninh Dương - Thành phố Móng Cái - Quảng Ninh </t>
  </si>
  <si>
    <t>0979643215</t>
  </si>
  <si>
    <t>D108703304</t>
  </si>
  <si>
    <t>10/11/1960</t>
  </si>
  <si>
    <t xml:space="preserve">Thôn 9 - Xã Hải Xuân - Thành phố Móng Cái - Quảng Ninh </t>
  </si>
  <si>
    <t>0369071309</t>
  </si>
  <si>
    <t>D108735783</t>
  </si>
  <si>
    <t>Khổng Thị Tư Hiền</t>
  </si>
  <si>
    <t>09/03/1983</t>
  </si>
  <si>
    <t xml:space="preserve">54 Triều Dương - Phường Trần Phú - Thành phố Móng Cái - Quảng Ninh </t>
  </si>
  <si>
    <t>0904217666</t>
  </si>
  <si>
    <t>D108701935</t>
  </si>
  <si>
    <t>Lê Hữu Cảnh</t>
  </si>
  <si>
    <t>09/01/1979</t>
  </si>
  <si>
    <t xml:space="preserve">Yên Hưng - Phường Quảng Yên - Thị xã Quảng Yên - Quảng Ninh </t>
  </si>
  <si>
    <t>0356002888</t>
  </si>
  <si>
    <t>D108703687</t>
  </si>
  <si>
    <t>Lê Thị Phương</t>
  </si>
  <si>
    <t>10/09/1964</t>
  </si>
  <si>
    <t>0334886288</t>
  </si>
  <si>
    <t>D108703049</t>
  </si>
  <si>
    <t>Ngô Thị Vân Anh</t>
  </si>
  <si>
    <t>05/11/1987</t>
  </si>
  <si>
    <t xml:space="preserve"> - Xã Đồng Bẩm - Huyện Đồng Hỷ - Thái Nguyên </t>
  </si>
  <si>
    <t>0989029186</t>
  </si>
  <si>
    <t>28/12/1957</t>
  </si>
  <si>
    <t xml:space="preserve">Khu 2 - Phường Trần Phú - Thành phố Móng Cái - Quảng Ninh </t>
  </si>
  <si>
    <t>0987887390</t>
  </si>
  <si>
    <t>D108702439</t>
  </si>
  <si>
    <t>Nguyễn Đức Nam</t>
  </si>
  <si>
    <t>Số nhà 147 - Phố Hoàng Văn Thụ, Thị trấn Đầm Hà, Huyện Đầm Hà, Quảng Ninh</t>
  </si>
  <si>
    <t>28/12/1988</t>
  </si>
  <si>
    <t>01649588701</t>
  </si>
  <si>
    <t xml:space="preserve">15 Dân Chủ, Khu 1 - Phường Hoà Lạc - Thành phố Móng Cái - Quảng Ninh </t>
  </si>
  <si>
    <t>0837808889</t>
  </si>
  <si>
    <t>D108703182</t>
  </si>
  <si>
    <t>01/01/1969</t>
  </si>
  <si>
    <t xml:space="preserve">Tổ 5 Khu Hạ - Phường Ninh Dương - Thành phố Móng Cái - Quảng Ninh </t>
  </si>
  <si>
    <t>0345820069</t>
  </si>
  <si>
    <t>D108703508</t>
  </si>
  <si>
    <t>Nguyễn Thị Huê</t>
  </si>
  <si>
    <t>27/07/1970</t>
  </si>
  <si>
    <t xml:space="preserve">Khu 3 - Phường Trần Phú - Thành phố Móng Cái - Quảng Ninh </t>
  </si>
  <si>
    <t>0902024188</t>
  </si>
  <si>
    <t>D108702800</t>
  </si>
  <si>
    <t>Nguyễn Thị Huyền Chi</t>
  </si>
  <si>
    <t>02/10/2000</t>
  </si>
  <si>
    <t xml:space="preserve">Khu 5 - Phường Hải Yên - Thành phố Móng Cái - Quảng Ninh </t>
  </si>
  <si>
    <t>0989823840</t>
  </si>
  <si>
    <t>D108703739</t>
  </si>
  <si>
    <t>Nguyễn Thị Liễu</t>
  </si>
  <si>
    <t>25/12/1976</t>
  </si>
  <si>
    <t>0355903521</t>
  </si>
  <si>
    <t>D108703331</t>
  </si>
  <si>
    <t>04/06/1973</t>
  </si>
  <si>
    <t>0346236888</t>
  </si>
  <si>
    <t>D108702633</t>
  </si>
  <si>
    <t>Nguyễn Thị Nam</t>
  </si>
  <si>
    <t>08/02/1994</t>
  </si>
  <si>
    <t>0369941628</t>
  </si>
  <si>
    <t>D108703021</t>
  </si>
  <si>
    <t>Nguyễn Thị Thu Phương</t>
  </si>
  <si>
    <t>02/01/1982</t>
  </si>
  <si>
    <t xml:space="preserve">Ngọc Liên - Xã Ngọc Liên - Huyện Cẩm Giàng - Hải Dương </t>
  </si>
  <si>
    <t>01635783622</t>
  </si>
  <si>
    <t>D108702846</t>
  </si>
  <si>
    <t>22/08/1980</t>
  </si>
  <si>
    <t xml:space="preserve">Khu 4 - Phường Ka Long - Thành phố Móng Cái - Quảng Ninh </t>
  </si>
  <si>
    <t>0902089689</t>
  </si>
  <si>
    <t>07/07/1962</t>
  </si>
  <si>
    <t xml:space="preserve">khu 7 - Phường Ninh Dương - Thành phố Móng Cái - Quảng Ninh </t>
  </si>
  <si>
    <t>0988662996</t>
  </si>
  <si>
    <t>15/09/1970</t>
  </si>
  <si>
    <t xml:space="preserve">282, Nguyễn Bỉnh Khiêm - Phường Hải Yên - Thành phố Móng Cái - Quảng Ninh </t>
  </si>
  <si>
    <t>0902080166</t>
  </si>
  <si>
    <t>568389180</t>
  </si>
  <si>
    <t>Nguyễn Thị Khanh (Nguyễn Thị Hiền)</t>
  </si>
  <si>
    <t>D108702961</t>
  </si>
  <si>
    <t>0163 6590 388</t>
  </si>
  <si>
    <t>Phạm Thị Hương Lan</t>
  </si>
  <si>
    <t>AC/018P-0349061</t>
  </si>
  <si>
    <t xml:space="preserve">20 Lý Thường Kiệt - Thị trấn Tiên Yên - Huyện Tiên Yên - Quảng Ninh </t>
  </si>
  <si>
    <t>0389130809</t>
  </si>
  <si>
    <t>D108703571</t>
  </si>
  <si>
    <t>Phùng Thị Hằng</t>
  </si>
  <si>
    <t>16/07/1995</t>
  </si>
  <si>
    <t>0969118819</t>
  </si>
  <si>
    <t>D108702864</t>
  </si>
  <si>
    <t>Tăng Thị Mai</t>
  </si>
  <si>
    <t>20/08/1973</t>
  </si>
  <si>
    <t xml:space="preserve">Sô 3, Tổ 3, Khu 7 - Phường Hải Yên - Thành phố Móng Cái - Quảng Ninh </t>
  </si>
  <si>
    <t>0389538678</t>
  </si>
  <si>
    <t>D108703845</t>
  </si>
  <si>
    <t>Trần Thị Anh</t>
  </si>
  <si>
    <t>21/08/1978</t>
  </si>
  <si>
    <t xml:space="preserve">Thôn 8 - Xã Hải Hoà - Thành phố Móng Cái - Quảng Ninh </t>
  </si>
  <si>
    <t>0986189568</t>
  </si>
  <si>
    <t>D108702907</t>
  </si>
  <si>
    <t>Trần Thị Sinh</t>
  </si>
  <si>
    <t>08/09/1972</t>
  </si>
  <si>
    <t>0968721081</t>
  </si>
  <si>
    <t>D108703854</t>
  </si>
  <si>
    <t>Trần Thị Tuyết</t>
  </si>
  <si>
    <t>20/04/1971</t>
  </si>
  <si>
    <t>0977682888</t>
  </si>
  <si>
    <t>D108702660</t>
  </si>
  <si>
    <t>Vũ Thị Duyên</t>
  </si>
  <si>
    <t>20/08/1983</t>
  </si>
  <si>
    <t xml:space="preserve">Tổ 14, Khu 2 - Phường Hoà Lạc - Thành phố Móng Cái - Quảng Ninh </t>
  </si>
  <si>
    <t>0384106999</t>
  </si>
  <si>
    <t>D108702925</t>
  </si>
  <si>
    <t>Vũ Thị Thủy</t>
  </si>
  <si>
    <t>12/06/1970</t>
  </si>
  <si>
    <t>0399484788</t>
  </si>
  <si>
    <t>D108703164</t>
  </si>
  <si>
    <t>Vũ Thị Tuyết</t>
  </si>
  <si>
    <t>13/04/1978</t>
  </si>
  <si>
    <t xml:space="preserve">101 Phố Thống Nhất - Thị trấn Tiên Yên - Huyện Tiên Yên - Quảng Ninh </t>
  </si>
  <si>
    <t>01287 208 925</t>
  </si>
  <si>
    <t>0394786783</t>
  </si>
  <si>
    <t>D108703173</t>
  </si>
  <si>
    <t>Vũ Tuấn Vũ</t>
  </si>
  <si>
    <t>15/01/1989</t>
  </si>
  <si>
    <t xml:space="preserve">Hồng Phong - Phường Ninh Dương - Thành phố Móng Cái - Quảng Ninh </t>
  </si>
  <si>
    <t>0978726751</t>
  </si>
  <si>
    <t>D108702077</t>
  </si>
  <si>
    <t>Đặng Tú Oanh</t>
  </si>
  <si>
    <t>29/10/1966</t>
  </si>
  <si>
    <t xml:space="preserve">112 Tuệ Tĩnh - Phường Ninh Dương - Thành phố Móng Cái - Quảng Ninh </t>
  </si>
  <si>
    <t>0912903033</t>
  </si>
  <si>
    <t>D108703137</t>
  </si>
  <si>
    <t>Đỗ Thị Thúy</t>
  </si>
  <si>
    <t xml:space="preserve">Tổ 7 Khu Hạ Long - Phường Ninh Dương - Thành phố Móng Cái - Quảng Ninh </t>
  </si>
  <si>
    <t>0364128022</t>
  </si>
  <si>
    <t>D108703298</t>
  </si>
  <si>
    <t>Hoàng Mai Lan</t>
  </si>
  <si>
    <t>12/01/1982</t>
  </si>
  <si>
    <t>0387598575</t>
  </si>
  <si>
    <t>18/05/1967</t>
  </si>
  <si>
    <t xml:space="preserve">tổ 8 khu Hạ Long - Phường Ninh Dương - Thành phố Móng Cái - Quảng Ninh </t>
  </si>
  <si>
    <t>0396165664</t>
  </si>
  <si>
    <t>D108702305</t>
  </si>
  <si>
    <t>22/08/1994</t>
  </si>
  <si>
    <t>0854973888</t>
  </si>
  <si>
    <t>26/06/1966</t>
  </si>
  <si>
    <t xml:space="preserve">tổ 3 khu Hạ Long - Phường Ninh Dương - Thành phố Móng Cái - Quảng Ninh </t>
  </si>
  <si>
    <t>0396338189</t>
  </si>
  <si>
    <t>D108702299</t>
  </si>
  <si>
    <t>03/12/1985</t>
  </si>
  <si>
    <t xml:space="preserve">tổ 1 khu Thác Hàn - Phường Ninh Dương - Thành phố Móng Cái - Quảng Ninh </t>
  </si>
  <si>
    <t>0934582988</t>
  </si>
  <si>
    <t>D108703535</t>
  </si>
  <si>
    <t>Nguyễn Thị Thu Dung</t>
  </si>
  <si>
    <t>10/10/1984</t>
  </si>
  <si>
    <t xml:space="preserve">Thôn 8 - Xã Quảng Long - Huyện Hải Hà - Quảng Ninh </t>
  </si>
  <si>
    <t>0936939966</t>
  </si>
  <si>
    <t>D108703100</t>
  </si>
  <si>
    <t>Nguyễn Văn Thắng</t>
  </si>
  <si>
    <t>19/05/1980</t>
  </si>
  <si>
    <t xml:space="preserve">Tổ 8 Khu Hạ Long - Phường Ninh Dương - Thành phố Móng Cái - Quảng Ninh </t>
  </si>
  <si>
    <t>0936944420</t>
  </si>
  <si>
    <t>0985 686 352</t>
  </si>
  <si>
    <t>D108703429</t>
  </si>
  <si>
    <t>Bùi Thị Mai</t>
  </si>
  <si>
    <t>17/04/1981</t>
  </si>
  <si>
    <t>0969725179</t>
  </si>
  <si>
    <t>D108703401</t>
  </si>
  <si>
    <t>Dương Thị Bình</t>
  </si>
  <si>
    <t>20/08/1991</t>
  </si>
  <si>
    <t xml:space="preserve">Hải Yên - Phường Hải Yên - Thành phố Móng Cái - Quảng Ninh </t>
  </si>
  <si>
    <t>0963857959</t>
  </si>
  <si>
    <t>D108701883</t>
  </si>
  <si>
    <t>16/11/1986</t>
  </si>
  <si>
    <t xml:space="preserve">Xã Quảng Chính - Xã Quảng Chính - Huyện Hải Hà - Quảng Ninh </t>
  </si>
  <si>
    <t>0358276296</t>
  </si>
  <si>
    <t>D108703623</t>
  </si>
  <si>
    <t>Đỗ Thị Phương Thảo</t>
  </si>
  <si>
    <t>07/03/1981</t>
  </si>
  <si>
    <t xml:space="preserve">Tổ 16 - Phường Hoà Lạc - Thành phố Móng Cái - Quảng Ninh </t>
  </si>
  <si>
    <t>0773381078</t>
  </si>
  <si>
    <t>D108733378</t>
  </si>
  <si>
    <t>Đỗ Thị Thu</t>
  </si>
  <si>
    <t>12/02/1985</t>
  </si>
  <si>
    <t xml:space="preserve">Thôn Lục Phủ - Xã Bắc Sơn - Thành phố Móng Cái - Quảng Ninh </t>
  </si>
  <si>
    <t>0367403788</t>
  </si>
  <si>
    <t>D108703119</t>
  </si>
  <si>
    <t>Đỗ Thị Thúy Biên</t>
  </si>
  <si>
    <t>01/11/1963</t>
  </si>
  <si>
    <t xml:space="preserve">123 Lý Thường Kiệt - Thị trấn Quảng Hà - Huyện Hải Hà - Quảng Ninh </t>
  </si>
  <si>
    <t>0778211988</t>
  </si>
  <si>
    <t>D108703641</t>
  </si>
  <si>
    <t>04/04/1974</t>
  </si>
  <si>
    <t xml:space="preserve">Thôn 6 - Xã Hải Xuân - Thành phố Móng Cái - Quảng Ninh </t>
  </si>
  <si>
    <t>0369601012</t>
  </si>
  <si>
    <t>D108702448</t>
  </si>
  <si>
    <t>Hoàng Thị Mậu</t>
  </si>
  <si>
    <t>24/12/1958</t>
  </si>
  <si>
    <t xml:space="preserve">Thôn 5 - Xã Hải Xuân - Thành phố Móng Cái - Quảng Ninh </t>
  </si>
  <si>
    <t>0389333154</t>
  </si>
  <si>
    <t>01/01/1971</t>
  </si>
  <si>
    <t xml:space="preserve">Quảng chính - Xã Quảng Chính - Huyện Hải Hà - Quảng Ninh </t>
  </si>
  <si>
    <t>0987316262</t>
  </si>
  <si>
    <t>08/09/1982</t>
  </si>
  <si>
    <t xml:space="preserve">Khu 5 - Phường Ka Long - Thành phố Móng Cái - Quảng Ninh </t>
  </si>
  <si>
    <t>0388966966</t>
  </si>
  <si>
    <t>21/05/1980</t>
  </si>
  <si>
    <t>0944 933 419</t>
  </si>
  <si>
    <t>0981521980</t>
  </si>
  <si>
    <t>D108700820</t>
  </si>
  <si>
    <t>25/06/1977</t>
  </si>
  <si>
    <t xml:space="preserve">Hòa Lác - Phường Hoà Lạc - Thành phố Móng Cái - Quảng Ninh </t>
  </si>
  <si>
    <t>D108702457</t>
  </si>
  <si>
    <t>Ngô Thị Thủy</t>
  </si>
  <si>
    <t>30/01/1992</t>
  </si>
  <si>
    <t xml:space="preserve">105 Chu Văn An - Thị trấn Quảng Hà - Huyện Hải Hà - Quảng Ninh </t>
  </si>
  <si>
    <t>0363398780</t>
  </si>
  <si>
    <t>18/03/1985</t>
  </si>
  <si>
    <t xml:space="preserve">thôn 10A - Xã Hải Xuân - Thành phố Móng Cái - Quảng Ninh </t>
  </si>
  <si>
    <t>D108736366</t>
  </si>
  <si>
    <t>Nguyễn Thị Cúc</t>
  </si>
  <si>
    <t>D108732102</t>
  </si>
  <si>
    <t>Bùi Thị Hà</t>
  </si>
  <si>
    <t>23/09/1976</t>
  </si>
  <si>
    <t xml:space="preserve">Tổ 2 - Khu Hồng Phong - Phường Ninh Dương - Thành phố Móng Cái - Quảng Ninh </t>
  </si>
  <si>
    <t>0373650971</t>
  </si>
  <si>
    <t>D108700459</t>
  </si>
  <si>
    <t>Nguyễn Thị Đông</t>
  </si>
  <si>
    <t>22/11/1984</t>
  </si>
  <si>
    <t>0835218599</t>
  </si>
  <si>
    <t>26/11/1977</t>
  </si>
  <si>
    <t xml:space="preserve">Khu 5 - Xã Hải Hoà - Thành phố Móng Cái - Quảng Ninh </t>
  </si>
  <si>
    <t>0934418588</t>
  </si>
  <si>
    <t>D108702828</t>
  </si>
  <si>
    <t>11/07/1974</t>
  </si>
  <si>
    <t>0975021988</t>
  </si>
  <si>
    <t>D108703562</t>
  </si>
  <si>
    <t>01/12/1961</t>
  </si>
  <si>
    <t>0963948232</t>
  </si>
  <si>
    <t>15/06/1967</t>
  </si>
  <si>
    <t>0369219988</t>
  </si>
  <si>
    <t>D108702387</t>
  </si>
  <si>
    <t>Nguyễn Thị Thanh Hương</t>
  </si>
  <si>
    <t>20/10/1984</t>
  </si>
  <si>
    <t xml:space="preserve">33 Nguyễn Du - Phường Hoà Lạc - Thành phố Móng Cái - Quảng Ninh </t>
  </si>
  <si>
    <t>0387065458</t>
  </si>
  <si>
    <t>D108703207</t>
  </si>
  <si>
    <t>Nguyễn Thị Thu Hằng</t>
  </si>
  <si>
    <t>098 653 6281</t>
  </si>
  <si>
    <t>25/12/1983</t>
  </si>
  <si>
    <t>0348226518</t>
  </si>
  <si>
    <t>28/12/1991</t>
  </si>
  <si>
    <t>0332389888</t>
  </si>
  <si>
    <t>D108702749</t>
  </si>
  <si>
    <t>01/12/1985</t>
  </si>
  <si>
    <t xml:space="preserve">Tổ 17 - Phường Hoà Lạc - Thành phố Móng Cái - Quảng Ninh </t>
  </si>
  <si>
    <t>0983383028</t>
  </si>
  <si>
    <t>D108703191</t>
  </si>
  <si>
    <t>Phạm Văn Sơn</t>
  </si>
  <si>
    <t>10/02/1974</t>
  </si>
  <si>
    <t xml:space="preserve">Khu 8 - Xã Hải Hoà - Thành phố Móng Cái - Quảng Ninh </t>
  </si>
  <si>
    <t>0393266628</t>
  </si>
  <si>
    <t>D108702855</t>
  </si>
  <si>
    <t>Tạ Thị Ngà</t>
  </si>
  <si>
    <t>07/07/1977</t>
  </si>
  <si>
    <t xml:space="preserve">Tổ 3 - Phường Hải Yên - Thành phố Móng Cái - Quảng Ninh </t>
  </si>
  <si>
    <t>0836905888</t>
  </si>
  <si>
    <t>02/10/1964</t>
  </si>
  <si>
    <t>0378518136</t>
  </si>
  <si>
    <t>26/04/1984</t>
  </si>
  <si>
    <t xml:space="preserve">Thôn 4 - Xã Hải Đông - Thành phố Móng Cái - Quảng Ninh </t>
  </si>
  <si>
    <t>0911208287</t>
  </si>
  <si>
    <t>D108703377</t>
  </si>
  <si>
    <t>Vi Thị Mừng</t>
  </si>
  <si>
    <t>08/03/1981</t>
  </si>
  <si>
    <t xml:space="preserve">Hải Hòa - Xã Hải Hoà - Thành phố Móng Cái - Quảng Ninh </t>
  </si>
  <si>
    <t>0385679886</t>
  </si>
  <si>
    <t>D108702518</t>
  </si>
  <si>
    <t>Vương Thị Hiền</t>
  </si>
  <si>
    <t>11/04/1980</t>
  </si>
  <si>
    <t>0376398848</t>
  </si>
  <si>
    <t>22/03/1973</t>
  </si>
  <si>
    <t>0395859039</t>
  </si>
  <si>
    <t>01688 437 286</t>
  </si>
  <si>
    <t>D108701555</t>
  </si>
  <si>
    <t>Bùi Thị Phương</t>
  </si>
  <si>
    <t>15/10/1966</t>
  </si>
  <si>
    <t xml:space="preserve">245 Nguyễn Du - Thị trấn Quảng Hà - Huyện Hải Hà - Quảng Ninh </t>
  </si>
  <si>
    <t>0372850386</t>
  </si>
  <si>
    <t>D108702484</t>
  </si>
  <si>
    <t>Đoàn Văn Lẽ</t>
  </si>
  <si>
    <t>03/04/1974</t>
  </si>
  <si>
    <t xml:space="preserve">Thôn 4 - Xã Quảng Minh - Huyện Hải Hà - Quảng Ninh </t>
  </si>
  <si>
    <t>0355463896</t>
  </si>
  <si>
    <t>D108701689</t>
  </si>
  <si>
    <t>Hoàng Mỹ Hạnh</t>
  </si>
  <si>
    <t>27/11/1988</t>
  </si>
  <si>
    <t xml:space="preserve">Thôn 2 - Xã Quảng Thịnh - Huyện Hải Hà - Quảng Ninh </t>
  </si>
  <si>
    <t>0988973813</t>
  </si>
  <si>
    <t>23/06/1979</t>
  </si>
  <si>
    <t>0396334338</t>
  </si>
  <si>
    <t>D108702776</t>
  </si>
  <si>
    <t>01/01/1994</t>
  </si>
  <si>
    <t xml:space="preserve">Thôn 4, Đội 7 - Xã Quảng Minh - Huyện Hải Hà - Quảng Ninh </t>
  </si>
  <si>
    <t>0966277063</t>
  </si>
  <si>
    <t>D108703748</t>
  </si>
  <si>
    <t>Nguyễn Thị Thu Hiền</t>
  </si>
  <si>
    <t>09/07/1996</t>
  </si>
  <si>
    <t xml:space="preserve">Thôn 2 - Xã Quảng Minh - Huyện Hải Hà - Quảng Ninh </t>
  </si>
  <si>
    <t>0362456612</t>
  </si>
  <si>
    <t>D108702509</t>
  </si>
  <si>
    <t>Trần Thị Xinh</t>
  </si>
  <si>
    <t>01/12/1979</t>
  </si>
  <si>
    <t>0987508254</t>
  </si>
  <si>
    <t>D108703872</t>
  </si>
  <si>
    <t>Trịnh Thị Ly</t>
  </si>
  <si>
    <t>10/07/1987</t>
  </si>
  <si>
    <t xml:space="preserve">44 Chu Văn An - Thị trấn Quảng Hà - Huyện Hải Hà - Quảng Ninh </t>
  </si>
  <si>
    <t>0986974666</t>
  </si>
  <si>
    <t>25/11/1980</t>
  </si>
  <si>
    <t xml:space="preserve">thôn 7 - Xã Quảng Chính - Huyện Hải Hà - Quảng Ninh </t>
  </si>
  <si>
    <t>0389933206</t>
  </si>
  <si>
    <t>D108701467</t>
  </si>
  <si>
    <t>Vũ Thị Ngọc Mai</t>
  </si>
  <si>
    <t>11/03/1990</t>
  </si>
  <si>
    <t xml:space="preserve">thôn 6 - Xã Quảng Chính - Huyện Hải Hà - Quảng Ninh </t>
  </si>
  <si>
    <t>0978807650</t>
  </si>
  <si>
    <t>0166 881 1955</t>
  </si>
  <si>
    <t>Ban Miền Đông - MCA</t>
  </si>
  <si>
    <t>D108703766</t>
  </si>
  <si>
    <t>Nguyễn Xuân Bách</t>
  </si>
  <si>
    <t>B108700002</t>
  </si>
  <si>
    <t>22/03/1991</t>
  </si>
  <si>
    <t xml:space="preserve">P 416 - G4 - Phường Thành Công - Quận Ba Đình - Hà Nội </t>
  </si>
  <si>
    <t>0943940086</t>
  </si>
  <si>
    <t>Không biết</t>
  </si>
  <si>
    <t>01/08/1996</t>
  </si>
  <si>
    <t xml:space="preserve">Tầng 4 tòa nhà 72 Ðường Vân Ðồn - Phường Trần Phú - Thành phố Móng Cái - Quảng Ninh </t>
  </si>
  <si>
    <t>0900000000</t>
  </si>
  <si>
    <t>D108726396</t>
  </si>
  <si>
    <t>An Như Thuận</t>
  </si>
  <si>
    <t>23/12/1963</t>
  </si>
  <si>
    <t xml:space="preserve">khu 4 - Phường Hải Yên - Thành phố Móng Cái - Quảng Ninh </t>
  </si>
  <si>
    <t>0383021689</t>
  </si>
  <si>
    <t>D108700811</t>
  </si>
  <si>
    <t>Bế Thị Hà</t>
  </si>
  <si>
    <t>15/08/1999</t>
  </si>
  <si>
    <t>0365669134</t>
  </si>
  <si>
    <t>D108721814</t>
  </si>
  <si>
    <t>Bế Thị Thảo</t>
  </si>
  <si>
    <t>19/09/1977</t>
  </si>
  <si>
    <t xml:space="preserve">phố Chu Văn An - Thị trấn Đầm Hà - Huyện Đầm Hà - Quảng Ninh </t>
  </si>
  <si>
    <t>0904462988</t>
  </si>
  <si>
    <t>D108700714</t>
  </si>
  <si>
    <t>Bế Thúy Nga</t>
  </si>
  <si>
    <t>06/07/1988</t>
  </si>
  <si>
    <t xml:space="preserve">quảng hà - Thị trấn Quảng Hà - Huyện Hải Hà - Quảng Ninh </t>
  </si>
  <si>
    <t>0904022688</t>
  </si>
  <si>
    <t>D108700848</t>
  </si>
  <si>
    <t>Bế Tiến Trường</t>
  </si>
  <si>
    <t>02/09/1987</t>
  </si>
  <si>
    <t xml:space="preserve">Quảng hà - Thị trấn Quảng Hà - Huyện Hải Hà - Quảng Ninh </t>
  </si>
  <si>
    <t>0362664444</t>
  </si>
  <si>
    <t>D108740536</t>
  </si>
  <si>
    <t>Bùi Hồng Cần</t>
  </si>
  <si>
    <t>26/02/1980</t>
  </si>
  <si>
    <t xml:space="preserve">Khu 1 - Phường Ka Long - Thành phố Móng Cái - Quảng Ninh </t>
  </si>
  <si>
    <t>0983336158</t>
  </si>
  <si>
    <t>D108727483</t>
  </si>
  <si>
    <t>Bùi Hồng Đạt</t>
  </si>
  <si>
    <t>01/04/1993</t>
  </si>
  <si>
    <t xml:space="preserve">tổ 6, khu 3 - Phường Trần Hưng Đạo - Thành phố Hạ Long - Quảng Ninh </t>
  </si>
  <si>
    <t>0373688618</t>
  </si>
  <si>
    <t>D108720657</t>
  </si>
  <si>
    <t>Bùi Kim Phượng</t>
  </si>
  <si>
    <t>24/04/1981</t>
  </si>
  <si>
    <t xml:space="preserve">phố Trần Phú - Thị trấn Đầm Hà - Huyện Đầm Hà - Quảng Ninh </t>
  </si>
  <si>
    <t>0396692866</t>
  </si>
  <si>
    <t>D108724389</t>
  </si>
  <si>
    <t>Bùi Kim Quyên</t>
  </si>
  <si>
    <t>01/05/1981</t>
  </si>
  <si>
    <t xml:space="preserve">Thôn 9 - Xã Quảng Long - Huyện Hải Hà - Quảng Ninh </t>
  </si>
  <si>
    <t>0904403942</t>
  </si>
  <si>
    <t>D108721683</t>
  </si>
  <si>
    <t>Bùi Quý Năm</t>
  </si>
  <si>
    <t>10/06/1973</t>
  </si>
  <si>
    <t>01655 587 999</t>
  </si>
  <si>
    <t xml:space="preserve">thôn 3 - Xã Quảng Sơn - Huyện Hải Hà - Quảng Ninh </t>
  </si>
  <si>
    <t>0366128478</t>
  </si>
  <si>
    <t>D108723061</t>
  </si>
  <si>
    <t>Bùi Thanh Hồng</t>
  </si>
  <si>
    <t>13/07/1980</t>
  </si>
  <si>
    <t xml:space="preserve">khu Đông Thịnh - Phường Trà Cổ - Thành phố Móng Cái - Quảng Ninh </t>
  </si>
  <si>
    <t>0966783906</t>
  </si>
  <si>
    <t>D108722318</t>
  </si>
  <si>
    <t>Bùi Thành Luân</t>
  </si>
  <si>
    <t>09/08/1987</t>
  </si>
  <si>
    <t xml:space="preserve">số 293 - Lý Thường Kiệt - Thị trấn Quảng Hà - Huyện Hải Hà - Quảng Ninh </t>
  </si>
  <si>
    <t>0987039311</t>
  </si>
  <si>
    <t>D108728695</t>
  </si>
  <si>
    <t>Bùi Thanh Vị</t>
  </si>
  <si>
    <t>01/08/1978</t>
  </si>
  <si>
    <t xml:space="preserve">Thôn 3 - Xã Quảng Thắng - Huyện Hải Hà - Quảng Ninh </t>
  </si>
  <si>
    <t>0372913081</t>
  </si>
  <si>
    <t>D108724459</t>
  </si>
  <si>
    <t>Bùi Thế Anh</t>
  </si>
  <si>
    <t>15/06/1987</t>
  </si>
  <si>
    <t>0366470900</t>
  </si>
  <si>
    <t>D108722707</t>
  </si>
  <si>
    <t>Bùi Thế Viên</t>
  </si>
  <si>
    <t>01/01/1985</t>
  </si>
  <si>
    <t xml:space="preserve">thôn 4 - Xã Quảng Sơn - Huyện Hải Hà - Quảng Ninh </t>
  </si>
  <si>
    <t>0345989888</t>
  </si>
  <si>
    <t>D108721285</t>
  </si>
  <si>
    <t>Bùi Thị Bích Thành</t>
  </si>
  <si>
    <t>08/10/1988</t>
  </si>
  <si>
    <t xml:space="preserve">Thôn 1 - Xã Quảng Thịnh - Huyện Hải Hà - Quảng Ninh </t>
  </si>
  <si>
    <t>0358276876</t>
  </si>
  <si>
    <t>D108737374</t>
  </si>
  <si>
    <t>Bùi Thị Bình</t>
  </si>
  <si>
    <t>0384603699</t>
  </si>
  <si>
    <t>D108732290</t>
  </si>
  <si>
    <t>Bùi Thị Chung</t>
  </si>
  <si>
    <t>D101831246</t>
  </si>
  <si>
    <t>Phạm Trọng Hoan</t>
  </si>
  <si>
    <t>31/10/1964</t>
  </si>
  <si>
    <t xml:space="preserve">24 - Tổ 1 - khu 1 - Phường Trần Hưng Đạo - Thành phố Hạ Long - Quảng Ninh </t>
  </si>
  <si>
    <t>0813761395</t>
  </si>
  <si>
    <t>05/06/1974</t>
  </si>
  <si>
    <t xml:space="preserve">Tổ 3 - khu 3 - Phường Ka Long - Thành phố Móng Cái - Quảng Ninh </t>
  </si>
  <si>
    <t>0392590888</t>
  </si>
  <si>
    <t>D108734915</t>
  </si>
  <si>
    <t>Bùi Thị Hoài Thu</t>
  </si>
  <si>
    <t>14/12/1996</t>
  </si>
  <si>
    <t xml:space="preserve">Khu 1 - Phường Hải Yên - Thành phố Móng Cái - Quảng Ninh </t>
  </si>
  <si>
    <t>0962554702</t>
  </si>
  <si>
    <t>D108729490</t>
  </si>
  <si>
    <t>Bùi Thị Hồng</t>
  </si>
  <si>
    <t>01/08/1976</t>
  </si>
  <si>
    <t xml:space="preserve">Khu 3 - Phường Ka Long - Thành phố Móng Cái - Quảng Ninh </t>
  </si>
  <si>
    <t>0852869888</t>
  </si>
  <si>
    <t>D108736986</t>
  </si>
  <si>
    <t>Bùi Thị Huyền Trang</t>
  </si>
  <si>
    <t>08/07/1992</t>
  </si>
  <si>
    <t xml:space="preserve">Tổ 56 - Khu 4B - Phường Cao Xanh - Thành phố Hạ Long - Quảng Ninh </t>
  </si>
  <si>
    <t>0362418221</t>
  </si>
  <si>
    <t>D108726916</t>
  </si>
  <si>
    <t>02/06/1993</t>
  </si>
  <si>
    <t xml:space="preserve">số 13, ngõ 20 - Phường Cao Thắng - Thành phố Hạ Long - Quảng Ninh </t>
  </si>
  <si>
    <t>0367202207</t>
  </si>
  <si>
    <t>D108727933</t>
  </si>
  <si>
    <t>10/06/1986</t>
  </si>
  <si>
    <t xml:space="preserve">Tổ 6 - Khu Thượng Trung - Phường Ninh Dương - Thành phố Móng Cái - Quảng Ninh </t>
  </si>
  <si>
    <t>0168900620</t>
  </si>
  <si>
    <t>D108734881</t>
  </si>
  <si>
    <t>Bùi Thị Hương Giang</t>
  </si>
  <si>
    <t>09/10/1993</t>
  </si>
  <si>
    <t>0972924259</t>
  </si>
  <si>
    <t>D108722822</t>
  </si>
  <si>
    <t>Bùi Thị Kim Vân</t>
  </si>
  <si>
    <t>28/02/1987</t>
  </si>
  <si>
    <t xml:space="preserve">số 80 - phố Nguyễn Du - Xã Quảng Điền - Huyện Hải Hà - Quảng Ninh </t>
  </si>
  <si>
    <t>0967880068</t>
  </si>
  <si>
    <t>D108702208</t>
  </si>
  <si>
    <t>Bùi Thị Lệ Anh</t>
  </si>
  <si>
    <t>12/03/1974</t>
  </si>
  <si>
    <t xml:space="preserve">Đạm Thủy - Xã Thủy An - Thị xã Đông Triều - Quảng Ninh </t>
  </si>
  <si>
    <t>0902221068</t>
  </si>
  <si>
    <t>D108727924</t>
  </si>
  <si>
    <t>Bùi Thị Lợi</t>
  </si>
  <si>
    <t>19/11/1978</t>
  </si>
  <si>
    <t>0348206931</t>
  </si>
  <si>
    <t>D108733493</t>
  </si>
  <si>
    <t>Bùi Thị Phú Vượng</t>
  </si>
  <si>
    <t>28/03/1985</t>
  </si>
  <si>
    <t>0386717658</t>
  </si>
  <si>
    <t>D108701166</t>
  </si>
  <si>
    <t>Bùi Thị Quê</t>
  </si>
  <si>
    <t>27/01/1991</t>
  </si>
  <si>
    <t xml:space="preserve">Thôn 1 - Xã Bình Ngọc - Thành phố Móng Cái - Quảng Ninh </t>
  </si>
  <si>
    <t>0367124688</t>
  </si>
  <si>
    <t>D108724200</t>
  </si>
  <si>
    <t>Bùi Thị Thắm</t>
  </si>
  <si>
    <t>04/09/1971</t>
  </si>
  <si>
    <t xml:space="preserve">Phố Ngô Quyền - Thị trấn Quảng Hà - Huyện Hải Hà - Quảng Ninh </t>
  </si>
  <si>
    <t>0348389916</t>
  </si>
  <si>
    <t>0936680698</t>
  </si>
  <si>
    <t>D108732209</t>
  </si>
  <si>
    <t>Bùi Thị Vân</t>
  </si>
  <si>
    <t>26/12/1990</t>
  </si>
  <si>
    <t xml:space="preserve">Thôn 6 - Xã Quảng Điền - Huyện Hải Hà - Quảng Ninh </t>
  </si>
  <si>
    <t>0964320061</t>
  </si>
  <si>
    <t>27/03/1957</t>
  </si>
  <si>
    <t xml:space="preserve">Thôn 1 - Xã Quảng Minh - Huyện Hải Hà - Quảng Ninh </t>
  </si>
  <si>
    <t>0983879827</t>
  </si>
  <si>
    <t>D108740545</t>
  </si>
  <si>
    <t>Bùi Thúy Phòng</t>
  </si>
  <si>
    <t xml:space="preserve">Thôn 1 - Xã Quảng Thành - Huyện Hải Hà - Quảng Ninh </t>
  </si>
  <si>
    <t>0965759024</t>
  </si>
  <si>
    <t>D108735242</t>
  </si>
  <si>
    <t>Bùi Trọng Cường</t>
  </si>
  <si>
    <t>05/10/1979</t>
  </si>
  <si>
    <t xml:space="preserve">Tổ 42 - Khu 4 - Phường Cao Thắng - Thành phố Hạ Long - Quảng Ninh </t>
  </si>
  <si>
    <t>0934635377</t>
  </si>
  <si>
    <t>D108700699</t>
  </si>
  <si>
    <t>Bùi Trung Kiên</t>
  </si>
  <si>
    <t>21/10/1982</t>
  </si>
  <si>
    <t>0966883369</t>
  </si>
  <si>
    <t>0977 453 577</t>
  </si>
  <si>
    <t>10/01/1990</t>
  </si>
  <si>
    <t xml:space="preserve">Thôn 3 - Xã Đường Hoa - Huyện Hải Hà - Quảng Ninh </t>
  </si>
  <si>
    <t>0976867422</t>
  </si>
  <si>
    <t>D108702411</t>
  </si>
  <si>
    <t>Bùi Xuân Đức</t>
  </si>
  <si>
    <t>21/04/1986</t>
  </si>
  <si>
    <t xml:space="preserve">Thôn Bắc - Xã Vạn Ninh - Thành phố Móng Cái - Quảng Ninh </t>
  </si>
  <si>
    <t>0378639649</t>
  </si>
  <si>
    <t>D108725564</t>
  </si>
  <si>
    <t>Bùi Xuân Phú</t>
  </si>
  <si>
    <t>10/02/1973</t>
  </si>
  <si>
    <t xml:space="preserve">Pạc Sủi - Xã Quảng Sơn - Huyện Hải Hà - Quảng Ninh </t>
  </si>
  <si>
    <t>0383334998</t>
  </si>
  <si>
    <t>D108732245</t>
  </si>
  <si>
    <t>Cao Thị Thùy</t>
  </si>
  <si>
    <t>22/12/1982</t>
  </si>
  <si>
    <t xml:space="preserve">Thôn 6 - Xã Quảng Thịnh - Huyện Hải Hà - Quảng Ninh </t>
  </si>
  <si>
    <t>0375315888</t>
  </si>
  <si>
    <t>D108702068</t>
  </si>
  <si>
    <t>Cao Thị Yến</t>
  </si>
  <si>
    <t>15/08/1993</t>
  </si>
  <si>
    <t xml:space="preserve">16 Dân Chủ - Phường Hoà Lạc - Thành phố Móng Cái - Quảng Ninh </t>
  </si>
  <si>
    <t>0368326789</t>
  </si>
  <si>
    <t>D108739956</t>
  </si>
  <si>
    <t>Châu Thị Thảo</t>
  </si>
  <si>
    <t>17/04/1984</t>
  </si>
  <si>
    <t xml:space="preserve">Thôn 8 - Xã Quảng Chính - Huyện Hải Hà - Quảng Ninh </t>
  </si>
  <si>
    <t>0375717863</t>
  </si>
  <si>
    <t>D108724778</t>
  </si>
  <si>
    <t>Chíu Chăn Quay</t>
  </si>
  <si>
    <t>02/01/1974</t>
  </si>
  <si>
    <t xml:space="preserve">bản Tài Lý Sáy - Xã Quảng Lâm - Huyện Đầm Hà - Quảng Ninh </t>
  </si>
  <si>
    <t>0378374388</t>
  </si>
  <si>
    <t>D108720912</t>
  </si>
  <si>
    <t>Chu Hồng Sơn</t>
  </si>
  <si>
    <t>27/11/1986</t>
  </si>
  <si>
    <t>0987821610</t>
  </si>
  <si>
    <t>D108701360</t>
  </si>
  <si>
    <t>Chu Ngọc Hải</t>
  </si>
  <si>
    <t>28/10/1963</t>
  </si>
  <si>
    <t xml:space="preserve">Khu 2 - Phường Ka Long - Thành phố Móng Cái - Quảng Ninh </t>
  </si>
  <si>
    <t>0868512618</t>
  </si>
  <si>
    <t>D108701209</t>
  </si>
  <si>
    <t>Chu Quốc Lâm</t>
  </si>
  <si>
    <t>15/03/1962</t>
  </si>
  <si>
    <t xml:space="preserve">tổ 1 khu 2 - Phường Ka Long - Thành phố Móng Cái - Quảng Ninh </t>
  </si>
  <si>
    <t>0382838883</t>
  </si>
  <si>
    <t>D108728738</t>
  </si>
  <si>
    <t>Chu Thế Thanh</t>
  </si>
  <si>
    <t>569028854</t>
  </si>
  <si>
    <t>Lê Công Thuận</t>
  </si>
  <si>
    <t>12/08/1984</t>
  </si>
  <si>
    <t xml:space="preserve">Khu Thượng Trung - Phường Ninh Dương - Thành phố Móng Cái - Quảng Ninh </t>
  </si>
  <si>
    <t>0936520971</t>
  </si>
  <si>
    <t>0968068012</t>
  </si>
  <si>
    <t>AC/018P-0350321</t>
  </si>
  <si>
    <t>D108701388</t>
  </si>
  <si>
    <t>Chu Văn Nhất</t>
  </si>
  <si>
    <t>02/08/1992</t>
  </si>
  <si>
    <t>0912234816</t>
  </si>
  <si>
    <t>D108726378</t>
  </si>
  <si>
    <t>Cung Thị Thu Hà</t>
  </si>
  <si>
    <t>10/10/1993</t>
  </si>
  <si>
    <t>0396221166</t>
  </si>
  <si>
    <t>D108740819</t>
  </si>
  <si>
    <t>Diệp Sềnh Vồ</t>
  </si>
  <si>
    <t>19/07/1977</t>
  </si>
  <si>
    <t xml:space="preserve">Thôn Hà Dong Bắc - Xã Hải Lạng - Huyện Tiên Yên - Quảng Ninh </t>
  </si>
  <si>
    <t>0987587028</t>
  </si>
  <si>
    <t>D108729153</t>
  </si>
  <si>
    <t>Diệp Thị Lan</t>
  </si>
  <si>
    <t>20/03/1987</t>
  </si>
  <si>
    <t xml:space="preserve">Tổ 8 - Phường Ninh Dương - Thành phố Móng Cái - Quảng Ninh </t>
  </si>
  <si>
    <t>0388318123</t>
  </si>
  <si>
    <t>D108734863</t>
  </si>
  <si>
    <t>Dư Thị Vân Khánh</t>
  </si>
  <si>
    <t>02/09/1976</t>
  </si>
  <si>
    <t xml:space="preserve">Khu 1 - Phường Trần Phú - Thành phố Móng Cái - Quảng Ninh </t>
  </si>
  <si>
    <t>0913264810</t>
  </si>
  <si>
    <t>D108718582</t>
  </si>
  <si>
    <t>Dương Đức Triệu</t>
  </si>
  <si>
    <t>30/04/1981</t>
  </si>
  <si>
    <t xml:space="preserve">Phố Hòa Bình - Thị trấn Tiên Yên - Huyện Tiên Yên - Quảng Ninh </t>
  </si>
  <si>
    <t>D108721674</t>
  </si>
  <si>
    <t>22/10/1980</t>
  </si>
  <si>
    <t xml:space="preserve">thôn Hải Đông - Xã Quảng Thành - Huyện Hải Hà - Quảng Ninh </t>
  </si>
  <si>
    <t>0986484828</t>
  </si>
  <si>
    <t>D108721805</t>
  </si>
  <si>
    <t>02/06/1981</t>
  </si>
  <si>
    <t xml:space="preserve">số 161, phố Lý Thường Kiệt - Thị trấn Quảng Hà - Huyện Hải Hà - Quảng Ninh </t>
  </si>
  <si>
    <t>0979787198</t>
  </si>
  <si>
    <t>D108722877</t>
  </si>
  <si>
    <t>Dương Thị Mai</t>
  </si>
  <si>
    <t>D108721559</t>
  </si>
  <si>
    <t>Nguyễn Đức Tuyến</t>
  </si>
  <si>
    <t>20/10/1977</t>
  </si>
  <si>
    <t xml:space="preserve">thôn Hải An - Xã Quảng An - Huyện Đầm Hà - Quảng Ninh </t>
  </si>
  <si>
    <t>0904071400</t>
  </si>
  <si>
    <t>D108726952</t>
  </si>
  <si>
    <t>Dương Thị Tiến</t>
  </si>
  <si>
    <t>Tổ 8 - Khu 7, Phường Mông Dương, Thành phố Cẩm Phả, Quảng Ninh</t>
  </si>
  <si>
    <t>30/04/1984</t>
  </si>
  <si>
    <t>0904 071 260</t>
  </si>
  <si>
    <t xml:space="preserve">số 157, Trần Bình Trọng - Thị trấn Quảng Hà - Huyện Hải Hà - Quảng Ninh </t>
  </si>
  <si>
    <t>0972352968</t>
  </si>
  <si>
    <t>D108735303</t>
  </si>
  <si>
    <t>Dương Xuân Tú</t>
  </si>
  <si>
    <t>11/05/1995</t>
  </si>
  <si>
    <t>0356732816</t>
  </si>
  <si>
    <t>D108729700</t>
  </si>
  <si>
    <t>Đào Bích Luân</t>
  </si>
  <si>
    <t>06/09/1985</t>
  </si>
  <si>
    <t xml:space="preserve">Thôn 5 - Xã Hải Tiến - Thành phố Móng Cái - Quảng Ninh </t>
  </si>
  <si>
    <t>0348191666</t>
  </si>
  <si>
    <t>D108724954</t>
  </si>
  <si>
    <t>Đào Mạnh Hùng</t>
  </si>
  <si>
    <t>09/01/1983</t>
  </si>
  <si>
    <t xml:space="preserve">phố Hoàng Văn thụ - Thị trấn Đầm Hà - Huyện Đầm Hà - Quảng Ninh </t>
  </si>
  <si>
    <t>0977660552</t>
  </si>
  <si>
    <t>D108701315</t>
  </si>
  <si>
    <t>Đào Thị Bằng</t>
  </si>
  <si>
    <t>02/05/1965</t>
  </si>
  <si>
    <t xml:space="preserve">98 phố Lê Lương - Thị trấn Đầm Hà - Huyện Đầm Hà - Quảng Ninh </t>
  </si>
  <si>
    <t>0365905338</t>
  </si>
  <si>
    <t>D108728808</t>
  </si>
  <si>
    <t>Đào Thị Hải Yến</t>
  </si>
  <si>
    <t>01/12/1994</t>
  </si>
  <si>
    <t xml:space="preserve">Thôn 1 - Xã Đồng Rui - Huyện Tiên Yên - Quảng Ninh </t>
  </si>
  <si>
    <t>0336520603</t>
  </si>
  <si>
    <t>D108720189</t>
  </si>
  <si>
    <t>Đào Thị Hiến</t>
  </si>
  <si>
    <t>12/11/1961</t>
  </si>
  <si>
    <t xml:space="preserve">Tổ 1 - Khu 1 - Phường Trần Hưng Đạo - Thành phố Hạ Long - Quảng Ninh </t>
  </si>
  <si>
    <t>0918191628</t>
  </si>
  <si>
    <t>D108725759</t>
  </si>
  <si>
    <t>Đào Thị Hồng</t>
  </si>
  <si>
    <t>18/10/1987</t>
  </si>
  <si>
    <t xml:space="preserve">thôn 3 - Xã Quảng Điền - Huyện Hải Hà - Quảng Ninh </t>
  </si>
  <si>
    <t>0989062658</t>
  </si>
  <si>
    <t>D108721601</t>
  </si>
  <si>
    <t>Đào Thị Lương</t>
  </si>
  <si>
    <t>10/12/1992</t>
  </si>
  <si>
    <t xml:space="preserve">thôn 2 - Xã Quảng Minh - Huyện Hải Hà - Quảng Ninh </t>
  </si>
  <si>
    <t>0388608695</t>
  </si>
  <si>
    <t>D108740554</t>
  </si>
  <si>
    <t>Đào Văn Đoàn</t>
  </si>
  <si>
    <t>25/10/1990</t>
  </si>
  <si>
    <t>0936629699</t>
  </si>
  <si>
    <t>D108732041</t>
  </si>
  <si>
    <t>Đào Văn Ninh</t>
  </si>
  <si>
    <t>08/02/1989</t>
  </si>
  <si>
    <t xml:space="preserve">Thôn Hải Yên - Xã Quảng Thành - Huyện Hải Hà - Quảng Ninh </t>
  </si>
  <si>
    <t>0916665515</t>
  </si>
  <si>
    <t>D108724291</t>
  </si>
  <si>
    <t>Đặng Chí Dũng</t>
  </si>
  <si>
    <t>20/07/1983</t>
  </si>
  <si>
    <t xml:space="preserve">phố Hà Quang Vóc - Thị trấn Đầm Hà - Huyện Đầm Hà - Quảng Ninh </t>
  </si>
  <si>
    <t>0978432123</t>
  </si>
  <si>
    <t>01682 391 510</t>
  </si>
  <si>
    <t>D108735695</t>
  </si>
  <si>
    <t>02/08/1996</t>
  </si>
  <si>
    <t xml:space="preserve">Phố Trần Quốc Toản - Thị trấn Quảng Hà - Huyện Hải Hà - Quảng Ninh </t>
  </si>
  <si>
    <t>0772225255</t>
  </si>
  <si>
    <t>D108736241</t>
  </si>
  <si>
    <t>Đặng Hằng Huyền</t>
  </si>
  <si>
    <t>13/08/1981</t>
  </si>
  <si>
    <t xml:space="preserve">Phố Chu Văn An - Thị trấn Đầm Hà - Huyện Đầm Hà - Quảng Ninh </t>
  </si>
  <si>
    <t>0989042367</t>
  </si>
  <si>
    <t>D108727225</t>
  </si>
  <si>
    <t>Đặng Kim Oanh</t>
  </si>
  <si>
    <t>22/08/1973</t>
  </si>
  <si>
    <t xml:space="preserve">thôn 1 - Xã Quảng Thắng - Huyện Hải Hà - Quảng Ninh </t>
  </si>
  <si>
    <t>0973365168</t>
  </si>
  <si>
    <t>D108723159</t>
  </si>
  <si>
    <t>Đặng Sao Chi</t>
  </si>
  <si>
    <t>24/02/1981</t>
  </si>
  <si>
    <t xml:space="preserve">phố Yết Kiêu - Thị trấn Quảng Hà - Huyện Hải Hà - Quảng Ninh </t>
  </si>
  <si>
    <t>0988769626</t>
  </si>
  <si>
    <t>D108740147</t>
  </si>
  <si>
    <t>Đặng Thanh Cường</t>
  </si>
  <si>
    <t>10/01/1983</t>
  </si>
  <si>
    <t xml:space="preserve">Khu 1 - Thị trấn Đầm Hà - Huyện Đầm Hà - Quảng Ninh </t>
  </si>
  <si>
    <t>D108724556</t>
  </si>
  <si>
    <t>Đặng Thị Giới</t>
  </si>
  <si>
    <t>15/10/1977</t>
  </si>
  <si>
    <t xml:space="preserve">Thôn 5 - Xã Quảng Điền - Huyện Hải Hà - Quảng Ninh </t>
  </si>
  <si>
    <t>0347290911</t>
  </si>
  <si>
    <t>D108701892</t>
  </si>
  <si>
    <t>Đặng Thị Hạnh</t>
  </si>
  <si>
    <t>01/01/1968</t>
  </si>
  <si>
    <t xml:space="preserve">Hoàng Văn Thụ - Thị trấn Đầm Hà - Huyện Đầm Hà - Quảng Ninh </t>
  </si>
  <si>
    <t>0947210419</t>
  </si>
  <si>
    <t>D108700936</t>
  </si>
  <si>
    <t>Đặng Thị Hoa</t>
  </si>
  <si>
    <t>15/10/1971</t>
  </si>
  <si>
    <t xml:space="preserve">Thôn 4 - Xã Quảng Long - Huyện Hải Hà - Quảng Ninh </t>
  </si>
  <si>
    <t>0385107305</t>
  </si>
  <si>
    <t>10/01/1979</t>
  </si>
  <si>
    <t>0932122033</t>
  </si>
  <si>
    <t>D108701032</t>
  </si>
  <si>
    <t>01695 859 162</t>
  </si>
  <si>
    <t>Đặng Thị Hưởng</t>
  </si>
  <si>
    <t>27/12/1970</t>
  </si>
  <si>
    <t>0348589288</t>
  </si>
  <si>
    <t>D108701777</t>
  </si>
  <si>
    <t>Đặng Thị Kiên</t>
  </si>
  <si>
    <t>04/10/1988</t>
  </si>
  <si>
    <t xml:space="preserve">23, My Sơn - Thị trấn Quảng Hà - Huyện Hải Hà - Quảng Ninh </t>
  </si>
  <si>
    <t>0985881269</t>
  </si>
  <si>
    <t>D108737019</t>
  </si>
  <si>
    <t>Đặng Thị Ngọc An</t>
  </si>
  <si>
    <t>15/11/1990</t>
  </si>
  <si>
    <t xml:space="preserve">Khu 4 - Xã Hải Hoà - Thành phố Móng Cái - Quảng Ninh </t>
  </si>
  <si>
    <t>0356500888</t>
  </si>
  <si>
    <t>D108730177</t>
  </si>
  <si>
    <t>Đặng Thị Nhàn</t>
  </si>
  <si>
    <t>01/03/1984</t>
  </si>
  <si>
    <t xml:space="preserve">Thôn 4 - Yên Hàn - Xã Đầm Hà - Huyện Đầm Hà - Quảng Ninh </t>
  </si>
  <si>
    <t>0355483171</t>
  </si>
  <si>
    <t>D108725005</t>
  </si>
  <si>
    <t>Đặng Thị Phương</t>
  </si>
  <si>
    <t>23/02/1981</t>
  </si>
  <si>
    <t xml:space="preserve">phố Lê Hồng Phong - Thị trấn Đầm Hà - Huyện Đầm Hà - Quảng Ninh </t>
  </si>
  <si>
    <t>0914989065</t>
  </si>
  <si>
    <t>D108701856</t>
  </si>
  <si>
    <t>Đặng Thị Sáu</t>
  </si>
  <si>
    <t>08/09/1976</t>
  </si>
  <si>
    <t>0904042166</t>
  </si>
  <si>
    <t>D108730557</t>
  </si>
  <si>
    <t>Đặng Thị Vân</t>
  </si>
  <si>
    <t>13/07/1987</t>
  </si>
  <si>
    <t>0983526987</t>
  </si>
  <si>
    <t>D108728039</t>
  </si>
  <si>
    <t>Đặng Trường Sinh</t>
  </si>
  <si>
    <t>08/08/1978</t>
  </si>
  <si>
    <t xml:space="preserve">Khu Thọ Xuân - Phường Hoà Lạc - Thành phố Móng Cái - Quảng Ninh </t>
  </si>
  <si>
    <t>0978106333</t>
  </si>
  <si>
    <t>31/05/1981</t>
  </si>
  <si>
    <t xml:space="preserve">Thôn Trai Khe - Thị trấn Đầm Hà - Huyện Đầm Hà - Quảng Ninh </t>
  </si>
  <si>
    <t>0913524053</t>
  </si>
  <si>
    <t>D108738489</t>
  </si>
  <si>
    <t>Đặng Văn Được</t>
  </si>
  <si>
    <t>12/06/1982</t>
  </si>
  <si>
    <t xml:space="preserve">Phố Lê Hồng Phong - Thị trấn Đầm Hà - Huyện Đầm Hà - Quảng Ninh </t>
  </si>
  <si>
    <t>01647 800 476</t>
  </si>
  <si>
    <t>0385706580</t>
  </si>
  <si>
    <t>20/07/1989</t>
  </si>
  <si>
    <t xml:space="preserve">thôn Trại Khe - Xã Đầm Hà - Huyện Đầm Hà - Quảng Ninh </t>
  </si>
  <si>
    <t>0976561652</t>
  </si>
  <si>
    <t>D108700431</t>
  </si>
  <si>
    <t>Đinh Bằng Giang</t>
  </si>
  <si>
    <t>18/08/1983</t>
  </si>
  <si>
    <t>0342775236</t>
  </si>
  <si>
    <t>D108700662</t>
  </si>
  <si>
    <t>Đinh Công Sơn</t>
  </si>
  <si>
    <t>18/01/1988</t>
  </si>
  <si>
    <t xml:space="preserve">61 ngô quyền - Thị trấn Quảng Hà - Huyện Hải Hà - Quảng Ninh </t>
  </si>
  <si>
    <t>0982390000</t>
  </si>
  <si>
    <t>D108706860</t>
  </si>
  <si>
    <t>Đinh Hoàng Hải</t>
  </si>
  <si>
    <t>08/03/1980</t>
  </si>
  <si>
    <t xml:space="preserve">Thị Trấn Đầm Hà - Thị trấn Đầm Hà - Huyện Đầm Hà - Quảng Ninh </t>
  </si>
  <si>
    <t>D108726545</t>
  </si>
  <si>
    <t>Đinh Hồng Hạnh</t>
  </si>
  <si>
    <t>02/09/1990</t>
  </si>
  <si>
    <t xml:space="preserve">số 80, Nguyễn Du - Thị trấn Quảng Hà - Huyện Hải Hà - Quảng Ninh </t>
  </si>
  <si>
    <t>0962020990</t>
  </si>
  <si>
    <t>D108733208</t>
  </si>
  <si>
    <t>01/02/1964</t>
  </si>
  <si>
    <t xml:space="preserve">Thôn 5 - Xã Đường Hoa - Huyện Hải Hà - Quảng Ninh </t>
  </si>
  <si>
    <t>0326270751</t>
  </si>
  <si>
    <t>D108724927</t>
  </si>
  <si>
    <t>Đinh Khắc Khang</t>
  </si>
  <si>
    <t>08/04/1960</t>
  </si>
  <si>
    <t xml:space="preserve">thôn 6 - Xã Đường Hoa - Huyện Hải Hà - Quảng Ninh </t>
  </si>
  <si>
    <t>0383334360</t>
  </si>
  <si>
    <t>D108724431</t>
  </si>
  <si>
    <t>Đinh Khắc Tiến</t>
  </si>
  <si>
    <t>27/08/1980</t>
  </si>
  <si>
    <t xml:space="preserve">Thôn 7 - Xã Đường Hoa - Huyện Hải Hà - Quảng Ninh </t>
  </si>
  <si>
    <t>0977319942</t>
  </si>
  <si>
    <t>0963 698 566</t>
  </si>
  <si>
    <t>D108735792</t>
  </si>
  <si>
    <t>Đinh Ngọc Toàn (Đinh Khắc Toàn)</t>
  </si>
  <si>
    <t>01/08/1967</t>
  </si>
  <si>
    <t>0383159569</t>
  </si>
  <si>
    <t>D108740563</t>
  </si>
  <si>
    <t>Đinh Như Nghĩa</t>
  </si>
  <si>
    <t>27/03/1993</t>
  </si>
  <si>
    <t>0382885768</t>
  </si>
  <si>
    <t>D108700608</t>
  </si>
  <si>
    <t>Đinh Như Thoa</t>
  </si>
  <si>
    <t>02/03/1962</t>
  </si>
  <si>
    <t xml:space="preserve">61 Ngô Quyền - Thị trấn Quảng Hà - Huyện Hải Hà - Quảng Ninh </t>
  </si>
  <si>
    <t>0983715966</t>
  </si>
  <si>
    <t>D108740572</t>
  </si>
  <si>
    <t>Đinh Quang Hợp</t>
  </si>
  <si>
    <t>09/02/1961</t>
  </si>
  <si>
    <t xml:space="preserve">24 Trần Quôc Toản - Thị trấn Quảng Hà - Huyện Hải Hà - Quảng Ninh </t>
  </si>
  <si>
    <t>0915345612</t>
  </si>
  <si>
    <t>D108733165</t>
  </si>
  <si>
    <t>Đinh Thị Ba</t>
  </si>
  <si>
    <t>05/10/1960</t>
  </si>
  <si>
    <t>0395080256</t>
  </si>
  <si>
    <t>D108722840</t>
  </si>
  <si>
    <t>Đinh Thị Chúc</t>
  </si>
  <si>
    <t>10/04/1985</t>
  </si>
  <si>
    <t xml:space="preserve">phố Minh Khai - Thị trấn Đầm Hà - Huyện Đầm Hà - Quảng Ninh </t>
  </si>
  <si>
    <t>0978099919</t>
  </si>
  <si>
    <t>D108722275</t>
  </si>
  <si>
    <t>Đinh Thị Đầy</t>
  </si>
  <si>
    <t>20/06/1972</t>
  </si>
  <si>
    <t xml:space="preserve">thôn Tân Thành - Xã Tân Bình - Huyện Đầm Hà - Quảng Ninh </t>
  </si>
  <si>
    <t>0366134975</t>
  </si>
  <si>
    <t>D108727960</t>
  </si>
  <si>
    <t>Đinh Thị Đồng</t>
  </si>
  <si>
    <t>24/08/1981</t>
  </si>
  <si>
    <t>0705842036</t>
  </si>
  <si>
    <t>D108724121</t>
  </si>
  <si>
    <t>Đinh Thị Hậu</t>
  </si>
  <si>
    <t>12/07/1987</t>
  </si>
  <si>
    <t xml:space="preserve">Thôn Làng Ruộng - Xã Đại Bình - Huyện Đầm Hà - Quảng Ninh </t>
  </si>
  <si>
    <t>0352592666</t>
  </si>
  <si>
    <t>D108702138</t>
  </si>
  <si>
    <t>0984657006</t>
  </si>
  <si>
    <t>0962156038</t>
  </si>
  <si>
    <t>D108731352</t>
  </si>
  <si>
    <t>14/12/1982</t>
  </si>
  <si>
    <t xml:space="preserve">136B Chu Văn An - Thị trấn Quảng Hà - Huyện Hải Hà - Quảng Ninh </t>
  </si>
  <si>
    <t>0989839748</t>
  </si>
  <si>
    <t>D108725032</t>
  </si>
  <si>
    <t>Đinh Thị Kim Miên</t>
  </si>
  <si>
    <t>16/10/1965</t>
  </si>
  <si>
    <t xml:space="preserve">thôn Đông Sơn - Xã Tân Bình - Huyện Đầm Hà - Quảng Ninh </t>
  </si>
  <si>
    <t>0974327062</t>
  </si>
  <si>
    <t>D108727252</t>
  </si>
  <si>
    <t>Đinh Thị Kim Thoa</t>
  </si>
  <si>
    <t>03/01/1988</t>
  </si>
  <si>
    <t xml:space="preserve">thôn Trại Dinh - Xã Đầm Hà - Huyện Đầm Hà - Quảng Ninh </t>
  </si>
  <si>
    <t>0913899318</t>
  </si>
  <si>
    <t>D108725166</t>
  </si>
  <si>
    <t>05/06/1992</t>
  </si>
  <si>
    <t xml:space="preserve">thôn 1 - Xã Quảng Chính - Huyện Hải Hà - Quảng Ninh </t>
  </si>
  <si>
    <t>0978008579</t>
  </si>
  <si>
    <t>D108701865</t>
  </si>
  <si>
    <t>Đinh Thị Liên</t>
  </si>
  <si>
    <t>24/11/1988</t>
  </si>
  <si>
    <t xml:space="preserve">An Lễ - Xã An Lễ - Huyện Quỳnh Phụ - Thái Bình </t>
  </si>
  <si>
    <t>0354152666</t>
  </si>
  <si>
    <t>D108731219</t>
  </si>
  <si>
    <t>Đinh Thị Mai</t>
  </si>
  <si>
    <t>21/10/1955</t>
  </si>
  <si>
    <t>0944069535</t>
  </si>
  <si>
    <t>D108727951</t>
  </si>
  <si>
    <t>Đinh Thị Nhiễu</t>
  </si>
  <si>
    <t>23/07/1976</t>
  </si>
  <si>
    <t xml:space="preserve">106 Hoàng Văn Thụ - Thị trấn Đầm Hà - Huyện Đầm Hà - Quảng Ninh </t>
  </si>
  <si>
    <t>0389926136</t>
  </si>
  <si>
    <t>D108732139</t>
  </si>
  <si>
    <t>Đinh Thị Nhớ</t>
  </si>
  <si>
    <t>20/05/1985</t>
  </si>
  <si>
    <t xml:space="preserve">171 Chu Văn An - Thị trấn Quảng Hà - Huyện Hải Hà - Quảng Ninh </t>
  </si>
  <si>
    <t>0975411235</t>
  </si>
  <si>
    <t>D108700963</t>
  </si>
  <si>
    <t>Đinh Thị Như Trang</t>
  </si>
  <si>
    <t>27/09/1985</t>
  </si>
  <si>
    <t xml:space="preserve">Hòa Bình - Phường Hoà Lạc - Thành phố Móng Cái - Quảng Ninh </t>
  </si>
  <si>
    <t>0987058800</t>
  </si>
  <si>
    <t>D108740907</t>
  </si>
  <si>
    <t>Đinh Thị Sinh</t>
  </si>
  <si>
    <t>04/09/1977</t>
  </si>
  <si>
    <t>0982158122</t>
  </si>
  <si>
    <t>D108737383</t>
  </si>
  <si>
    <t>Đinh Thị Tâm</t>
  </si>
  <si>
    <t>01683813209</t>
  </si>
  <si>
    <t>13/07/1984</t>
  </si>
  <si>
    <t xml:space="preserve">Thôn 8 - Xã Đường Hoa - Huyện Hải Hà - Quảng Ninh </t>
  </si>
  <si>
    <t>0977881118</t>
  </si>
  <si>
    <t>D108728765</t>
  </si>
  <si>
    <t>Đinh Thị Thu</t>
  </si>
  <si>
    <t>17/01/1971</t>
  </si>
  <si>
    <t xml:space="preserve">Thôn Thác Bưởi 2 - Xã Tiên Lãng - Huyện Tiên Yên - Quảng Ninh </t>
  </si>
  <si>
    <t>0949928271</t>
  </si>
  <si>
    <t>D108700750</t>
  </si>
  <si>
    <t>Đinh Thị Thúy</t>
  </si>
  <si>
    <t>25/08/1983</t>
  </si>
  <si>
    <t xml:space="preserve">Thôn 1 - Xã Đường Hoa - Huyện Hải Hà - Quảng Ninh </t>
  </si>
  <si>
    <t>0868938228</t>
  </si>
  <si>
    <t>D108733518</t>
  </si>
  <si>
    <t>Đinh Thị Vân</t>
  </si>
  <si>
    <t>06/09/1992</t>
  </si>
  <si>
    <t>0966076321</t>
  </si>
  <si>
    <t>15/05/1970</t>
  </si>
  <si>
    <t>0936386188</t>
  </si>
  <si>
    <t>D108701120</t>
  </si>
  <si>
    <t>Đinh Thọ Dương</t>
  </si>
  <si>
    <t>09/11/1967</t>
  </si>
  <si>
    <t xml:space="preserve">02 Lý Thường Kiệt - Thị trấn Quảng Hà - Huyện Hải Hà - Quảng Ninh </t>
  </si>
  <si>
    <t>0916476682</t>
  </si>
  <si>
    <t>D108722947</t>
  </si>
  <si>
    <t>Đinh Văn Đông</t>
  </si>
  <si>
    <t>12/02/1991</t>
  </si>
  <si>
    <t>0359988260</t>
  </si>
  <si>
    <t>D108724112</t>
  </si>
  <si>
    <t>Đinh Việt Hưng</t>
  </si>
  <si>
    <t>04/05/1982</t>
  </si>
  <si>
    <t xml:space="preserve">Thôn Tân Hợp - Xã Quảng Tân - Huyện Đầm Hà - Quảng Ninh </t>
  </si>
  <si>
    <t>0382027142</t>
  </si>
  <si>
    <t>D108721735</t>
  </si>
  <si>
    <t>23/08/1981</t>
  </si>
  <si>
    <t>0836953000</t>
  </si>
  <si>
    <t>D108718591</t>
  </si>
  <si>
    <t>Đoàn Danh Ba</t>
  </si>
  <si>
    <t>07/06/1978</t>
  </si>
  <si>
    <t xml:space="preserve">Khu 5 Ba Chẽ - Thị trấn Tiên Yên - Huyện Tiên Yên - Quảng Ninh </t>
  </si>
  <si>
    <t>D108727003</t>
  </si>
  <si>
    <t>Đoàn Khắc Lý</t>
  </si>
  <si>
    <t>28/05/1960</t>
  </si>
  <si>
    <t xml:space="preserve">thôn 1 - Xã Quảng Minh - Huyện Hải Hà - Quảng Ninh </t>
  </si>
  <si>
    <t>0975282054</t>
  </si>
  <si>
    <t>17/03/1996</t>
  </si>
  <si>
    <t>0385619171</t>
  </si>
  <si>
    <t>01649 927 378</t>
  </si>
  <si>
    <t>D108716441</t>
  </si>
  <si>
    <t xml:space="preserve">Lý Thường Kiệt - Thị trấn Quảng Hà - Huyện Hải Hà - Quảng Ninh </t>
  </si>
  <si>
    <t>D108721629</t>
  </si>
  <si>
    <t>Đoàn Thị Hồng</t>
  </si>
  <si>
    <t>10/02/1977</t>
  </si>
  <si>
    <t>0979430468</t>
  </si>
  <si>
    <t>D108727012</t>
  </si>
  <si>
    <t>Đoàn Thị Luyến</t>
  </si>
  <si>
    <t>25/06/1986</t>
  </si>
  <si>
    <t xml:space="preserve">thôn Minh Tân - Xã Quảng Minh - Huyện Hải Hà - Quảng Ninh </t>
  </si>
  <si>
    <t>0985250686</t>
  </si>
  <si>
    <t>D108721726</t>
  </si>
  <si>
    <t>Đoàn Thị Lượng</t>
  </si>
  <si>
    <t>30/01/1959</t>
  </si>
  <si>
    <t xml:space="preserve">phố Ngô Quyền - Thị trấn Quảng Hà - Huyện Hải Hà - Quảng Ninh </t>
  </si>
  <si>
    <t>0364816126</t>
  </si>
  <si>
    <t>D108731334</t>
  </si>
  <si>
    <t>22/02/1981</t>
  </si>
  <si>
    <t xml:space="preserve">86 Chu Văn An - Thị trấn Quảng Hà - Huyện Hải Hà - Quảng Ninh </t>
  </si>
  <si>
    <t>0394795866</t>
  </si>
  <si>
    <t>D108731370</t>
  </si>
  <si>
    <t>Đỗ Bích Vân</t>
  </si>
  <si>
    <t>12/07/1967</t>
  </si>
  <si>
    <t xml:space="preserve">Tổ 10 - Khu 1 - Phường Ka Long - Thành phố Móng Cái - Quảng Ninh </t>
  </si>
  <si>
    <t>0983903666</t>
  </si>
  <si>
    <t>D108722451</t>
  </si>
  <si>
    <t>Đỗ Minh Trưởng</t>
  </si>
  <si>
    <t>17/02/1976</t>
  </si>
  <si>
    <t xml:space="preserve">Số 246 - Trần Phú - Thị trấn Đầm Hà - Huyện Đầm Hà - Quảng Ninh </t>
  </si>
  <si>
    <t>0355800936</t>
  </si>
  <si>
    <t>D108724990</t>
  </si>
  <si>
    <t>Đỗ Thành Trung</t>
  </si>
  <si>
    <t>06/06/1979</t>
  </si>
  <si>
    <t xml:space="preserve">thôn Tân Thanh - Xã Quảng Tân - Huyện Đầm Hà - Quảng Ninh </t>
  </si>
  <si>
    <t>0788315565</t>
  </si>
  <si>
    <t>D108724370</t>
  </si>
  <si>
    <t>Đỗ Thị Bích Hồng</t>
  </si>
  <si>
    <t>27/06/1989</t>
  </si>
  <si>
    <t xml:space="preserve">Tổ 7 - khu 1 - Phường Ka Long - Thành phố Móng Cái - Quảng Ninh </t>
  </si>
  <si>
    <t>0832746888</t>
  </si>
  <si>
    <t>D108729676</t>
  </si>
  <si>
    <t>Đỗ Thị Chu</t>
  </si>
  <si>
    <t>10/07/1990</t>
  </si>
  <si>
    <t xml:space="preserve">Thôn 1 - Xã Quảng Nghĩa - Thành phố Móng Cái - Quảng Ninh </t>
  </si>
  <si>
    <t>0387377288</t>
  </si>
  <si>
    <t>01632872198</t>
  </si>
  <si>
    <t>D108735756</t>
  </si>
  <si>
    <t>Đỗ Thị Dân</t>
  </si>
  <si>
    <t>12/01/1960</t>
  </si>
  <si>
    <t xml:space="preserve">Thôn 2 - Xã Đường Hoa - Huyện Hải Hà - Quảng Ninh </t>
  </si>
  <si>
    <t>0347516512</t>
  </si>
  <si>
    <t>D108736269</t>
  </si>
  <si>
    <t>Đỗ Thị Đăng</t>
  </si>
  <si>
    <t>22/08/1984</t>
  </si>
  <si>
    <t xml:space="preserve">Phố Hoàng Văn Thụ - Thị trấn Đầm Hà - Huyện Đầm Hà - Quảng Ninh </t>
  </si>
  <si>
    <t>0975335895</t>
  </si>
  <si>
    <t>D108721489</t>
  </si>
  <si>
    <t>24/08/1992</t>
  </si>
  <si>
    <t xml:space="preserve">thôn Tân Hợp - Xã Quảng Tân - Huyện Đầm Hà - Quảng Ninh </t>
  </si>
  <si>
    <t>0982538816</t>
  </si>
  <si>
    <t>D108728516</t>
  </si>
  <si>
    <t>Đỗ Thị Hải</t>
  </si>
  <si>
    <t>01/05/1960</t>
  </si>
  <si>
    <t xml:space="preserve">Thôn Nam - Xã Phú Hải - Huyện Hải Hà - Quảng Ninh </t>
  </si>
  <si>
    <t>0975108926</t>
  </si>
  <si>
    <t>04/06/1996</t>
  </si>
  <si>
    <t xml:space="preserve">291 Lý Thường Kiệt - Thị trấn Quảng Hà - Huyện Hải Hà - Quảng Ninh </t>
  </si>
  <si>
    <t>0389228333</t>
  </si>
  <si>
    <t>D108719527</t>
  </si>
  <si>
    <t>Đỗ Thị Huế</t>
  </si>
  <si>
    <t>19/10/1981</t>
  </si>
  <si>
    <t xml:space="preserve">Số 36 - Phố Trần Bình Trọng - Thị trấn Quảng Hà - Huyện Hải Hà - Quảng Ninh </t>
  </si>
  <si>
    <t>0383610666</t>
  </si>
  <si>
    <t>D108732777</t>
  </si>
  <si>
    <t>Đỗ Thị Hương</t>
  </si>
  <si>
    <t>19/05/1983</t>
  </si>
  <si>
    <t xml:space="preserve">SN05 - Tổ 2 - Thị trấn Tiên Yên - Huyện Tiên Yên - Quảng Ninh </t>
  </si>
  <si>
    <t>0974387668</t>
  </si>
  <si>
    <t>D108727979</t>
  </si>
  <si>
    <t>Đỗ Thị Lan Anh</t>
  </si>
  <si>
    <t>27/07/1982</t>
  </si>
  <si>
    <t xml:space="preserve">SN02 Đường Nguyễn Tri Phương Khu 7 - Phường Hải Yên - Thành phố Móng Cái - Quảng Ninh </t>
  </si>
  <si>
    <t>0936185928</t>
  </si>
  <si>
    <t>D108724839</t>
  </si>
  <si>
    <t>Đỗ Thị Nhung</t>
  </si>
  <si>
    <t>13/05/1984</t>
  </si>
  <si>
    <t xml:space="preserve">SN 64, phố Hà Quang Vóc - Thị trấn Đầm Hà - Huyện Đầm Hà - Quảng Ninh </t>
  </si>
  <si>
    <t>0346233999</t>
  </si>
  <si>
    <t>D108722327</t>
  </si>
  <si>
    <t>Đỗ Thị Phương</t>
  </si>
  <si>
    <t>29/06/1988</t>
  </si>
  <si>
    <t xml:space="preserve">thôn 4 - Xã Quảng Điền - Huyện Hải Hà - Quảng Ninh </t>
  </si>
  <si>
    <t>0979551918</t>
  </si>
  <si>
    <t>132 Thôn Thác Bưởi 1, Xã Tiên Lãng, Huyện Tiên Yên, Quảng Ninh</t>
  </si>
  <si>
    <t>0967174782</t>
  </si>
  <si>
    <t>D108716681</t>
  </si>
  <si>
    <t>Đỗ Thị Thanh Huyền</t>
  </si>
  <si>
    <t>19/10/1970</t>
  </si>
  <si>
    <t xml:space="preserve">Số 149 - Minh Khai - Thị trấn Quảng Hà - Huyện Hải Hà - Quảng Ninh </t>
  </si>
  <si>
    <t>D108702350</t>
  </si>
  <si>
    <t>Đỗ Thị Thoan</t>
  </si>
  <si>
    <t>16/01/1973</t>
  </si>
  <si>
    <t>0382627088</t>
  </si>
  <si>
    <t>D108728057</t>
  </si>
  <si>
    <t>Đỗ Thị Thủy</t>
  </si>
  <si>
    <t>12/05/1972</t>
  </si>
  <si>
    <t>0904482589</t>
  </si>
  <si>
    <t>D108700769</t>
  </si>
  <si>
    <t>Đỗ Thị Thúy Là</t>
  </si>
  <si>
    <t>10/09/1985</t>
  </si>
  <si>
    <t xml:space="preserve">41 Ngô Quyền - Thị trấn Quảng Hà - Huyện Hải Hà - Quảng Ninh </t>
  </si>
  <si>
    <t>0974304368</t>
  </si>
  <si>
    <t>D108734793</t>
  </si>
  <si>
    <t>Đỗ Tuấn Hùng</t>
  </si>
  <si>
    <t>08/08/1963</t>
  </si>
  <si>
    <t xml:space="preserve">100B Hùng Vương - Phường Ka Long - Thành phố Móng Cái - Quảng Ninh </t>
  </si>
  <si>
    <t>0913267896</t>
  </si>
  <si>
    <t>D108730520</t>
  </si>
  <si>
    <t>Đỗ Văn Thịnh</t>
  </si>
  <si>
    <t>13/09/1956</t>
  </si>
  <si>
    <t xml:space="preserve">175 Chu Văn An - Thị trấn Quảng Hà - Huyện Hải Hà - Quảng Ninh </t>
  </si>
  <si>
    <t>0912380883</t>
  </si>
  <si>
    <t>D108722798</t>
  </si>
  <si>
    <t>Đồng Thanh Hùng</t>
  </si>
  <si>
    <t>19/09/1962</t>
  </si>
  <si>
    <t xml:space="preserve">thôn 5 - Xã Hải Xuân - Thành phố Móng Cái - Quảng Ninh </t>
  </si>
  <si>
    <t>0366880069</t>
  </si>
  <si>
    <t>D108700024</t>
  </si>
  <si>
    <t>Giang Thị Liên</t>
  </si>
  <si>
    <t>23/07/1974</t>
  </si>
  <si>
    <t xml:space="preserve">Thôn 6 - Xã Quảng Long - Huyện Hải Hà - Quảng Ninh </t>
  </si>
  <si>
    <t>0383645299</t>
  </si>
  <si>
    <t>Khách hàng</t>
  </si>
  <si>
    <t>D108700981</t>
  </si>
  <si>
    <t>Hà Đại Huy</t>
  </si>
  <si>
    <t>27/09/1966</t>
  </si>
  <si>
    <t>0915193519</t>
  </si>
  <si>
    <t>D108722442</t>
  </si>
  <si>
    <t>Hà Mạnh Hùng</t>
  </si>
  <si>
    <t>30/10/1990</t>
  </si>
  <si>
    <t xml:space="preserve">thôn Hội Phố - Xã Đông Hải - Huyện Tiên Yên - Quảng Ninh </t>
  </si>
  <si>
    <t>0972132158</t>
  </si>
  <si>
    <t>569256377</t>
  </si>
  <si>
    <t>Trần Thị Chạu</t>
  </si>
  <si>
    <t>D108723991</t>
  </si>
  <si>
    <t>Hà Thị Chung</t>
  </si>
  <si>
    <t>D108718573</t>
  </si>
  <si>
    <t>AC/018P-0347868</t>
  </si>
  <si>
    <t>20/05/1986</t>
  </si>
  <si>
    <t xml:space="preserve">thôn Đông Ngũ - Xã Đông Ngũ - Huyện Tiên Yên - Quảng Ninh </t>
  </si>
  <si>
    <t>0823220151</t>
  </si>
  <si>
    <t>D108701157</t>
  </si>
  <si>
    <t>Hà Thị Hợi</t>
  </si>
  <si>
    <t>19/07/1959</t>
  </si>
  <si>
    <t xml:space="preserve">16 Trần Bình Trọng - Thị trấn Quảng Hà - Huyện Hải Hà - Quảng Ninh </t>
  </si>
  <si>
    <t>0974279990</t>
  </si>
  <si>
    <t>D108702253</t>
  </si>
  <si>
    <t>Hà Thị Lanh</t>
  </si>
  <si>
    <t>07/11/1971</t>
  </si>
  <si>
    <t>0365822266</t>
  </si>
  <si>
    <t>D108729506</t>
  </si>
  <si>
    <t>D108726891</t>
  </si>
  <si>
    <t>Lê Thị Mùi</t>
  </si>
  <si>
    <t>16/11/1959</t>
  </si>
  <si>
    <t xml:space="preserve">Thôn Trung - Xã Phú Hải - Huyện Hải Hà - Quảng Ninh </t>
  </si>
  <si>
    <t>0358820832</t>
  </si>
  <si>
    <t>D108701908</t>
  </si>
  <si>
    <t>Hà Thị Mỹ Duyên</t>
  </si>
  <si>
    <t>0989875565</t>
  </si>
  <si>
    <t>D108731389</t>
  </si>
  <si>
    <t>Hà Thị Nguyệt Ánh</t>
  </si>
  <si>
    <t>09/12/1983</t>
  </si>
  <si>
    <t xml:space="preserve">Phố Lê lương - Thị trấn Đầm Hà - Huyện Đầm Hà - Quảng Ninh </t>
  </si>
  <si>
    <t>0169123558</t>
  </si>
  <si>
    <t>D108735288</t>
  </si>
  <si>
    <t>Hà Thị Sen</t>
  </si>
  <si>
    <t>01/01/1989</t>
  </si>
  <si>
    <t xml:space="preserve">Thôn Khe Lặc - Đại Hành - Thị trấn Tiên Yên - Huyện Tiên Yên - Quảng Ninh </t>
  </si>
  <si>
    <t>0367199046</t>
  </si>
  <si>
    <t>D108700033</t>
  </si>
  <si>
    <t>Hà Thị Sin</t>
  </si>
  <si>
    <t>12/01/1994</t>
  </si>
  <si>
    <t>0362341445</t>
  </si>
  <si>
    <t>D108700079</t>
  </si>
  <si>
    <t>Hà Thị Thơm</t>
  </si>
  <si>
    <t>26/05/1974</t>
  </si>
  <si>
    <t>0342499071</t>
  </si>
  <si>
    <t>AC/018P-0349075</t>
  </si>
  <si>
    <t>D108700121</t>
  </si>
  <si>
    <t>Hà Thu Hoài</t>
  </si>
  <si>
    <t>11/03/1987</t>
  </si>
  <si>
    <t xml:space="preserve">ĐÔng Ngũ - Xã Đông Ngũ - Huyện Tiên Yên - Quảng Ninh </t>
  </si>
  <si>
    <t>0914665794</t>
  </si>
  <si>
    <t>D108733527</t>
  </si>
  <si>
    <t>Hà Việt Quỳnh</t>
  </si>
  <si>
    <t>01/10/1986</t>
  </si>
  <si>
    <t>0904974973</t>
  </si>
  <si>
    <t>D108701917</t>
  </si>
  <si>
    <t>Háu Thu Hằng</t>
  </si>
  <si>
    <t>18/08/1995</t>
  </si>
  <si>
    <t xml:space="preserve">Đông Thịnh - Phường Trà Cổ - Thành phố Móng Cái - Quảng Ninh </t>
  </si>
  <si>
    <t>0988195296</t>
  </si>
  <si>
    <t>D108732421</t>
  </si>
  <si>
    <t>Hoàng Bích Hằng</t>
  </si>
  <si>
    <t>17/10/1978</t>
  </si>
  <si>
    <t xml:space="preserve">Khu Hạ - Phường Ninh Dương - Thành phố Móng Cái - Quảng Ninh </t>
  </si>
  <si>
    <t>0375992638</t>
  </si>
  <si>
    <t>D108726961</t>
  </si>
  <si>
    <t>Hoàng Bích Hậu</t>
  </si>
  <si>
    <t>17/04/1989</t>
  </si>
  <si>
    <t xml:space="preserve">tổ 10, khu 4 - Phường Hùng Thắng - Thành phố Hạ Long - Quảng Ninh </t>
  </si>
  <si>
    <t>0978833859</t>
  </si>
  <si>
    <t>D108735251</t>
  </si>
  <si>
    <t>Hoàng Đình Sơn</t>
  </si>
  <si>
    <t>11/10/1985</t>
  </si>
  <si>
    <t xml:space="preserve">106 Đông Tiến 1 - Thị trấn Tiên Yên - Huyện Tiên Yên - Quảng Ninh </t>
  </si>
  <si>
    <t>Số nhà 01 -  Đông Tiến 2, Thị trấn Tiên Yên, Huyện Tiên Yên, Quảng Ninh</t>
  </si>
  <si>
    <t>0829876876</t>
  </si>
  <si>
    <t>01695332324</t>
  </si>
  <si>
    <t>D108726934</t>
  </si>
  <si>
    <t>Hoàng Khánh Toàn</t>
  </si>
  <si>
    <t>12/04/1946</t>
  </si>
  <si>
    <t xml:space="preserve">số 206, Lý Thường Kiệt - Thị trấn Quảng Hà - Huyện Hải Hà - Quảng Ninh </t>
  </si>
  <si>
    <t>0987211684</t>
  </si>
  <si>
    <t>D108721522</t>
  </si>
  <si>
    <t>Hoàng Long Đan</t>
  </si>
  <si>
    <t>02/09/1945</t>
  </si>
  <si>
    <t xml:space="preserve">số 106, Đông Tiến 1 - Thị trấn Tiên Yên - Huyện Tiên Yên - Quảng Ninh </t>
  </si>
  <si>
    <t>0912576683</t>
  </si>
  <si>
    <t>D108725777</t>
  </si>
  <si>
    <t>Hoàng Mạnh Hùng</t>
  </si>
  <si>
    <t xml:space="preserve">thôn 2 - Xã Quảng Phong - Huyện Hải Hà - Quảng Ninh </t>
  </si>
  <si>
    <t>0988386516</t>
  </si>
  <si>
    <t>D108702396</t>
  </si>
  <si>
    <t>Hoàng Minh Hưng</t>
  </si>
  <si>
    <t>20/08/1992</t>
  </si>
  <si>
    <t>0986558355</t>
  </si>
  <si>
    <t>D108718306</t>
  </si>
  <si>
    <t>Hoàng Minh Nguyệt</t>
  </si>
  <si>
    <t>15/09/1988</t>
  </si>
  <si>
    <t>D108724972</t>
  </si>
  <si>
    <t>Hoàng Minh Tứ</t>
  </si>
  <si>
    <t>02/12/1987</t>
  </si>
  <si>
    <t xml:space="preserve">thôn Nam - Xã Phú Hải - Huyện Hải Hà - Quảng Ninh </t>
  </si>
  <si>
    <t>0973963793</t>
  </si>
  <si>
    <t>D108701661</t>
  </si>
  <si>
    <t>Hoàng Quốc Trung</t>
  </si>
  <si>
    <t>14/02/1992</t>
  </si>
  <si>
    <t xml:space="preserve">phố Nguyễn Du - Thị trấn Quảng Hà - Huyện Hải Hà - Quảng Ninh </t>
  </si>
  <si>
    <t>0902012038</t>
  </si>
  <si>
    <t>D108722992</t>
  </si>
  <si>
    <t>Hoàng Quốc Tuấn</t>
  </si>
  <si>
    <t>20/10/1980</t>
  </si>
  <si>
    <t xml:space="preserve">thôn Tân Việt - Xã Tân Bình - Huyện Đầm Hà - Quảng Ninh </t>
  </si>
  <si>
    <t>0385918789</t>
  </si>
  <si>
    <t>Thôn Tân Mai, Tân Lập, Huyện Đầm Hà, Quảng Ninh</t>
  </si>
  <si>
    <t>0918500748</t>
  </si>
  <si>
    <t>D108702226</t>
  </si>
  <si>
    <t>Hoàng Thanh Huyền (Hoàng Thị Thanh Huyền)</t>
  </si>
  <si>
    <t>25/06/1970</t>
  </si>
  <si>
    <t xml:space="preserve">Khu 1 - Phường Hoà Lạc - Thành phố Móng Cái - Quảng Ninh </t>
  </si>
  <si>
    <t>0904053658</t>
  </si>
  <si>
    <t>D108720383</t>
  </si>
  <si>
    <t>Hoàng Thanh Phượng</t>
  </si>
  <si>
    <t>31/05/1983</t>
  </si>
  <si>
    <t xml:space="preserve">Số 55 - Trần Khánh Dư - Thị trấn Quảng Hà - Huyện Hải Hà - Quảng Ninh </t>
  </si>
  <si>
    <t>0912195688</t>
  </si>
  <si>
    <t>D108724538</t>
  </si>
  <si>
    <t>Hoàng Thị Bích Hải</t>
  </si>
  <si>
    <t>28/11/1978</t>
  </si>
  <si>
    <t xml:space="preserve">Số 07, Phan Chu Trinh - Phường Hoà Lạc - Thành phố Móng Cái - Quảng Ninh </t>
  </si>
  <si>
    <t>0976502168</t>
  </si>
  <si>
    <t>D108733536</t>
  </si>
  <si>
    <t>Hoàng Thị Chung</t>
  </si>
  <si>
    <t>08/09/1962</t>
  </si>
  <si>
    <t>0388530119</t>
  </si>
  <si>
    <t>D108701263</t>
  </si>
  <si>
    <t>Hoàng Thị Cúc</t>
  </si>
  <si>
    <t>08/01/1973</t>
  </si>
  <si>
    <t xml:space="preserve">Phố Trần Phú - Thị trấn Đầm Hà - Huyện Đầm Hà - Quảng Ninh </t>
  </si>
  <si>
    <t>0378505117</t>
  </si>
  <si>
    <t>D108728446</t>
  </si>
  <si>
    <t>Hoàng Thị Định</t>
  </si>
  <si>
    <t>10/09/1974</t>
  </si>
  <si>
    <t xml:space="preserve">Thôn Bắc - Xã Phú Hải - Huyện Hải Hà - Quảng Ninh </t>
  </si>
  <si>
    <t>0368959366</t>
  </si>
  <si>
    <t>D108731200</t>
  </si>
  <si>
    <t>01/01/1963</t>
  </si>
  <si>
    <t xml:space="preserve">Thôn 1 - Xã Quảng Trung - Huyện Hải Hà - Quảng Ninh </t>
  </si>
  <si>
    <t>0335268614</t>
  </si>
  <si>
    <t>D108722381</t>
  </si>
  <si>
    <t>01/09/1973</t>
  </si>
  <si>
    <t xml:space="preserve">thôn 6 - Xã Quảng Điền - Huyện Hải Hà - Quảng Ninh </t>
  </si>
  <si>
    <t>0389074419</t>
  </si>
  <si>
    <t>AC/018P-0350333</t>
  </si>
  <si>
    <t>D108730441</t>
  </si>
  <si>
    <t>01/01/1987</t>
  </si>
  <si>
    <t xml:space="preserve">Thôn 2 - Xã Quảng Thịnh - Xã Quảng Thịnh - Huyện Hải Hà - Quảng Ninh </t>
  </si>
  <si>
    <t>0379855588</t>
  </si>
  <si>
    <t>D108700194</t>
  </si>
  <si>
    <t>18/04/1997</t>
  </si>
  <si>
    <t>0969923991</t>
  </si>
  <si>
    <t>D108701704</t>
  </si>
  <si>
    <t>Hoàng Thị Hữu</t>
  </si>
  <si>
    <t>11/05/1988</t>
  </si>
  <si>
    <t xml:space="preserve">Thôn Dung - Xã Phú Hải - Huyện Hải Hà - Quảng Ninh </t>
  </si>
  <si>
    <t>0369600356</t>
  </si>
  <si>
    <t>D108724404</t>
  </si>
  <si>
    <t>Hoàng Thị Kiệm</t>
  </si>
  <si>
    <t>15/06/1991</t>
  </si>
  <si>
    <t xml:space="preserve">thôn 2 - Xã Tiến Tới - Huyện Hải Hà - Quảng Ninh </t>
  </si>
  <si>
    <t>0975109012</t>
  </si>
  <si>
    <t>D108725537</t>
  </si>
  <si>
    <t>Hoàng Thị Kim</t>
  </si>
  <si>
    <t>08/09/1963</t>
  </si>
  <si>
    <t xml:space="preserve">thôn 4 - Xã Quảng Chính - Huyện Hải Hà - Quảng Ninh </t>
  </si>
  <si>
    <t>0986064333</t>
  </si>
  <si>
    <t>D108722530</t>
  </si>
  <si>
    <t>Hoàng Thị Kim Vân Kiều</t>
  </si>
  <si>
    <t>23/03/1976</t>
  </si>
  <si>
    <t xml:space="preserve">Số 246 - phố Lê Lương - Thị trấn Đầm Hà - Huyện Đầm Hà - Quảng Ninh </t>
  </si>
  <si>
    <t>0976520599</t>
  </si>
  <si>
    <t>D108702183</t>
  </si>
  <si>
    <t>20/04/1995</t>
  </si>
  <si>
    <t xml:space="preserve">Hạ Long - Phường Ninh Dương - Thành phố Móng Cái - Quảng Ninh </t>
  </si>
  <si>
    <t>0987956152</t>
  </si>
  <si>
    <t>D108700130</t>
  </si>
  <si>
    <t>Hoàng Thị Liễu</t>
  </si>
  <si>
    <t>23/03/1983</t>
  </si>
  <si>
    <t>0364276996</t>
  </si>
  <si>
    <t>D108736904</t>
  </si>
  <si>
    <t>Hoàng Thị Minh</t>
  </si>
  <si>
    <t>30/12/1979</t>
  </si>
  <si>
    <t>0355757899</t>
  </si>
  <si>
    <t>Đông Tiến 1, Thị trấn Tiên Yên, Huyện Tiên Yên, Quảng Ninh</t>
  </si>
  <si>
    <t>D108729214</t>
  </si>
  <si>
    <t>0946530738</t>
  </si>
  <si>
    <t>19/09/1979</t>
  </si>
  <si>
    <t>0789386686</t>
  </si>
  <si>
    <t>D108728473</t>
  </si>
  <si>
    <t>Hoàng Thị Sen</t>
  </si>
  <si>
    <t>05/06/1987</t>
  </si>
  <si>
    <t xml:space="preserve">Phố Lý Thường Kiệt - Thị trấn Quảng Hà - Huyện Hải Hà - Quảng Ninh </t>
  </si>
  <si>
    <t>0788245303</t>
  </si>
  <si>
    <t>D108700200</t>
  </si>
  <si>
    <t xml:space="preserve">số nhà 131 - Thị trấn Quảng Hà - Huyện Hải Hà - Quảng Ninh </t>
  </si>
  <si>
    <t>0782111286</t>
  </si>
  <si>
    <t>25/01/1980</t>
  </si>
  <si>
    <t xml:space="preserve">Phố Đông Tiến - Thị trấn Tiên Yên - Huyện Tiên Yên - Quảng Ninh </t>
  </si>
  <si>
    <t>0936763638</t>
  </si>
  <si>
    <t>D108700404</t>
  </si>
  <si>
    <t>Hoàng Thị Thành</t>
  </si>
  <si>
    <t>07/05/1985</t>
  </si>
  <si>
    <t xml:space="preserve">tổ 5 - Phường Ninh Dương - Thành phố Móng Cái - Quảng Ninh </t>
  </si>
  <si>
    <t>0397652600</t>
  </si>
  <si>
    <t>D108726925</t>
  </si>
  <si>
    <t>Hoàng Thị Thắm</t>
  </si>
  <si>
    <t>22/05/1971</t>
  </si>
  <si>
    <t xml:space="preserve">số 12, Trần Bình Trọng - Thị trấn Quảng Hà - Huyện Hải Hà - Quảng Ninh </t>
  </si>
  <si>
    <t>0948960667</t>
  </si>
  <si>
    <t>D108701847</t>
  </si>
  <si>
    <t>27/12/1979</t>
  </si>
  <si>
    <t xml:space="preserve">Khu 5 - Thị trấn Ba Chẽ - Huyện Ba Chẽ - Quảng Ninh </t>
  </si>
  <si>
    <t>0378624628</t>
  </si>
  <si>
    <t>D108700219</t>
  </si>
  <si>
    <t>20/08/1996</t>
  </si>
  <si>
    <t xml:space="preserve">Thị trấn Đầm Hà - Thị trấn Đầm Hà - Huyện Đầm Hà - Quảng Ninh </t>
  </si>
  <si>
    <t>0367774569</t>
  </si>
  <si>
    <t>93 Phố Trần Phú, Thị trấn Đầm Hà, Huyện Đầm Hà, Quảng Ninh</t>
  </si>
  <si>
    <t>01636728456</t>
  </si>
  <si>
    <t>D108728756</t>
  </si>
  <si>
    <t>Hoàng Thị thu Huyền</t>
  </si>
  <si>
    <t>10/09/1990</t>
  </si>
  <si>
    <t xml:space="preserve">Hải Tiến - Xã Quảng Thành - Huyện Hải Hà - Quảng Ninh </t>
  </si>
  <si>
    <t>0948721127</t>
  </si>
  <si>
    <t>24/08/1993</t>
  </si>
  <si>
    <t>0355728233</t>
  </si>
  <si>
    <t xml:space="preserve">Khu 2 - Xã Bình Ngọc - Thành phố Móng Cái - Quảng Ninh </t>
  </si>
  <si>
    <t>0977964458</t>
  </si>
  <si>
    <t>D108733545</t>
  </si>
  <si>
    <t>Hoàng Thị Thùy Dung</t>
  </si>
  <si>
    <t>28/08/1986</t>
  </si>
  <si>
    <t>0975686879</t>
  </si>
  <si>
    <t>D108730593</t>
  </si>
  <si>
    <t>Hoàng Thị vân</t>
  </si>
  <si>
    <t>11/01/1992</t>
  </si>
  <si>
    <t>0394223866</t>
  </si>
  <si>
    <t>D108701722</t>
  </si>
  <si>
    <t>Hoàng Thu Mây</t>
  </si>
  <si>
    <t>18/08/1964</t>
  </si>
  <si>
    <t>0976118886</t>
  </si>
  <si>
    <t>D108716982</t>
  </si>
  <si>
    <t>Hoàng Thục Đức</t>
  </si>
  <si>
    <t>24/10/1978</t>
  </si>
  <si>
    <t xml:space="preserve">Số 57 - Lê Hồng Phong - Thị trấn Quảng Hà - Huyện Hải Hà - Quảng Ninh </t>
  </si>
  <si>
    <t>D108730168</t>
  </si>
  <si>
    <t>Trần Quốc Toản, Huyện Hải Hà, Tỉnh Quảng Ninh</t>
  </si>
  <si>
    <t>Hoàng Trung kiên</t>
  </si>
  <si>
    <t>033879443</t>
  </si>
  <si>
    <t>19/03/1986</t>
  </si>
  <si>
    <t>0904444816</t>
  </si>
  <si>
    <t>D108721577</t>
  </si>
  <si>
    <t>Hoàng Tự Nhiên</t>
  </si>
  <si>
    <t>10/11/1980</t>
  </si>
  <si>
    <t xml:space="preserve">phố Hoàng Văn Thụ - Thị trấn Đầm Hà - Huyện Đầm Hà - Quảng Ninh </t>
  </si>
  <si>
    <t>0373417620</t>
  </si>
  <si>
    <t>D108724857</t>
  </si>
  <si>
    <t>Hoàng Văn Đô</t>
  </si>
  <si>
    <t>26/01/1959</t>
  </si>
  <si>
    <t xml:space="preserve">phố Phan Đình Phùng - Thị trấn Quảng Hà - Huyện Hải Hà - Quảng Ninh </t>
  </si>
  <si>
    <t>0983900128</t>
  </si>
  <si>
    <t>D108724468</t>
  </si>
  <si>
    <t>Hoàng Văn Ngọc</t>
  </si>
  <si>
    <t>17/10/1983</t>
  </si>
  <si>
    <t xml:space="preserve">Thôn Đồng Tâm - Xã Dực Yên - Huyện Đầm Hà - Quảng Ninh </t>
  </si>
  <si>
    <t>0947812959</t>
  </si>
  <si>
    <t>D108702341</t>
  </si>
  <si>
    <t>Hoàng Văn Thắng</t>
  </si>
  <si>
    <t>15/07/1976</t>
  </si>
  <si>
    <t xml:space="preserve">Nà Bấc - Xã Đông Hải - Huyện Tiên Yên - Quảng Ninh </t>
  </si>
  <si>
    <t>0386554686</t>
  </si>
  <si>
    <t>D108731264</t>
  </si>
  <si>
    <t>Hoàng Văn Thức</t>
  </si>
  <si>
    <t>04/06/1977</t>
  </si>
  <si>
    <t xml:space="preserve">Thôn 2 - Xã Hải Đông - Thành phố Móng Cái - Quảng Ninh </t>
  </si>
  <si>
    <t>0989043029</t>
  </si>
  <si>
    <t>D108700167</t>
  </si>
  <si>
    <t>Hoàng Văn Thường</t>
  </si>
  <si>
    <t>26/02/1949</t>
  </si>
  <si>
    <t>0979347153</t>
  </si>
  <si>
    <t>D108732078</t>
  </si>
  <si>
    <t>Hoàng Văn Triệu</t>
  </si>
  <si>
    <t>22/07/1990</t>
  </si>
  <si>
    <t xml:space="preserve">khu 1 - Thị trấn Đầm Hà - Huyện Đầm Hà - Quảng Ninh </t>
  </si>
  <si>
    <t>0342023559</t>
  </si>
  <si>
    <t>D108738416</t>
  </si>
  <si>
    <t>Hoàng Vũ Hà</t>
  </si>
  <si>
    <t>21/06/1979</t>
  </si>
  <si>
    <t>0983162613</t>
  </si>
  <si>
    <t>D108725014</t>
  </si>
  <si>
    <t>Hồ Thị Bích</t>
  </si>
  <si>
    <t>10/06/1981</t>
  </si>
  <si>
    <t xml:space="preserve">tổ 4, khu Thượng Trung - Phường Ninh Dương - Thành phố Móng Cái - Quảng Ninh </t>
  </si>
  <si>
    <t>0339406567</t>
  </si>
  <si>
    <t>D108737408</t>
  </si>
  <si>
    <t>Huỳnh Minh Đức</t>
  </si>
  <si>
    <t>02/02/1990</t>
  </si>
  <si>
    <t xml:space="preserve">Tổ 6 - Khu 7 - Phường Hồng Hải - Thành phố Hạ Long - Quảng Ninh </t>
  </si>
  <si>
    <t>0382083068</t>
  </si>
  <si>
    <t>D108702369</t>
  </si>
  <si>
    <t>Khổng Đức Toàn</t>
  </si>
  <si>
    <t xml:space="preserve">Thôn 8 - Xã Hải Xuân - Thành phố Móng Cái - Quảng Ninh </t>
  </si>
  <si>
    <t>0985221016</t>
  </si>
  <si>
    <t>D108727216</t>
  </si>
  <si>
    <t>Khổng Sơn Hà</t>
  </si>
  <si>
    <t>10/01/1955</t>
  </si>
  <si>
    <t xml:space="preserve">thôn Xóm Nương - Xã Tiên Lãng - Huyện Tiên Yên - Quảng Ninh </t>
  </si>
  <si>
    <t>0915354298</t>
  </si>
  <si>
    <t>29/12/1984</t>
  </si>
  <si>
    <t>D108701494</t>
  </si>
  <si>
    <t>Kiên Thị Phone Si</t>
  </si>
  <si>
    <t>09/10/1983</t>
  </si>
  <si>
    <t>0974550425</t>
  </si>
  <si>
    <t>01/10/1984</t>
  </si>
  <si>
    <t>0383808332</t>
  </si>
  <si>
    <t>01/08/1979</t>
  </si>
  <si>
    <t xml:space="preserve">Phố Yết Kiêu - Thị trấn Quảng Hà - Huyện Hải Hà - Quảng Ninh </t>
  </si>
  <si>
    <t>0906058868</t>
  </si>
  <si>
    <t>0948904977</t>
  </si>
  <si>
    <t>D108700158</t>
  </si>
  <si>
    <t>Lã Ngọc Quyền</t>
  </si>
  <si>
    <t>0968521609</t>
  </si>
  <si>
    <t>02/06/1997</t>
  </si>
  <si>
    <t xml:space="preserve">Thôn 1 - Xã Yên Than - Huyện Tiên Yên - Quảng Ninh </t>
  </si>
  <si>
    <t>0835056637</t>
  </si>
  <si>
    <t>D108732096</t>
  </si>
  <si>
    <t>15/07/1989</t>
  </si>
  <si>
    <t xml:space="preserve">Thôn 4 - Xã Quảng Chính - Huyện Hải Hà - Quảng Ninh </t>
  </si>
  <si>
    <t>0986911044</t>
  </si>
  <si>
    <t>D108722965</t>
  </si>
  <si>
    <t>Lại Thị Hương</t>
  </si>
  <si>
    <t>19/12/1979</t>
  </si>
  <si>
    <t xml:space="preserve">phố Bắc Sơn - Thị trấn Đầm Hà - Huyện Đầm Hà - Quảng Ninh </t>
  </si>
  <si>
    <t>0355098668</t>
  </si>
  <si>
    <t>D108722026</t>
  </si>
  <si>
    <t>Lê Bích Hường</t>
  </si>
  <si>
    <t>10/07/1963</t>
  </si>
  <si>
    <t xml:space="preserve">số 12, phố Đông Tiến - Thị trấn Tiên Yên - Huyện Tiên Yên - Quảng Ninh </t>
  </si>
  <si>
    <t>0398908708</t>
  </si>
  <si>
    <t>D108724158</t>
  </si>
  <si>
    <t>Lê Bình Xuyên</t>
  </si>
  <si>
    <t>06/03/1978</t>
  </si>
  <si>
    <t>D108700060</t>
  </si>
  <si>
    <t>Lê Công Tiệp</t>
  </si>
  <si>
    <t>17/11/1983</t>
  </si>
  <si>
    <t>01628567853</t>
  </si>
  <si>
    <t xml:space="preserve">Phố Đông Tiến 1 - Thị trấn Tiên Yên - Huyện Tiên Yên - Quảng Ninh </t>
  </si>
  <si>
    <t>0372910024</t>
  </si>
  <si>
    <t>14/09/1955</t>
  </si>
  <si>
    <t>0979012220</t>
  </si>
  <si>
    <t>D108729746</t>
  </si>
  <si>
    <t>Lê Hải yến</t>
  </si>
  <si>
    <t>15/02/1980</t>
  </si>
  <si>
    <t xml:space="preserve">Thôn Xóm Nương - Xã Tiên Lãng - Huyện Tiên Yên - Quảng Ninh </t>
  </si>
  <si>
    <t>0988113328</t>
  </si>
  <si>
    <t>D108739381</t>
  </si>
  <si>
    <t>Lê Hồng Quảng</t>
  </si>
  <si>
    <t>02/07/1979</t>
  </si>
  <si>
    <t>0988397385</t>
  </si>
  <si>
    <t>D108732023</t>
  </si>
  <si>
    <t>Lê Hồng Sơn</t>
  </si>
  <si>
    <t>29/09/1981</t>
  </si>
  <si>
    <t>0382415033</t>
  </si>
  <si>
    <t>D108734173</t>
  </si>
  <si>
    <t>Lê Hồng Thân ( Lê Văn Chung )</t>
  </si>
  <si>
    <t>12/11/1980</t>
  </si>
  <si>
    <t>0836913258</t>
  </si>
  <si>
    <t>D108722345</t>
  </si>
  <si>
    <t>Lê Huy Đông</t>
  </si>
  <si>
    <t>15/11/1964</t>
  </si>
  <si>
    <t>0984450406</t>
  </si>
  <si>
    <t>D108735279</t>
  </si>
  <si>
    <t>Lê Lương Úy</t>
  </si>
  <si>
    <t>D108727988</t>
  </si>
  <si>
    <t>Vũ Thùy Linh</t>
  </si>
  <si>
    <t>0368809001</t>
  </si>
  <si>
    <t>06/01/1976</t>
  </si>
  <si>
    <t xml:space="preserve">Tổ 4 - Khu Hồng Phong - Phường Ninh Dương - Thành phố Móng Cái - Quảng Ninh </t>
  </si>
  <si>
    <t>0373001616</t>
  </si>
  <si>
    <t>D108701111</t>
  </si>
  <si>
    <t>Lê Ngọc Hồng</t>
  </si>
  <si>
    <t>18/01/1985</t>
  </si>
  <si>
    <t>0986919903</t>
  </si>
  <si>
    <t>D108735145</t>
  </si>
  <si>
    <t>Lê Thành Trung</t>
  </si>
  <si>
    <t>19/04/1992</t>
  </si>
  <si>
    <t xml:space="preserve">Khu Công Nông - Phường Mạo Khê - Thị xã Đông Triều - Quảng Ninh </t>
  </si>
  <si>
    <t>0904337893</t>
  </si>
  <si>
    <t>D108701713</t>
  </si>
  <si>
    <t>Lê Thanh Xuân</t>
  </si>
  <si>
    <t>12/12/1978</t>
  </si>
  <si>
    <t>0973809573</t>
  </si>
  <si>
    <t>D108717547</t>
  </si>
  <si>
    <t>Lê Thị Bích Thùy</t>
  </si>
  <si>
    <t>19/07/1983</t>
  </si>
  <si>
    <t>D108741401</t>
  </si>
  <si>
    <t>Lê Thị Cẩm Nhung</t>
  </si>
  <si>
    <t>10/03/1992</t>
  </si>
  <si>
    <t>0936959818</t>
  </si>
  <si>
    <t>D108737417</t>
  </si>
  <si>
    <t>Lê Thị Đáng</t>
  </si>
  <si>
    <t>03/03/1963</t>
  </si>
  <si>
    <t>0397103228</t>
  </si>
  <si>
    <t>D108729560</t>
  </si>
  <si>
    <t>Lê Thị Hà</t>
  </si>
  <si>
    <t>09/10/1981</t>
  </si>
  <si>
    <t xml:space="preserve">Tổ 5 - Khu Thượng Trung - Phường Ninh Dương - Thành phố Móng Cái - Quảng Ninh </t>
  </si>
  <si>
    <t>0349950808</t>
  </si>
  <si>
    <t>D108730566</t>
  </si>
  <si>
    <t>Lê Thị Hạnh</t>
  </si>
  <si>
    <t>06/01/1972</t>
  </si>
  <si>
    <t xml:space="preserve">Tổ 5 - Khu 7 - Phường Việt Hưng - Thành phố Hạ Long - Quảng Ninh </t>
  </si>
  <si>
    <t>0987059689</t>
  </si>
  <si>
    <t>Phố Lỷ A Coỏng, Thị trấn Đầm Hà, Huyện Đầm Hà, Quảng Ninh</t>
  </si>
  <si>
    <t>0983766389</t>
  </si>
  <si>
    <t>13/08/1980</t>
  </si>
  <si>
    <t>0986292549</t>
  </si>
  <si>
    <t>D108729755</t>
  </si>
  <si>
    <t>Lê Thị Hòa</t>
  </si>
  <si>
    <t>19/12/1980</t>
  </si>
  <si>
    <t xml:space="preserve">Khu Thượng - Phường Ninh Dương - Thành phố Móng Cái - Quảng Ninh </t>
  </si>
  <si>
    <t>0977699977</t>
  </si>
  <si>
    <t>D108702040</t>
  </si>
  <si>
    <t>10/10/1989</t>
  </si>
  <si>
    <t>0333591666</t>
  </si>
  <si>
    <t>D108732157</t>
  </si>
  <si>
    <t>Lê Thị Hồng Nhạn</t>
  </si>
  <si>
    <t>15/12/1988</t>
  </si>
  <si>
    <t xml:space="preserve">Thôn 9 - Xã Đường Hoa - Huyện Hải Hà - Quảng Ninh </t>
  </si>
  <si>
    <t>0966096262</t>
  </si>
  <si>
    <t>D108725412</t>
  </si>
  <si>
    <t>Lê Thị Hồng Nhung</t>
  </si>
  <si>
    <t>12/12/1989</t>
  </si>
  <si>
    <t xml:space="preserve">số 15, Lý Thường Kiệt - Thị trấn Tiên Yên - Huyện Tiên Yên - Quảng Ninh </t>
  </si>
  <si>
    <t>0948348914</t>
  </si>
  <si>
    <t>D108738106</t>
  </si>
  <si>
    <t>Lê Thị Huyên</t>
  </si>
  <si>
    <t>26/10/1986</t>
  </si>
  <si>
    <t xml:space="preserve">Khu 1 - Xã Bắc Sơn - Thành phố Móng Cái - Quảng Ninh </t>
  </si>
  <si>
    <t>0974852008</t>
  </si>
  <si>
    <t>D108730140</t>
  </si>
  <si>
    <t>06/07/1979</t>
  </si>
  <si>
    <t xml:space="preserve">Tổ 5 - Khu 1 - Phường Trần Hưng Đạo - Thành phố Hạ Long - Quảng Ninh </t>
  </si>
  <si>
    <t>0934560289</t>
  </si>
  <si>
    <t>01228351670</t>
  </si>
  <si>
    <t>D108727191</t>
  </si>
  <si>
    <t>25/05/1971</t>
  </si>
  <si>
    <t>0386153658</t>
  </si>
  <si>
    <t>D108724501</t>
  </si>
  <si>
    <t>Lê Thị Hường</t>
  </si>
  <si>
    <t>01/03/1986</t>
  </si>
  <si>
    <t xml:space="preserve">Tổ 5- Khu 3 - Phường Trần Phú - Thành phố Móng Cái - Quảng Ninh </t>
  </si>
  <si>
    <t>0982479152</t>
  </si>
  <si>
    <t>D108720684</t>
  </si>
  <si>
    <t>Lê Thị Hương Lan</t>
  </si>
  <si>
    <t>18/10/1982</t>
  </si>
  <si>
    <t xml:space="preserve">số 18 - phố Lê Quý Đôn - Thị trấn Quảng Hà - Huyện Hải Hà - Quảng Ninh </t>
  </si>
  <si>
    <t>0912694939</t>
  </si>
  <si>
    <t>D108728729</t>
  </si>
  <si>
    <t>Lê Thị Kim Lan</t>
  </si>
  <si>
    <t>29/03/1969</t>
  </si>
  <si>
    <t xml:space="preserve">Đội 10A - Xã Hải Xuân - Thành phố Móng Cái - Quảng Ninh </t>
  </si>
  <si>
    <t>0168299668</t>
  </si>
  <si>
    <t>D108721799</t>
  </si>
  <si>
    <t>Lê Thị Kim Phương</t>
  </si>
  <si>
    <t>28/11/1988</t>
  </si>
  <si>
    <t xml:space="preserve">phố Trần Bình Trọng - Thị trấn Quảng Hà - Huyện Hải Hà - Quảng Ninh </t>
  </si>
  <si>
    <t>0374679106</t>
  </si>
  <si>
    <t>D108732227</t>
  </si>
  <si>
    <t>Lê Thị Liên</t>
  </si>
  <si>
    <t>07/12/1990</t>
  </si>
  <si>
    <t>0359984100</t>
  </si>
  <si>
    <t>06/12/1959</t>
  </si>
  <si>
    <t>0355270754</t>
  </si>
  <si>
    <t>D108700547</t>
  </si>
  <si>
    <t>01646729411</t>
  </si>
  <si>
    <t>21/12/1962</t>
  </si>
  <si>
    <t xml:space="preserve">161 trần bình trọng - Thị trấn Quảng Hà - Huyện Hải Hà - Quảng Ninh </t>
  </si>
  <si>
    <t>0386154168</t>
  </si>
  <si>
    <t>D108729649</t>
  </si>
  <si>
    <t>Lê Thị Ngọc</t>
  </si>
  <si>
    <t>06/09/1976</t>
  </si>
  <si>
    <t>0355093162</t>
  </si>
  <si>
    <t>D108702280</t>
  </si>
  <si>
    <t>Lê Thị Ngọc Anh</t>
  </si>
  <si>
    <t>09/02/1992</t>
  </si>
  <si>
    <t xml:space="preserve">Khu Hạ Long - Phường Ninh Dương - Thành phố Móng Cái - Quảng Ninh </t>
  </si>
  <si>
    <t>0966963092</t>
  </si>
  <si>
    <t>D108723210</t>
  </si>
  <si>
    <t>Lê Thị Nguyên</t>
  </si>
  <si>
    <t>10/05/1971</t>
  </si>
  <si>
    <t xml:space="preserve">số 10 - Yết Kiêu - Thị trấn Quảng Hà - Huyện Hải Hà - Quảng Ninh </t>
  </si>
  <si>
    <t>0392083008</t>
  </si>
  <si>
    <t>D108702314</t>
  </si>
  <si>
    <t>29/10/1995</t>
  </si>
  <si>
    <t>0392529822</t>
  </si>
  <si>
    <t>D108725528</t>
  </si>
  <si>
    <t>Lê Thị Quỳnh Quyên</t>
  </si>
  <si>
    <t>03/10/1985</t>
  </si>
  <si>
    <t xml:space="preserve">thôn 2 - Xã Quảng Thịnh - Huyện Hải Hà - Quảng Ninh </t>
  </si>
  <si>
    <t>0984480530</t>
  </si>
  <si>
    <t>D108725546</t>
  </si>
  <si>
    <t>29/11/1985</t>
  </si>
  <si>
    <t>0333879016</t>
  </si>
  <si>
    <t>Số 47 - Phố Long Tiên, Thị trấn Tiên Yên, Huyện Tiên Yên, Quảng Ninh</t>
  </si>
  <si>
    <t>01694672666</t>
  </si>
  <si>
    <t>0969204560</t>
  </si>
  <si>
    <t>D108700732</t>
  </si>
  <si>
    <t>Lê Thị Thêm</t>
  </si>
  <si>
    <t>16/02/1984</t>
  </si>
  <si>
    <t xml:space="preserve">thôn xóm Nương - Thị trấn Tiên Yên - Huyện Tiên Yên - Quảng Ninh </t>
  </si>
  <si>
    <t>0372141738</t>
  </si>
  <si>
    <t>D108728437</t>
  </si>
  <si>
    <t>20/09/1977</t>
  </si>
  <si>
    <t>0977492408</t>
  </si>
  <si>
    <t>D108717015</t>
  </si>
  <si>
    <t>08/09/1990</t>
  </si>
  <si>
    <t xml:space="preserve">Số 100 - Trần Quốc Toản - Thị trấn Quảng Hà - Huyện Hải Hà - Quảng Ninh </t>
  </si>
  <si>
    <t>15/07/1988</t>
  </si>
  <si>
    <t>0396917866</t>
  </si>
  <si>
    <t>D108729171</t>
  </si>
  <si>
    <t>Lê Thị Thu Hoàn</t>
  </si>
  <si>
    <t>18/01/1983</t>
  </si>
  <si>
    <t>0836998105</t>
  </si>
  <si>
    <t>D108714726</t>
  </si>
  <si>
    <t>14/09/1978</t>
  </si>
  <si>
    <t xml:space="preserve">Số 10 - Hoàng Hoa Thám - Thị trấn Quảng Hà - Huyện Hải Hà - Quảng Ninh </t>
  </si>
  <si>
    <t>D108733475</t>
  </si>
  <si>
    <t>Lê Thị Thuyết</t>
  </si>
  <si>
    <t xml:space="preserve">Số 212 Hoàng Văn Thụ - Thị trấn Đầm Hà - Huyện Đầm Hà - Quảng Ninh </t>
  </si>
  <si>
    <t>D108735808</t>
  </si>
  <si>
    <t>Lê Thị Trinh</t>
  </si>
  <si>
    <t>03/12/1988</t>
  </si>
  <si>
    <t>0931502898</t>
  </si>
  <si>
    <t>D108729685</t>
  </si>
  <si>
    <t>Lê Thị Từ</t>
  </si>
  <si>
    <t>02/05/1977</t>
  </si>
  <si>
    <t xml:space="preserve">Tổ 5 - Khu Thượng - Phường Ninh Dương - Thành phố Móng Cái - Quảng Ninh </t>
  </si>
  <si>
    <t>0357455396</t>
  </si>
  <si>
    <t>D108731723</t>
  </si>
  <si>
    <t>Lê Thị Yến</t>
  </si>
  <si>
    <t>26/06/1976</t>
  </si>
  <si>
    <t>0368806187</t>
  </si>
  <si>
    <t>23/08/1979</t>
  </si>
  <si>
    <t>0392043635</t>
  </si>
  <si>
    <t>D108740059</t>
  </si>
  <si>
    <t>19/06/1982</t>
  </si>
  <si>
    <t>0987239199</t>
  </si>
  <si>
    <t>D108724936</t>
  </si>
  <si>
    <t>Lê Trung Thành</t>
  </si>
  <si>
    <t>13/10/1985</t>
  </si>
  <si>
    <t xml:space="preserve">số nhà 25, phố Hoàng Ngân - Thị trấn Đầm Hà - Huyện Đầm Hà - Quảng Ninh </t>
  </si>
  <si>
    <t>0393025488</t>
  </si>
  <si>
    <t>D108700501</t>
  </si>
  <si>
    <t>Lê Văn Dũng</t>
  </si>
  <si>
    <t xml:space="preserve">23 - Phường Trần Phú - Thành phố Móng Cái - Quảng Ninh </t>
  </si>
  <si>
    <t>0986942929</t>
  </si>
  <si>
    <t>D108700228</t>
  </si>
  <si>
    <t>15/09/1974</t>
  </si>
  <si>
    <t>0963120155</t>
  </si>
  <si>
    <t>569020424</t>
  </si>
  <si>
    <t>Hà Văn Tâm</t>
  </si>
  <si>
    <t>D108728084</t>
  </si>
  <si>
    <t>Lê Văn Nghĩa</t>
  </si>
  <si>
    <t>0988639911</t>
  </si>
  <si>
    <t>AC/018P-0349099</t>
  </si>
  <si>
    <t>14/11/1982</t>
  </si>
  <si>
    <t>0338135888</t>
  </si>
  <si>
    <t>D108700990</t>
  </si>
  <si>
    <t>Lê Văn Thuật</t>
  </si>
  <si>
    <t>03/01/1972</t>
  </si>
  <si>
    <t xml:space="preserve">Thôn 1 - Xã Quảng Long - Huyện Hải Hà - Quảng Ninh </t>
  </si>
  <si>
    <t>0982375522</t>
  </si>
  <si>
    <t>D108700352</t>
  </si>
  <si>
    <t>Lê Văn Thuỷ</t>
  </si>
  <si>
    <t>02/06/1969</t>
  </si>
  <si>
    <t xml:space="preserve">Tổ 25 - Phường Bắc Sơn - Thành phố Uông Bí - Quảng Ninh </t>
  </si>
  <si>
    <t>D108728011</t>
  </si>
  <si>
    <t>Lê Văn Tiệp</t>
  </si>
  <si>
    <t>17/12/1981</t>
  </si>
  <si>
    <t>0379618828</t>
  </si>
  <si>
    <t>D108739682</t>
  </si>
  <si>
    <t>Lê Văn Trai</t>
  </si>
  <si>
    <t>28/04/1985</t>
  </si>
  <si>
    <t xml:space="preserve">Thôn Trại Cao - Thị trấn Đầm Hà - Huyện Đầm Hà - Quảng Ninh </t>
  </si>
  <si>
    <t>0973194683</t>
  </si>
  <si>
    <t>D108725786</t>
  </si>
  <si>
    <t>Lê Văn Túc</t>
  </si>
  <si>
    <t>10/10/1965</t>
  </si>
  <si>
    <t xml:space="preserve">số 34, Lý Thường Kiệt - Thị trấn Quảng Hà - Huyện Hải Hà - Quảng Ninh </t>
  </si>
  <si>
    <t>0936067990</t>
  </si>
  <si>
    <t>D108730539</t>
  </si>
  <si>
    <t>Lê Viết Hải</t>
  </si>
  <si>
    <t>06/12/1978</t>
  </si>
  <si>
    <t>0988829299</t>
  </si>
  <si>
    <t>AC/018P-0350347</t>
  </si>
  <si>
    <t>D108733369</t>
  </si>
  <si>
    <t>Lô Văn Giang</t>
  </si>
  <si>
    <t>18/10/1970</t>
  </si>
  <si>
    <t>0705566699</t>
  </si>
  <si>
    <t>D108726882</t>
  </si>
  <si>
    <t>Lương Duy Đính</t>
  </si>
  <si>
    <t>06/04/1958</t>
  </si>
  <si>
    <t>0362511921</t>
  </si>
  <si>
    <t>D108734827</t>
  </si>
  <si>
    <t>Lương Hồng Trường</t>
  </si>
  <si>
    <t>02/01/1981</t>
  </si>
  <si>
    <t xml:space="preserve">14 Tô Vĩnh Diện - Phường Ka Long - Thành phố Móng Cái - Quảng Ninh </t>
  </si>
  <si>
    <t>0974960888</t>
  </si>
  <si>
    <t>D108736977</t>
  </si>
  <si>
    <t>Lương Thị Bích Hoàn</t>
  </si>
  <si>
    <t>09/08/1977</t>
  </si>
  <si>
    <t xml:space="preserve">Phan Đình Phùng - Thị trấn Quảng Hà - Huyện Hải Hà - Quảng Ninh </t>
  </si>
  <si>
    <t>0969175688</t>
  </si>
  <si>
    <t>D108700097</t>
  </si>
  <si>
    <t>Lương Thị Hải</t>
  </si>
  <si>
    <t>02/05/1991</t>
  </si>
  <si>
    <t xml:space="preserve">Đồng Đạm - Xã Đông Ngũ - Huyện Tiên Yên - Quảng Ninh </t>
  </si>
  <si>
    <t>0794157700</t>
  </si>
  <si>
    <t>D108701698</t>
  </si>
  <si>
    <t>Lương Thị Hải Yến</t>
  </si>
  <si>
    <t>06/03/1977</t>
  </si>
  <si>
    <t xml:space="preserve">thôn 5 - Xã Hải Đông - Thành phố Móng Cái - Quảng Ninh </t>
  </si>
  <si>
    <t>0988163137</t>
  </si>
  <si>
    <t>D108727526</t>
  </si>
  <si>
    <t>Lương Thị Hòa</t>
  </si>
  <si>
    <t>03/08/1985</t>
  </si>
  <si>
    <t xml:space="preserve">thôn 3 - Xã Quảng Thắng - Huyện Hải Hà - Quảng Ninh </t>
  </si>
  <si>
    <t>0983047711</t>
  </si>
  <si>
    <t>D108731343</t>
  </si>
  <si>
    <t>Lương Thị Kim Oanh</t>
  </si>
  <si>
    <t>26/10/1979</t>
  </si>
  <si>
    <t>0398867183</t>
  </si>
  <si>
    <t>D108740846</t>
  </si>
  <si>
    <t>08/07/1984</t>
  </si>
  <si>
    <t xml:space="preserve">Tổ 1 - P.Long Thành - Thị trấn Tiên Yên - Huyện Tiên Yên - Quảng Ninh </t>
  </si>
  <si>
    <t>0977396428</t>
  </si>
  <si>
    <t>U108701023</t>
  </si>
  <si>
    <t>D108721717</t>
  </si>
  <si>
    <t>Lương Thị Thu Hằng</t>
  </si>
  <si>
    <t>569237223</t>
  </si>
  <si>
    <t>25/08/1986</t>
  </si>
  <si>
    <t>60A - Phố Quang Trung, Thị trấn Tiên Yên, Huyện Tiên Yên, Quảng Ninh</t>
  </si>
  <si>
    <t xml:space="preserve">số 72, phố Hoàng Văn Thụ - Thị trấn Đầm Hà - Huyện Đầm Hà - Quảng Ninh </t>
  </si>
  <si>
    <t>0977375289</t>
  </si>
  <si>
    <t>AC/018P-0350349</t>
  </si>
  <si>
    <t>D108722983</t>
  </si>
  <si>
    <t>Lương Thị Thu Huyền</t>
  </si>
  <si>
    <t>03/09/1972</t>
  </si>
  <si>
    <t xml:space="preserve">thôn Bình Nguyên - Xã Tân Bình - Huyện Đầm Hà - Quảng Ninh </t>
  </si>
  <si>
    <t>0979569372</t>
  </si>
  <si>
    <t>D108700103</t>
  </si>
  <si>
    <t>Lương Thị Thúy Hậu</t>
  </si>
  <si>
    <t xml:space="preserve">Bắc Sơn - Xã Bắc Sơn - Thành phố Móng Cái - Quảng Ninh </t>
  </si>
  <si>
    <t>0965228031</t>
  </si>
  <si>
    <t>D108726192</t>
  </si>
  <si>
    <t>Lương Thị Tuyền</t>
  </si>
  <si>
    <t>06/10/1992</t>
  </si>
  <si>
    <t>0373181259</t>
  </si>
  <si>
    <t>09/09/1986</t>
  </si>
  <si>
    <t xml:space="preserve">Thôn Làng Nhội - Xã Đông Hải - Huyện Tiên Yên - Quảng Ninh </t>
  </si>
  <si>
    <t>0977378828</t>
  </si>
  <si>
    <t>D108731653</t>
  </si>
  <si>
    <t>Lưu Thị Hồng Nhung</t>
  </si>
  <si>
    <t>19/10/1984</t>
  </si>
  <si>
    <t xml:space="preserve">22 Yết Kiêu - Thị trấn Quảng Hà - Huyện Hải Hà - Quảng Ninh </t>
  </si>
  <si>
    <t>0396161488</t>
  </si>
  <si>
    <t>D108740624</t>
  </si>
  <si>
    <t>Lưu Thị Ngọc</t>
  </si>
  <si>
    <t>29/12/1976</t>
  </si>
  <si>
    <t xml:space="preserve">41 Phạm Hồng Thái - Phường Ka Long - Thành phố Móng Cái - Quảng Ninh </t>
  </si>
  <si>
    <t>0982265968</t>
  </si>
  <si>
    <t>09/03/1987</t>
  </si>
  <si>
    <t xml:space="preserve">47 Trần Bình Trọng - Thị trấn Quảng Hà - Huyện Hải Hà - Quảng Ninh </t>
  </si>
  <si>
    <t>0366828666</t>
  </si>
  <si>
    <t>04/09/1960</t>
  </si>
  <si>
    <t xml:space="preserve">Phố Hà Quang Vóc - Thị trấn Đầm Hà - Huyện Đầm Hà - Quảng Ninh </t>
  </si>
  <si>
    <t>0913090886</t>
  </si>
  <si>
    <t>D108722938</t>
  </si>
  <si>
    <t>Lý Thị Lạng</t>
  </si>
  <si>
    <t>569236618</t>
  </si>
  <si>
    <t>Hoàng Thu Hương</t>
  </si>
  <si>
    <t>23/02/1986</t>
  </si>
  <si>
    <t>Số 423 - Phố Lý Thường Kiệt, Thị trấn Tiên Yên, Huyện Tiên Yên, Quảng Ninh</t>
  </si>
  <si>
    <t>0984392302</t>
  </si>
  <si>
    <t>01694041988</t>
  </si>
  <si>
    <t>AC/018P-0350348</t>
  </si>
  <si>
    <t>D108722956</t>
  </si>
  <si>
    <t>Lỷ Văn Lềnh</t>
  </si>
  <si>
    <t>24/08/1983</t>
  </si>
  <si>
    <t xml:space="preserve">thôn Tầm Làng - Xã Quảng An - Huyện Đầm Hà - Quảng Ninh </t>
  </si>
  <si>
    <t>0904495558</t>
  </si>
  <si>
    <t>D108723982</t>
  </si>
  <si>
    <t>Mạc Đình Triển</t>
  </si>
  <si>
    <t>29/10/1976</t>
  </si>
  <si>
    <t xml:space="preserve">thôn 1 - Xã Quảng Thịnh - Huyện Hải Hà - Quảng Ninh </t>
  </si>
  <si>
    <t>0762355118</t>
  </si>
  <si>
    <t>D108735774</t>
  </si>
  <si>
    <t>Mạc Thị Hải</t>
  </si>
  <si>
    <t>18/04/1991</t>
  </si>
  <si>
    <t>0374177948</t>
  </si>
  <si>
    <t>D108700185</t>
  </si>
  <si>
    <t>Mạc Thị Thắm</t>
  </si>
  <si>
    <t>20/10/1962</t>
  </si>
  <si>
    <t>0327802417</t>
  </si>
  <si>
    <t>D108700051</t>
  </si>
  <si>
    <t>Mai Ngọc Lâm</t>
  </si>
  <si>
    <t>20/04/1979</t>
  </si>
  <si>
    <t xml:space="preserve">Thôn 5 - Phường Hải Yên - Thành phố Móng Cái - Quảng Ninh </t>
  </si>
  <si>
    <t>0376708789</t>
  </si>
  <si>
    <t>D108716016</t>
  </si>
  <si>
    <t>Mai Thị Hà</t>
  </si>
  <si>
    <t>28/08/1990</t>
  </si>
  <si>
    <t xml:space="preserve">Thôn Quảng Điền - Thị trấn Quảng Hà - Huyện Hải Hà - Quảng Ninh </t>
  </si>
  <si>
    <t>D108722309</t>
  </si>
  <si>
    <t>Mễ Thị Túy</t>
  </si>
  <si>
    <t>14/04/1980</t>
  </si>
  <si>
    <t xml:space="preserve">khu I - Thị trấn Ba Chẽ - Huyện Ba Chẽ - Quảng Ninh </t>
  </si>
  <si>
    <t>0917140480</t>
  </si>
  <si>
    <t>D108724909</t>
  </si>
  <si>
    <t>Nềnh Quốc Sinh</t>
  </si>
  <si>
    <t>14/07/1972</t>
  </si>
  <si>
    <t xml:space="preserve">Thôn 1 - Xã Quảng Lâm - Huyện Đầm Hà - Quảng Ninh </t>
  </si>
  <si>
    <t>0912902923</t>
  </si>
  <si>
    <t>569226807</t>
  </si>
  <si>
    <t>Chu Khánh Hiệp</t>
  </si>
  <si>
    <t>71 Quang Trung, Thị trấn Tiên Yên, Huyện Tiên Yên, Quảng Ninh</t>
  </si>
  <si>
    <t>0974507086</t>
  </si>
  <si>
    <t>AC/018P-0350350</t>
  </si>
  <si>
    <t xml:space="preserve">Số 111 - Phố Lê Hồng Phong - Thị trấn Đầm Hà - Huyện Đầm Hà - Quảng Ninh </t>
  </si>
  <si>
    <t>0835769178</t>
  </si>
  <si>
    <t>D108727605</t>
  </si>
  <si>
    <t>10/06/1991</t>
  </si>
  <si>
    <t>0979045181</t>
  </si>
  <si>
    <t>D108724875</t>
  </si>
  <si>
    <t>Ngô Quang Trưởng</t>
  </si>
  <si>
    <t>31/10/1991</t>
  </si>
  <si>
    <t>0988873346</t>
  </si>
  <si>
    <t>D108701324</t>
  </si>
  <si>
    <t>Ngô Thành Chiến</t>
  </si>
  <si>
    <t>27/08/1976</t>
  </si>
  <si>
    <t xml:space="preserve">152 phố Trần Phú - Thị trấn Đầm Hà - Huyện Đầm Hà - Quảng Ninh </t>
  </si>
  <si>
    <t>0906177556</t>
  </si>
  <si>
    <t>D108701254</t>
  </si>
  <si>
    <t>Ngô Thị Bích Tuyển</t>
  </si>
  <si>
    <t>29/11/1982</t>
  </si>
  <si>
    <t xml:space="preserve">phố Hoàng Ngân - Thị trấn Đầm Hà - Huyện Đầm Hà - Quảng Ninh </t>
  </si>
  <si>
    <t>0352273090</t>
  </si>
  <si>
    <t>D108733554</t>
  </si>
  <si>
    <t>Ngô Thị Duyên</t>
  </si>
  <si>
    <t>0972319283</t>
  </si>
  <si>
    <t>D108701403</t>
  </si>
  <si>
    <t>Ngô Thị Hồng</t>
  </si>
  <si>
    <t>10/10/1959</t>
  </si>
  <si>
    <t>0344860346</t>
  </si>
  <si>
    <t>D108700945</t>
  </si>
  <si>
    <t>Ngô Thị Kim Oanh</t>
  </si>
  <si>
    <t>20/07/1990</t>
  </si>
  <si>
    <t>24/11/1997</t>
  </si>
  <si>
    <t>0888085226</t>
  </si>
  <si>
    <t>05708700001208</t>
  </si>
  <si>
    <t>Chu Thùy Dương</t>
  </si>
  <si>
    <t>71 Quang Trung, Huyện Tiên Yên, Tỉnh Quảng Ninh</t>
  </si>
  <si>
    <t>0342412222</t>
  </si>
  <si>
    <t>D108740138</t>
  </si>
  <si>
    <t>Ngô Thị Ngọc</t>
  </si>
  <si>
    <t>08700010390</t>
  </si>
  <si>
    <t>01/12/1988</t>
  </si>
  <si>
    <t xml:space="preserve">Thôn 9 - Xã Quảng Chính - Huyện Hải Hà - Quảng Ninh </t>
  </si>
  <si>
    <t>0363413548</t>
  </si>
  <si>
    <t>D108729135</t>
  </si>
  <si>
    <t>Ngô Thu Hương</t>
  </si>
  <si>
    <t>15/06/1965</t>
  </si>
  <si>
    <t xml:space="preserve">Số nhà 57 Lý Thường Kiệt - Thị trấn Tiên Yên - Huyện Tiên Yên - Quảng Ninh </t>
  </si>
  <si>
    <t>0948615715</t>
  </si>
  <si>
    <t>D108728491</t>
  </si>
  <si>
    <t>Ngô Thúy Ngân</t>
  </si>
  <si>
    <t>19/01/1980</t>
  </si>
  <si>
    <t>0904606838</t>
  </si>
  <si>
    <t>D108733563</t>
  </si>
  <si>
    <t>Ngô Văn Nhi</t>
  </si>
  <si>
    <t>15/05/1975</t>
  </si>
  <si>
    <t>0974831091</t>
  </si>
  <si>
    <t>D108733217</t>
  </si>
  <si>
    <t>Nguyễn Anh Tuấn</t>
  </si>
  <si>
    <t>18/03/1993</t>
  </si>
  <si>
    <t xml:space="preserve">SN 59 - Phố Ngô Quyền - Xã Quảng Điền - Huyện Hải Hà - Quảng Ninh </t>
  </si>
  <si>
    <t>0978621119</t>
  </si>
  <si>
    <t>D108729861</t>
  </si>
  <si>
    <t>Nguyễn Bạch Điệp</t>
  </si>
  <si>
    <t>11/07/1983</t>
  </si>
  <si>
    <t>0988131546</t>
  </si>
  <si>
    <t>D108741207</t>
  </si>
  <si>
    <t>Nguyễn Bích Thảo</t>
  </si>
  <si>
    <t>21/10/1974</t>
  </si>
  <si>
    <t xml:space="preserve">SN 53 - Phố Tam Thịnh - Thị trấn Tiên Yên - Huyện Tiên Yên - Quảng Ninh </t>
  </si>
  <si>
    <t>0974946843</t>
  </si>
  <si>
    <t>D108729117</t>
  </si>
  <si>
    <t>Nguyễn Công Đoàn</t>
  </si>
  <si>
    <t>10/09/1959</t>
  </si>
  <si>
    <t xml:space="preserve">Tổ 3 - Khu 8 - Phường Hồng Hà - Thành phố Hạ Long - Quảng Ninh </t>
  </si>
  <si>
    <t>0913086709</t>
  </si>
  <si>
    <t>D108726907</t>
  </si>
  <si>
    <t>27/03/1985</t>
  </si>
  <si>
    <t xml:space="preserve">thôn 5 - Xã Quảng Nghĩa - Thành phố Móng Cái - Quảng Ninh </t>
  </si>
  <si>
    <t>0375979688</t>
  </si>
  <si>
    <t>D108726493</t>
  </si>
  <si>
    <t>Nguyễn Diệu Huyền</t>
  </si>
  <si>
    <t>15/12/1982</t>
  </si>
  <si>
    <t xml:space="preserve">khu 1 - Phường Hải Yên - Thành phố Móng Cái - Quảng Ninh </t>
  </si>
  <si>
    <t>0386796888</t>
  </si>
  <si>
    <t>10/08/1977</t>
  </si>
  <si>
    <t xml:space="preserve">số nhà 23 Chu Văn An - Thị trấn Quảng Hà - Huyện Hải Hà - Quảng Ninh </t>
  </si>
  <si>
    <t>0986160333</t>
  </si>
  <si>
    <t>D108739293</t>
  </si>
  <si>
    <t>Nguyễn Đăng Tô</t>
  </si>
  <si>
    <t>01/02/1962</t>
  </si>
  <si>
    <t>0378075881</t>
  </si>
  <si>
    <t>D108732476</t>
  </si>
  <si>
    <t>Nguyễn Đình Khuây</t>
  </si>
  <si>
    <t>05/05/1968</t>
  </si>
  <si>
    <t xml:space="preserve">Tổ 2 - Khu 1 - Phường Mông Dương - Thành phố Cẩm Phả - Quảng Ninh </t>
  </si>
  <si>
    <t>0944507164</t>
  </si>
  <si>
    <t>D108726262</t>
  </si>
  <si>
    <t>Nguyễn Đức Mạnh</t>
  </si>
  <si>
    <t>14/10/1985</t>
  </si>
  <si>
    <t xml:space="preserve">tổ 4, khu Hạ Long - Phường Ninh Dương - Thành phố Móng Cái - Quảng Ninh </t>
  </si>
  <si>
    <t>0986981886</t>
  </si>
  <si>
    <t>D108700042</t>
  </si>
  <si>
    <t>Nguyễn Đức Mến</t>
  </si>
  <si>
    <t>11/09/1973</t>
  </si>
  <si>
    <t xml:space="preserve">thôn 4 - Xã Hải Tiến - Thành phố Móng Cái - Quảng Ninh </t>
  </si>
  <si>
    <t>0362650629</t>
  </si>
  <si>
    <t>D108714939</t>
  </si>
  <si>
    <t>Nguyễn Đức Nhật</t>
  </si>
  <si>
    <t>D101800015</t>
  </si>
  <si>
    <t>Bùi Thị Minh Huệ</t>
  </si>
  <si>
    <t>14/10/1987</t>
  </si>
  <si>
    <t xml:space="preserve">Tổ 8 - Phường Hùng Thắng - Thành phố Hạ Long - Quảng Ninh </t>
  </si>
  <si>
    <t>D108724060</t>
  </si>
  <si>
    <t>Nguyễn Đức Thịnh</t>
  </si>
  <si>
    <t>23/03/1985</t>
  </si>
  <si>
    <t>0963146838</t>
  </si>
  <si>
    <t>28/08/1973</t>
  </si>
  <si>
    <t>0394795689</t>
  </si>
  <si>
    <t>D108716955</t>
  </si>
  <si>
    <t>Nguyễn Hải Ninh</t>
  </si>
  <si>
    <t>04/05/1970</t>
  </si>
  <si>
    <t>D108727021</t>
  </si>
  <si>
    <t>Nguyễn Hoàng Linh</t>
  </si>
  <si>
    <t>23/09/1987</t>
  </si>
  <si>
    <t xml:space="preserve">số 13, Trần Phú - Thị trấn Đầm Hà - Huyện Đầm Hà - Quảng Ninh </t>
  </si>
  <si>
    <t>0936975868</t>
  </si>
  <si>
    <t>D108735701</t>
  </si>
  <si>
    <t>Nguyễn Hồng Đại</t>
  </si>
  <si>
    <t>12/10/1996</t>
  </si>
  <si>
    <t>0389453545</t>
  </si>
  <si>
    <t>D108740174</t>
  </si>
  <si>
    <t>Nguyễn Hồng Linh</t>
  </si>
  <si>
    <t>09/04/1983</t>
  </si>
  <si>
    <t xml:space="preserve">101 Phan Đình Phùng - Thị trấn Quảng Hà - Huyện Hải Hà - Quảng Ninh </t>
  </si>
  <si>
    <t>0914284976</t>
  </si>
  <si>
    <t>D108700486</t>
  </si>
  <si>
    <t>Nguyễn Hồng Ly</t>
  </si>
  <si>
    <t xml:space="preserve">trần khánh dư - Thị trấn Quảng Hà - Huyện Hải Hà - Quảng Ninh </t>
  </si>
  <si>
    <t>0968555628</t>
  </si>
  <si>
    <t>D108717936</t>
  </si>
  <si>
    <t>23/10/1981</t>
  </si>
  <si>
    <t>17/02/1968</t>
  </si>
  <si>
    <t>0982962968</t>
  </si>
  <si>
    <t>D108723937</t>
  </si>
  <si>
    <t>Nguyễn Hương Giang</t>
  </si>
  <si>
    <t>19/08/1992</t>
  </si>
  <si>
    <t xml:space="preserve">số 381 - đường Nguyễn Văn Cừ - Phường Hồng Hải - Thành phố Hạ Long - Quảng Ninh </t>
  </si>
  <si>
    <t>0932895678</t>
  </si>
  <si>
    <t>D108723043</t>
  </si>
  <si>
    <t>Nguyễn Hữu Thanh</t>
  </si>
  <si>
    <t>06/04/1980</t>
  </si>
  <si>
    <t xml:space="preserve">sô 21 - phố Hoàng Văn Thụ - Thị trấn Đầm Hà - Huyện Đầm Hà - Quảng Ninh </t>
  </si>
  <si>
    <t>0943002745</t>
  </si>
  <si>
    <t>D108700237</t>
  </si>
  <si>
    <t>Nguyễn Hữu Thực</t>
  </si>
  <si>
    <t>03/02/1983</t>
  </si>
  <si>
    <t xml:space="preserve">trường THPT  Chu Văn An - Phường Trần Phú - Thành phố Móng Cái - Quảng Ninh </t>
  </si>
  <si>
    <t>0904072456</t>
  </si>
  <si>
    <t>D108728048</t>
  </si>
  <si>
    <t>Nguyễn Khắc Hùng</t>
  </si>
  <si>
    <t>08/07/1961</t>
  </si>
  <si>
    <t xml:space="preserve">Tổ 1 - Khu Tân Lập 2 - Phường Cẩm Thủy - Thành phố Cẩm Phả - Quảng Ninh </t>
  </si>
  <si>
    <t>0913594691</t>
  </si>
  <si>
    <t>D108732333</t>
  </si>
  <si>
    <t>Nguyễn Khắc Quyết</t>
  </si>
  <si>
    <t>13/06/1993</t>
  </si>
  <si>
    <t>0383183177</t>
  </si>
  <si>
    <t>D108701430</t>
  </si>
  <si>
    <t>Nguyễn Kim Liên</t>
  </si>
  <si>
    <t>15/10/1968</t>
  </si>
  <si>
    <t xml:space="preserve">164 Trần Bình Trọng - Thị trấn Quảng Hà - Huyện Hải Hà - Quảng Ninh </t>
  </si>
  <si>
    <t>0359664222</t>
  </si>
  <si>
    <t>D108739220</t>
  </si>
  <si>
    <t>24/02/1979</t>
  </si>
  <si>
    <t>0383168115</t>
  </si>
  <si>
    <t>D108700246</t>
  </si>
  <si>
    <t>Nguyễn Mạnh Tuân</t>
  </si>
  <si>
    <t>24/10/1980</t>
  </si>
  <si>
    <t>0986671309</t>
  </si>
  <si>
    <t>D108700909</t>
  </si>
  <si>
    <t>Nguyễn Mạnh Tuy</t>
  </si>
  <si>
    <t>14/09/1965</t>
  </si>
  <si>
    <t xml:space="preserve">343 Nguyễn Du - Thị trấn Quảng Hà - Huyện Hải Hà - Quảng Ninh </t>
  </si>
  <si>
    <t>0906438988</t>
  </si>
  <si>
    <t>D108727614</t>
  </si>
  <si>
    <t>Nguyễn Minh Hằng</t>
  </si>
  <si>
    <t>28/06/1991</t>
  </si>
  <si>
    <t xml:space="preserve">thôn Hải Tiến - Xã Quảng Thành - Huyện Hải Hà - Quảng Ninh </t>
  </si>
  <si>
    <t>0964674265</t>
  </si>
  <si>
    <t>D108739390</t>
  </si>
  <si>
    <t>Nguyễn Minh Thu</t>
  </si>
  <si>
    <t>13/07/1983</t>
  </si>
  <si>
    <t>0367632268</t>
  </si>
  <si>
    <t>D108700617</t>
  </si>
  <si>
    <t>Nguyễn Phong Đạt</t>
  </si>
  <si>
    <t>03/09/1983</t>
  </si>
  <si>
    <t xml:space="preserve">quế nham - Xã Quế Nham - Huyện Tân Yên - Bắc Giang </t>
  </si>
  <si>
    <t>0912709220</t>
  </si>
  <si>
    <t>D108701050</t>
  </si>
  <si>
    <t>Nguyễn Phượng Hà</t>
  </si>
  <si>
    <t>22/12/1993</t>
  </si>
  <si>
    <t>0971629695</t>
  </si>
  <si>
    <t>D108720709</t>
  </si>
  <si>
    <t>Nguyễn Phương Lan</t>
  </si>
  <si>
    <t>25/06/1987</t>
  </si>
  <si>
    <t xml:space="preserve">số 409 - phố Nguyễn Du - Thị trấn Quảng Hà - Huyện Hải Hà - Quảng Ninh </t>
  </si>
  <si>
    <t>0974202888</t>
  </si>
  <si>
    <t>D108726864</t>
  </si>
  <si>
    <t>24/08/1987</t>
  </si>
  <si>
    <t xml:space="preserve">số 17, Phan Chu Trinh - Phường Hoà Lạc - Thành phố Móng Cái - Quảng Ninh </t>
  </si>
  <si>
    <t>569271002</t>
  </si>
  <si>
    <t>0983987824</t>
  </si>
  <si>
    <t>AC/018P-0350352</t>
  </si>
  <si>
    <t>06/05/1995</t>
  </si>
  <si>
    <t>0983678208</t>
  </si>
  <si>
    <t>D108723742</t>
  </si>
  <si>
    <t>Nguyễn Quang Hiếu</t>
  </si>
  <si>
    <t>26/06/1979</t>
  </si>
  <si>
    <t xml:space="preserve">thôn Bình Minh - Xã Đại Bình - Huyện Đầm Hà - Quảng Ninh </t>
  </si>
  <si>
    <t>0373061979</t>
  </si>
  <si>
    <t>D108725236</t>
  </si>
  <si>
    <t>Nguyễn Thanh Bình</t>
  </si>
  <si>
    <t>16/10/1985</t>
  </si>
  <si>
    <t>0375312888</t>
  </si>
  <si>
    <t>D108720204</t>
  </si>
  <si>
    <t>Nguyễn Thành Nam</t>
  </si>
  <si>
    <t>D101800477</t>
  </si>
  <si>
    <t>Nguyễn Thị Hà</t>
  </si>
  <si>
    <t>22/09/1986</t>
  </si>
  <si>
    <t xml:space="preserve">Tổ 7 - Khu 3 - Phường Giếng Đáy - Thành phố Hạ Long - Quảng Ninh </t>
  </si>
  <si>
    <t>0918686360</t>
  </si>
  <si>
    <t>D108736357</t>
  </si>
  <si>
    <t>Nguyễn Thanh Thủy</t>
  </si>
  <si>
    <t>13/04/1987</t>
  </si>
  <si>
    <t>0762322105</t>
  </si>
  <si>
    <t>D108701546</t>
  </si>
  <si>
    <t>Nguyễn Thành Trung</t>
  </si>
  <si>
    <t>13/07/1993</t>
  </si>
  <si>
    <t>0369075908</t>
  </si>
  <si>
    <t>D108737426</t>
  </si>
  <si>
    <t>Nguyễn Thanh Tùng</t>
  </si>
  <si>
    <t>15/09/1990</t>
  </si>
  <si>
    <t xml:space="preserve">Tổ 13 - Phường Hoà Lạc - Thành phố Móng Cái - Quảng Ninh </t>
  </si>
  <si>
    <t>0983970506</t>
  </si>
  <si>
    <t>D108732148</t>
  </si>
  <si>
    <t>07/09/1990</t>
  </si>
  <si>
    <t xml:space="preserve">Bình Lục Hạ - Xã Bình Dương - Thị xã Đông Triều - Quảng Ninh </t>
  </si>
  <si>
    <t>0936682990</t>
  </si>
  <si>
    <t>D108720277</t>
  </si>
  <si>
    <t>21/04/1991</t>
  </si>
  <si>
    <t xml:space="preserve">Tổ 84 - Khu 8 - Phường Hà Khẩu - Thành phố Hạ Long - Quảng Ninh </t>
  </si>
  <si>
    <t>0393047350</t>
  </si>
  <si>
    <t>D108716025</t>
  </si>
  <si>
    <t>Nguyễn Thế Khánh</t>
  </si>
  <si>
    <t>569271124</t>
  </si>
  <si>
    <t>Phạm Thái Thịnh</t>
  </si>
  <si>
    <t>02/02/1985</t>
  </si>
  <si>
    <t>SN 59, Phố Quang Trung, Thị trấn Tiên Yên, Huyện Tiên Yên, Quảng Ninh</t>
  </si>
  <si>
    <t xml:space="preserve">Thôn Quảng Long - Thị trấn Quảng Hà - Huyện Hải Hà - Quảng Ninh </t>
  </si>
  <si>
    <t>AC/018P-0350353</t>
  </si>
  <si>
    <t>D108723955</t>
  </si>
  <si>
    <t>Nguyễn Thế Thành</t>
  </si>
  <si>
    <t>15/08/1990</t>
  </si>
  <si>
    <t xml:space="preserve">số 153 - phố Trần Bình Trọng - Thị trấn Quảng Hà - Huyện Hải Hà - Quảng Ninh </t>
  </si>
  <si>
    <t>0964000469</t>
  </si>
  <si>
    <t>D108738221</t>
  </si>
  <si>
    <t>18/07/1977</t>
  </si>
  <si>
    <t>0943311828</t>
  </si>
  <si>
    <t>D108725555</t>
  </si>
  <si>
    <t>17/09/1987</t>
  </si>
  <si>
    <t xml:space="preserve">tổ 1, khu 5 - Phường Hải Yên - Thành phố Móng Cái - Quảng Ninh </t>
  </si>
  <si>
    <t>0368020651</t>
  </si>
  <si>
    <t>03/07/1980</t>
  </si>
  <si>
    <t xml:space="preserve">tổ 9 khu 1 - Phường Ka Long - Thành phố Móng Cái - Quảng Ninh </t>
  </si>
  <si>
    <t>0978821999</t>
  </si>
  <si>
    <t>D108722734</t>
  </si>
  <si>
    <t>Nguyễn Thị Bích Thủy</t>
  </si>
  <si>
    <t>02/10/1977</t>
  </si>
  <si>
    <t xml:space="preserve">thôn Thái Lập - Xã Quảng Tân - Huyện Đầm Hà - Quảng Ninh </t>
  </si>
  <si>
    <t>0355334561</t>
  </si>
  <si>
    <t>D108740192</t>
  </si>
  <si>
    <t>Nguyễn Thị Cẩm Yên</t>
  </si>
  <si>
    <t>11/12/1981</t>
  </si>
  <si>
    <t xml:space="preserve">Thác Bưởi 2 - Xã Tiên Lãng - Huyện Tiên Yên - Quảng Ninh </t>
  </si>
  <si>
    <t>0976538863</t>
  </si>
  <si>
    <t>D108727243</t>
  </si>
  <si>
    <t>08/10/1991</t>
  </si>
  <si>
    <t xml:space="preserve">thôn 1 - Xã Quảng Long - Huyện Hải Hà - Quảng Ninh </t>
  </si>
  <si>
    <t>0989053780</t>
  </si>
  <si>
    <t>D108729472</t>
  </si>
  <si>
    <t>09/07/1975</t>
  </si>
  <si>
    <t>0975195529</t>
  </si>
  <si>
    <t>D108736375</t>
  </si>
  <si>
    <t>17/05/1993</t>
  </si>
  <si>
    <t xml:space="preserve">Thôn Đồng Đạm - Xã Đông Ngũ - Huyện Tiên Yên - Quảng Ninh </t>
  </si>
  <si>
    <t>0901576744</t>
  </si>
  <si>
    <t>D108719448</t>
  </si>
  <si>
    <t>D101803216</t>
  </si>
  <si>
    <t>A108701006</t>
  </si>
  <si>
    <t>Hoàng Thị Thanh Thuỷ</t>
  </si>
  <si>
    <t>28/08/1974</t>
  </si>
  <si>
    <t>U108701126</t>
  </si>
  <si>
    <t xml:space="preserve">Tổ 7 - Khu 1 - Phường Yết Kiêu - Thành phố Hạ Long - Quảng Ninh </t>
  </si>
  <si>
    <t>0966642998</t>
  </si>
  <si>
    <t>D108731404</t>
  </si>
  <si>
    <t>Hạ Long, Phường Ninh Dương, Thành phố Móng Cái, Quảng Ninh</t>
  </si>
  <si>
    <t>0986933670</t>
  </si>
  <si>
    <t>15/01/1983</t>
  </si>
  <si>
    <t>0365603888</t>
  </si>
  <si>
    <t>D108717404</t>
  </si>
  <si>
    <t>03/12/1977</t>
  </si>
  <si>
    <t xml:space="preserve">Số 55 - Lý Thường Kiệt - Thị trấn Quảng Hà - Huyện Hải Hà - Quảng Ninh </t>
  </si>
  <si>
    <t>D108724334</t>
  </si>
  <si>
    <t>17/02/1979</t>
  </si>
  <si>
    <t xml:space="preserve">Phố Lý A Coóng - Thị trấn Đầm Hà - Huyện Đầm Hà - Quảng Ninh </t>
  </si>
  <si>
    <t>0357008210</t>
  </si>
  <si>
    <t>D108701786</t>
  </si>
  <si>
    <t>04/11/1990</t>
  </si>
  <si>
    <t>0986280333</t>
  </si>
  <si>
    <t>D108722336</t>
  </si>
  <si>
    <t xml:space="preserve">thôn 4 - Xã Đại Bình - Huyện Đầm Hà - Quảng Ninh </t>
  </si>
  <si>
    <t>0352279398</t>
  </si>
  <si>
    <t>D108728093</t>
  </si>
  <si>
    <t>26/10/1981</t>
  </si>
  <si>
    <t>0986558369</t>
  </si>
  <si>
    <t>D108738027</t>
  </si>
  <si>
    <t>12/11/1990</t>
  </si>
  <si>
    <t>0977711127</t>
  </si>
  <si>
    <t>569482364</t>
  </si>
  <si>
    <t>D108700088</t>
  </si>
  <si>
    <t>Hoàng Tiến Dũng</t>
  </si>
  <si>
    <t>Thôn 3A, Xã Hải Tiến, Thành phố Móng Cái, Quảng Ninh</t>
  </si>
  <si>
    <t>26/03/1985</t>
  </si>
  <si>
    <t>0974852650</t>
  </si>
  <si>
    <t>AC/018P-0350692</t>
  </si>
  <si>
    <t>0362836618</t>
  </si>
  <si>
    <t>D108732485</t>
  </si>
  <si>
    <t>05/06/1963</t>
  </si>
  <si>
    <t xml:space="preserve">Phố Trần Khánh Dư - Thị trấn Quảng Hà - Huyện Hải Hà - Quảng Ninh </t>
  </si>
  <si>
    <t>0348792810</t>
  </si>
  <si>
    <t>D108702217</t>
  </si>
  <si>
    <t>10/10/1979</t>
  </si>
  <si>
    <t xml:space="preserve">248 Nguyễn Du - Thị trấn Quảng Hà - Huyện Hải Hà - Quảng Ninh </t>
  </si>
  <si>
    <t>0976641979</t>
  </si>
  <si>
    <t>D108732786</t>
  </si>
  <si>
    <t>Nguyễn Thị Hiên</t>
  </si>
  <si>
    <t>22/06/1990</t>
  </si>
  <si>
    <t xml:space="preserve">Khu 6 - Xã Phong Cốc - Thị xã Quảng Yên - Quảng Ninh </t>
  </si>
  <si>
    <t>0359542888</t>
  </si>
  <si>
    <t>D108727207</t>
  </si>
  <si>
    <t>11/11/1970</t>
  </si>
  <si>
    <t xml:space="preserve">thôn 2 - Xã Quảng Long - Huyện Hải Hà - Quảng Ninh </t>
  </si>
  <si>
    <t>0975517415</t>
  </si>
  <si>
    <t>D108732014</t>
  </si>
  <si>
    <t>Nguyễn Thị Hiền Lương</t>
  </si>
  <si>
    <t>14/05/1990</t>
  </si>
  <si>
    <t>0988980881</t>
  </si>
  <si>
    <t>21/08/1984</t>
  </si>
  <si>
    <t xml:space="preserve">Thôn Hải Đông - Xã Quảng Thành - Huyện Hải Hà - Quảng Ninh </t>
  </si>
  <si>
    <t>0364998094</t>
  </si>
  <si>
    <t>D108732315</t>
  </si>
  <si>
    <t>01/08/1985</t>
  </si>
  <si>
    <t>0936761486</t>
  </si>
  <si>
    <t>D108724176</t>
  </si>
  <si>
    <t>569482302</t>
  </si>
  <si>
    <t>20/01/1989</t>
  </si>
  <si>
    <t>0981496119</t>
  </si>
  <si>
    <t>AC/018P-0350691</t>
  </si>
  <si>
    <t xml:space="preserve">Thôn Đông Ngũ Hoa - Xã Đông Ngũ - Huyện Tiên Yên - Quảng Ninh </t>
  </si>
  <si>
    <t>0987432719</t>
  </si>
  <si>
    <t>D108725634</t>
  </si>
  <si>
    <t>Nguyễn Thị Hồi</t>
  </si>
  <si>
    <t xml:space="preserve">khu 4 - Xã Hải Hoà - Thành phố Móng Cái - Quảng Ninh </t>
  </si>
  <si>
    <t>0366384113</t>
  </si>
  <si>
    <t>D108701397</t>
  </si>
  <si>
    <t>04/06/1970</t>
  </si>
  <si>
    <t xml:space="preserve">Khu 7 - Phường Hà Khẩu - Thành phố Hạ Long - Quảng Ninh </t>
  </si>
  <si>
    <t>0916801898</t>
  </si>
  <si>
    <t>D108713125</t>
  </si>
  <si>
    <t>12/06/1961</t>
  </si>
  <si>
    <t xml:space="preserve">Tổ 66 Khu 5 B - Phường Cẩm Bình - Thành phố Cẩm Phả - Quảng Ninh </t>
  </si>
  <si>
    <t>0987242816</t>
  </si>
  <si>
    <t>D108738230</t>
  </si>
  <si>
    <t>Nguyễn Thị Hồng Ánh</t>
  </si>
  <si>
    <t>02/08/1994</t>
  </si>
  <si>
    <t>0393263638</t>
  </si>
  <si>
    <t>D108701500</t>
  </si>
  <si>
    <t>24/06/1990</t>
  </si>
  <si>
    <t xml:space="preserve">362B Hùng Vương - Phường Ninh Dương - Thành phố Móng Cái - Quảng Ninh </t>
  </si>
  <si>
    <t>0971836333</t>
  </si>
  <si>
    <t>D108701528</t>
  </si>
  <si>
    <t>14/10/1992</t>
  </si>
  <si>
    <t xml:space="preserve">Đại Phúc - Phường Đại Phúc - Thành phố Bắc Ninh - Bắc Ninh </t>
  </si>
  <si>
    <t>0976654092</t>
  </si>
  <si>
    <t>569406565</t>
  </si>
  <si>
    <t>Nguyễn Thị Hải</t>
  </si>
  <si>
    <t>Thôn 8, Xã Hải Đông, Thành phố Móng Cái, Quảng Ninh</t>
  </si>
  <si>
    <t>0962325662</t>
  </si>
  <si>
    <t>AC/018P-0350693</t>
  </si>
  <si>
    <t>D108724495</t>
  </si>
  <si>
    <t>10/11/1989</t>
  </si>
  <si>
    <t xml:space="preserve">Thôn 5 - Xã Quảng Minh - Huyện Hải Hà - Quảng Ninh </t>
  </si>
  <si>
    <t>0344461585</t>
  </si>
  <si>
    <t>D108725069</t>
  </si>
  <si>
    <t>15/04/1989</t>
  </si>
  <si>
    <t xml:space="preserve">thôn Tân Đông - Xã Quảng Tân - Huyện Đầm Hà - Quảng Ninh </t>
  </si>
  <si>
    <t>0966454299</t>
  </si>
  <si>
    <t>D108701272</t>
  </si>
  <si>
    <t>23/09/1980</t>
  </si>
  <si>
    <t xml:space="preserve">09 Mạc Đĩnh Chi - Phường Ka Long - Thành phố Móng Cái - Quảng Ninh </t>
  </si>
  <si>
    <t>0916311216</t>
  </si>
  <si>
    <t>D108728844</t>
  </si>
  <si>
    <t>Nguyễn Thị Kim Hồng</t>
  </si>
  <si>
    <t>07/06/1993</t>
  </si>
  <si>
    <t xml:space="preserve">Tổ 58 - Khu 4 - Phường Bạch Đằng - Thành phố Hạ Long - Quảng Ninh </t>
  </si>
  <si>
    <t>0388573471</t>
  </si>
  <si>
    <t>D108700857</t>
  </si>
  <si>
    <t>0984369321</t>
  </si>
  <si>
    <t>D108734845</t>
  </si>
  <si>
    <t>07/10/1975</t>
  </si>
  <si>
    <t>0123418333</t>
  </si>
  <si>
    <t>D108729126</t>
  </si>
  <si>
    <t>14/07/1962</t>
  </si>
  <si>
    <t xml:space="preserve">Thôn 2 - Xã Bình Ngọc - Thành phố Móng Cái - Quảng Ninh </t>
  </si>
  <si>
    <t>0332145139</t>
  </si>
  <si>
    <t>D108739257</t>
  </si>
  <si>
    <t>13/11/1988</t>
  </si>
  <si>
    <t>0388584873</t>
  </si>
  <si>
    <t>569488720</t>
  </si>
  <si>
    <t>Nguyễn Hồng Thương</t>
  </si>
  <si>
    <t>Thôn 2, Xã Hải Đông, Thành phố Móng Cái, Quảng Ninh</t>
  </si>
  <si>
    <t>D108735224</t>
  </si>
  <si>
    <t>0968157913</t>
  </si>
  <si>
    <t>AC/018P-0350694</t>
  </si>
  <si>
    <t>25/04/1987</t>
  </si>
  <si>
    <t xml:space="preserve">Tổ 4 - Khu Hồng Hà - Phường Ninh Dương - Thành phố Móng Cái - Quảng Ninh </t>
  </si>
  <si>
    <t>0981935628</t>
  </si>
  <si>
    <t>D108724963</t>
  </si>
  <si>
    <t>Nguyễn Thị Lương Duyên</t>
  </si>
  <si>
    <t>16/10/1966</t>
  </si>
  <si>
    <t xml:space="preserve">thôn 4 - Xã Quảng Nghĩa - Thành phố Móng Cái - Quảng Ninh </t>
  </si>
  <si>
    <t>0359000199</t>
  </si>
  <si>
    <t>D108735686</t>
  </si>
  <si>
    <t>Nguyễn Thị Lưu</t>
  </si>
  <si>
    <t>26/06/1990</t>
  </si>
  <si>
    <t>0856690668</t>
  </si>
  <si>
    <t>D108719253</t>
  </si>
  <si>
    <t>Nguyễn Thị Mai Hương</t>
  </si>
  <si>
    <t>19/10/1992</t>
  </si>
  <si>
    <t xml:space="preserve">Số 75 - Trần Khánh Dư - Thị trấn Quảng Hà - Huyện Hải Hà - Quảng Ninh </t>
  </si>
  <si>
    <t>0398772554</t>
  </si>
  <si>
    <t>D108701810</t>
  </si>
  <si>
    <t xml:space="preserve">SN70 - Lý tự trọng - Phường Hoà Lạc - Thành phố Móng Cái - Quảng Ninh </t>
  </si>
  <si>
    <t>D108734261</t>
  </si>
  <si>
    <t>Nguyễn Thị Mai Sen</t>
  </si>
  <si>
    <t>18/09/1980</t>
  </si>
  <si>
    <t>0989513388</t>
  </si>
  <si>
    <t>D108700413</t>
  </si>
  <si>
    <t>14/10/1958</t>
  </si>
  <si>
    <t>0973085718</t>
  </si>
  <si>
    <t>D108739196</t>
  </si>
  <si>
    <t>Nguyễn Thị Minh Phương</t>
  </si>
  <si>
    <t>569488544</t>
  </si>
  <si>
    <t>Nguyễn Hồng Khuy</t>
  </si>
  <si>
    <t>29/01/1993</t>
  </si>
  <si>
    <t>535 Mạc Đình Chi - Khu 7, Phường Hải Yên, Thành phố Móng Cái, Quảng Ninh</t>
  </si>
  <si>
    <t>0963930493</t>
  </si>
  <si>
    <t>0916583886</t>
  </si>
  <si>
    <t>AC/018P-0350981</t>
  </si>
  <si>
    <t>D108726244</t>
  </si>
  <si>
    <t>Nguyễn Thị Minh Thu</t>
  </si>
  <si>
    <t>19/05/1993</t>
  </si>
  <si>
    <t>0358551999</t>
  </si>
  <si>
    <t>D108722488</t>
  </si>
  <si>
    <t>27/01/1979</t>
  </si>
  <si>
    <t xml:space="preserve">khu III - Phường Đông Triều - Thị xã Đông Triều - Quảng Ninh </t>
  </si>
  <si>
    <t>0386453908</t>
  </si>
  <si>
    <t>D108733138</t>
  </si>
  <si>
    <t>Nguyễn Thị Mỹ</t>
  </si>
  <si>
    <t>15/01/1995</t>
  </si>
  <si>
    <t>0343837494</t>
  </si>
  <si>
    <t>D108721142</t>
  </si>
  <si>
    <t>Nguyễn Thị Năm</t>
  </si>
  <si>
    <t>05/10/1981</t>
  </si>
  <si>
    <t xml:space="preserve">Thôn Trung - Xã Đồng Rui - Huyện Tiên Yên - Quảng Ninh </t>
  </si>
  <si>
    <t>0395292232</t>
  </si>
  <si>
    <t>D108727173</t>
  </si>
  <si>
    <t>10/02/1965</t>
  </si>
  <si>
    <t>0986085613</t>
  </si>
  <si>
    <t>D108723034</t>
  </si>
  <si>
    <t>Nguyễn Thị Ngần</t>
  </si>
  <si>
    <t>02/08/1969</t>
  </si>
  <si>
    <t xml:space="preserve">tổ 5 - khu Nam Thọ - Phường Trà Cổ - Thành phố Móng Cái - Quảng Ninh </t>
  </si>
  <si>
    <t>0915118944</t>
  </si>
  <si>
    <t>D108733314</t>
  </si>
  <si>
    <t>Nguyễn Thị Nghĩa</t>
  </si>
  <si>
    <t>0919114024</t>
  </si>
  <si>
    <t>Thôn 7, Xã Hải Đông, Thành phố Móng Cái, Quảng Ninh</t>
  </si>
  <si>
    <t>28/08/1991</t>
  </si>
  <si>
    <t xml:space="preserve">SN200-Trần Bình Trọng - Thị trấn Quảng Hà - Huyện Hải Hà - Quảng Ninh </t>
  </si>
  <si>
    <t>0368810919</t>
  </si>
  <si>
    <t>D108727535</t>
  </si>
  <si>
    <t>Nguyễn Thị Ngọc Huyền</t>
  </si>
  <si>
    <t>18/10/1992</t>
  </si>
  <si>
    <t xml:space="preserve">thôn 2 - Xã Quảng Nghĩa - Thành phố Móng Cái - Quảng Ninh </t>
  </si>
  <si>
    <t>0345058498</t>
  </si>
  <si>
    <t>D108725041</t>
  </si>
  <si>
    <t>Nguyễn Thị Ngọc Oanh</t>
  </si>
  <si>
    <t>02/08/1983</t>
  </si>
  <si>
    <t xml:space="preserve">số nhà 171, phố Chu Văn An - Thị trấn Quảng Hà - Huyện Hải Hà - Quảng Ninh </t>
  </si>
  <si>
    <t>0904221116</t>
  </si>
  <si>
    <t>D108725722</t>
  </si>
  <si>
    <t>Nguyễn Thị Nguyệt Nga</t>
  </si>
  <si>
    <t>28/10/1981</t>
  </si>
  <si>
    <t xml:space="preserve">số 130, Chu Văn An - Thị trấn Quảng Hà - Huyện Hải Hà - Quảng Ninh </t>
  </si>
  <si>
    <t>0389377252</t>
  </si>
  <si>
    <t>D108728075</t>
  </si>
  <si>
    <t>02/12/1986</t>
  </si>
  <si>
    <t xml:space="preserve">Số 05 - Đào Lộc - Phường Hoà Lạc - Thành phố Móng Cái - Quảng Ninh </t>
  </si>
  <si>
    <t>0986096889</t>
  </si>
  <si>
    <t>D108700477</t>
  </si>
  <si>
    <t>11/07/1984</t>
  </si>
  <si>
    <t xml:space="preserve">Thôn 11 - Xã Hải Xuân - Thành phố Móng Cái - Quảng Ninh </t>
  </si>
  <si>
    <t>0963214222</t>
  </si>
  <si>
    <t>Thôn 7, Thành phố Móng Cái, Tỉnh Quảng Ninh</t>
  </si>
  <si>
    <t>D108733581</t>
  </si>
  <si>
    <t>19/08/1971</t>
  </si>
  <si>
    <t>0348297697</t>
  </si>
  <si>
    <t>D108724848</t>
  </si>
  <si>
    <t>20/02/1994</t>
  </si>
  <si>
    <t>0986817684</t>
  </si>
  <si>
    <t>D108727793</t>
  </si>
  <si>
    <t>08/08/1995</t>
  </si>
  <si>
    <t xml:space="preserve">44 Phan Chu Trinh - Phường Hoà Lạc - Thành phố Móng Cái - Quảng Ninh </t>
  </si>
  <si>
    <t>0963558054</t>
  </si>
  <si>
    <t>D108700255</t>
  </si>
  <si>
    <t>25/11/1991</t>
  </si>
  <si>
    <t>0329888988</t>
  </si>
  <si>
    <t>26/11/1972</t>
  </si>
  <si>
    <t xml:space="preserve">661 - Tổ 3B - Khu 7A - Phường Hồng Hải - Thành phố Hạ Long - Quảng Ninh </t>
  </si>
  <si>
    <t>0943129589</t>
  </si>
  <si>
    <t>D108726101</t>
  </si>
  <si>
    <t>07/08/1966</t>
  </si>
  <si>
    <t xml:space="preserve">tổ 6, khu 7B - Phường Hồng Hải - Thành phố Hạ Long - Quảng Ninh </t>
  </si>
  <si>
    <t>0912651129</t>
  </si>
  <si>
    <t>D108701148</t>
  </si>
  <si>
    <t>Nguyễn Thị Phương Thảo</t>
  </si>
  <si>
    <t>D108700644</t>
  </si>
  <si>
    <t>Bùi Tiến Hồng</t>
  </si>
  <si>
    <t>01/10/1991</t>
  </si>
  <si>
    <t xml:space="preserve">72, tổ 7 khu 4 - Phường Hồng Hà - Thành phố Hạ Long - Quảng Ninh </t>
  </si>
  <si>
    <t>0967611091</t>
  </si>
  <si>
    <t>D108724088</t>
  </si>
  <si>
    <t>17/11/1991</t>
  </si>
  <si>
    <t xml:space="preserve">số 174 - phố Nguyễn Du - Thị trấn Quảng Hà - Huyện Hải Hà - Quảng Ninh </t>
  </si>
  <si>
    <t>0366469191</t>
  </si>
  <si>
    <t>D108701218</t>
  </si>
  <si>
    <t>0943593828</t>
  </si>
  <si>
    <t>26/06/1963</t>
  </si>
  <si>
    <t>0386154097</t>
  </si>
  <si>
    <t>D108700264</t>
  </si>
  <si>
    <t>Nguyễn Thị Quyến</t>
  </si>
  <si>
    <t>0868630324</t>
  </si>
  <si>
    <t>D108740068</t>
  </si>
  <si>
    <t>Nguyễn Thị Sơn</t>
  </si>
  <si>
    <t>20/10/1960</t>
  </si>
  <si>
    <t>0981201069</t>
  </si>
  <si>
    <t>D108722433</t>
  </si>
  <si>
    <t>Nguyễn Thị Thái Hà</t>
  </si>
  <si>
    <t>03/10/1988</t>
  </si>
  <si>
    <t xml:space="preserve">Số 25 - Chu Văn An - Thị trấn Quảng Hà - Huyện Hải Hà - Quảng Ninh </t>
  </si>
  <si>
    <t>0912977866</t>
  </si>
  <si>
    <t>D108724866</t>
  </si>
  <si>
    <t>Nguyễn Thị Thành</t>
  </si>
  <si>
    <t>16/02/1959</t>
  </si>
  <si>
    <t>0966536298</t>
  </si>
  <si>
    <t>D108701236</t>
  </si>
  <si>
    <t>Nguyễn Thị Thanh Bình</t>
  </si>
  <si>
    <t>11/06/1962</t>
  </si>
  <si>
    <t xml:space="preserve">509 Hùng Vương - Phường Hải Yên - Thành phố Móng Cái - Quảng Ninh </t>
  </si>
  <si>
    <t>0904035189</t>
  </si>
  <si>
    <t>D108735765</t>
  </si>
  <si>
    <t>Nguyễn Thị Thanh Huyền</t>
  </si>
  <si>
    <t>09/03/1988</t>
  </si>
  <si>
    <t>0983546565</t>
  </si>
  <si>
    <t>D108724255</t>
  </si>
  <si>
    <t>10/02/1979</t>
  </si>
  <si>
    <t xml:space="preserve">thôn Mèo Lẻng - Xã Quảng Lâm - Huyện Đầm Hà - Quảng Ninh </t>
  </si>
  <si>
    <t>0936987626</t>
  </si>
  <si>
    <t>D108731671</t>
  </si>
  <si>
    <t>Nguyễn Thị Thi</t>
  </si>
  <si>
    <t>12/12/1958</t>
  </si>
  <si>
    <t>0366837098</t>
  </si>
  <si>
    <t>D108739309</t>
  </si>
  <si>
    <t>18/01/1990</t>
  </si>
  <si>
    <t xml:space="preserve">Hải Thành - Xã Quảng Thành - Huyện Hải Hà - Quảng Ninh </t>
  </si>
  <si>
    <t>0976765055</t>
  </si>
  <si>
    <t>25/12/1990</t>
  </si>
  <si>
    <t xml:space="preserve">Thôn Thống Nhất - Xã Hải Lạng - Huyện Tiên Yên - Quảng Ninh </t>
  </si>
  <si>
    <t>D108721744</t>
  </si>
  <si>
    <t>26/05/1982</t>
  </si>
  <si>
    <t>0704175646</t>
  </si>
  <si>
    <t>D108701102</t>
  </si>
  <si>
    <t>14/10/1983</t>
  </si>
  <si>
    <t>0347698979</t>
  </si>
  <si>
    <t>D108701005</t>
  </si>
  <si>
    <t>Nguyễn Thị Thu Hợp</t>
  </si>
  <si>
    <t>02/12/1990</t>
  </si>
  <si>
    <t xml:space="preserve">27 Nguyễn Văn Cừ - Phường Ka Long - Thành phố Móng Cái - Quảng Ninh </t>
  </si>
  <si>
    <t>0919582166</t>
  </si>
  <si>
    <t>D108700273</t>
  </si>
  <si>
    <t>09/10/1980</t>
  </si>
  <si>
    <t>0989638128</t>
  </si>
  <si>
    <t>D108718731</t>
  </si>
  <si>
    <t>12/08/1974</t>
  </si>
  <si>
    <t xml:space="preserve">Khu 2 - Thị trấn Ba Chẽ - Huyện Ba Chẽ - Quảng Ninh </t>
  </si>
  <si>
    <t>0942982276</t>
  </si>
  <si>
    <t>D108734854</t>
  </si>
  <si>
    <t>Nguyễn Thị Thu Liên</t>
  </si>
  <si>
    <t>05701800030611</t>
  </si>
  <si>
    <t>Vũ Thị Mấu</t>
  </si>
  <si>
    <t>Thôn 6, Thành phố Móng Cái, Tỉnh Quảng Ninh</t>
  </si>
  <si>
    <t>30/08/1991</t>
  </si>
  <si>
    <t>0967095186</t>
  </si>
  <si>
    <t>0398983666</t>
  </si>
  <si>
    <t>08700010645</t>
  </si>
  <si>
    <t>D108732759</t>
  </si>
  <si>
    <t>Nguyễn Thị Thu Nga</t>
  </si>
  <si>
    <t>09/01/1992</t>
  </si>
  <si>
    <t>0339760947</t>
  </si>
  <si>
    <t>D108724796</t>
  </si>
  <si>
    <t xml:space="preserve">thôn Tống Thương - Xã Quang Trung - Huyện Kinh Môn - Hải Dương </t>
  </si>
  <si>
    <t>0704166266</t>
  </si>
  <si>
    <t>D108728783</t>
  </si>
  <si>
    <t>Nguyễn Thị Thu Tuyền</t>
  </si>
  <si>
    <t>01/11/1984</t>
  </si>
  <si>
    <t xml:space="preserve">198 Phố Lý Thường Kiệt - Thị trấn Quảng Hà - Huyện Hải Hà - Quảng Ninh </t>
  </si>
  <si>
    <t>0349794688</t>
  </si>
  <si>
    <t>D108733332</t>
  </si>
  <si>
    <t>Nguyễn Thị Thuận</t>
  </si>
  <si>
    <t>05/11/1991</t>
  </si>
  <si>
    <t>0369135555</t>
  </si>
  <si>
    <t>D108732087</t>
  </si>
  <si>
    <t>02/12/1992</t>
  </si>
  <si>
    <t>0359059853</t>
  </si>
  <si>
    <t>D108736393</t>
  </si>
  <si>
    <t>11/11/1984</t>
  </si>
  <si>
    <t>0833314481</t>
  </si>
  <si>
    <t>D108721470</t>
  </si>
  <si>
    <t>24/05/1987</t>
  </si>
  <si>
    <t>0364760168</t>
  </si>
  <si>
    <t xml:space="preserve">Thôn Hải thành - Xã Quảng Thành - Huyện Hải Hà - Quảng Ninh </t>
  </si>
  <si>
    <t>0977068242</t>
  </si>
  <si>
    <t>D108700583</t>
  </si>
  <si>
    <t>Nguyễn Thị Thương</t>
  </si>
  <si>
    <t>20/06/1987</t>
  </si>
  <si>
    <t>0932073333</t>
  </si>
  <si>
    <t>Thôn 7, Thị xã Móng Cái, Tỉnh Quảng Ninh</t>
  </si>
  <si>
    <t>0343118439</t>
  </si>
  <si>
    <t>D108724981</t>
  </si>
  <si>
    <t>19/09/1992</t>
  </si>
  <si>
    <t xml:space="preserve">thô Cái Đước - Xã Quảng Phong - Huyện Hải Hà - Quảng Ninh </t>
  </si>
  <si>
    <t>0375298654</t>
  </si>
  <si>
    <t>D108726411</t>
  </si>
  <si>
    <t>14/05/1970</t>
  </si>
  <si>
    <t xml:space="preserve">tổ 4, khu 3 - Phường Hồng Hải - Thành phố Hạ Long - Quảng Ninh </t>
  </si>
  <si>
    <t>0912458088</t>
  </si>
  <si>
    <t>D108726943</t>
  </si>
  <si>
    <t>Nguyễn Thị Toe</t>
  </si>
  <si>
    <t>25/06/1953</t>
  </si>
  <si>
    <t xml:space="preserve">phố Trần Khánh Dư - Thị trấn Quảng Hà - Huyện Hải Hà - Quảng Ninh </t>
  </si>
  <si>
    <t>0853002564</t>
  </si>
  <si>
    <t>D108730548</t>
  </si>
  <si>
    <t>Nguyễn Thị Tố Yển</t>
  </si>
  <si>
    <t>08/08/1968</t>
  </si>
  <si>
    <t>0913263167</t>
  </si>
  <si>
    <t>D108701333</t>
  </si>
  <si>
    <t>22/05/1977</t>
  </si>
  <si>
    <t xml:space="preserve">khe Ngái - Xã Đoàn Kết - Huyện Vân Đồn - Quảng Ninh </t>
  </si>
  <si>
    <t>0363668338</t>
  </si>
  <si>
    <t>16/02/1961</t>
  </si>
  <si>
    <t xml:space="preserve">76 Ngô Quyền - Thị trấn Quảng Hà - Huyện Hải Hà - Quảng Ninh </t>
  </si>
  <si>
    <t>0383337230</t>
  </si>
  <si>
    <t>D108736384</t>
  </si>
  <si>
    <t>14/09/1962</t>
  </si>
  <si>
    <t xml:space="preserve">Thôn 1 - Thị trấn Quảng Hà - Huyện Hải Hà - Quảng Ninh </t>
  </si>
  <si>
    <t>0343963786</t>
  </si>
  <si>
    <t>D108700440</t>
  </si>
  <si>
    <t>12/03/1962</t>
  </si>
  <si>
    <t>0372915067</t>
  </si>
  <si>
    <t>D108721434</t>
  </si>
  <si>
    <t>23/12/1988</t>
  </si>
  <si>
    <t>0382314930</t>
  </si>
  <si>
    <t>D108701591</t>
  </si>
  <si>
    <t>16/10/1984</t>
  </si>
  <si>
    <t>U108701076</t>
  </si>
  <si>
    <t>0983950456</t>
  </si>
  <si>
    <t>D108734924</t>
  </si>
  <si>
    <t>Nguyễn Thị Vân Anh</t>
  </si>
  <si>
    <t>Thôn Nam, Thị xã Móng Cái, Tỉnh Quảng Ninh</t>
  </si>
  <si>
    <t>0393197076</t>
  </si>
  <si>
    <t>08/02/1980</t>
  </si>
  <si>
    <t>0936931265</t>
  </si>
  <si>
    <t>D108700802</t>
  </si>
  <si>
    <t>Nguyễn Thị Vĩnh</t>
  </si>
  <si>
    <t>07/07/1972</t>
  </si>
  <si>
    <t>0388586620</t>
  </si>
  <si>
    <t>D108727942</t>
  </si>
  <si>
    <t>Nguyễn Thị Xoan</t>
  </si>
  <si>
    <t>07/11/1977</t>
  </si>
  <si>
    <t xml:space="preserve">Khu Hồng Kỳ - Phường Ninh Dương - Thành phố Móng Cái - Quảng Ninh </t>
  </si>
  <si>
    <t>0972787382</t>
  </si>
  <si>
    <t>D108732005</t>
  </si>
  <si>
    <t>Nguyễn Thị Yến</t>
  </si>
  <si>
    <t>03/11/1994</t>
  </si>
  <si>
    <t xml:space="preserve">Thôn 2 - Xã Quảng Thắng - Huyện Hải Hà - Quảng Ninh </t>
  </si>
  <si>
    <t>0387063738</t>
  </si>
  <si>
    <t>D108723371</t>
  </si>
  <si>
    <t>05/09/1985</t>
  </si>
  <si>
    <t xml:space="preserve">Số 163 - phố Trần Bình Trọng - Thị trấn Quảng Hà - Huyện Hải Hà - Quảng Ninh </t>
  </si>
  <si>
    <t>0936105951</t>
  </si>
  <si>
    <t>D108735932</t>
  </si>
  <si>
    <t>Nguyễn Thu Hà</t>
  </si>
  <si>
    <t>18/02/1977</t>
  </si>
  <si>
    <t>0388676599</t>
  </si>
  <si>
    <t>D108729144</t>
  </si>
  <si>
    <t>Nguyễn Thu Hiền</t>
  </si>
  <si>
    <t>25/01/1982</t>
  </si>
  <si>
    <t>0973263668</t>
  </si>
  <si>
    <t>D108741289</t>
  </si>
  <si>
    <t>Nguyễn Thu Hương</t>
  </si>
  <si>
    <t>18/03/1978</t>
  </si>
  <si>
    <t>0372301886</t>
  </si>
  <si>
    <t>D108728464</t>
  </si>
  <si>
    <t>11/11/1969</t>
  </si>
  <si>
    <t>0383168298</t>
  </si>
  <si>
    <t>24/08/1977</t>
  </si>
  <si>
    <t xml:space="preserve">Phố Lý Thường Kiệt - Thị trấn Tiên Yên - Huyện Tiên Yên - Quảng Ninh </t>
  </si>
  <si>
    <t>0989238986</t>
  </si>
  <si>
    <t>Tổ 5 - Khu Hạ Long, Phường Ninh Dương, Thành phố Móng Cái, Quảng Ninh</t>
  </si>
  <si>
    <t>01627484086</t>
  </si>
  <si>
    <t>D108730195</t>
  </si>
  <si>
    <t>Nguyễn Tiến Mạnh</t>
  </si>
  <si>
    <t>27/10/1981</t>
  </si>
  <si>
    <t>0914971792</t>
  </si>
  <si>
    <t>D108724811</t>
  </si>
  <si>
    <t>Nguyễn Trung Đức</t>
  </si>
  <si>
    <t>19/10/1991</t>
  </si>
  <si>
    <t xml:space="preserve">số 28, phố Lê Quý Đôn - Thị trấn Quảng Hà - Huyện Hải Hà - Quảng Ninh </t>
  </si>
  <si>
    <t>0977122435</t>
  </si>
  <si>
    <t>D108726208</t>
  </si>
  <si>
    <t>Nguyễn Trung Thành</t>
  </si>
  <si>
    <t>05/07/1982</t>
  </si>
  <si>
    <t>0982805782</t>
  </si>
  <si>
    <t>D108723052</t>
  </si>
  <si>
    <t>Nguyễn Tuyết Lê</t>
  </si>
  <si>
    <t>0985233198</t>
  </si>
  <si>
    <t>D108724228</t>
  </si>
  <si>
    <t>Nguyễn Văn Bình</t>
  </si>
  <si>
    <t>15/08/1988</t>
  </si>
  <si>
    <t>0983922362</t>
  </si>
  <si>
    <t>D108727182</t>
  </si>
  <si>
    <t>01/03/1971</t>
  </si>
  <si>
    <t xml:space="preserve">số 7, phố Hòa Bình - Thị trấn Tiên Yên - Huyện Tiên Yên - Quảng Ninh </t>
  </si>
  <si>
    <t>0905741168</t>
  </si>
  <si>
    <t>26 Thôn Nam, Xã Vạn Ninh, Thành phố Móng Cái, Quảng Ninh</t>
  </si>
  <si>
    <t>01678649476</t>
  </si>
  <si>
    <t>D108730867</t>
  </si>
  <si>
    <t>22/10/1986</t>
  </si>
  <si>
    <t>0353075234</t>
  </si>
  <si>
    <t>D108735677</t>
  </si>
  <si>
    <t>Nguyễn Văn Dũng</t>
  </si>
  <si>
    <t>18/04/1979</t>
  </si>
  <si>
    <t xml:space="preserve">51 Lý Thường Kiệt - Thị trấn Quảng Hà - Huyện Hải Hà - Quảng Ninh </t>
  </si>
  <si>
    <t>0394795598</t>
  </si>
  <si>
    <t>D108725582</t>
  </si>
  <si>
    <t>Nguyễn Văn Đồng</t>
  </si>
  <si>
    <t>10/06/1985</t>
  </si>
  <si>
    <t xml:space="preserve">phố Lê Lương - Thị trấn Đầm Hà - Huyện Đầm Hà - Quảng Ninh </t>
  </si>
  <si>
    <t>0944182866</t>
  </si>
  <si>
    <t>D108701582</t>
  </si>
  <si>
    <t>Nguyễn Văn Gàng</t>
  </si>
  <si>
    <t>05/02/1966</t>
  </si>
  <si>
    <t>0839313168</t>
  </si>
  <si>
    <t>D108700954</t>
  </si>
  <si>
    <t xml:space="preserve">Thôn Trại Khe - Thị trấn Đầm Hà - Huyện Đầm Hà - Quảng Ninh </t>
  </si>
  <si>
    <t>Thôn Trung, Thị xã Móng Cái, Tỉnh Quảng Ninh</t>
  </si>
  <si>
    <t>0399969078</t>
  </si>
  <si>
    <t>D108700282</t>
  </si>
  <si>
    <t>Nguyễn Văn Hùng</t>
  </si>
  <si>
    <t>13/09/1957</t>
  </si>
  <si>
    <t>0976522847</t>
  </si>
  <si>
    <t>D108722035</t>
  </si>
  <si>
    <t>Nguyễn Văn Khiên</t>
  </si>
  <si>
    <t>02/08/1966</t>
  </si>
  <si>
    <t xml:space="preserve">thôn 3 - Xã Quảng Phong - Huyện Hải Hà - Quảng Ninh </t>
  </si>
  <si>
    <t>0978099794</t>
  </si>
  <si>
    <t>D108735260</t>
  </si>
  <si>
    <t>Nguyễn Văn Lê</t>
  </si>
  <si>
    <t>22/06/1960</t>
  </si>
  <si>
    <t xml:space="preserve">Trần Khánh Dư - Thị trấn Quảng Hà - Huyện Hải Hà - Quảng Ninh </t>
  </si>
  <si>
    <t>0912231323</t>
  </si>
  <si>
    <t>D108726554</t>
  </si>
  <si>
    <t>Nguyễn Văn Nhượng</t>
  </si>
  <si>
    <t>15/01/1955</t>
  </si>
  <si>
    <t xml:space="preserve">thôn Hải An - Xã Quảng Thành - Huyện Hải Hà - Quảng Ninh </t>
  </si>
  <si>
    <t>0974627021</t>
  </si>
  <si>
    <t>D108731255</t>
  </si>
  <si>
    <t>Nguyễn Văn Quế</t>
  </si>
  <si>
    <t>10/10/1963</t>
  </si>
  <si>
    <t xml:space="preserve">Thôn Hải Tiến - Xã Quảng Thành - Huyện Hải Hà - Quảng Ninh </t>
  </si>
  <si>
    <t>0967049988</t>
  </si>
  <si>
    <t>D108733174</t>
  </si>
  <si>
    <t>Nguyễn Văn Sang</t>
  </si>
  <si>
    <t>05/06/1973</t>
  </si>
  <si>
    <t xml:space="preserve">Khu 1 - Phường Xuân Sơn - Thị xã Đông Triều - Quảng Ninh </t>
  </si>
  <si>
    <t>0968721113</t>
  </si>
  <si>
    <t>D108700866</t>
  </si>
  <si>
    <t>Nguyễn Văn Thế</t>
  </si>
  <si>
    <t>05/06/1996</t>
  </si>
  <si>
    <t>0962901891</t>
  </si>
  <si>
    <t>D108726989</t>
  </si>
  <si>
    <t>20/11/1985</t>
  </si>
  <si>
    <t>0972275018</t>
  </si>
  <si>
    <t>Số 35 - Thôn Nam, Thị xã Móng Cái, Tỉnh Quảng Ninh</t>
  </si>
  <si>
    <t>0339242766</t>
  </si>
  <si>
    <t>10/06/1979</t>
  </si>
  <si>
    <t xml:space="preserve">14 Nguyễn Du - Thị trấn Quảng Hà - Huyện Hải Hà - Quảng Ninh </t>
  </si>
  <si>
    <t>0989987788</t>
  </si>
  <si>
    <t>D108735747</t>
  </si>
  <si>
    <t>Nguyễn Văn Viên</t>
  </si>
  <si>
    <t>17/03/1980</t>
  </si>
  <si>
    <t xml:space="preserve">K7 - Phường Ka Long - Thành phố Móng Cái - Quảng Ninh </t>
  </si>
  <si>
    <t>0906055239</t>
  </si>
  <si>
    <t>D108736995</t>
  </si>
  <si>
    <t>03/09/1986</t>
  </si>
  <si>
    <t>D108726387</t>
  </si>
  <si>
    <t>Nguyễn Văn Y</t>
  </si>
  <si>
    <t>15/08/1963</t>
  </si>
  <si>
    <t xml:space="preserve">thôn 4 - Xã Quảng Phong - Huyện Hải Hà - Quảng Ninh </t>
  </si>
  <si>
    <t>0389298574</t>
  </si>
  <si>
    <t>14/02/1968</t>
  </si>
  <si>
    <t>0333.879016</t>
  </si>
  <si>
    <t>D108733192</t>
  </si>
  <si>
    <t>Nguyễn Viết Thắng</t>
  </si>
  <si>
    <t>14/02/1986</t>
  </si>
  <si>
    <t>0386291568</t>
  </si>
  <si>
    <t>D108700626</t>
  </si>
  <si>
    <t>Nguyễn Ý Nhị</t>
  </si>
  <si>
    <t>11/09/1982</t>
  </si>
  <si>
    <t>0981313666</t>
  </si>
  <si>
    <t>D108726518</t>
  </si>
  <si>
    <t>Nhữ Văn Hạnh</t>
  </si>
  <si>
    <t>27/10/1982</t>
  </si>
  <si>
    <t>0982763757</t>
  </si>
  <si>
    <t>D108701838</t>
  </si>
  <si>
    <t>Nịnh Thúy Mai</t>
  </si>
  <si>
    <t>0903222360</t>
  </si>
  <si>
    <t>D108737994</t>
  </si>
  <si>
    <t>Phạm Chi Năng</t>
  </si>
  <si>
    <t xml:space="preserve">Khu Nam Thọ - Phường Trà Cổ - Thành phố Móng Cái - Quảng Ninh </t>
  </si>
  <si>
    <t>D108700361</t>
  </si>
  <si>
    <t>Phạm Hà Trang Thảo</t>
  </si>
  <si>
    <t>19/04/1994</t>
  </si>
  <si>
    <t>0968653228</t>
  </si>
  <si>
    <t>D108724246</t>
  </si>
  <si>
    <t>Phạm Hoài Nam</t>
  </si>
  <si>
    <t>28/09/1991</t>
  </si>
  <si>
    <t xml:space="preserve">phố Chu Văn An - Thị trấn Quảng Hà - Huyện Hải Hà - Quảng Ninh </t>
  </si>
  <si>
    <t>0378515368</t>
  </si>
  <si>
    <t>D108731398</t>
  </si>
  <si>
    <t>Phạm Hồng Ngọc</t>
  </si>
  <si>
    <t>02/11/1987</t>
  </si>
  <si>
    <t>0964860137</t>
  </si>
  <si>
    <t>D108722761</t>
  </si>
  <si>
    <t>Phạm Hồng Thủy</t>
  </si>
  <si>
    <t>01/10/1985</t>
  </si>
  <si>
    <t>0977431286</t>
  </si>
  <si>
    <t>D108724440</t>
  </si>
  <si>
    <t>Phạm Kim Cúc</t>
  </si>
  <si>
    <t>23/06/1985</t>
  </si>
  <si>
    <t xml:space="preserve">Số 152- Phố Thống nhất - Thị trấn Tiên Yên - Huyện Tiên Yên - Quảng Ninh </t>
  </si>
  <si>
    <t>0774262888</t>
  </si>
  <si>
    <t>D108732306</t>
  </si>
  <si>
    <t>Phạm Mạnh Chiến</t>
  </si>
  <si>
    <t>D101831228</t>
  </si>
  <si>
    <t>Vũ Thị Xuân</t>
  </si>
  <si>
    <t>20/09/1966</t>
  </si>
  <si>
    <t>U108701131</t>
  </si>
  <si>
    <t xml:space="preserve">Số 66 - Ngõ 20 - Cao thắng - Phường Cao Thắng - Thành phố Hạ Long - Quảng Ninh </t>
  </si>
  <si>
    <t>0936916310</t>
  </si>
  <si>
    <t>D108700592</t>
  </si>
  <si>
    <t>03 - Lê Quý Đôn, Thị trấn Quảng Hà, Huyện Hải Hà, Quảng Ninh</t>
  </si>
  <si>
    <t>Phạm Mạnh Hùng</t>
  </si>
  <si>
    <t>0977321162</t>
  </si>
  <si>
    <t>04/10/1966</t>
  </si>
  <si>
    <t>0856501888</t>
  </si>
  <si>
    <t>D108737435</t>
  </si>
  <si>
    <t>Phạm Minh Đức</t>
  </si>
  <si>
    <t>15/01/1994</t>
  </si>
  <si>
    <t>0389858836</t>
  </si>
  <si>
    <t>D108726527</t>
  </si>
  <si>
    <t>Phạm Minh Trang</t>
  </si>
  <si>
    <t>10/07/1988</t>
  </si>
  <si>
    <t>0979339192</t>
  </si>
  <si>
    <t>D108726314</t>
  </si>
  <si>
    <t>Phạm Ngọc Quý</t>
  </si>
  <si>
    <t>21/12/1981</t>
  </si>
  <si>
    <t xml:space="preserve">thôn 2 - Xã Phú Hải - Huyện Hải Hà - Quảng Ninh </t>
  </si>
  <si>
    <t>0984392703</t>
  </si>
  <si>
    <t>D108736852</t>
  </si>
  <si>
    <t>Phạm Nguyễn Ngọc Nhi</t>
  </si>
  <si>
    <t>28/11/1992</t>
  </si>
  <si>
    <t xml:space="preserve">Tổ 12 - Khu 4 - Phường Hồng Hà - Thành phố Hạ Long - Quảng Ninh </t>
  </si>
  <si>
    <t>0915331288</t>
  </si>
  <si>
    <t>D108723928</t>
  </si>
  <si>
    <t>Phạm Như Hòa</t>
  </si>
  <si>
    <t>15/03/1984</t>
  </si>
  <si>
    <t xml:space="preserve">thôn Đông - Xã Dực Yên - Huyện Đầm Hà - Quảng Ninh </t>
  </si>
  <si>
    <t>0357086959</t>
  </si>
  <si>
    <t>D108700307</t>
  </si>
  <si>
    <t>Phạm Thanh Khải</t>
  </si>
  <si>
    <t>03/05/1979</t>
  </si>
  <si>
    <t xml:space="preserve">168 Nguyễn Du - Thị trấn Quảng Hà - Huyện Hải Hà - Quảng Ninh </t>
  </si>
  <si>
    <t>0968208858</t>
  </si>
  <si>
    <t>D108731990</t>
  </si>
  <si>
    <t>Phạm Thanh Thúy</t>
  </si>
  <si>
    <t>17/02/1981</t>
  </si>
  <si>
    <t xml:space="preserve">SN 78 - Phố Lê Quý Đôn - Thị trấn Quảng Hà - Huyện Hải Hà - Quảng Ninh </t>
  </si>
  <si>
    <t>0988971218</t>
  </si>
  <si>
    <t>Thôn Minh Tân, Xã Quảng Minh, Huyện Hải Hà, Quảng Ninh</t>
  </si>
  <si>
    <t>01634 091 922</t>
  </si>
  <si>
    <t>01635023109</t>
  </si>
  <si>
    <t>D108730399</t>
  </si>
  <si>
    <t>Phạm Thanh Vượng</t>
  </si>
  <si>
    <t>19/02/1954</t>
  </si>
  <si>
    <t>0358460028</t>
  </si>
  <si>
    <t>D108733244</t>
  </si>
  <si>
    <t>Phạm Thế Hùng</t>
  </si>
  <si>
    <t>04/11/1989</t>
  </si>
  <si>
    <t xml:space="preserve">Thôn Đầu Rồng - Xã Cái Chiên - Huyện Hải Hà - Quảng Ninh </t>
  </si>
  <si>
    <t>0389722668</t>
  </si>
  <si>
    <t>D108701953</t>
  </si>
  <si>
    <t>Phạm Thị Dung</t>
  </si>
  <si>
    <t>25/08/1977</t>
  </si>
  <si>
    <t xml:space="preserve">phố Long Tiên - Thị trấn Tiên Yên - Huyện Tiên Yên - Quảng Ninh </t>
  </si>
  <si>
    <t>0332274200</t>
  </si>
  <si>
    <t>D108734906</t>
  </si>
  <si>
    <t>Phạm Thị Duyên</t>
  </si>
  <si>
    <t>21/06/1996</t>
  </si>
  <si>
    <t>0353559669</t>
  </si>
  <si>
    <t>D108725652</t>
  </si>
  <si>
    <t>Phạm Thị Đương</t>
  </si>
  <si>
    <t>31/03/1962</t>
  </si>
  <si>
    <t xml:space="preserve">số nhà 77, phố Ngô Quyền - Thị trấn Quảng Hà - Huyện Hải Hà - Quảng Ninh </t>
  </si>
  <si>
    <t>0977233726</t>
  </si>
  <si>
    <t>D108732193</t>
  </si>
  <si>
    <t>11/07/1975</t>
  </si>
  <si>
    <t>0395859305</t>
  </si>
  <si>
    <t>D108701351</t>
  </si>
  <si>
    <t>Phạm Thị Hậu</t>
  </si>
  <si>
    <t>17/02/1993</t>
  </si>
  <si>
    <t>0982385030</t>
  </si>
  <si>
    <t>D108701087</t>
  </si>
  <si>
    <t>Phạm Thị Hiền</t>
  </si>
  <si>
    <t>07/04/1974</t>
  </si>
  <si>
    <t xml:space="preserve">Lý Thường Kiệt - Thị trấn Tiên Yên - Huyện Tiên Yên - Quảng Ninh </t>
  </si>
  <si>
    <t>0398247913</t>
  </si>
  <si>
    <t>D108723724</t>
  </si>
  <si>
    <t>Số 89 - Thôn Bắc, Huyện Hải Hà, Tỉnh Quảng Ninh</t>
  </si>
  <si>
    <t>0396904442</t>
  </si>
  <si>
    <t>17/03/1979</t>
  </si>
  <si>
    <t xml:space="preserve">số 164 - phố Hoàng Văn Thụ - Thị trấn Đầm Hà - Huyện Đầm Hà - Quảng Ninh </t>
  </si>
  <si>
    <t>0919745117</t>
  </si>
  <si>
    <t>D108721780</t>
  </si>
  <si>
    <t>20/11/1990</t>
  </si>
  <si>
    <t>0364788459</t>
  </si>
  <si>
    <t>D108718926</t>
  </si>
  <si>
    <t>13/04/1988</t>
  </si>
  <si>
    <t xml:space="preserve">Số 116 - Lý Thường Kiệt - Thị trấn Quảng Hà - Huyện Hải Hà - Quảng Ninh </t>
  </si>
  <si>
    <t>0704175175</t>
  </si>
  <si>
    <t>D108733590</t>
  </si>
  <si>
    <t>14/12/1960</t>
  </si>
  <si>
    <t xml:space="preserve">Tổ 7 - Khu Thượng Trung - Phường Ninh Dương - Thành phố Móng Cái - Quảng Ninh </t>
  </si>
  <si>
    <t>0985621333</t>
  </si>
  <si>
    <t>D108701014</t>
  </si>
  <si>
    <t>Phạm Thị Hồng Hoa</t>
  </si>
  <si>
    <t>30/06/1974</t>
  </si>
  <si>
    <t xml:space="preserve">tổ 42 khu 4 - Phường Hồng Gai - Thành phố Hạ Long - Quảng Ninh </t>
  </si>
  <si>
    <t>0963555518</t>
  </si>
  <si>
    <t>D108729481</t>
  </si>
  <si>
    <t>Phạm Thị Hồng Thủy</t>
  </si>
  <si>
    <t xml:space="preserve">74 Chu Văn An - Thị trấn Quảng Hà - Huyện Hải Hà - Quảng Ninh </t>
  </si>
  <si>
    <t>0332332222</t>
  </si>
  <si>
    <t>Khu 7, Phường Hải Yên, Thành phố Móng Cái, Quảng Ninh</t>
  </si>
  <si>
    <t>0912791599</t>
  </si>
  <si>
    <t>16/07/1979</t>
  </si>
  <si>
    <t>0388152686</t>
  </si>
  <si>
    <t>18/05/1959</t>
  </si>
  <si>
    <t>0969548715</t>
  </si>
  <si>
    <t>D108732166</t>
  </si>
  <si>
    <t>Phạm Thị Lan</t>
  </si>
  <si>
    <t>01/10/1983</t>
  </si>
  <si>
    <t xml:space="preserve">Thôn 4 - Xã Đường Hoa - Huyện Hải Hà - Quảng Ninh </t>
  </si>
  <si>
    <t>0975628128</t>
  </si>
  <si>
    <t>D108726998</t>
  </si>
  <si>
    <t>Phạm Thị Linh</t>
  </si>
  <si>
    <t>25/07/1986</t>
  </si>
  <si>
    <t xml:space="preserve">khu 3 - Phường Ka Long - Thành phố Móng Cái - Quảng Ninh </t>
  </si>
  <si>
    <t>0833885688</t>
  </si>
  <si>
    <t>D108700635</t>
  </si>
  <si>
    <t>Phạm Thị Mai Hiên</t>
  </si>
  <si>
    <t>13/07/1986</t>
  </si>
  <si>
    <t xml:space="preserve">Thôn 8 - Xã Hải Tiến - Thành phố Móng Cái - Quảng Ninh </t>
  </si>
  <si>
    <t>0983500295</t>
  </si>
  <si>
    <t>D108734331</t>
  </si>
  <si>
    <t>Phạm Thị Minh Phương</t>
  </si>
  <si>
    <t>25/09/1962</t>
  </si>
  <si>
    <t>0912192838</t>
  </si>
  <si>
    <t>146 - Chu Văn An, Thị trấn Quảng Hà, Huyện Hải Hà, Quảng Ninh</t>
  </si>
  <si>
    <t>01244113888</t>
  </si>
  <si>
    <t>D108732111</t>
  </si>
  <si>
    <t>Phạm Thị Minh Thùy</t>
  </si>
  <si>
    <t>06/07/1991</t>
  </si>
  <si>
    <t xml:space="preserve">Tổ 2 - khu 2 - Phường Ninh Dương - Thành phố Móng Cái - Quảng Ninh </t>
  </si>
  <si>
    <t>0395048888</t>
  </si>
  <si>
    <t>D108701643</t>
  </si>
  <si>
    <t>Phạm Thị Mùi</t>
  </si>
  <si>
    <t>25/10/1960</t>
  </si>
  <si>
    <t>D108729205</t>
  </si>
  <si>
    <t>Phạm Thị Phấn Hương</t>
  </si>
  <si>
    <t xml:space="preserve">SN 69 Phố Chu Văn An - Thị trấn Quảng Hà - Huyện Hải Hà - Quảng Ninh </t>
  </si>
  <si>
    <t>09657072838</t>
  </si>
  <si>
    <t>D108721504</t>
  </si>
  <si>
    <t>Phạm Thị Phúc</t>
  </si>
  <si>
    <t xml:space="preserve">thôn 4 - Xã Quảng Minh - Huyện Hải Hà - Quảng Ninh </t>
  </si>
  <si>
    <t>0979339050</t>
  </si>
  <si>
    <t>D108728853</t>
  </si>
  <si>
    <t>25/02/1982</t>
  </si>
  <si>
    <t>0326090888</t>
  </si>
  <si>
    <t>D108701281</t>
  </si>
  <si>
    <t>Phạm Thị Thanh</t>
  </si>
  <si>
    <t>21/06/1969</t>
  </si>
  <si>
    <t>0342471838</t>
  </si>
  <si>
    <t>D108726235</t>
  </si>
  <si>
    <t>Phạm Thị Thanh Tâm</t>
  </si>
  <si>
    <t xml:space="preserve">số 134, Chu Văn An - Thị trấn Quảng Hà - Huyện Hải Hà - Quảng Ninh </t>
  </si>
  <si>
    <t>0375605248</t>
  </si>
  <si>
    <t>D108729658</t>
  </si>
  <si>
    <t>Phạm Thị Thanh Xuân</t>
  </si>
  <si>
    <t>Số nhà 82, Hoàng Văn Thụ, Thị trấn Đầm Hà, Huyện Đầm Hà, Quảng Ninh</t>
  </si>
  <si>
    <t>15/09/1991</t>
  </si>
  <si>
    <t xml:space="preserve">Số 27A - Tổ 18 - Khu 3 - Phường Cửa Ông - Thành phố Cẩm Phả - Quảng Ninh </t>
  </si>
  <si>
    <t>0982657191</t>
  </si>
  <si>
    <t>0375772266</t>
  </si>
  <si>
    <t>D108721692</t>
  </si>
  <si>
    <t>Phạm Thị Thân</t>
  </si>
  <si>
    <t>05/03/1980</t>
  </si>
  <si>
    <t xml:space="preserve">thôn Thống Nhất - Xã Hải Lạng - Huyện Tiên Yên - Quảng Ninh </t>
  </si>
  <si>
    <t>0345352999</t>
  </si>
  <si>
    <t>D108734836</t>
  </si>
  <si>
    <t>0987249052</t>
  </si>
  <si>
    <t>D108727571</t>
  </si>
  <si>
    <t>Phạm Thị Thu Hiền</t>
  </si>
  <si>
    <t>21/06/1980</t>
  </si>
  <si>
    <t xml:space="preserve">số 56, phố 5/8 - Phường Ka Long - Thành phố Móng Cái - Quảng Ninh </t>
  </si>
  <si>
    <t>0395322162</t>
  </si>
  <si>
    <t>D108700529</t>
  </si>
  <si>
    <t>Phạm Thị Thuấn</t>
  </si>
  <si>
    <t>29/01/1983</t>
  </si>
  <si>
    <t xml:space="preserve">Thôn 3 - Xã Vĩnh Trung - Thành phố Móng Cái - Quảng Ninh </t>
  </si>
  <si>
    <t>0987341607</t>
  </si>
  <si>
    <t>D108736922</t>
  </si>
  <si>
    <t>Phạm Thị Thùy</t>
  </si>
  <si>
    <t xml:space="preserve">28A - Hoàng Văn Thụ - Phường Hoà Lạc - Thành phố Móng Cái - Quảng Ninh </t>
  </si>
  <si>
    <t>0973727691</t>
  </si>
  <si>
    <t>D108738300</t>
  </si>
  <si>
    <t>12/08/1960</t>
  </si>
  <si>
    <t>0972269282</t>
  </si>
  <si>
    <t>D108729250</t>
  </si>
  <si>
    <t>09/09/1985</t>
  </si>
  <si>
    <t>0399638555</t>
  </si>
  <si>
    <t>D108730690</t>
  </si>
  <si>
    <t>Phạm Thị xinh</t>
  </si>
  <si>
    <t>23/05/1981</t>
  </si>
  <si>
    <t xml:space="preserve">Số 170 - Hoàng Văn Thụ - Thị trấn Đầm Hà - Huyện Đầm Hà - Quảng Ninh </t>
  </si>
  <si>
    <t>0985495126</t>
  </si>
  <si>
    <t>D108724820</t>
  </si>
  <si>
    <t>Phạm Thu Hương</t>
  </si>
  <si>
    <t>06/09/1988</t>
  </si>
  <si>
    <t>0333688666</t>
  </si>
  <si>
    <t>568762544</t>
  </si>
  <si>
    <t>Thôn 1, Xã Quảng Phong, Huyện Hải Hà, Quảng Ninh</t>
  </si>
  <si>
    <t>26/05/1968</t>
  </si>
  <si>
    <t xml:space="preserve">số 103, phố Chu Văn An - Thị trấn Quảng Hà - Huyện Hải Hà - Quảng Ninh </t>
  </si>
  <si>
    <t>038982696</t>
  </si>
  <si>
    <t>0902085111</t>
  </si>
  <si>
    <t>AC/018P-0349105</t>
  </si>
  <si>
    <t>D108733615</t>
  </si>
  <si>
    <t>Phạm Trọng Anh</t>
  </si>
  <si>
    <t>17/03/1995</t>
  </si>
  <si>
    <t>0353577563</t>
  </si>
  <si>
    <t>D108701449</t>
  </si>
  <si>
    <t>Phạm Trung Thắng</t>
  </si>
  <si>
    <t>27/02/1981</t>
  </si>
  <si>
    <t>0904105668</t>
  </si>
  <si>
    <t>D108726332</t>
  </si>
  <si>
    <t>Phạm Văn Chuẩn</t>
  </si>
  <si>
    <t>11/09/1985</t>
  </si>
  <si>
    <t xml:space="preserve">số 58, Nguyễn Văn Cừ - Phường Ka Long - Thành phố Móng Cái - Quảng Ninh </t>
  </si>
  <si>
    <t>0336222701</t>
  </si>
  <si>
    <t>D108702147</t>
  </si>
  <si>
    <t>Phạm Văn Chuyển</t>
  </si>
  <si>
    <t>26/11/1969</t>
  </si>
  <si>
    <t>0966109019</t>
  </si>
  <si>
    <t>D108722363</t>
  </si>
  <si>
    <t>Phạm Văn Hưởng</t>
  </si>
  <si>
    <t>0352662077</t>
  </si>
  <si>
    <t>D108722479</t>
  </si>
  <si>
    <t>23/07/1981</t>
  </si>
  <si>
    <t>0344226792</t>
  </si>
  <si>
    <t>D108725111</t>
  </si>
  <si>
    <t>Phạm Văn Quảng</t>
  </si>
  <si>
    <t>26/06/1982</t>
  </si>
  <si>
    <t>0974099628</t>
  </si>
  <si>
    <t>26/02/1981</t>
  </si>
  <si>
    <t xml:space="preserve">Đông Ngũ - Thị trấn Tiên Yên - Huyện Tiên Yên - Quảng Ninh </t>
  </si>
  <si>
    <t>D108722752</t>
  </si>
  <si>
    <t>25/06/1972</t>
  </si>
  <si>
    <t xml:space="preserve">làng Đào - Xã Đông Hải - Huyện Tiên Yên - Quảng Ninh </t>
  </si>
  <si>
    <t>0989526903</t>
  </si>
  <si>
    <t>D108725731</t>
  </si>
  <si>
    <t>569332325</t>
  </si>
  <si>
    <t>Phạm Văn Tuyển</t>
  </si>
  <si>
    <t>Nguyễn Văn Thiệp</t>
  </si>
  <si>
    <t>14/09/1983</t>
  </si>
  <si>
    <t>AC/018P-0349106</t>
  </si>
  <si>
    <t>0972978321</t>
  </si>
  <si>
    <t>D108702031</t>
  </si>
  <si>
    <t>Phạm Văn Yên</t>
  </si>
  <si>
    <t>05/04/1969</t>
  </si>
  <si>
    <t>0335256486</t>
  </si>
  <si>
    <t>13/02/1988</t>
  </si>
  <si>
    <t>0987702099</t>
  </si>
  <si>
    <t>D108723715</t>
  </si>
  <si>
    <t>Phan Thị Thiết</t>
  </si>
  <si>
    <t>18/05/1981</t>
  </si>
  <si>
    <t xml:space="preserve">thôn Hà Lai - Xã Tân Bình - Huyện Đầm Hà - Quảng Ninh </t>
  </si>
  <si>
    <t>0378517680</t>
  </si>
  <si>
    <t>D108722901</t>
  </si>
  <si>
    <t>Phan Thị Thơm</t>
  </si>
  <si>
    <t>15/01/1987</t>
  </si>
  <si>
    <t>0388125474</t>
  </si>
  <si>
    <t>D108718698</t>
  </si>
  <si>
    <t>Phan Thị Yến</t>
  </si>
  <si>
    <t>18/08/1987</t>
  </si>
  <si>
    <t xml:space="preserve">Thôn 3 - Xã Tân Bình - Huyện Đầm Hà - Quảng Ninh </t>
  </si>
  <si>
    <t>0388158321</t>
  </si>
  <si>
    <t>27/03/1983</t>
  </si>
  <si>
    <t xml:space="preserve">thôn Tân Trung - Xã Tân Bình - Huyện Đầm Hà - Quảng Ninh </t>
  </si>
  <si>
    <t>0397886074</t>
  </si>
  <si>
    <t>D108732175</t>
  </si>
  <si>
    <t>Phan Văn Lưu</t>
  </si>
  <si>
    <t>28/02/1990</t>
  </si>
  <si>
    <t xml:space="preserve">Thôn Hà Lai - Xã Tân Bình - Huyện Đầm Hà - Quảng Ninh </t>
  </si>
  <si>
    <t>0392812923</t>
  </si>
  <si>
    <t>D108722239</t>
  </si>
  <si>
    <t>Phan Văn Thành</t>
  </si>
  <si>
    <t xml:space="preserve">số 25, Chu Văn An - Thị trấn Quảng Hà - Huyện Hải Hà - Quảng Ninh </t>
  </si>
  <si>
    <t>568227808</t>
  </si>
  <si>
    <t>Hoàng Văn Chuẩn</t>
  </si>
  <si>
    <t>Thôn 2, Xã Tiến Tới, Huyện Hải Hà, Quảng Ninh</t>
  </si>
  <si>
    <t>21/07/1974</t>
  </si>
  <si>
    <t xml:space="preserve">Đội 4 - Xã Quảng Sơn - Huyện Hải Hà - Quảng Ninh </t>
  </si>
  <si>
    <t>0338576711</t>
  </si>
  <si>
    <t>01644861920</t>
  </si>
  <si>
    <t>AC/018P-0349121</t>
  </si>
  <si>
    <t>D108700316</t>
  </si>
  <si>
    <t>Phùn Phúc Sáng</t>
  </si>
  <si>
    <t>03/03/1966</t>
  </si>
  <si>
    <t xml:space="preserve">Thôn Mố Kiệc - Xã Quảng Sơn - Huyện Hải Hà - Quảng Ninh </t>
  </si>
  <si>
    <t>0369163643</t>
  </si>
  <si>
    <t>D108740101</t>
  </si>
  <si>
    <t>Phương Thị Hình</t>
  </si>
  <si>
    <t>02/03/1990</t>
  </si>
  <si>
    <t xml:space="preserve">Khu 1 - Xã Bình Ngọc - Thành phố Móng Cái - Quảng Ninh </t>
  </si>
  <si>
    <t>0362828252</t>
  </si>
  <si>
    <t>D108726800</t>
  </si>
  <si>
    <t>Quản Thị Hiền</t>
  </si>
  <si>
    <t>05/01/1976</t>
  </si>
  <si>
    <t xml:space="preserve">thôn 5 - Xã Quảng Long - Huyện Hải Hà - Quảng Ninh </t>
  </si>
  <si>
    <t>0912052651</t>
  </si>
  <si>
    <t>D108722284</t>
  </si>
  <si>
    <t>Tạ Quang Sáng</t>
  </si>
  <si>
    <t>02/03/1973</t>
  </si>
  <si>
    <t>0936648699</t>
  </si>
  <si>
    <t>D108733341</t>
  </si>
  <si>
    <t>Thái Thị Kiều</t>
  </si>
  <si>
    <t>04/09/1990</t>
  </si>
  <si>
    <t xml:space="preserve">Tổ 4 - Khu Thượng Trung - Phường Ninh Dương - Thành phố Móng Cái - Quảng Ninh </t>
  </si>
  <si>
    <t>0982894942</t>
  </si>
  <si>
    <t>D108729241</t>
  </si>
  <si>
    <t>27/06/1987</t>
  </si>
  <si>
    <t xml:space="preserve">77 Trần Bình Trọng - Thị trấn Quảng Hà - Huyện Hải Hà - Quảng Ninh </t>
  </si>
  <si>
    <t>0986645028</t>
  </si>
  <si>
    <t>568163327</t>
  </si>
  <si>
    <t>D108731963</t>
  </si>
  <si>
    <t>Thôn Cái Đước, Xã Quảng Phong, Huyện Hải Hà, Quảng Ninh</t>
  </si>
  <si>
    <t>09/01/1980</t>
  </si>
  <si>
    <t>0972596647</t>
  </si>
  <si>
    <t>AC/018P-0349124</t>
  </si>
  <si>
    <t>0973792643</t>
  </si>
  <si>
    <t>D108730496</t>
  </si>
  <si>
    <t>Tô Thị Hoài</t>
  </si>
  <si>
    <t>12/12/1988</t>
  </si>
  <si>
    <t>0972701886</t>
  </si>
  <si>
    <t>D108725573</t>
  </si>
  <si>
    <t>Tô Thị Huyền Trang</t>
  </si>
  <si>
    <t>01/10/1993</t>
  </si>
  <si>
    <t xml:space="preserve">số 197, Trần Phú - Thị trấn Đầm Hà - Huyện Đầm Hà - Quảng Ninh </t>
  </si>
  <si>
    <t>0977313921</t>
  </si>
  <si>
    <t>D108732032</t>
  </si>
  <si>
    <t>Tô Thị Lan</t>
  </si>
  <si>
    <t>30/06/1986</t>
  </si>
  <si>
    <t>0363686828</t>
  </si>
  <si>
    <t>D108728002</t>
  </si>
  <si>
    <t>Tô Thị Mùi</t>
  </si>
  <si>
    <t>05/11/1992</t>
  </si>
  <si>
    <t xml:space="preserve">Sán Xế Đông - Xã Đông Ngũ - Huyện Tiên Yên - Quảng Ninh </t>
  </si>
  <si>
    <t>0339173703</t>
  </si>
  <si>
    <t>D108729199</t>
  </si>
  <si>
    <t>Tô Thị Ngọc Anh</t>
  </si>
  <si>
    <t>02/04/1983</t>
  </si>
  <si>
    <t xml:space="preserve">97 - My Sơn - Thị trấn Quảng Hà - Huyện Hải Hà - Quảng Ninh </t>
  </si>
  <si>
    <t>0966902281</t>
  </si>
  <si>
    <t>D108729180</t>
  </si>
  <si>
    <t>Tô Thị Thăng</t>
  </si>
  <si>
    <t>19/02/1976</t>
  </si>
  <si>
    <t>0972252475</t>
  </si>
  <si>
    <t>D108736418</t>
  </si>
  <si>
    <t>Tô Thị Thắng</t>
  </si>
  <si>
    <t>22/06/1961</t>
  </si>
  <si>
    <t xml:space="preserve">Phố Minh Khai - Thị trấn Đầm Hà - Huyện Đầm Hà - Quảng Ninh </t>
  </si>
  <si>
    <t>0986197960</t>
  </si>
  <si>
    <t>D108726350</t>
  </si>
  <si>
    <t>Tô Trung Hưng</t>
  </si>
  <si>
    <t>17/07/1981</t>
  </si>
  <si>
    <t>0916033882</t>
  </si>
  <si>
    <t>D108700325</t>
  </si>
  <si>
    <t>Tô Tùng Thanh</t>
  </si>
  <si>
    <t>16/06/1989</t>
  </si>
  <si>
    <t xml:space="preserve">thị trấn Đầm Hà - Thị trấn Đầm Hà - Huyện Đầm Hà - Quảng Ninh </t>
  </si>
  <si>
    <t>0363132668</t>
  </si>
  <si>
    <t>D108731273</t>
  </si>
  <si>
    <t>Tống Thị Kim Thảo</t>
  </si>
  <si>
    <t>10/08/1976</t>
  </si>
  <si>
    <t>0936663558</t>
  </si>
  <si>
    <t>569017377</t>
  </si>
  <si>
    <t>D108732218</t>
  </si>
  <si>
    <t>Trần Ái Vân</t>
  </si>
  <si>
    <t>05/04/1973</t>
  </si>
  <si>
    <t>Nguyễn Văn Mẫn</t>
  </si>
  <si>
    <t>0963306366</t>
  </si>
  <si>
    <t>01699340448</t>
  </si>
  <si>
    <t>AC/018P-0349125</t>
  </si>
  <si>
    <t>D108728507</t>
  </si>
  <si>
    <t>Trần Đức Hữu</t>
  </si>
  <si>
    <t>11/10/1959</t>
  </si>
  <si>
    <t xml:space="preserve">Số 06 - Tổ 6 - Khu 5A - Phường Cẩm Trung - Thành phố Cẩm Phả - Quảng Ninh </t>
  </si>
  <si>
    <t>0912720999</t>
  </si>
  <si>
    <t>D108736913</t>
  </si>
  <si>
    <t>Trần Đức Mạnh</t>
  </si>
  <si>
    <t>12/02/1995</t>
  </si>
  <si>
    <t xml:space="preserve">Tổ 5 - Xã Hải Xuân - Thành phố Móng Cái - Quảng Ninh </t>
  </si>
  <si>
    <t>0969736854</t>
  </si>
  <si>
    <t>D108700495</t>
  </si>
  <si>
    <t>Trần Hải Bắc</t>
  </si>
  <si>
    <t>21/06/1984</t>
  </si>
  <si>
    <t>0972187267</t>
  </si>
  <si>
    <t>D108701139</t>
  </si>
  <si>
    <t>Trần Mạnh Hùng</t>
  </si>
  <si>
    <t>0369483313</t>
  </si>
  <si>
    <t>D108700422</t>
  </si>
  <si>
    <t>Trần Nam Dân ( Trần Ái Dân)</t>
  </si>
  <si>
    <t xml:space="preserve">54 Lý Thường Kiệt - Thị trấn Quảng Hà - Huyện Hải Hà - Quảng Ninh </t>
  </si>
  <si>
    <t>0973627513</t>
  </si>
  <si>
    <t>568163442</t>
  </si>
  <si>
    <t>Bế Thị Mừng</t>
  </si>
  <si>
    <t>Thôn 5, Xã Quảng Điền, Huyện Hải Hà, Quảng Ninh</t>
  </si>
  <si>
    <t>D108722895</t>
  </si>
  <si>
    <t>01658048909</t>
  </si>
  <si>
    <t>AC/018P-0350360</t>
  </si>
  <si>
    <t>Trần Quốc Đầm</t>
  </si>
  <si>
    <t>15/10/1964</t>
  </si>
  <si>
    <t>0787202546</t>
  </si>
  <si>
    <t>D108737444</t>
  </si>
  <si>
    <t>Trần Thành Cương</t>
  </si>
  <si>
    <t>17/08/1957</t>
  </si>
  <si>
    <t xml:space="preserve">Thôn Hải Đông - Xã Quảng Thịnh - Huyện Hải Hà - Quảng Ninh </t>
  </si>
  <si>
    <t>0352024616</t>
  </si>
  <si>
    <t>D108729579</t>
  </si>
  <si>
    <t>24/09/1984</t>
  </si>
  <si>
    <t xml:space="preserve">Thôn Thái Lập - Xã Tân Bình - Huyện Đầm Hà - Quảng Ninh </t>
  </si>
  <si>
    <t>0366026188</t>
  </si>
  <si>
    <t>D108736427</t>
  </si>
  <si>
    <t>Trần Thành Trung</t>
  </si>
  <si>
    <t>01/03/1983</t>
  </si>
  <si>
    <t xml:space="preserve">Tổ 1 - Phố Hòa Bình - Thị trấn Tiên Yên - Huyện Tiên Yên - Quảng Ninh </t>
  </si>
  <si>
    <t>0987553332</t>
  </si>
  <si>
    <t>D108728826</t>
  </si>
  <si>
    <t>01/01/1973</t>
  </si>
  <si>
    <t>0336604350</t>
  </si>
  <si>
    <t>D108729667</t>
  </si>
  <si>
    <t>03/04/1975</t>
  </si>
  <si>
    <t xml:space="preserve">167B Hùng Vương - Phường Ka Long - Thành phố Móng Cái - Quảng Ninh </t>
  </si>
  <si>
    <t>0972601888</t>
  </si>
  <si>
    <t>D108724194</t>
  </si>
  <si>
    <t>Trần Thị Hạnh</t>
  </si>
  <si>
    <t>09/09/1992</t>
  </si>
  <si>
    <t>0398867012</t>
  </si>
  <si>
    <t>568141632</t>
  </si>
  <si>
    <t>Vũ Văn Hưng</t>
  </si>
  <si>
    <t>0989620166</t>
  </si>
  <si>
    <t>AC/018P-0350362</t>
  </si>
  <si>
    <t>14/01/1989</t>
  </si>
  <si>
    <t xml:space="preserve">Thôn 4 - Xã Quảng Sơn - Huyện Hải Hà - Quảng Ninh </t>
  </si>
  <si>
    <t>D108732184</t>
  </si>
  <si>
    <t>12/05/1990</t>
  </si>
  <si>
    <t>0967611290</t>
  </si>
  <si>
    <t>D108718485</t>
  </si>
  <si>
    <t>Trần Thị Hiền</t>
  </si>
  <si>
    <t>31/10/1982</t>
  </si>
  <si>
    <t>D108717945</t>
  </si>
  <si>
    <t>Trần Thị Huệ</t>
  </si>
  <si>
    <t>01/01/1977</t>
  </si>
  <si>
    <t xml:space="preserve">Thô 5 - Xã Tiến Tới - Huyện Hải Hà - Quảng Ninh </t>
  </si>
  <si>
    <t>D108740688</t>
  </si>
  <si>
    <t>Trần Thị Khuyên</t>
  </si>
  <si>
    <t>29/03/1991</t>
  </si>
  <si>
    <t>0362495550</t>
  </si>
  <si>
    <t>D108729223</t>
  </si>
  <si>
    <t>Trần Thị Kiều Hương</t>
  </si>
  <si>
    <t>24/09/1982</t>
  </si>
  <si>
    <t xml:space="preserve">Số 195 Chu Văn An - Thị trấn Quảng Hà - Huyện Hải Hà - Quảng Ninh </t>
  </si>
  <si>
    <t>568163529</t>
  </si>
  <si>
    <t>0386916119</t>
  </si>
  <si>
    <t>Tằng Sy Múi</t>
  </si>
  <si>
    <t>Thôn 5, Xã Quảng Phong, Huyện Hải Hà, Quảng Ninh</t>
  </si>
  <si>
    <t>01694359688</t>
  </si>
  <si>
    <t>AC/018P-0350363</t>
  </si>
  <si>
    <t>06/06/1969</t>
  </si>
  <si>
    <t xml:space="preserve">SN46 - Minh Khai - Thị trấn Đầm Hà - Huyện Đầm Hà - Quảng Ninh </t>
  </si>
  <si>
    <t>0965604196</t>
  </si>
  <si>
    <t>D108701412</t>
  </si>
  <si>
    <t>Trần Thị Ngọc Huyền</t>
  </si>
  <si>
    <t>15/10/1993</t>
  </si>
  <si>
    <t>0386803112</t>
  </si>
  <si>
    <t>27/04/1974</t>
  </si>
  <si>
    <t>D108740110</t>
  </si>
  <si>
    <t>Trần Thị Nhâm</t>
  </si>
  <si>
    <t>29/09/1992</t>
  </si>
  <si>
    <t xml:space="preserve">Khu 4 - Xã Hải Xuân - Thành phố Móng Cái - Quảng Ninh </t>
  </si>
  <si>
    <t>0383169684</t>
  </si>
  <si>
    <t>D108725023</t>
  </si>
  <si>
    <t>Trần Thị Nhớ</t>
  </si>
  <si>
    <t>21/03/1986</t>
  </si>
  <si>
    <t xml:space="preserve">số 73, Chu Văn An - Thị trấn Quảng Hà - Huyện Hải Hà - Quảng Ninh </t>
  </si>
  <si>
    <t>0387922231</t>
  </si>
  <si>
    <t>D108701564</t>
  </si>
  <si>
    <t>25/05/1987</t>
  </si>
  <si>
    <t xml:space="preserve">thôn 3 - Xã Hải Xuân - Thành phố Móng Cái - Quảng Ninh </t>
  </si>
  <si>
    <t>0962060336</t>
  </si>
  <si>
    <t>05701800013157</t>
  </si>
  <si>
    <t>Hoàng Thị Nguyên</t>
  </si>
  <si>
    <t>Thôn Cái Đước, Huyện Hải Hà, Tỉnh Quảng Ninh</t>
  </si>
  <si>
    <t>08700010648</t>
  </si>
  <si>
    <t>D108737453</t>
  </si>
  <si>
    <t>Trần Thị Thanh Dung</t>
  </si>
  <si>
    <t>05/09/1989</t>
  </si>
  <si>
    <t xml:space="preserve">Thôn 3 - Xã Quảng An - Huyện Đầm Hà - Quảng Ninh </t>
  </si>
  <si>
    <t>0965981718</t>
  </si>
  <si>
    <t>D108700334</t>
  </si>
  <si>
    <t>Trần Thị Thảo</t>
  </si>
  <si>
    <t xml:space="preserve">xã Tiến Tới - Xã Tiến Tới - Huyện Hải Hà - Quảng Ninh </t>
  </si>
  <si>
    <t>0971936215</t>
  </si>
  <si>
    <t>D108725795</t>
  </si>
  <si>
    <t>07/12/1984</t>
  </si>
  <si>
    <t>0904315513</t>
  </si>
  <si>
    <t>20/08/1985</t>
  </si>
  <si>
    <t>D108729038</t>
  </si>
  <si>
    <t>Trần Thị Thu Hiền</t>
  </si>
  <si>
    <t>19/03/1975</t>
  </si>
  <si>
    <t xml:space="preserve">Tổ 10 - Khu 4 - Phường Hồng Hà - Thành phố Hạ Long - Quảng Ninh </t>
  </si>
  <si>
    <t>0936422146</t>
  </si>
  <si>
    <t>D108701731</t>
  </si>
  <si>
    <t>23/10/1986</t>
  </si>
  <si>
    <t>0986218333</t>
  </si>
  <si>
    <t>568235887</t>
  </si>
  <si>
    <t>Hoàng Thị Quyến</t>
  </si>
  <si>
    <t>D108728817</t>
  </si>
  <si>
    <t>01692527436</t>
  </si>
  <si>
    <t>AC/018P-0350365</t>
  </si>
  <si>
    <t>06/06/1991</t>
  </si>
  <si>
    <t xml:space="preserve">Số 311 - Phố Nguyễn Du - Xã Phú Hải - Huyện Hải Hà - Quảng Ninh </t>
  </si>
  <si>
    <t>0985843083</t>
  </si>
  <si>
    <t>D108718740</t>
  </si>
  <si>
    <t>Trần Thị Thùy Trang</t>
  </si>
  <si>
    <t>08/03/1984</t>
  </si>
  <si>
    <t xml:space="preserve">Thôn 1 - Thị trấn Bình Liêu - Huyện Bình Liêu - Quảng Ninh </t>
  </si>
  <si>
    <t>0815279914</t>
  </si>
  <si>
    <t>D108728066</t>
  </si>
  <si>
    <t>Trần Thị Vui</t>
  </si>
  <si>
    <t>06/08/1986</t>
  </si>
  <si>
    <t xml:space="preserve">Tổ 8 - Hạ Long - Phường Ninh Dương - Thành phố Móng Cái - Quảng Ninh </t>
  </si>
  <si>
    <t>0349643025</t>
  </si>
  <si>
    <t>D108721656</t>
  </si>
  <si>
    <t>09/11/1977</t>
  </si>
  <si>
    <t xml:space="preserve">số 33, Phan Chu Trinh - Phường Hoà Lạc - Thành phố Móng Cái - Quảng Ninh </t>
  </si>
  <si>
    <t>0904944888</t>
  </si>
  <si>
    <t>D108718421</t>
  </si>
  <si>
    <t>Trần Văn Quỳnh</t>
  </si>
  <si>
    <t>09/05/1976</t>
  </si>
  <si>
    <t>D108721841</t>
  </si>
  <si>
    <t>24/02/1980</t>
  </si>
  <si>
    <t>0975411068</t>
  </si>
  <si>
    <t>D108724006</t>
  </si>
  <si>
    <t>Trần Văn Thuật</t>
  </si>
  <si>
    <t>26/04/1964</t>
  </si>
  <si>
    <t>0167365111</t>
  </si>
  <si>
    <t>D108725050</t>
  </si>
  <si>
    <t>Trần Vũ Khiến</t>
  </si>
  <si>
    <t>20/05/1958</t>
  </si>
  <si>
    <t xml:space="preserve">thôn 6 - Xã Quảng Minh - Huyện Hải Hà - Quảng Ninh </t>
  </si>
  <si>
    <t>0365214445</t>
  </si>
  <si>
    <t>D108733147</t>
  </si>
  <si>
    <t>Triệu Thị Huệ</t>
  </si>
  <si>
    <t>21/06/1983</t>
  </si>
  <si>
    <t xml:space="preserve">Thôn Thái Lập - Tân Lập - Thị trấn Đầm Hà - Huyện Đầm Hà - Quảng Ninh </t>
  </si>
  <si>
    <t>0378504998</t>
  </si>
  <si>
    <t>569365845</t>
  </si>
  <si>
    <t>Nguyễn Thị Quang</t>
  </si>
  <si>
    <t>03 Thôn Cái Đước, Xã Quảng Phong, Huyện Hải Hà, Quảng Ninh</t>
  </si>
  <si>
    <t>0388543975</t>
  </si>
  <si>
    <t>AC/018P-0350366</t>
  </si>
  <si>
    <t>D108735154</t>
  </si>
  <si>
    <t>Trịnh Đặng Linh</t>
  </si>
  <si>
    <t>22/09/1996</t>
  </si>
  <si>
    <t xml:space="preserve">Tổ 10 - Khu 2 - Phường Hồng Gai - Thành phố Hạ Long - Quảng Ninh </t>
  </si>
  <si>
    <t>0988175188</t>
  </si>
  <si>
    <t>D108701175</t>
  </si>
  <si>
    <t xml:space="preserve">thôn 1 - Xã Quảng Phong - Huyện Hải Hà - Quảng Ninh </t>
  </si>
  <si>
    <t>0982793892</t>
  </si>
  <si>
    <t>D108700112</t>
  </si>
  <si>
    <t>Trịnh Thị Thu Hiền</t>
  </si>
  <si>
    <t>29/08/1985</t>
  </si>
  <si>
    <t xml:space="preserve">số nhà 30 Nguyễn Văn Cừ - Phường Ka Long - Thành phố Móng Cái - Quảng Ninh </t>
  </si>
  <si>
    <t>0369652688</t>
  </si>
  <si>
    <t>28/06/1959</t>
  </si>
  <si>
    <t xml:space="preserve">20A - Thống Nhất - Thị trấn Tiên Yên - Huyện Tiên Yên - Quảng Ninh </t>
  </si>
  <si>
    <t>0988284818</t>
  </si>
  <si>
    <t>D108727784</t>
  </si>
  <si>
    <t>Trương Thị Doan</t>
  </si>
  <si>
    <t>23/09/1989</t>
  </si>
  <si>
    <t>0979287189</t>
  </si>
  <si>
    <t>D108732120</t>
  </si>
  <si>
    <t>Trương Thị Dung</t>
  </si>
  <si>
    <t>20/09/1988</t>
  </si>
  <si>
    <t xml:space="preserve">Thôn 1 - Xã Quảng La - Huyện Hoành Bồ - Quảng Ninh </t>
  </si>
  <si>
    <t>0343709686</t>
  </si>
  <si>
    <t>D108732050</t>
  </si>
  <si>
    <t>Trương Thị Hải ( Trương Thị Bích )</t>
  </si>
  <si>
    <t>30/01/1983</t>
  </si>
  <si>
    <t xml:space="preserve">Thôn 1 - Xã Cộng Hòa - Thành phố Cẩm Phả - Quảng Ninh </t>
  </si>
  <si>
    <t>0973228364</t>
  </si>
  <si>
    <t>D108729719</t>
  </si>
  <si>
    <t>18/05/1993</t>
  </si>
  <si>
    <t>0975350138</t>
  </si>
  <si>
    <t>D108736445</t>
  </si>
  <si>
    <t xml:space="preserve">Khu 1 - Phường Ninh Dương - Thành phố Móng Cái - Quảng Ninh </t>
  </si>
  <si>
    <t>568168026</t>
  </si>
  <si>
    <t>Hoàng Thị Nhân</t>
  </si>
  <si>
    <t>01666128737</t>
  </si>
  <si>
    <t>AC/018P-0350364</t>
  </si>
  <si>
    <t>D108732254</t>
  </si>
  <si>
    <t>Trương Thị Hồng</t>
  </si>
  <si>
    <t>02/06/1980</t>
  </si>
  <si>
    <t>0972760743</t>
  </si>
  <si>
    <t>D108735233</t>
  </si>
  <si>
    <t>Trương Thị Lan Anh</t>
  </si>
  <si>
    <t>14/01/1992</t>
  </si>
  <si>
    <t xml:space="preserve">Tổ 44A - Khu 5 - Phường Hà Phong - Thành phố Hạ Long - Quảng Ninh </t>
  </si>
  <si>
    <t>0985510624</t>
  </si>
  <si>
    <t>D108723919</t>
  </si>
  <si>
    <t>Trương Thị Thanh</t>
  </si>
  <si>
    <t xml:space="preserve">khu 5 - Thị trấn Ba Chẽ - Huyện Ba Chẽ - Quảng Ninh </t>
  </si>
  <si>
    <t>0847871336</t>
  </si>
  <si>
    <t>D108731981</t>
  </si>
  <si>
    <t>Trương Thị Tứ</t>
  </si>
  <si>
    <t>18/08/1988</t>
  </si>
  <si>
    <t>0987560572</t>
  </si>
  <si>
    <t>D108721610</t>
  </si>
  <si>
    <t>Ty Thị Vân Khánh</t>
  </si>
  <si>
    <t>28/08/1982</t>
  </si>
  <si>
    <t xml:space="preserve">số 33, phố Minh Khai - Thị trấn Đầm Hà - Huyện Đầm Hà - Quảng Ninh </t>
  </si>
  <si>
    <t>0836953001</t>
  </si>
  <si>
    <t>D108722293</t>
  </si>
  <si>
    <t>Vi Kim Hạ</t>
  </si>
  <si>
    <t>26/04/1982</t>
  </si>
  <si>
    <t xml:space="preserve">thôn 9 - Xã Hải Xuân - Thành phố Móng Cái - Quảng Ninh </t>
  </si>
  <si>
    <t>0947125866</t>
  </si>
  <si>
    <t>D108701999</t>
  </si>
  <si>
    <t>Vi Thanh Huyền</t>
  </si>
  <si>
    <t>29/12/1988</t>
  </si>
  <si>
    <t xml:space="preserve">Vĩnh Lộc - Thị trấn Vĩnh Lộc - Huyện Chiêm Hóa - Tuyên Quang </t>
  </si>
  <si>
    <t>0833110888</t>
  </si>
  <si>
    <t>568167951</t>
  </si>
  <si>
    <t>D108700343</t>
  </si>
  <si>
    <t>Vi Thị Bích</t>
  </si>
  <si>
    <t>0977345770</t>
  </si>
  <si>
    <t>AC/018P-0350367</t>
  </si>
  <si>
    <t>13/03/1983</t>
  </si>
  <si>
    <t>0378329222</t>
  </si>
  <si>
    <t>D108731237</t>
  </si>
  <si>
    <t>Vi Thị Sẹc</t>
  </si>
  <si>
    <t>04/01/1952</t>
  </si>
  <si>
    <t>0986835035</t>
  </si>
  <si>
    <t>D108729232</t>
  </si>
  <si>
    <t>Vi Thị Thu Hương</t>
  </si>
  <si>
    <t>06/12/1980</t>
  </si>
  <si>
    <t xml:space="preserve">Số 6 - Phường Ka Long - Thành phố Móng Cái - Quảng Ninh </t>
  </si>
  <si>
    <t>0833769988</t>
  </si>
  <si>
    <t>D108724787</t>
  </si>
  <si>
    <t>Vũ Đăng Hồi</t>
  </si>
  <si>
    <t>04/04/1985</t>
  </si>
  <si>
    <t>0913790825</t>
  </si>
  <si>
    <t>D108702004</t>
  </si>
  <si>
    <t>Vũ Đình Công</t>
  </si>
  <si>
    <t>24/06/1984</t>
  </si>
  <si>
    <t xml:space="preserve">Thôn 4 - Xã Hải Tiến - Thành phố Móng Cái - Quảng Ninh </t>
  </si>
  <si>
    <t>0398351121</t>
  </si>
  <si>
    <t>D108725379</t>
  </si>
  <si>
    <t>Vũ Đình Vinh</t>
  </si>
  <si>
    <t>02/09/1969</t>
  </si>
  <si>
    <t xml:space="preserve">thôn 3 - Xã Quảng Long - Huyện Hải Hà - Quảng Ninh </t>
  </si>
  <si>
    <t>0368939055</t>
  </si>
  <si>
    <t>568167971</t>
  </si>
  <si>
    <t>Hoàng Thị Ngoan</t>
  </si>
  <si>
    <t>01646743617</t>
  </si>
  <si>
    <t xml:space="preserve">quảng chính - Xã Quảng Chính - Huyện Hải Hà - Quảng Ninh </t>
  </si>
  <si>
    <t>AC/018P-0350368</t>
  </si>
  <si>
    <t>0965500296</t>
  </si>
  <si>
    <t>D108728020</t>
  </si>
  <si>
    <t>15/06/1981</t>
  </si>
  <si>
    <t xml:space="preserve">Khu 4 - Xã Bình Ngọc - Thành phố Móng Cái - Quảng Ninh </t>
  </si>
  <si>
    <t>0985370898</t>
  </si>
  <si>
    <t>D108700875</t>
  </si>
  <si>
    <t>01/03/1970</t>
  </si>
  <si>
    <t xml:space="preserve">tổ 4 khu 3 - Phường Trần Hưng Đạo - Thành phố Hạ Long - Quảng Ninh </t>
  </si>
  <si>
    <t>0915472682</t>
  </si>
  <si>
    <t>D108727775</t>
  </si>
  <si>
    <t>Vũ Phú Khơ</t>
  </si>
  <si>
    <t>24/11/1975</t>
  </si>
  <si>
    <t>0834399002</t>
  </si>
  <si>
    <t>D108733624</t>
  </si>
  <si>
    <t>Vũ Quang Thắng</t>
  </si>
  <si>
    <t xml:space="preserve">Tổ 27 - Khu 2B - Phường Cao Xanh - Thành phố Hạ Long - Quảng Ninh </t>
  </si>
  <si>
    <t>0988089206</t>
  </si>
  <si>
    <t>D108702013</t>
  </si>
  <si>
    <t>Vũ Thanh Hồng</t>
  </si>
  <si>
    <t>30/09/1983</t>
  </si>
  <si>
    <t xml:space="preserve">Phố Quang Trung - Thị trấn Tiên Yên - Huyện Tiên Yên - Quảng Ninh </t>
  </si>
  <si>
    <t>0985644989</t>
  </si>
  <si>
    <t>D108729843</t>
  </si>
  <si>
    <t>Vũ Thanh Tâm</t>
  </si>
  <si>
    <t>09/07/1992</t>
  </si>
  <si>
    <t>0359059729</t>
  </si>
  <si>
    <t>D108701041</t>
  </si>
  <si>
    <t>Vũ Thị Điệp</t>
  </si>
  <si>
    <t>568168629</t>
  </si>
  <si>
    <t>02/09/1964</t>
  </si>
  <si>
    <t>Thôn 4, Xã Quảng Phong, Huyện Hải Hà, Quảng Ninh</t>
  </si>
  <si>
    <t xml:space="preserve">22 Trần Quốc Toản - Thị trấn Quảng Hà - Huyện Hải Hà - Quảng Ninh </t>
  </si>
  <si>
    <t>0363672846</t>
  </si>
  <si>
    <t>0989042066</t>
  </si>
  <si>
    <t>AC/018P-0350369</t>
  </si>
  <si>
    <t>D108700468</t>
  </si>
  <si>
    <t>Vũ Thị Hải Yên</t>
  </si>
  <si>
    <t>10/04/1987</t>
  </si>
  <si>
    <t>0345501656</t>
  </si>
  <si>
    <t>D108733350</t>
  </si>
  <si>
    <t>12/03/1984</t>
  </si>
  <si>
    <t xml:space="preserve">Số 67 - Phan Bội Châu - Khu Thọ Xuân - Phường Hoà Lạc - Thành phố Móng Cái - Quảng Ninh </t>
  </si>
  <si>
    <t>0904027838</t>
  </si>
  <si>
    <t>D108736861</t>
  </si>
  <si>
    <t>Vũ Thị Hiên</t>
  </si>
  <si>
    <t>14/07/1983</t>
  </si>
  <si>
    <t xml:space="preserve">Thôn Hải Sơn - Xã Quảng Thành - Huyện Hải Hà - Quảng Ninh </t>
  </si>
  <si>
    <t>0964598913</t>
  </si>
  <si>
    <t>D108702022</t>
  </si>
  <si>
    <t>Vũ Thị Hiền</t>
  </si>
  <si>
    <t xml:space="preserve">Km4 - Phường Hải Yên - Thành phố Móng Cái - Quảng Ninh </t>
  </si>
  <si>
    <t>D108727599</t>
  </si>
  <si>
    <t>0978363666</t>
  </si>
  <si>
    <t>D108740129</t>
  </si>
  <si>
    <t>13/12/1987</t>
  </si>
  <si>
    <t xml:space="preserve">13 - Thương Mại - Phường Trần Phú - Thành phố Móng Cái - Quảng Ninh </t>
  </si>
  <si>
    <t>0984621278</t>
  </si>
  <si>
    <t>568793137</t>
  </si>
  <si>
    <t>Vũ Văn Phòng</t>
  </si>
  <si>
    <t>D108728686</t>
  </si>
  <si>
    <t>0979348807</t>
  </si>
  <si>
    <t>AC/018P-0350370</t>
  </si>
  <si>
    <t>04/07/1980</t>
  </si>
  <si>
    <t xml:space="preserve">Khu 7 - Phường Ka Long - Thành phố Móng Cái - Quảng Ninh </t>
  </si>
  <si>
    <t>0837457666</t>
  </si>
  <si>
    <t>D108701759</t>
  </si>
  <si>
    <t>12/08/1988</t>
  </si>
  <si>
    <t>0328131858</t>
  </si>
  <si>
    <t>D108726855</t>
  </si>
  <si>
    <t>30/12/1980</t>
  </si>
  <si>
    <t xml:space="preserve">thôn Thác Bưởi 1 - Xã Tiên Lãng - Huyện Tiên Yên - Quảng Ninh </t>
  </si>
  <si>
    <t>D108729463</t>
  </si>
  <si>
    <t>Vũ Thị Nội (Vũ thị Hà )</t>
  </si>
  <si>
    <t>20/02/1982</t>
  </si>
  <si>
    <t>0912402048</t>
  </si>
  <si>
    <t>D108736463</t>
  </si>
  <si>
    <t>Vũ Thị Oanh</t>
  </si>
  <si>
    <t xml:space="preserve">80B Lý Thường Kiệt - Thị trấn Tiên Yên - Huyện Tiên Yên - Quảng Ninh </t>
  </si>
  <si>
    <t>0982758720</t>
  </si>
  <si>
    <t>D108733484</t>
  </si>
  <si>
    <t>Vũ Thị Phương Thảo</t>
  </si>
  <si>
    <t>18/04/1985</t>
  </si>
  <si>
    <t xml:space="preserve">11 Minh Khai - Thị trấn Đầm Hà - Huyện Đầm Hà - Quảng Ninh </t>
  </si>
  <si>
    <t>0982221398</t>
  </si>
  <si>
    <t>D108701342</t>
  </si>
  <si>
    <t>Vũ Thị Thơi</t>
  </si>
  <si>
    <t>17/05/1968</t>
  </si>
  <si>
    <t xml:space="preserve">khu 5 - Phường Hà Khẩu - Thành phố Hạ Long - Quảng Ninh </t>
  </si>
  <si>
    <t>0376030042</t>
  </si>
  <si>
    <t>D108730487</t>
  </si>
  <si>
    <t>Vũ Thị Thu</t>
  </si>
  <si>
    <t>28/11/1984</t>
  </si>
  <si>
    <t xml:space="preserve">Tổ 1 - Thị trấn Đầm Hà - Huyện Đầm Hà - Quảng Ninh </t>
  </si>
  <si>
    <t>0963591811</t>
  </si>
  <si>
    <t>D108720198</t>
  </si>
  <si>
    <t>569037250</t>
  </si>
  <si>
    <t>Lương Thị Mĩn</t>
  </si>
  <si>
    <t>01677422101</t>
  </si>
  <si>
    <t>AC/018P-0350371</t>
  </si>
  <si>
    <t>0975349908</t>
  </si>
  <si>
    <t>D108724307</t>
  </si>
  <si>
    <t>28/05/1992</t>
  </si>
  <si>
    <t>0363669007</t>
  </si>
  <si>
    <t>D108702323</t>
  </si>
  <si>
    <t>Vũ Thị Thúy</t>
  </si>
  <si>
    <t>25/12/1974</t>
  </si>
  <si>
    <t>D108740703</t>
  </si>
  <si>
    <t>01/08/1975</t>
  </si>
  <si>
    <t>0909879611</t>
  </si>
  <si>
    <t>D108727544</t>
  </si>
  <si>
    <t>Vũ Thị Trung</t>
  </si>
  <si>
    <t>15/10/1979</t>
  </si>
  <si>
    <t xml:space="preserve">tổ 2, khu 2 - Phường Trần Phú - Thành phố Móng Cái - Quảng Ninh </t>
  </si>
  <si>
    <t>0979643170</t>
  </si>
  <si>
    <t>D108724398</t>
  </si>
  <si>
    <t>Vũ Thị Xoa</t>
  </si>
  <si>
    <t>16/07/1981</t>
  </si>
  <si>
    <t>0979346255</t>
  </si>
  <si>
    <t>05/10/1983</t>
  </si>
  <si>
    <t>0989228735</t>
  </si>
  <si>
    <t>D108736870</t>
  </si>
  <si>
    <t>Vũ Tuấn Lễ</t>
  </si>
  <si>
    <t>12/02/1970</t>
  </si>
  <si>
    <t>0387914082</t>
  </si>
  <si>
    <t>D108733280</t>
  </si>
  <si>
    <t>Vũ Tùng Lâm</t>
  </si>
  <si>
    <t>07/02/1991</t>
  </si>
  <si>
    <t xml:space="preserve">59 Lý Thường Kiệt - Thị trấn Quảng Hà - Huyện Hải Hà - Quảng Ninh </t>
  </si>
  <si>
    <t>0969896368</t>
  </si>
  <si>
    <t>D108700398</t>
  </si>
  <si>
    <t>Vũ Văn Luân</t>
  </si>
  <si>
    <t>03/12/1950</t>
  </si>
  <si>
    <t>568501647</t>
  </si>
  <si>
    <t>0362360666</t>
  </si>
  <si>
    <t>01699386968</t>
  </si>
  <si>
    <t>AC/018P-0350374</t>
  </si>
  <si>
    <t>D108701069</t>
  </si>
  <si>
    <t>Vũ Văn Mừng</t>
  </si>
  <si>
    <t>26/08/1986</t>
  </si>
  <si>
    <t>0346601886</t>
  </si>
  <si>
    <t>D108725078</t>
  </si>
  <si>
    <t>Vũ Văn Trưởng</t>
  </si>
  <si>
    <t>02/04/1975</t>
  </si>
  <si>
    <t>0972809061</t>
  </si>
  <si>
    <t>D108708628</t>
  </si>
  <si>
    <t>Vũ Xuân Thời</t>
  </si>
  <si>
    <t>D108737000</t>
  </si>
  <si>
    <t>Vương Thị Thu</t>
  </si>
  <si>
    <t>04/01/1989</t>
  </si>
  <si>
    <t xml:space="preserve">Thôn Đông Hải - Thị trấn Quảng Hà - Huyện Hải Hà - Quảng Ninh </t>
  </si>
  <si>
    <t>0969415887</t>
  </si>
  <si>
    <t>D108730201</t>
  </si>
  <si>
    <t>Vy Thị Hảo</t>
  </si>
  <si>
    <t>22/08/1968</t>
  </si>
  <si>
    <t xml:space="preserve">Tổ 8 - Khu Thượng Trung - Phường Ninh Dương - Thành phố Móng Cái - Quảng Ninh </t>
  </si>
  <si>
    <t>0389963869</t>
  </si>
  <si>
    <t>Nhóm PA Miền Đông - MCA</t>
  </si>
  <si>
    <t>D108719943</t>
  </si>
  <si>
    <t>Bùi Thị Tiền</t>
  </si>
  <si>
    <t>12/12/1970</t>
  </si>
  <si>
    <t xml:space="preserve">xã Vạn Ninh - Xã Vạn Ninh - Thành phố Móng Cái - Quảng Ninh </t>
  </si>
  <si>
    <t>0838247155</t>
  </si>
  <si>
    <t>D108720301</t>
  </si>
  <si>
    <t>Chu Anh Khánh</t>
  </si>
  <si>
    <t xml:space="preserve">Số 1 - Phố Trần Quốc Toản - Thị trấn Quảng Hà - Huyện Hải Hà - Quảng Ninh </t>
  </si>
  <si>
    <t>0988874261</t>
  </si>
  <si>
    <t>D108718801</t>
  </si>
  <si>
    <t>Đặng Quang Hòa</t>
  </si>
  <si>
    <t>26/10/1984</t>
  </si>
  <si>
    <t xml:space="preserve">Số 179 - Trần Bình Trọng - Thị trấn Quảng Hà - Huyện Hải Hà - Quảng Ninh </t>
  </si>
  <si>
    <t>0788258268</t>
  </si>
  <si>
    <t>568170334</t>
  </si>
  <si>
    <t>Nguyễn Văn Nuôi</t>
  </si>
  <si>
    <t>D108715035</t>
  </si>
  <si>
    <t>01683814157</t>
  </si>
  <si>
    <t>Đặng Văn Tạo</t>
  </si>
  <si>
    <t>AC/018P-0350372</t>
  </si>
  <si>
    <t>15/11/1981</t>
  </si>
  <si>
    <t xml:space="preserve">Số 271 - Nguyễn Du - Thị trấn Quảng Hà - Huyện Hải Hà - Quảng Ninh </t>
  </si>
  <si>
    <t>D108720329</t>
  </si>
  <si>
    <t>Đinh Thị Bộp</t>
  </si>
  <si>
    <t>12/04/1988</t>
  </si>
  <si>
    <t>0918836444</t>
  </si>
  <si>
    <t>D108718935</t>
  </si>
  <si>
    <t>13/09/1990</t>
  </si>
  <si>
    <t xml:space="preserve">Số 14 - Lý Thường Kiệt - Thị trấn Quảng Hà - Huyện Hải Hà - Quảng Ninh </t>
  </si>
  <si>
    <t>0358854238</t>
  </si>
  <si>
    <t>D108720675</t>
  </si>
  <si>
    <t>Đinh Xuân Anh</t>
  </si>
  <si>
    <t>25/12/1980</t>
  </si>
  <si>
    <t xml:space="preserve">số 34 - đường Hùng Vương - Phường Hoà Lạc - Thành phố Móng Cái - Quảng Ninh </t>
  </si>
  <si>
    <t>0779226658</t>
  </si>
  <si>
    <t>D108720921</t>
  </si>
  <si>
    <t>27/11/1979</t>
  </si>
  <si>
    <t>0987305289</t>
  </si>
  <si>
    <t>D108721425</t>
  </si>
  <si>
    <t>Đoàn Thị Thanh Mơ</t>
  </si>
  <si>
    <t xml:space="preserve">thôn Bắc - Xã Phú Hải - Huyện Hải Hà - Quảng Ninh </t>
  </si>
  <si>
    <t>0327395268</t>
  </si>
  <si>
    <t>D108720356</t>
  </si>
  <si>
    <t>568319473</t>
  </si>
  <si>
    <t>Đỗ Hải Quang</t>
  </si>
  <si>
    <t>Đặng Thị Quản</t>
  </si>
  <si>
    <t>0164 818 2512</t>
  </si>
  <si>
    <t>15/03/1983</t>
  </si>
  <si>
    <t>AC/018P-0350373</t>
  </si>
  <si>
    <t>0338453479</t>
  </si>
  <si>
    <t>D108720240</t>
  </si>
  <si>
    <t>Đỗ Thanh Thủy</t>
  </si>
  <si>
    <t>10/01/1982</t>
  </si>
  <si>
    <t xml:space="preserve">Phố Nguyễn Du - Thị trấn Quảng Hà - Huyện Hải Hà - Quảng Ninh </t>
  </si>
  <si>
    <t>0376195588</t>
  </si>
  <si>
    <t>D108719509</t>
  </si>
  <si>
    <t>27/11/1977</t>
  </si>
  <si>
    <t xml:space="preserve">Phòng GD và ĐT - Thị trấn Đầm Hà - Huyện Đầm Hà - Quảng Ninh </t>
  </si>
  <si>
    <t>0387133888</t>
  </si>
  <si>
    <t>D108719493</t>
  </si>
  <si>
    <t>Hoàng Quang Thái</t>
  </si>
  <si>
    <t>27/09/1984</t>
  </si>
  <si>
    <t xml:space="preserve">Thôn Trung Sơn - Xã Quảng Lợi - Huyện Đầm Hà - Quảng Ninh </t>
  </si>
  <si>
    <t>0383136888</t>
  </si>
  <si>
    <t>D108716760</t>
  </si>
  <si>
    <t>24/12/1989</t>
  </si>
  <si>
    <t>D108716478</t>
  </si>
  <si>
    <t>Hứa Hòa Hiệp</t>
  </si>
  <si>
    <t xml:space="preserve">171 Trần Bình Trọng - Thị trấn Quảng Hà - Huyện Hải Hà - Quảng Ninh </t>
  </si>
  <si>
    <t>D108721081</t>
  </si>
  <si>
    <t>Lê Thị Đoan Trang</t>
  </si>
  <si>
    <t>06/02/1977</t>
  </si>
  <si>
    <t>0978452588</t>
  </si>
  <si>
    <t>D108720930</t>
  </si>
  <si>
    <t>Lê Thị Giang</t>
  </si>
  <si>
    <t>01/05/1983</t>
  </si>
  <si>
    <t>0394787456</t>
  </si>
  <si>
    <t>D108719545</t>
  </si>
  <si>
    <t>Lê Thị Thìn</t>
  </si>
  <si>
    <t>16/06/1979</t>
  </si>
  <si>
    <t xml:space="preserve">Số 21 - Phố Nguyễn Du - Thị trấn Quảng Hà - Huyện Hải Hà - Quảng Ninh </t>
  </si>
  <si>
    <t>0396123899</t>
  </si>
  <si>
    <t>568793795</t>
  </si>
  <si>
    <t>Bùi Thị Khuyến</t>
  </si>
  <si>
    <t>Thôn 3, Xã Quảng Điền, Huyện Hải Hà, Quảng Ninh</t>
  </si>
  <si>
    <t>0977491355</t>
  </si>
  <si>
    <t>AC/018P-0350379</t>
  </si>
  <si>
    <t>D108718102</t>
  </si>
  <si>
    <t>13/05/1985</t>
  </si>
  <si>
    <t>D108718403</t>
  </si>
  <si>
    <t>Lương Thị Hường</t>
  </si>
  <si>
    <t>01/08/1983</t>
  </si>
  <si>
    <t>D108716964</t>
  </si>
  <si>
    <t>Lương Thị Ngọc Phương</t>
  </si>
  <si>
    <t>17/04/1982</t>
  </si>
  <si>
    <t xml:space="preserve">Số 20 - Chu Văn An - Thị trấn Quảng Hà - Huyện Hải Hà - Quảng Ninh </t>
  </si>
  <si>
    <t>D108719536</t>
  </si>
  <si>
    <t>Lương Thu Hằng</t>
  </si>
  <si>
    <t>16/05/1986</t>
  </si>
  <si>
    <t xml:space="preserve">Thôn 5 - xã Quảng Long - Thị trấn Quảng Hà - Huyện Hải Hà - Quảng Ninh </t>
  </si>
  <si>
    <t>0968888596</t>
  </si>
  <si>
    <t>D108716450</t>
  </si>
  <si>
    <t>Ngô Thị Ân</t>
  </si>
  <si>
    <t>23/10/1965</t>
  </si>
  <si>
    <t>D108717927</t>
  </si>
  <si>
    <t>Nguyễn Đức Quỳnh</t>
  </si>
  <si>
    <t>21/05/1987</t>
  </si>
  <si>
    <t xml:space="preserve">Thôn 3 - Xã Quảng Sơn - Huyện Hải Hà - Quảng Ninh </t>
  </si>
  <si>
    <t>D108718087</t>
  </si>
  <si>
    <t>Nguyễn Mai Thắm</t>
  </si>
  <si>
    <t>19/09/1975</t>
  </si>
  <si>
    <t xml:space="preserve">Số 14 - Trần Quốc Toản - Thị trấn Quảng Hà - Huyện Hải Hà - Quảng Ninh </t>
  </si>
  <si>
    <t>D108715248</t>
  </si>
  <si>
    <t>20/02/1960</t>
  </si>
  <si>
    <t xml:space="preserve">Số 39 - Ngô Quyền - Xã Quảng Chính - Huyện Hải Hà - Quảng Ninh </t>
  </si>
  <si>
    <t>568793662</t>
  </si>
  <si>
    <t>Hoàng Văn Cường</t>
  </si>
  <si>
    <t>D108718209</t>
  </si>
  <si>
    <t>AC/018P-0350378</t>
  </si>
  <si>
    <t>D108719651</t>
  </si>
  <si>
    <t>24/07/1978</t>
  </si>
  <si>
    <t xml:space="preserve">Trường Cấp II - Xã Vạn Ninh - Thành phố Móng Cái - Quảng Ninh </t>
  </si>
  <si>
    <t>0913739508</t>
  </si>
  <si>
    <t>D108719642</t>
  </si>
  <si>
    <t>28/10/1980</t>
  </si>
  <si>
    <t xml:space="preserve">Khu 2 - Xã Hải Xuân - Thành phố Móng Cái - Quảng Ninh </t>
  </si>
  <si>
    <t>0395099558</t>
  </si>
  <si>
    <t>D108718777</t>
  </si>
  <si>
    <t>Nguyễn Thị Kim Oanh</t>
  </si>
  <si>
    <t>05/04/1981</t>
  </si>
  <si>
    <t xml:space="preserve">Khu Bình Cộng 2 - Thị trấn Bình Liêu - Huyện Bình Liêu - Quảng Ninh </t>
  </si>
  <si>
    <t>0986795358</t>
  </si>
  <si>
    <t>D108718388</t>
  </si>
  <si>
    <t>Nguyễn Thị Lệ Hằng</t>
  </si>
  <si>
    <t>07/03/1970</t>
  </si>
  <si>
    <t xml:space="preserve">73 - Thôn My Sơn - Thị trấn Quảng Hà - Huyện Hải Hà - Quảng Ninh </t>
  </si>
  <si>
    <t>D108719590</t>
  </si>
  <si>
    <t>19/10/1960</t>
  </si>
  <si>
    <t xml:space="preserve">Thôn Đồng Giảng B - Xã Lương Mông - Huyện Ba Chẽ - Quảng Ninh </t>
  </si>
  <si>
    <t>0914664811</t>
  </si>
  <si>
    <t>D108719235</t>
  </si>
  <si>
    <t>Nguyễn Thị Mai</t>
  </si>
  <si>
    <t>05/12/1966</t>
  </si>
  <si>
    <t xml:space="preserve">Khu 3 - Thị trấn Ba Chẽ - Huyện Ba Chẽ - Quảng Ninh </t>
  </si>
  <si>
    <t>0978102001</t>
  </si>
  <si>
    <t>D108718148</t>
  </si>
  <si>
    <t>Nguyễn Thị Mây</t>
  </si>
  <si>
    <t>16/08/1985</t>
  </si>
  <si>
    <t>568174536</t>
  </si>
  <si>
    <t>Hoàng Văn Hiển</t>
  </si>
  <si>
    <t>D108718166</t>
  </si>
  <si>
    <t>0963805498</t>
  </si>
  <si>
    <t>Nguyễn Thị Minh Công</t>
  </si>
  <si>
    <t>AC/018P-0350377</t>
  </si>
  <si>
    <t>12/09/1990</t>
  </si>
  <si>
    <t xml:space="preserve">Số 369 - Phố Nguyễn Du - Thị trấn Quảng Hà - Huyện Hải Hà - Quảng Ninh </t>
  </si>
  <si>
    <t>D108720532</t>
  </si>
  <si>
    <t>Nguyễn Thị Thanh Hà</t>
  </si>
  <si>
    <t>28/02/1992</t>
  </si>
  <si>
    <t>0976662902</t>
  </si>
  <si>
    <t>D108720745</t>
  </si>
  <si>
    <t>07/03/1983</t>
  </si>
  <si>
    <t xml:space="preserve">xã Đại Bình - Thị trấn Đầm Hà - Huyện Đầm Hà - Quảng Ninh </t>
  </si>
  <si>
    <t>0856530883</t>
  </si>
  <si>
    <t>D108716423</t>
  </si>
  <si>
    <t>Phạm Thái Hà</t>
  </si>
  <si>
    <t>02/07/1982</t>
  </si>
  <si>
    <t>D108718759</t>
  </si>
  <si>
    <t>Phạm Thị Hồng Quế</t>
  </si>
  <si>
    <t>08/01/1978</t>
  </si>
  <si>
    <t>0973675624</t>
  </si>
  <si>
    <t>D108718218</t>
  </si>
  <si>
    <t>Phạm Thị Minh Tâm</t>
  </si>
  <si>
    <t>26/03/1984</t>
  </si>
  <si>
    <t>D108716663</t>
  </si>
  <si>
    <t>26/06/1986</t>
  </si>
  <si>
    <t>568174513</t>
  </si>
  <si>
    <t>Hoàng Thị Thắc (Hoàng Thị Dung)</t>
  </si>
  <si>
    <t>D108720879</t>
  </si>
  <si>
    <t>Phạm Thị Trang</t>
  </si>
  <si>
    <t>AC/018P-0350376</t>
  </si>
  <si>
    <t>23/01/1985</t>
  </si>
  <si>
    <t>0973291366</t>
  </si>
  <si>
    <t>D108719095</t>
  </si>
  <si>
    <t>Phạm Thúy Ngọc</t>
  </si>
  <si>
    <t xml:space="preserve">Tổ 38 - Khu 4 - Phường Cao Thắng - Thành phố Hạ Long - Quảng Ninh </t>
  </si>
  <si>
    <t>0364059093</t>
  </si>
  <si>
    <t>D108717079</t>
  </si>
  <si>
    <t>Phùng Thanh Tuyền</t>
  </si>
  <si>
    <t>19/09/1983</t>
  </si>
  <si>
    <t xml:space="preserve">Tổ 8 - Phường Trần Phú - Thành phố Móng Cái - Quảng Ninh </t>
  </si>
  <si>
    <t>D108720888</t>
  </si>
  <si>
    <t>Trần Minh Thống</t>
  </si>
  <si>
    <t xml:space="preserve">số 12, phố Ngô Quyền - Thị trấn Quảng Hà - Huyện Hải Hà - Quảng Ninh </t>
  </si>
  <si>
    <t>0838650666</t>
  </si>
  <si>
    <t>D108719563</t>
  </si>
  <si>
    <t>Trần Thị Hòa</t>
  </si>
  <si>
    <t>01/06/1991</t>
  </si>
  <si>
    <t xml:space="preserve">Số 217 - Phố Nguyễn Du - Thị trấn Quảng Hà - Huyện Hải Hà - Quảng Ninh </t>
  </si>
  <si>
    <t>0985892708</t>
  </si>
  <si>
    <t>D108720727</t>
  </si>
  <si>
    <t>19/09/1981</t>
  </si>
  <si>
    <t xml:space="preserve">số 34 - đường Hùng vương - Phường Hoà Lạc - Thành phố Móng Cái - Quảng Ninh </t>
  </si>
  <si>
    <t>D108718768</t>
  </si>
  <si>
    <t>Trần Thu Dung</t>
  </si>
  <si>
    <t>25/02/1985</t>
  </si>
  <si>
    <t>0915601918</t>
  </si>
  <si>
    <t>D108717398</t>
  </si>
  <si>
    <t>Trần Xuân Mãi</t>
  </si>
  <si>
    <t>30/09/1971</t>
  </si>
  <si>
    <t xml:space="preserve">Phố Phan Điình Phùng - Thị trấn Quảng Hà - Huyện Hải Hà - Quảng Ninh </t>
  </si>
  <si>
    <t>05701800030499</t>
  </si>
  <si>
    <t>Vũ Văn Tâm</t>
  </si>
  <si>
    <t>Thôn 1, Huyện Hải Hà, Tỉnh Quảng Ninh</t>
  </si>
  <si>
    <t>D108719660</t>
  </si>
  <si>
    <t>Vi Hồng Nhung</t>
  </si>
  <si>
    <t>08700010649</t>
  </si>
  <si>
    <t>23/08/1970</t>
  </si>
  <si>
    <t xml:space="preserve">Đội 9 - Xã Hải Xuân - Thành phố Móng Cái - Quảng Ninh </t>
  </si>
  <si>
    <t>0855236888</t>
  </si>
  <si>
    <t>D108719581</t>
  </si>
  <si>
    <t>Vi Thị Thu Phương</t>
  </si>
  <si>
    <t>06/09/1982</t>
  </si>
  <si>
    <t>0368148221</t>
  </si>
  <si>
    <t>D108719518</t>
  </si>
  <si>
    <t>Vũ Hữu Nghị</t>
  </si>
  <si>
    <t>11/02/1979</t>
  </si>
  <si>
    <t>0793176568</t>
  </si>
  <si>
    <t>D108721647</t>
  </si>
  <si>
    <t>Vũ Thị Khuyến</t>
  </si>
  <si>
    <t>12/06/1962</t>
  </si>
  <si>
    <t xml:space="preserve">Khu Bình Công - Thị trấn Bình Liêu - Huyện Bình Liêu - Quảng Ninh </t>
  </si>
  <si>
    <t>0982928166</t>
  </si>
  <si>
    <t>D108721498</t>
  </si>
  <si>
    <t>Vũ Thị Kim Anh</t>
  </si>
  <si>
    <t>22/08/1992</t>
  </si>
  <si>
    <t>0988642299</t>
  </si>
  <si>
    <t>D108719606</t>
  </si>
  <si>
    <t>Vũ Thị Nhật Dung</t>
  </si>
  <si>
    <t>01/05/1979</t>
  </si>
  <si>
    <t xml:space="preserve">Tổ 3 - Phường Ka Long - Thành phố Móng Cái - Quảng Ninh </t>
  </si>
  <si>
    <t>0828988839</t>
  </si>
  <si>
    <t>D108720903</t>
  </si>
  <si>
    <t>Vũ Thị Thành Huế</t>
  </si>
  <si>
    <t>27/06/1990</t>
  </si>
  <si>
    <t xml:space="preserve">số 13, đường Thương Mại - Phường Trần Phú - Thành phố Móng Cái - Quảng Ninh </t>
  </si>
  <si>
    <t>0975672190</t>
  </si>
  <si>
    <t>Ban RS - MCA</t>
  </si>
  <si>
    <t>D108701670</t>
  </si>
  <si>
    <t>Bùi Thị Ngát</t>
  </si>
  <si>
    <t>02/05/1987</t>
  </si>
  <si>
    <t>0979515050</t>
  </si>
  <si>
    <t>568690775</t>
  </si>
  <si>
    <t>0988491788</t>
  </si>
  <si>
    <t>AC/018P-0350380</t>
  </si>
  <si>
    <t>05/10/1975</t>
  </si>
  <si>
    <t>0395835330</t>
  </si>
  <si>
    <t>01/06/1979</t>
  </si>
  <si>
    <t>0394258559</t>
  </si>
  <si>
    <t>568794544</t>
  </si>
  <si>
    <t>0976520866</t>
  </si>
  <si>
    <t>AC/018P-0350381</t>
  </si>
  <si>
    <t>Phố Hoàng Hoa Thám, khu chợ Đức Dương, Huyện Hải Hà, Tỉnh Quảng Ninh</t>
  </si>
  <si>
    <t>0919900830</t>
  </si>
  <si>
    <t>Phố Lý Thường Kiệt, Huyện Hải Hà, Tỉnh Quảng Ninh</t>
  </si>
  <si>
    <t>0934308168</t>
  </si>
  <si>
    <t>Phố Hoàng Hoa Thám, Huyện Hải Hà, Tỉnh Quảng Ninh</t>
  </si>
  <si>
    <t>0962325090</t>
  </si>
  <si>
    <t>05701800030437</t>
  </si>
  <si>
    <t>Phạm Quang Hiên</t>
  </si>
  <si>
    <t>Thôn 10, Thành phố Móng Cái, Tỉnh Quảng Ninh</t>
  </si>
  <si>
    <t>0982111666</t>
  </si>
  <si>
    <t>08700010653</t>
  </si>
  <si>
    <t>0968005159</t>
  </si>
  <si>
    <t>05701800023545</t>
  </si>
  <si>
    <t>Nguyễn Mạnh Hà</t>
  </si>
  <si>
    <t>0354103485</t>
  </si>
  <si>
    <t>08700010656</t>
  </si>
  <si>
    <t>Còn Phải Thu</t>
  </si>
  <si>
    <t>Tỉ lệ TP</t>
  </si>
  <si>
    <t>TỔNG PHÍ &gt; 100trđ</t>
  </si>
  <si>
    <t>0985846047</t>
  </si>
  <si>
    <t>Thôn Hải An, Xã Quảng Thành, Huyện Hải Hà, Quảng Ninh</t>
  </si>
  <si>
    <t>01657343898</t>
  </si>
  <si>
    <t>Thôn 1, Xã Quảng Thắng, Huyện Hải Hà, Quảng Ninh</t>
  </si>
  <si>
    <t>0936583681</t>
  </si>
  <si>
    <t xml:space="preserve">Nhóm Hải Hà 6  </t>
  </si>
  <si>
    <t>Số 82 Trần Khánh Dư, Thị trấn Quảng Hà, Huyện Hải Hà, Quảng Ninh</t>
  </si>
  <si>
    <t>0989563573</t>
  </si>
  <si>
    <t>59 Ngô Quyền, Thị trấn Quảng Hà, Huyện Hải Hà, Quảng Ninh</t>
  </si>
  <si>
    <t>569489025</t>
  </si>
  <si>
    <t>AC/018P-0350965</t>
  </si>
  <si>
    <t xml:space="preserve">Nhóm Đầm Hà 1 </t>
  </si>
  <si>
    <t>08001800000254</t>
  </si>
  <si>
    <t>Ty Thị Gia</t>
  </si>
  <si>
    <t>Phố Trần Khánh Dư, Huyện Hải Hà, Tỉnh Quảng Ninh</t>
  </si>
  <si>
    <t>0945098979</t>
  </si>
  <si>
    <t xml:space="preserve">Nhóm Sao Việt  </t>
  </si>
  <si>
    <t xml:space="preserve">Nhóm Hải Hà 4  </t>
  </si>
  <si>
    <t>Thôn 4, Xã Quảng Chính, Huyện Hải Hà, Quảng Ninh</t>
  </si>
  <si>
    <t>01666768106</t>
  </si>
  <si>
    <t>Trần Bình Trọng, Thị trấn Quảng Hà, Huyện Hải Hà, Quảng Ninh</t>
  </si>
  <si>
    <t>01657384636</t>
  </si>
  <si>
    <t xml:space="preserve">Nhóm PA  </t>
  </si>
  <si>
    <t xml:space="preserve">Nhóm Quyết Tâm  </t>
  </si>
  <si>
    <t>Số nhà 188, Thị trấn Quảng Hà, Huyện Hải Hà, Quảng Ninh</t>
  </si>
  <si>
    <t>075108476</t>
  </si>
  <si>
    <t xml:space="preserve">Nhóm Hải Hà 15  </t>
  </si>
  <si>
    <t xml:space="preserve">Nhóm Phát Lộc  </t>
  </si>
  <si>
    <t xml:space="preserve">Nhóm Móng Cái 2  </t>
  </si>
  <si>
    <t xml:space="preserve"> Phố Minh Khai, Huyện Đầm Hà, Tỉnh Quảng Ninh</t>
  </si>
  <si>
    <t>0975013989</t>
  </si>
  <si>
    <t>Số nhà 05 - Phố Minh Khai, Thị trấn Đầm Hà, Huyện Đầm Hà, Quảng Ninh</t>
  </si>
  <si>
    <t>TỔNG PHÍ &lt; 100trđ</t>
  </si>
  <si>
    <t>Phố Hà Quang Vóc, Huyện Đầm Hà, Tỉnh Quảng Ninh</t>
  </si>
  <si>
    <t>0362234099</t>
  </si>
  <si>
    <t xml:space="preserve">Nhóm Quyết Tiến  </t>
  </si>
  <si>
    <t>64 Chu Văn An, Thị trấn Quảng Hà, Huyện Hải Hà, Quảng Ninh</t>
  </si>
  <si>
    <t>0916816626</t>
  </si>
  <si>
    <t>Thôn Vạn Lọc, Xã Cái Chiên, Huyện Hải Hà, Quảng Ninh</t>
  </si>
  <si>
    <t>0976522118</t>
  </si>
  <si>
    <t xml:space="preserve">Nhóm Quyết thắng  </t>
  </si>
  <si>
    <t xml:space="preserve">Nhóm Quyết Chiến  </t>
  </si>
  <si>
    <t xml:space="preserve">Nhóm Đại Phát  </t>
  </si>
  <si>
    <t>241 Lý Thường Kiệt, Thị trấn Quảng Hà, Huyện Hải Hà, Quảng Ninh</t>
  </si>
  <si>
    <t xml:space="preserve">Nhóm Chiến Thắng  </t>
  </si>
  <si>
    <t>01296789666</t>
  </si>
  <si>
    <t xml:space="preserve">Nhóm Thành Đạt  </t>
  </si>
  <si>
    <t xml:space="preserve">Nhóm Đầm Hà 5  </t>
  </si>
  <si>
    <t>Nhóm Quyết Chí</t>
  </si>
  <si>
    <t>241 - Phố Lý Thường Kiệt, Thị trấn Quảng Hà, Huyện Hải Hà, Quảng Ninh</t>
  </si>
  <si>
    <t>01296789888</t>
  </si>
  <si>
    <t>05708700001246</t>
  </si>
  <si>
    <t>Vương Thị Thoa</t>
  </si>
  <si>
    <t>Thôn 7, Huyện Hải Hà, Tỉnh Quảng Ninh</t>
  </si>
  <si>
    <t>0915353646</t>
  </si>
  <si>
    <t>08700010659</t>
  </si>
  <si>
    <t>Số 58 Trần Khánh Dư, Huyện Hải Hà, Tỉnh Quảng Ninh</t>
  </si>
  <si>
    <t>569004062</t>
  </si>
  <si>
    <t>Bùi Xuân Trung</t>
  </si>
  <si>
    <t>SN 127 Phố Lý Thường Kiệt, Thị trấn Quảng Hà, Huyện Hải Hà, Quảng Ninh</t>
  </si>
  <si>
    <t>0983851458</t>
  </si>
  <si>
    <t>AC/018P-0349151</t>
  </si>
  <si>
    <t>569001852</t>
  </si>
  <si>
    <t>Đỗ Thị Hồng</t>
  </si>
  <si>
    <t>64 Trần Khánh Dư, Thị trấn Quảng Hà, Huyện Hải Hà, Quảng Ninh</t>
  </si>
  <si>
    <t>01644161466</t>
  </si>
  <si>
    <t>AC/018P-0349150</t>
  </si>
  <si>
    <t>58 - Phố Trần Khánh Dư, Thị trấn Quảng Hà, Huyện Hải Hà, Quảng Ninh</t>
  </si>
  <si>
    <t>01639746218</t>
  </si>
  <si>
    <t>01662712288</t>
  </si>
  <si>
    <t>569017299</t>
  </si>
  <si>
    <t>Đoàn Thị Ngọc</t>
  </si>
  <si>
    <t>Tổ 3 Hạ Long, Phường Ninh Dương, Thành phố Móng Cái, Quảng Ninh</t>
  </si>
  <si>
    <t>01242029276</t>
  </si>
  <si>
    <t>01242024224</t>
  </si>
  <si>
    <t>AC/018P-0349153</t>
  </si>
  <si>
    <t>569017406</t>
  </si>
  <si>
    <t>Đoàn Văn Ước</t>
  </si>
  <si>
    <t>Thôn Vạn Cả, Xã Cái Chiên, Huyện Hải Hà, Quảng Ninh</t>
  </si>
  <si>
    <t>01647852718</t>
  </si>
  <si>
    <t>AC/018P-0349154</t>
  </si>
  <si>
    <t>569234655</t>
  </si>
  <si>
    <t>Tổ 3 - Khu Hạ Long, Phường Ninh Dương, Thành phố Móng Cái, Quảng Ninh</t>
  </si>
  <si>
    <t>01695959216</t>
  </si>
  <si>
    <t>AC/018P-0350405</t>
  </si>
  <si>
    <t>569233592</t>
  </si>
  <si>
    <t>Tô Văn Tất</t>
  </si>
  <si>
    <t>AC/018P-0350404</t>
  </si>
  <si>
    <t>568967684</t>
  </si>
  <si>
    <t>Đoàn Thị My</t>
  </si>
  <si>
    <t>01648451226</t>
  </si>
  <si>
    <t>AC/018P-0350406</t>
  </si>
  <si>
    <t>569212184</t>
  </si>
  <si>
    <t>Số nhà 26 - phố Chu Văn An, Thị trấn Quảng Hà, Huyện Hải Hà, Quảng Ninh</t>
  </si>
  <si>
    <t>0978335586</t>
  </si>
  <si>
    <t>AC/018P-0347913</t>
  </si>
  <si>
    <t>Thôn 9, Xã Quảng Long, Huyện Hải Hà, Quảng Ninh</t>
  </si>
  <si>
    <t>01686526315</t>
  </si>
  <si>
    <t>61- Ngô Quyền, Huyện Hải Hà, Tỉnh Quảng Ninh</t>
  </si>
  <si>
    <t>0984084088</t>
  </si>
  <si>
    <t>05701800041549</t>
  </si>
  <si>
    <t>Ty Thị Oanh</t>
  </si>
  <si>
    <t>235 - Hoàng Văn Thụ, Huyện Đầm Hà, Tỉnh Quảng Ninh</t>
  </si>
  <si>
    <t>0368296916</t>
  </si>
  <si>
    <t>08700010661</t>
  </si>
  <si>
    <t>Thôn 4, Xã Quảng Minh, Huyện Hải Hà, Quảng Ninh</t>
  </si>
  <si>
    <t>01633392678</t>
  </si>
  <si>
    <t>Tổ Dân Phố 12, Quận Kiến An, Thành Phố Hải Phòng</t>
  </si>
  <si>
    <t>0973343333</t>
  </si>
  <si>
    <t>569039469</t>
  </si>
  <si>
    <t>Ân Tiến Sơn</t>
  </si>
  <si>
    <t>Lý A Coỏng, Thị trấn Đầm Hà, Huyện Đầm Hà, Quảng Ninh</t>
  </si>
  <si>
    <t>0976873416</t>
  </si>
  <si>
    <t>AC/018P-0350410</t>
  </si>
  <si>
    <t>U108701020</t>
  </si>
  <si>
    <t>Thôn 6, Huyện Hải Hà, Tỉnh Quảng Ninh</t>
  </si>
  <si>
    <t>0385616840</t>
  </si>
  <si>
    <t>08700010290</t>
  </si>
  <si>
    <t>569234826</t>
  </si>
  <si>
    <t>138A - Phố Hoàng Hoa Thám, Thị trấn Quảng Hà, Huyện Hải Hà, Quảng Ninh</t>
  </si>
  <si>
    <t>0982281868</t>
  </si>
  <si>
    <t>AC/018P-0349726</t>
  </si>
  <si>
    <t>569234928</t>
  </si>
  <si>
    <t>Vũ Thị Ngọc Bích</t>
  </si>
  <si>
    <t>SN 301A - Chung cư Hồng Hà, Phường Hồng Hà, Thành phố Hạ Long, Quảng Ninh</t>
  </si>
  <si>
    <t>0982346689</t>
  </si>
  <si>
    <t>AC/018P-0349727</t>
  </si>
  <si>
    <t>Thôn Hải Thành, Xã Quảng Thành, Huyện Hải Hà, Quảng Ninh</t>
  </si>
  <si>
    <t>01696810515</t>
  </si>
  <si>
    <t>569260498</t>
  </si>
  <si>
    <t>Thôn 2, Xã Quảng Thịnh, Huyện Hải Hà, Quảng Ninh</t>
  </si>
  <si>
    <t>0339199996</t>
  </si>
  <si>
    <t>AC/018P-0349729</t>
  </si>
  <si>
    <t>Chợ Hải Yên, Phường Hải Yên, Thành phố Móng Cái, Quảng Ninh</t>
  </si>
  <si>
    <t>0166.511.6969</t>
  </si>
  <si>
    <t>Số 17 - Hùng Vương, Phường Trần Phú, Thành phố Móng Cái, Quảng Ninh</t>
  </si>
  <si>
    <t>01653203989</t>
  </si>
  <si>
    <t>88 - Phố Hòa Lạc, Phường Hoà Lạc, Thành phố Móng Cái, Quảng Ninh</t>
  </si>
  <si>
    <t>0912392509</t>
  </si>
  <si>
    <t>Tiểu khu 12, Thị trấn Mộc Châu, Huyện Mộc Châu, Sơn La</t>
  </si>
  <si>
    <t>01626010408</t>
  </si>
  <si>
    <t>Thôn Hải Sơn, Xã Quảng Thành, Huyện Hải Hà, Quảng Ninh</t>
  </si>
  <si>
    <t>01679502266</t>
  </si>
  <si>
    <t>0962 156 038</t>
  </si>
  <si>
    <t>01687 556 288</t>
  </si>
  <si>
    <t>568514840</t>
  </si>
  <si>
    <t>Số 61 - Trần Phú, Phường Trần Phú, Thành phố Móng Cái, Quảng Ninh</t>
  </si>
  <si>
    <t>0966201993</t>
  </si>
  <si>
    <t>AC/018P-0349219</t>
  </si>
  <si>
    <t>SN 41- Đường 20/11- Tiểu khu 11, Thị trấn Mộc Châu, Huyện Mộc Châu, Sơn La</t>
  </si>
  <si>
    <t>01673 524 856</t>
  </si>
  <si>
    <t>01692412333</t>
  </si>
  <si>
    <t>Thôn 2, Xã Quảng Thắng, Huyện Hải Hà, Quảng Ninh</t>
  </si>
  <si>
    <t>0987690816</t>
  </si>
  <si>
    <t>Thôn 6, Xã Quảng Minh, Huyện Hải Hà, Quảng Ninh</t>
  </si>
  <si>
    <t>0969760896</t>
  </si>
  <si>
    <t>20 Đào Phúc Lộc, Phường Hoà Lạc, Thành phố Móng Cái, Quảng Ninh</t>
  </si>
  <si>
    <t>0949132388</t>
  </si>
  <si>
    <t>0972196322</t>
  </si>
  <si>
    <t>Phố Chu Văn An, Thị trấn Quảng Hà, Huyện Hải Hà, Quảng Ninh</t>
  </si>
  <si>
    <t>0975411808</t>
  </si>
  <si>
    <t>Thôn 4, Xã Quảng Long, Huyện Hải Hà, Quảng Ninh</t>
  </si>
  <si>
    <t>01697747483</t>
  </si>
  <si>
    <t>01636134928</t>
  </si>
  <si>
    <t>Phố Nguyễn Du, Thị trấn Quảng Hà, Huyện Hải Hà, Quảng Ninh</t>
  </si>
  <si>
    <t>0986919819</t>
  </si>
  <si>
    <t>05701800013515</t>
  </si>
  <si>
    <t>Số 69 - Chu Văn An, Huyện Hải Hà, Tỉnh Quảng Ninh</t>
  </si>
  <si>
    <t>0357072838</t>
  </si>
  <si>
    <t>08700010568</t>
  </si>
  <si>
    <t>568591399</t>
  </si>
  <si>
    <t>01655728233</t>
  </si>
  <si>
    <t>AC/018P-0350425</t>
  </si>
  <si>
    <t>115 Lý Thường Kiệt, Thị trấn Quảng Hà, Huyện Hải Hà, Quảng Ninh</t>
  </si>
  <si>
    <t>Số 14 - Hoàng Văn Thủ, Phường Hoà Lạc, Thành phố Móng Cái, Quảng Ninh</t>
  </si>
  <si>
    <t>0912 068 303</t>
  </si>
  <si>
    <t>Thôn 4 Xã Quảng Minh, Huyện Hải Hà, Tỉnh Quảng Ninh</t>
  </si>
  <si>
    <t>05701800013102</t>
  </si>
  <si>
    <t>Hoàng Thị Kim Dung</t>
  </si>
  <si>
    <t>0387433888</t>
  </si>
  <si>
    <t>08700010571</t>
  </si>
  <si>
    <t>Số 100 Đường Triều Dương Phường Trần Phú, Thành phố Móng Cái, Tỉnh Quảng Ninh</t>
  </si>
  <si>
    <t>0913071910</t>
  </si>
  <si>
    <t>Thôn 3, Xã Quảng Thắng, Huyện Hải Hà, Quảng Ninh</t>
  </si>
  <si>
    <t>01679008692</t>
  </si>
  <si>
    <t>Khu 3, Phường Ka Long, Thành phố Móng Cái, Quảng Ninh</t>
  </si>
  <si>
    <t>0977226177</t>
  </si>
  <si>
    <t>568234894</t>
  </si>
  <si>
    <t>Thôn Hải Yên, Xã Quảng Thành, Huyện Hải Hà, Quảng Ninh</t>
  </si>
  <si>
    <t>0948413555</t>
  </si>
  <si>
    <t>AC/018P-0350434</t>
  </si>
  <si>
    <t>Thôn 1 Xã Quảng Minh, Huyện Hải Hà, Tỉnh Quảng Ninh</t>
  </si>
  <si>
    <t>Số 18 - Yết Kiêu, Thị trấn Quảng Hà, Huyện Hải Hà, Quảng Ninh</t>
  </si>
  <si>
    <t>0982264238</t>
  </si>
  <si>
    <t>Thôn 1, Xã Quảng Minh, Huyện Hải Hà, Quảng Ninh</t>
  </si>
  <si>
    <t>0981382589</t>
  </si>
  <si>
    <t>Thôn 5, Xã Quảng Minh, Huyện Hải Hà, Quảng Ninh</t>
  </si>
  <si>
    <t>0965013571</t>
  </si>
  <si>
    <t>0989326518</t>
  </si>
  <si>
    <t>Thôn 9 Xã Hải Xuân, Thành phố Móng Cái, Tỉnh Quảng Ninh</t>
  </si>
  <si>
    <t>Số 291 Lý Thường Kiệt, Huyện Hải Hà, Tỉnh Quảng Ninh</t>
  </si>
  <si>
    <t>Thôn Trung Xã Phú Hải, Huyện Hải Hà, Tỉnh Quảng Ninh</t>
  </si>
  <si>
    <t>0357181888</t>
  </si>
  <si>
    <t>Phố Nguyễn Du, Huyện Hải Hà, Tỉnh Quảng Ninh</t>
  </si>
  <si>
    <t>0977231847</t>
  </si>
  <si>
    <t>Thôn Bắc Xã Phú Hải, Huyện Hải Hà, Tỉnh Quảng Ninh</t>
  </si>
  <si>
    <t>763112</t>
  </si>
  <si>
    <t>Thôn 7, Xã Quảng Long, Huyện Hải Hà, Quảng Ninh</t>
  </si>
  <si>
    <t>01686560999</t>
  </si>
  <si>
    <t>65 - Trần Quốc Toản, Thị trấn Quảng Hà, Huyện Hải Hà, Quảng Ninh</t>
  </si>
  <si>
    <t>01648387258</t>
  </si>
  <si>
    <t>26 - Hùng Vương, Phường Hoà Lạc, Thành phố Móng Cái, Quảng Ninh</t>
  </si>
  <si>
    <t>0912066680</t>
  </si>
  <si>
    <t>01696595344</t>
  </si>
  <si>
    <t>Thôn 6 Quảng Minh, Huyện Hải Hà, Tỉnh Quảng Ninh</t>
  </si>
  <si>
    <t>Thôn Hải Đông, Xã Quảng Thành, Huyện Hải Hà, Quảng Ninh</t>
  </si>
  <si>
    <t>01665202828</t>
  </si>
  <si>
    <t>Thôn 3, Xã Quảng Long, Huyện Hải Hà, Quảng Ninh</t>
  </si>
  <si>
    <t>0979 559 250</t>
  </si>
  <si>
    <t>Thôn 5 Xã Quảng Long, Huyện Hải Hà, Tỉnh Quảng Ninh</t>
  </si>
  <si>
    <t>SN 36 Chu Văn An, Thị trấn Quảng Hà, Huyện Hải Hà, Quảng Ninh</t>
  </si>
  <si>
    <t>0978099918</t>
  </si>
  <si>
    <t>0906242512</t>
  </si>
  <si>
    <t>0969323262</t>
  </si>
  <si>
    <t>0977288963</t>
  </si>
  <si>
    <t>01686153658</t>
  </si>
  <si>
    <t>Thôn 5, Xã Quảng Chính, Huyện Hải Hà, Quảng Ninh</t>
  </si>
  <si>
    <t>Thôn 2 Quảng Thành, Huyện Hải Hà, Tỉnh Quảng Ninh</t>
  </si>
  <si>
    <t>Thôn Hải Thành, Huyện Hải Hà, Tỉnh Quảng Ninh</t>
  </si>
  <si>
    <t>01687996886</t>
  </si>
  <si>
    <t>SN 69 Đường Triều Dương Phường Trần Phú, Thành phố Móng Cái, Tỉnh Quảng Ninh</t>
  </si>
  <si>
    <t>Tổ 7 Khu Thượng Phường Ninh Dương, Thành phố Móng Cái, Tỉnh Quảng Ninh</t>
  </si>
  <si>
    <t>569050934</t>
  </si>
  <si>
    <t>AC/018P-0350463</t>
  </si>
  <si>
    <t>AC/018P-0350464</t>
  </si>
  <si>
    <t>77 Chu Văn An, Thị trấn Quảng Hà, Huyện Hải Hà, Quảng Ninh</t>
  </si>
  <si>
    <t>01688160166</t>
  </si>
  <si>
    <t>Thôn Hải Yên, Huyện Hải Hà, Tỉnh Quảng Ninh</t>
  </si>
  <si>
    <t>0357377737</t>
  </si>
  <si>
    <t>Thôn 6 Xã Quảng Thành, Huyện Hải Hà, Tỉnh Quảng Ninh</t>
  </si>
  <si>
    <t>Thôn 2, Xã Quảng Minh, Huyện Hải Hà, Quảng Ninh</t>
  </si>
  <si>
    <t>01687761888</t>
  </si>
  <si>
    <t>SN 260 Phường Cửa Ông, Thành phố Cẩm Phả, Tỉnh Quảng Ninh</t>
  </si>
  <si>
    <t>568686592</t>
  </si>
  <si>
    <t>Lỷ Sám Múi (Lý Thị Thảo)</t>
  </si>
  <si>
    <t>Thôn 4, Xã Quảng Sơn, Huyện Hải Hà, Quảng Ninh</t>
  </si>
  <si>
    <t>01694361705</t>
  </si>
  <si>
    <t>AC/018P-0350475</t>
  </si>
  <si>
    <t>568398928</t>
  </si>
  <si>
    <t>Phố Hoàng Hoa Thám, Thị trấn Quảng Hà, Huyện Hải Hà, Quảng Ninh</t>
  </si>
  <si>
    <t>0985097199</t>
  </si>
  <si>
    <t>AC/018P-0350471</t>
  </si>
  <si>
    <t>568399258</t>
  </si>
  <si>
    <t>Thôn Nam, Xã Phú Hải, Huyện Hải Hà, Quảng Ninh</t>
  </si>
  <si>
    <t>0919725942</t>
  </si>
  <si>
    <t>AC/018P-0350473</t>
  </si>
  <si>
    <t>01657384612</t>
  </si>
  <si>
    <t>0904258317</t>
  </si>
  <si>
    <t>568398993</t>
  </si>
  <si>
    <t>0333762075</t>
  </si>
  <si>
    <t>0934364855</t>
  </si>
  <si>
    <t>AC/018P-0350472</t>
  </si>
  <si>
    <t>Thôn 11 Xã Hải Đông, Thành phố Móng Cái, Tỉnh Quảng Ninh</t>
  </si>
  <si>
    <t>0988478850</t>
  </si>
  <si>
    <t>Khu 5, Phường Hải Yên, Thành phố Móng Cái, Quảng Ninh</t>
  </si>
  <si>
    <t>0972198693</t>
  </si>
  <si>
    <t>Nhà Nghỉ Trung Hiếu - Đại Lộ Hòa Bình, Phường Trần Phú, Thành phố Móng Cái, Quảng Ninh</t>
  </si>
  <si>
    <t>01647220288</t>
  </si>
  <si>
    <t>568483649</t>
  </si>
  <si>
    <t>01654892522</t>
  </si>
  <si>
    <t>AC/018P-0350479</t>
  </si>
  <si>
    <t>568583935</t>
  </si>
  <si>
    <t>Ngô Văn Quân</t>
  </si>
  <si>
    <t>Bản Kháy Phầu, Xã Quảng Đức, Huyện Hải Hà, Quảng Ninh</t>
  </si>
  <si>
    <t>01635785999</t>
  </si>
  <si>
    <t>AC/018P-0350483</t>
  </si>
  <si>
    <t>0987 247 815</t>
  </si>
  <si>
    <t>01666 128 427</t>
  </si>
  <si>
    <t>AC/018P-0350485</t>
  </si>
  <si>
    <t>Thôn 9, Xã Hải Xuân, Thành phố Móng Cái, Quảng Ninh</t>
  </si>
  <si>
    <t>0903415876</t>
  </si>
  <si>
    <t>01694 156 168</t>
  </si>
  <si>
    <t>SN 21 Vĩnh An Trần Phú, Thành phố Móng Cái, Tỉnh Quảng Ninh</t>
  </si>
  <si>
    <t>Thôn 3 Quảng Thắng, Huyện Hải Hà, Tỉnh Quảng Ninh</t>
  </si>
  <si>
    <t>568237791</t>
  </si>
  <si>
    <t>33 - Kim Đồng, Phường Hoà Lạc, Thành phố Móng Cái, Quảng Ninh</t>
  </si>
  <si>
    <t>02033508808</t>
  </si>
  <si>
    <t>0915193188</t>
  </si>
  <si>
    <t>AC/018P-0350489</t>
  </si>
  <si>
    <t>01663392208</t>
  </si>
  <si>
    <t>569245122</t>
  </si>
  <si>
    <t>Vy Thị Tỵ</t>
  </si>
  <si>
    <t>192 - Tuệ Tình, Phường Ninh Dương, Thành phố Móng Cái, Quảng Ninh</t>
  </si>
  <si>
    <t>0912903782</t>
  </si>
  <si>
    <t>AC/018P-0350495</t>
  </si>
  <si>
    <t>Thôn 1 Xã Quảng Nghĩa, Thành phố Móng Cái, Tỉnh Quảng Ninh</t>
  </si>
  <si>
    <t>02801800001703</t>
  </si>
  <si>
    <t>Nguyễn Thị Thiết</t>
  </si>
  <si>
    <t>Tổ 2, Khu 3, Thành Phố Uông Bí, Tỉnh Quảng Ninh</t>
  </si>
  <si>
    <t>0988135273</t>
  </si>
  <si>
    <t>08700010595</t>
  </si>
  <si>
    <t>568113268</t>
  </si>
  <si>
    <t>Nguyễn Thị Ninh</t>
  </si>
  <si>
    <t>115 - Lý Thường Kiệt, Thị trấn Quảng Hà, Huyện Hải Hà, Quảng Ninh</t>
  </si>
  <si>
    <t>01686668006</t>
  </si>
  <si>
    <t>AC/018P-0350496</t>
  </si>
  <si>
    <t>01658276296</t>
  </si>
  <si>
    <t>138 - Đường Triệu Dương, Thành phố  Móng Cái, Quảng Ninh</t>
  </si>
  <si>
    <t>01679048888</t>
  </si>
  <si>
    <t>Thôn Bắc, Xã Phú Hải, Huyện Hải Hà, Quảng Ninh</t>
  </si>
  <si>
    <t>01682283431</t>
  </si>
  <si>
    <t>Khu 2, Xã Bình Ngọc, Thành phố Móng Cái, Quảng Ninh</t>
  </si>
  <si>
    <t>01643960866</t>
  </si>
  <si>
    <t>69 Triều Dương, Phường Trần Phú, Thành phố Móng Cái, Quảng Ninh</t>
  </si>
  <si>
    <t>0976605888</t>
  </si>
  <si>
    <t>568974784</t>
  </si>
  <si>
    <t>87 phố Ngô Quyền, Thị trấn Quảng Hà, Huyện Hải Hà, Quảng Ninh</t>
  </si>
  <si>
    <t>01655759268</t>
  </si>
  <si>
    <t>AC/018P-0350503</t>
  </si>
  <si>
    <t>568975747</t>
  </si>
  <si>
    <t>Hoàng Trọng Khiêm</t>
  </si>
  <si>
    <t>Số 87, Phố Ngô Quyền, Thị trấn Quảng Hà, Huyện Hải Hà, Quảng Ninh</t>
  </si>
  <si>
    <t>01664378388</t>
  </si>
  <si>
    <t>AC/018P-0350504</t>
  </si>
  <si>
    <t>Ngô Quyền, Thị trấn Quảng Hà, Huyện Hải Hà, Quảng Ninh</t>
  </si>
  <si>
    <t>0963 066 683</t>
  </si>
  <si>
    <t>0966 668 219</t>
  </si>
  <si>
    <t>Số 06 - Trần Quốc Toản, Huyện Hải Hà, Tỉnh Quảng Ninh</t>
  </si>
  <si>
    <t>0971158798</t>
  </si>
  <si>
    <t>01686526380</t>
  </si>
  <si>
    <t>0987672636</t>
  </si>
  <si>
    <t>01683327000</t>
  </si>
  <si>
    <t>568742575</t>
  </si>
  <si>
    <t>Thôn 10A, Xã Hải Xuân, Thành phố Móng Cái, Quảng Ninh</t>
  </si>
  <si>
    <t>AC/018P-0350511</t>
  </si>
  <si>
    <t>0962933756</t>
  </si>
  <si>
    <t>568487089</t>
  </si>
  <si>
    <t>AC/018P-0350514</t>
  </si>
  <si>
    <t>08608700000218</t>
  </si>
  <si>
    <t>Thôn 2, Huyện Hải Hà, Tỉnh Quảng Ninh</t>
  </si>
  <si>
    <t>08700010680</t>
  </si>
  <si>
    <t>DT/17T0000310</t>
  </si>
  <si>
    <t>569245988</t>
  </si>
  <si>
    <t>Thôn 1, Xã Quảng Thịnh, Huyện Hải Hà, Quảng Ninh</t>
  </si>
  <si>
    <t>0869569599</t>
  </si>
  <si>
    <t>AC/018P-0349736</t>
  </si>
  <si>
    <t>08608700000034</t>
  </si>
  <si>
    <t>Bùi Văn Hùng</t>
  </si>
  <si>
    <t>Thôn 4, Huyện Hải Hà, Tỉnh Quảng Ninh</t>
  </si>
  <si>
    <t>0978110878</t>
  </si>
  <si>
    <t>08700010025</t>
  </si>
  <si>
    <t>08608700000041</t>
  </si>
  <si>
    <t>Hoa Trọng Thịnh</t>
  </si>
  <si>
    <t>0979302466</t>
  </si>
  <si>
    <t>08700010026</t>
  </si>
  <si>
    <t>569236773</t>
  </si>
  <si>
    <t>0983286127</t>
  </si>
  <si>
    <t>AC/018P-0350515</t>
  </si>
  <si>
    <t>0968888975</t>
  </si>
  <si>
    <t>569488890</t>
  </si>
  <si>
    <t>0377347657</t>
  </si>
  <si>
    <t>AC/018P-0350971</t>
  </si>
  <si>
    <t>568902278</t>
  </si>
  <si>
    <t>Ngô Văn Bảo</t>
  </si>
  <si>
    <t>Phố Phan Đình Phùng, Thị trấn Quảng Hà, Huyện Hải Hà, Quảng Ninh</t>
  </si>
  <si>
    <t>AC/018P-0350516</t>
  </si>
  <si>
    <t>568538403</t>
  </si>
  <si>
    <t>Nguyễn Mạnh Tưởng</t>
  </si>
  <si>
    <t>01699606386</t>
  </si>
  <si>
    <t>AC/018P-0350517</t>
  </si>
  <si>
    <t>05701800023361</t>
  </si>
  <si>
    <t>171, Chu Văn An, Huyện Hải Hà, Tỉnh Quảng Ninh</t>
  </si>
  <si>
    <t>08700010598</t>
  </si>
  <si>
    <t>568355460</t>
  </si>
  <si>
    <t>Vũ Xuân Tuấn</t>
  </si>
  <si>
    <t>Số 52 Hòa Lạc, Phường Hoà Lạc, Thành phố Móng Cái, Quảng Ninh</t>
  </si>
  <si>
    <t>0906223888</t>
  </si>
  <si>
    <t>AC/018P-0350521</t>
  </si>
  <si>
    <t>568355325</t>
  </si>
  <si>
    <t>Số 22 Hữu Nghị, Phường Hoà Lạc, Thành phố Móng Cái, Quảng Ninh</t>
  </si>
  <si>
    <t>0985790999</t>
  </si>
  <si>
    <t>AC/018P-0350520</t>
  </si>
  <si>
    <t>Tổ 7, Phường Ninh Dương, Thành phố Móng Cái, Quảng Ninh</t>
  </si>
  <si>
    <t>0164 929 7932</t>
  </si>
  <si>
    <t>568357488</t>
  </si>
  <si>
    <t>Nguyễn Mạnh Trường</t>
  </si>
  <si>
    <t>0912977888</t>
  </si>
  <si>
    <t>AC/018P-0350524</t>
  </si>
  <si>
    <t>568355318</t>
  </si>
  <si>
    <t>Vũ Minh Thảo</t>
  </si>
  <si>
    <t>103 - Đường 5/8, Phường Ka Long, Thành phố Móng Cái, Quảng Ninh</t>
  </si>
  <si>
    <t>01688 662 888</t>
  </si>
  <si>
    <t>AC/018P-0350519</t>
  </si>
  <si>
    <t>01697363564</t>
  </si>
  <si>
    <t>Số 22 - Hữu Nghị, Phường Hoà Lạc, Thành phố Móng Cái, Quảng Ninh</t>
  </si>
  <si>
    <t>0912948948</t>
  </si>
  <si>
    <t>0972306888</t>
  </si>
  <si>
    <t>568639817</t>
  </si>
  <si>
    <t>Lưu Văn Đại</t>
  </si>
  <si>
    <t>0975772686</t>
  </si>
  <si>
    <t>AC/018P-0350527</t>
  </si>
  <si>
    <t>568320837</t>
  </si>
  <si>
    <t>Nguyễn Văn Tâm</t>
  </si>
  <si>
    <t>Phố Chu Văn An, Quảng Hà, Huyện Hải Hà, Quảng Ninh</t>
  </si>
  <si>
    <t>0984 478 091</t>
  </si>
  <si>
    <t>AC/018P-0350529</t>
  </si>
  <si>
    <t>568320809</t>
  </si>
  <si>
    <t>Số 03 - Phố Trần Bình Trọng, Thị trấn Quảng Hà, Huyện Hải Hà, Quảng Ninh</t>
  </si>
  <si>
    <t>0912 977 866</t>
  </si>
  <si>
    <t>01638833833</t>
  </si>
  <si>
    <t>AC/018P-0350528</t>
  </si>
  <si>
    <t>568503475</t>
  </si>
  <si>
    <t>Lê Thị Quý</t>
  </si>
  <si>
    <t>Số 354 - Phố Nguyễn Du, Thị trấn Quảng Hà, Huyện Hải Hà, Quảng Ninh</t>
  </si>
  <si>
    <t>0906064328</t>
  </si>
  <si>
    <t>AC/018P-0350530</t>
  </si>
  <si>
    <t>Khu Nam Thọ, Phường Trà Cổ, Thành phố Móng Cái, Quảng Ninh</t>
  </si>
  <si>
    <t>0976260666</t>
  </si>
  <si>
    <t>0936874789</t>
  </si>
  <si>
    <t>37 Phan Chu Trinh, Phường Hoà Lạc, Thành phố Móng Cái, Quảng Ninh</t>
  </si>
  <si>
    <t>0934419750</t>
  </si>
  <si>
    <t>05 Nguyễn Văn Trỗi, Phường Trần Phú, Thành phố Móng Cái, Quảng Ninh</t>
  </si>
  <si>
    <t>01652687291</t>
  </si>
  <si>
    <t>Số 17 - Phan Chu Trinh, Thành phố Móng Cái, Tỉnh Quảng Ninh</t>
  </si>
  <si>
    <t>số 33, Phan Chu Trinh, Phường Hoà Lạc, Thành phố Móng Cái, Quảng Ninh</t>
  </si>
  <si>
    <t>Thọ Xuân, Phường Hoà Lạc, Thành phố Móng Cái, Quảng Ninh</t>
  </si>
  <si>
    <t>0333 886 586</t>
  </si>
  <si>
    <t>569024218</t>
  </si>
  <si>
    <t>Nguyễn Văn Hinh</t>
  </si>
  <si>
    <t>11 - phố Phan Đình Phùng, Thị trấn Quảng Hà, Huyện Hải Hà, Quảng Ninh</t>
  </si>
  <si>
    <t>01646315365</t>
  </si>
  <si>
    <t>AC/018P-0350538</t>
  </si>
  <si>
    <t>0963418459</t>
  </si>
  <si>
    <t>01686913818</t>
  </si>
  <si>
    <t>568538291</t>
  </si>
  <si>
    <t>Phạm Văn Thắng</t>
  </si>
  <si>
    <t>01686666040</t>
  </si>
  <si>
    <t>AC/018P-0350540</t>
  </si>
  <si>
    <t>569483157</t>
  </si>
  <si>
    <t>Trần Thị Thịnh</t>
  </si>
  <si>
    <t>31- Ngô Quyền, Thị trấn Quảng Hà, Huyện Hải Hà, Quảng Ninh</t>
  </si>
  <si>
    <t>0867093868</t>
  </si>
  <si>
    <t>AC/018P-0350541</t>
  </si>
  <si>
    <t>569483804</t>
  </si>
  <si>
    <t>Ngô Thị Nguyệt</t>
  </si>
  <si>
    <t>Thôn 6, Xã Quảng Chính, Huyện Hải Hà, Quảng Ninh</t>
  </si>
  <si>
    <t>0374992689</t>
  </si>
  <si>
    <t>AC/018P-0350542</t>
  </si>
  <si>
    <t>569488805</t>
  </si>
  <si>
    <t>04 Phan Đình Phùng, Thị trấn Quảng Hà, Huyện Hải Hà, Quảng Ninh</t>
  </si>
  <si>
    <t>AC/018P-0350972</t>
  </si>
  <si>
    <t>01672570965</t>
  </si>
  <si>
    <t>09879690452</t>
  </si>
  <si>
    <t>0988836193</t>
  </si>
  <si>
    <t>01658622908</t>
  </si>
  <si>
    <t>Tổ 6 - Khu Hạ Long, Phường Ninh Dương, Thành phố Móng Cái, Quảng Ninh</t>
  </si>
  <si>
    <t>0979357378</t>
  </si>
  <si>
    <t>70 - Lý Tự Trọng, Phường Hoà Lạc, Thành phố Móng Cái, Quảng Ninh</t>
  </si>
  <si>
    <t>0904062938</t>
  </si>
  <si>
    <t>01664156363</t>
  </si>
  <si>
    <t>Thôn 4, Xã Hải Tiến, Thành phố Móng Cái, Quảng Ninh</t>
  </si>
  <si>
    <t>0983185738</t>
  </si>
  <si>
    <t>568583218</t>
  </si>
  <si>
    <t>Khu Thượng Trung, Phường Ninh Dương, Thành phố Móng Cái, Quảng Ninh</t>
  </si>
  <si>
    <t>0915048916</t>
  </si>
  <si>
    <t>AC/018P-0350552</t>
  </si>
  <si>
    <t>568579213</t>
  </si>
  <si>
    <t>Vi Thị Phượng</t>
  </si>
  <si>
    <t>Thôn 1, Xã Quảng Nghĩa, Thành phố Móng Cái, Quảng Ninh</t>
  </si>
  <si>
    <t>0943275177</t>
  </si>
  <si>
    <t>AC/018P-0350550</t>
  </si>
  <si>
    <t>568906595</t>
  </si>
  <si>
    <t>Đặng Thanh Hương</t>
  </si>
  <si>
    <t>Km12, Thôn 8, Xã Hải Đông, Thành phố Móng Cái, Quảng Ninh</t>
  </si>
  <si>
    <t>0985988366</t>
  </si>
  <si>
    <t>AC/018P-0350553</t>
  </si>
  <si>
    <t>568789872</t>
  </si>
  <si>
    <t>Nguyễn Văn Trương</t>
  </si>
  <si>
    <t>01693862526</t>
  </si>
  <si>
    <t>AC/018P-0350554</t>
  </si>
  <si>
    <t>Thôn 5, Thành phố Móng Cái, Tỉnh Quảng Ninh</t>
  </si>
  <si>
    <t>0358529062</t>
  </si>
  <si>
    <t>0987349878</t>
  </si>
  <si>
    <t>0971688198</t>
  </si>
  <si>
    <t>01688371373</t>
  </si>
  <si>
    <t>thôn 5, Xã Quảng Nghĩa, Thành phố Móng Cái, Quảng Ninh</t>
  </si>
  <si>
    <t>01675979688</t>
  </si>
  <si>
    <t>568586381</t>
  </si>
  <si>
    <t>Nguyễn Văn Đô</t>
  </si>
  <si>
    <t>C14 E43, Xã Quảng Thành, Huyện Hải Hà, Quảng Ninh</t>
  </si>
  <si>
    <t>01643845855</t>
  </si>
  <si>
    <t>AC/018P-0350560</t>
  </si>
  <si>
    <t>Khu 3, Xã Bình Ngọc, Thành phố Móng Cái, Quảng Ninh</t>
  </si>
  <si>
    <t>01673114793</t>
  </si>
  <si>
    <t>Khu 9, Xã Hải Hoà, Thành phố Móng Cái, Quảng Ninh</t>
  </si>
  <si>
    <t>0917616829</t>
  </si>
  <si>
    <t>568588673</t>
  </si>
  <si>
    <t>Đỗ Hải Phong</t>
  </si>
  <si>
    <t>Khu 3, Xã Hải Hoà, Thành phố Móng Cái, Quảng Ninh</t>
  </si>
  <si>
    <t>0966696788</t>
  </si>
  <si>
    <t>AC/018P-0350563</t>
  </si>
  <si>
    <t>0975108750</t>
  </si>
  <si>
    <t>01634624606</t>
  </si>
  <si>
    <t>569024257</t>
  </si>
  <si>
    <t>Nguyễn Văn Lộc</t>
  </si>
  <si>
    <t>0971888142</t>
  </si>
  <si>
    <t>AC/018P-0349807</t>
  </si>
  <si>
    <t>01656956636</t>
  </si>
  <si>
    <t>Thôn Hải Đông, Huyện Hải Hà, Tỉnh Quảng Ninh</t>
  </si>
  <si>
    <t>0349814276</t>
  </si>
  <si>
    <t>569028361</t>
  </si>
  <si>
    <t>01664998094</t>
  </si>
  <si>
    <t>AC/018P-0349810</t>
  </si>
  <si>
    <t>U108701036</t>
  </si>
  <si>
    <t>163 - Chu Văn An, Thị trấn Quảng Hà, Huyện Hải Hà, Quảng Ninh</t>
  </si>
  <si>
    <t>01694986483</t>
  </si>
  <si>
    <t>153 - Phố Trần Bình Trọng, Thị trấn Quảng Hà, Huyện Hải Hà, Quảng Ninh</t>
  </si>
  <si>
    <t>0983879396</t>
  </si>
  <si>
    <t>0985554220</t>
  </si>
  <si>
    <t>569265302</t>
  </si>
  <si>
    <t>Đỗ Thị Mai</t>
  </si>
  <si>
    <t>60 Chu Văn An, Thị trấn Quảng Hà, Huyện Hải Hà, Quảng Ninh</t>
  </si>
  <si>
    <t>01683527615</t>
  </si>
  <si>
    <t>AC/018P-0348139</t>
  </si>
  <si>
    <t>Số nhà 259 - Nguyễn Du, Thị trấn Quảng Hà, Huyện Hải Hà, Quảng Ninh</t>
  </si>
  <si>
    <t>01656797245</t>
  </si>
  <si>
    <t>01682893888</t>
  </si>
  <si>
    <t>Số 160 Trần Bình Trọng, Huyện Hải Hà, Tỉnh Quảng Ninh</t>
  </si>
  <si>
    <t>0988323517</t>
  </si>
  <si>
    <t>121 - Nguyễn Du, Thị trấn Quảng Hà, Huyện Hải Hà, Quảng Ninh</t>
  </si>
  <si>
    <t>01646781990</t>
  </si>
  <si>
    <t>569320631</t>
  </si>
  <si>
    <t>Lê Xuân Chiều</t>
  </si>
  <si>
    <t>147 Trần Bình Trọng, Thị trấn Quảng Hà, Huyện Hải Hà, Quảng Ninh</t>
  </si>
  <si>
    <t>01632585809</t>
  </si>
  <si>
    <t>AC/018P-0350596</t>
  </si>
  <si>
    <t>147 Phồ Trần Bình Trọng, Thị trấn Quảng Hà, Huyện Hải Hà, Quảng Ninh</t>
  </si>
  <si>
    <t>0819459925</t>
  </si>
  <si>
    <t>0976519368</t>
  </si>
  <si>
    <t>0988127751</t>
  </si>
  <si>
    <t>0203366090</t>
  </si>
  <si>
    <t>269 Phố Lý Thường Kiệt, Thị trấn Quảng Hà, Huyện Hải Hà, Quảng Ninh</t>
  </si>
  <si>
    <t>01676688565</t>
  </si>
  <si>
    <t>24 Phố Trần Quốc Toản, Thị trấn Quảng Hà, Huyện Hải Hà, Quảng Ninh</t>
  </si>
  <si>
    <t>0976158408</t>
  </si>
  <si>
    <t>Số 14 - Lý Thường Kiệt, Thị trấn Quảng Hà, Huyện Hải Hà, Quảng Ninh</t>
  </si>
  <si>
    <t>01658854238</t>
  </si>
  <si>
    <t>89 Lý Thường Kiệt, Thị trấn Quảng Hà, Huyện Hải Hà, Quảng Ninh</t>
  </si>
  <si>
    <t>0986537628</t>
  </si>
  <si>
    <t>Phố Lý Thường Kiệt, Thị trấn Quảng Hà, Huyện Hải Hà, Quảng Ninh</t>
  </si>
  <si>
    <t>24 - Trần Quốc Toản, Thị trấn Quảng Hà, Huyện Hải Hà, Quảng Ninh</t>
  </si>
  <si>
    <t>0982441808</t>
  </si>
  <si>
    <t>Thôn 2, Xã Quảng Long, Huyện Hải Hà, Quảng Ninh</t>
  </si>
  <si>
    <t>0986919156</t>
  </si>
  <si>
    <t>104-Chu Văn An, Huyện Hải Hà, Tỉnh Quảng Ninh</t>
  </si>
  <si>
    <t>0834890118</t>
  </si>
  <si>
    <t>187 Chu Văn An, Thị trấn Quảng Hà, Huyện Hải Hà, Quảng Ninh</t>
  </si>
  <si>
    <t>0948249578</t>
  </si>
  <si>
    <t>Số 157 - Trần Bình Trọng, Huyện Hải Hà, Tỉnh Quảng Ninh</t>
  </si>
  <si>
    <t>0344696999</t>
  </si>
  <si>
    <t>157 Trần Bình trọng, Huyện Hải Hà, Tỉnh Quảng Ninh</t>
  </si>
  <si>
    <t>568310585</t>
  </si>
  <si>
    <t>Lương Tuấn Khang</t>
  </si>
  <si>
    <t>Thôn 8, Xã Quảng Chính, Huyện Hải Hà, Quảng Ninh</t>
  </si>
  <si>
    <t>0982 174 053</t>
  </si>
  <si>
    <t>AC/018P-0350612</t>
  </si>
  <si>
    <t>Thôn 8, Xã Quảng Long, Huyện Hải Hà, Quảng Ninh</t>
  </si>
  <si>
    <t>01638899461</t>
  </si>
  <si>
    <t>Phố Trần Khánh Dư, Thị trấn Quảng Hà, Huyện Hải Hà, Quảng Ninh</t>
  </si>
  <si>
    <t>0904943699</t>
  </si>
  <si>
    <t>146 - Chu Văn An, Huyện Hải Hà, Tỉnh Quảng Ninh</t>
  </si>
  <si>
    <t>01688991643</t>
  </si>
  <si>
    <t>429, Phố Nguyễn Du, Huyện Hải Hà, Tỉnh Quảng Ninh</t>
  </si>
  <si>
    <t>05701800013614</t>
  </si>
  <si>
    <t>Triệu Quang Hòa</t>
  </si>
  <si>
    <t>Số 136 - Trần Bình Trọng, Huyện Hải Hà, Tỉnh Quảng Ninh</t>
  </si>
  <si>
    <t>0915453228</t>
  </si>
  <si>
    <t>08700010611</t>
  </si>
  <si>
    <t>0989420020</t>
  </si>
  <si>
    <t>Số 164 - Chu Văn An, Huyện Hải Hà, Tỉnh Quảng Ninh</t>
  </si>
  <si>
    <t>phố Chu Văn An, Thị trấn Quảng Hà, Huyện Hải Hà, Quảng Ninh</t>
  </si>
  <si>
    <t>Thôn 9 Xã Quảng Chính, Huyện Hải Hà, Tỉnh Quảng Ninh</t>
  </si>
  <si>
    <t>033.764020</t>
  </si>
  <si>
    <t>Nguyễn Du, Thị trấn Quảng Hà, Huyện Hải Hà, Quảng Ninh</t>
  </si>
  <si>
    <t>0915253270</t>
  </si>
  <si>
    <t>Số 29 - Lý Thường Kiệt, Huyện Hải Hà, Tỉnh Quảng Ninh</t>
  </si>
  <si>
    <t>0989508228</t>
  </si>
  <si>
    <t>01686 156 516</t>
  </si>
  <si>
    <t>Phố Lê Quý Đôn, Thị trấn Quảng Hà, Huyện Hải Hà, Quảng Ninh</t>
  </si>
  <si>
    <t>01685109186</t>
  </si>
  <si>
    <t>Trần Quốc Toản, Thị trấn Quảng Hà, Huyện Hải Hà, Quảng Ninh</t>
  </si>
  <si>
    <t>Thôn 4 Xã Quảng Điền, Huyện Hải Hà, Tỉnh Quảng Ninh</t>
  </si>
  <si>
    <t>568168005</t>
  </si>
  <si>
    <t>Trần Thị Mỵ</t>
  </si>
  <si>
    <t>0919207758</t>
  </si>
  <si>
    <t>AC/018P-0350631</t>
  </si>
  <si>
    <t>01698387490</t>
  </si>
  <si>
    <t>Số Nhà 161 - Trần Bình Trọng, Thị trấn Quảng Hà, Huyện Hải Hà, Quảng Ninh</t>
  </si>
  <si>
    <t>01686154168</t>
  </si>
  <si>
    <t>0985 760 555</t>
  </si>
  <si>
    <t>Trần Khánh Dư, Huyện Hải Hà, Tỉnh Quảng Ninh</t>
  </si>
  <si>
    <t>Số 210 - Phố Lý Thường Kiệt, Huyện Hải Hà, Tỉnh Quảng Ninh</t>
  </si>
  <si>
    <t>0387928501</t>
  </si>
  <si>
    <t>Phố 3B Thị Trấn Quảng Hà, Huyện Hải Hà, Tỉnh Quảng Ninh</t>
  </si>
  <si>
    <t>429 Nguyễn Du, Thị trấn Quảng Hà, Huyện Hải Hà, Quảng Ninh</t>
  </si>
  <si>
    <t>01696429539</t>
  </si>
  <si>
    <t>Số 18 - Trần Quốc Toản, Huyện Hải Hà, Tỉnh Quảng Ninh</t>
  </si>
  <si>
    <t>0977425996</t>
  </si>
  <si>
    <t>Thôn 1 Xã Quảng Trung, Huyện Hải Hà, Tỉnh Quảng Ninh</t>
  </si>
  <si>
    <t>02 - Lý Thường Kiệt, Huyện Hải Hà, Tỉnh Quảng Ninh</t>
  </si>
  <si>
    <t>0833415337</t>
  </si>
  <si>
    <t>Thôn 2 Xã Tiến Tới, Huyện Hải Hà, Tỉnh Quảng Ninh</t>
  </si>
  <si>
    <t>157 - Trần Bình Trọng, Huyện Hải Hà, Tỉnh Quảng Ninh</t>
  </si>
  <si>
    <t>0816218088</t>
  </si>
  <si>
    <t>Thôn 8, Huyện Hải Hà, Tỉnh Quảng Ninh</t>
  </si>
  <si>
    <t>0398923878</t>
  </si>
  <si>
    <t>217 - Lý Thường Kiệt, Thị trấn Quảng Hà, Huyện Hải Hà, Quảng Ninh</t>
  </si>
  <si>
    <t>0977429699</t>
  </si>
  <si>
    <t>0976898034</t>
  </si>
  <si>
    <t>SN 240 - Phố Lý Thường Kiệt, Thị trấn Quảng Hà, Huyện Hải Hà, Quảng Ninh</t>
  </si>
  <si>
    <t>103 - Trần Bình Trọng, Thị trấn Quảng Hà, Huyện Hải Hà, Quảng Ninh</t>
  </si>
  <si>
    <t>01667444189</t>
  </si>
  <si>
    <t>01638293398</t>
  </si>
  <si>
    <t>Phố 3A Thị Trấn Quảng Hà, Huyện Hải Hà, Tỉnh Quảng Ninh</t>
  </si>
  <si>
    <t>Trường Trung Học Phổ Thông Hải Hà, Huyện Hải Hà, Tỉnh Quảng Ninh</t>
  </si>
  <si>
    <t>568205196</t>
  </si>
  <si>
    <t>Khúc Thị Huyền</t>
  </si>
  <si>
    <t>Thôn 6, Xã Quảng Điền, Huyện Hải Hà, Quảng Ninh</t>
  </si>
  <si>
    <t>0947045705</t>
  </si>
  <si>
    <t>AC/018P-0350658</t>
  </si>
  <si>
    <t>0979025980</t>
  </si>
  <si>
    <t>100 - Trần Quốc Toản, Thị trấn Quảng Hà, Huyện Hải Hà, Quảng Ninh</t>
  </si>
  <si>
    <t>0979328898</t>
  </si>
  <si>
    <t>0904.345.396</t>
  </si>
  <si>
    <t>Số 48 - Hoàng Hoa Thám, Thị trấn Quảng Hà, Huyện Hải Hà, Quảng Ninh</t>
  </si>
  <si>
    <t>0988 119 998</t>
  </si>
  <si>
    <t>Thôn 5, Xã Quảng Long, Huyện Hải Hà, Quảng Ninh</t>
  </si>
  <si>
    <t>01666 785 548</t>
  </si>
  <si>
    <t>Phố 3 Thị Trấn Quảng Hà, Huyện Hải Hà, Tỉnh Quảng Ninh</t>
  </si>
  <si>
    <t>Thôn Trại Dinh, Xã Đầm Hà, Huyện Đầm Hà, Quảng Ninh</t>
  </si>
  <si>
    <t>01679 537 928</t>
  </si>
  <si>
    <t>SN 13- Trần Bình Trọng, Thị trấn Quảng Hà, Huyện Hải Hà, Quảng Ninh</t>
  </si>
  <si>
    <t>0973615438</t>
  </si>
  <si>
    <t>27 - Trần Bình Trọng, Thị trấn Quảng Hà, Huyện Hải Hà, Quảng Ninh</t>
  </si>
  <si>
    <t>0915345609</t>
  </si>
  <si>
    <t>U108700022</t>
  </si>
  <si>
    <t>568095686</t>
  </si>
  <si>
    <t>Mạc Thị Ái Liên</t>
  </si>
  <si>
    <t>01698389685</t>
  </si>
  <si>
    <t>AC/018P-0349318</t>
  </si>
  <si>
    <t>Thôn 8 Xã Hải Hoà, Thành phố Móng Cái, Tỉnh Quảng Ninh</t>
  </si>
  <si>
    <t>881783</t>
  </si>
  <si>
    <t>Tổ 5 - Khu 1, Thành phố Hạ Long, Tỉnh Quảng Ninh</t>
  </si>
  <si>
    <t>0767162342</t>
  </si>
  <si>
    <t>02301800233727</t>
  </si>
  <si>
    <t>Phạm Thị Minh Hiền</t>
  </si>
  <si>
    <t>38 Vân Đồn Trần Phú, Thành phố Móng Cái, Tỉnh Quảng Ninh</t>
  </si>
  <si>
    <t>08700010279</t>
  </si>
  <si>
    <t>568743354</t>
  </si>
  <si>
    <t>01695835330</t>
  </si>
  <si>
    <t>AC/018P-0350567</t>
  </si>
  <si>
    <t>05701800023422</t>
  </si>
  <si>
    <t>Lê Thúy Nhàn</t>
  </si>
  <si>
    <t>Sn 19 - Tô Hiệu, Thành phố Móng Cái, Tỉnh Quảng Ninh</t>
  </si>
  <si>
    <t>0903459586</t>
  </si>
  <si>
    <t>08700010554</t>
  </si>
  <si>
    <t>568234791</t>
  </si>
  <si>
    <t>Tổ 4 - Khu 4, Phường Giếng Đáy, Thành phố Hạ Long, Quảng Ninh</t>
  </si>
  <si>
    <t>0915529091</t>
  </si>
  <si>
    <t>AC/018P-0350569</t>
  </si>
  <si>
    <t>568785003</t>
  </si>
  <si>
    <t>Số nhà 771 - Nguyễn Văn Cừ, Phường Hồng Hải, Thành phố Hạ Long, Quảng Ninh</t>
  </si>
  <si>
    <t>0982288850</t>
  </si>
  <si>
    <t>AC/018P-0350571</t>
  </si>
  <si>
    <t>02301800224916</t>
  </si>
  <si>
    <t>Đỗ Thị Hoàng</t>
  </si>
  <si>
    <t>Khu Thọ Xuân Hoà Lạc, Thành phố Móng Cái, Tỉnh Quảng Ninh</t>
  </si>
  <si>
    <t>886127</t>
  </si>
  <si>
    <t>08700010555</t>
  </si>
  <si>
    <t>Số nhà 771 - Đường Nguyễn Văn Cừ, Phường Hồng Hải, Thành phố Hạ Long, Quảng Ninh</t>
  </si>
  <si>
    <t>0918665828</t>
  </si>
  <si>
    <t>568395819</t>
  </si>
  <si>
    <t>27 - Tổ 4 - Khu 2A, Phường Hồng Hải, Thành phố Hạ Long, Quảng Ninh</t>
  </si>
  <si>
    <t>0988769687</t>
  </si>
  <si>
    <t>AC/018P-0350574</t>
  </si>
  <si>
    <t>05701800026393</t>
  </si>
  <si>
    <t>Đỗ Thị Nguyệt</t>
  </si>
  <si>
    <t>Khu Hồng Kỳ, Thành phố Móng Cái, Tỉnh Quảng Ninh</t>
  </si>
  <si>
    <t>0398226260</t>
  </si>
  <si>
    <t>08700010556</t>
  </si>
  <si>
    <t>Tổ 3 - Khu 10, Phường Hồng Hải, Thành phố Hạ Long, Quảng Ninh</t>
  </si>
  <si>
    <t>01688 203 497</t>
  </si>
  <si>
    <t>568315072</t>
  </si>
  <si>
    <t>Lê Thị Thảo</t>
  </si>
  <si>
    <t>Số 88 - Nguyễn Bỉnh Khiêm, Phường Ka Long, Thành phố Móng Cái, Quảng Ninh</t>
  </si>
  <si>
    <t>0912 903 438</t>
  </si>
  <si>
    <t>AC/018P-0350575</t>
  </si>
  <si>
    <t>05701800021176</t>
  </si>
  <si>
    <t>Chu Ngọc Yến</t>
  </si>
  <si>
    <t>T9 - Khu 2, Thành phố Móng Cái, Tỉnh Quảng Ninh</t>
  </si>
  <si>
    <t>0915688855</t>
  </si>
  <si>
    <t>08700010557</t>
  </si>
  <si>
    <t>568793749</t>
  </si>
  <si>
    <t>Hoàng Công Hòa</t>
  </si>
  <si>
    <t>Tổ 2 - Khu 8, Phường Hồng Hà, Thành phố Hạ Long, Quảng Ninh</t>
  </si>
  <si>
    <t>0936518678</t>
  </si>
  <si>
    <t>AC/018P-0350578</t>
  </si>
  <si>
    <t>568791129</t>
  </si>
  <si>
    <t>01662006386</t>
  </si>
  <si>
    <t>0915135231</t>
  </si>
  <si>
    <t>AC/018P-0350582</t>
  </si>
  <si>
    <t>568791335</t>
  </si>
  <si>
    <t>AC/018P-0350583</t>
  </si>
  <si>
    <t>568791068</t>
  </si>
  <si>
    <t>AC/018P-0350580</t>
  </si>
  <si>
    <t>568584124</t>
  </si>
  <si>
    <t>Nguyễn Thị Đức</t>
  </si>
  <si>
    <t>SN 24 Chu Văn An, Phường Trần Phú, Thành phố Móng Cái, Quảng Ninh</t>
  </si>
  <si>
    <t>0987588468</t>
  </si>
  <si>
    <t>AC/018P-0350579</t>
  </si>
  <si>
    <t>568791112</t>
  </si>
  <si>
    <t>AC/018P-0350581</t>
  </si>
  <si>
    <t>02301800221823</t>
  </si>
  <si>
    <t>Trường Cấp 2 Trà Cổ, Thành phố Móng Cái, Tỉnh Quảng Ninh</t>
  </si>
  <si>
    <t>08700010558</t>
  </si>
  <si>
    <t>568872836</t>
  </si>
  <si>
    <t>AC/018P-0350585</t>
  </si>
  <si>
    <t>568791861</t>
  </si>
  <si>
    <t>629 Lê Thánh Tông, Phường Bạch Đằng, Thành phố Hạ Long, Quảng Ninh</t>
  </si>
  <si>
    <t>0904664688</t>
  </si>
  <si>
    <t>AC/018P-0350586</t>
  </si>
  <si>
    <t>05701800023668</t>
  </si>
  <si>
    <t>T7 K1, Thành phố Móng Cái, Tỉnh Quảng Ninh</t>
  </si>
  <si>
    <t>0904876128</t>
  </si>
  <si>
    <t>08700010559</t>
  </si>
  <si>
    <t>568403272</t>
  </si>
  <si>
    <t>Vũ Thị Hợi</t>
  </si>
  <si>
    <t>0984 397 985</t>
  </si>
  <si>
    <t>AC/018P-0350588</t>
  </si>
  <si>
    <t>08700010560</t>
  </si>
  <si>
    <t>U108701096</t>
  </si>
  <si>
    <t>08608700000119</t>
  </si>
  <si>
    <t>Khu 6, Thị xã Móng Cái, Tỉnh Quảng Ninh</t>
  </si>
  <si>
    <t>08700010358</t>
  </si>
  <si>
    <t>08608700000164</t>
  </si>
  <si>
    <t>Đặng Thủy Minh</t>
  </si>
  <si>
    <t>43 - Tổ 4 - Khu 5a, Thành phố Cẩm Phả, Tỉnh Quảng Ninh</t>
  </si>
  <si>
    <t>0793393966</t>
  </si>
  <si>
    <t>08700010359</t>
  </si>
  <si>
    <t>Thôn Nam, Xã Vạn Ninh, Thành phố Móng Cái, Quảng Ninh</t>
  </si>
  <si>
    <t>0382196366</t>
  </si>
  <si>
    <t>568783703</t>
  </si>
  <si>
    <t>Khu Hồng Hà, Phường Ninh Dương, Thành phố Móng Cái, Quảng Ninh</t>
  </si>
  <si>
    <t>0936991933</t>
  </si>
  <si>
    <t>AC/018P-0350737</t>
  </si>
  <si>
    <t>Tổ 2 - Khu Hồng Hà, Phường Ninh Dương, Thành phố Móng Cái, Quảng Ninh</t>
  </si>
  <si>
    <t>01662331999</t>
  </si>
  <si>
    <t>01658882005</t>
  </si>
  <si>
    <t>05701800023569</t>
  </si>
  <si>
    <t>Hoàng Đình Phi</t>
  </si>
  <si>
    <t>0989055025</t>
  </si>
  <si>
    <t>08700010640</t>
  </si>
  <si>
    <t>05701800023620</t>
  </si>
  <si>
    <t>08700010641</t>
  </si>
  <si>
    <t>569239172</t>
  </si>
  <si>
    <t>Hà Thị Hương</t>
  </si>
  <si>
    <t>186/10 - Bình Thới, Phường 14, Quận 11, Tp. HCM</t>
  </si>
  <si>
    <t>0989126221</t>
  </si>
  <si>
    <t>AC/018P-0350742</t>
  </si>
  <si>
    <t>Khu Hòa Bình, Phường Hoà Lạc, Thành phố Móng Cái, Quảng Ninh</t>
  </si>
  <si>
    <t>0906038966</t>
  </si>
  <si>
    <t>568586529</t>
  </si>
  <si>
    <t>Dương Thị Huệ</t>
  </si>
  <si>
    <t>Thôn 4, Xã Đức Chính, Huyện Đông Triều, Quảng Ninh</t>
  </si>
  <si>
    <t>0936183428</t>
  </si>
  <si>
    <t>AC/018P-0350744</t>
  </si>
  <si>
    <t>568916654</t>
  </si>
  <si>
    <t>Khu Hồng Phong, Phường Ninh Dương, Thành phố Móng Cái, Quảng Ninh</t>
  </si>
  <si>
    <t>01678518136</t>
  </si>
  <si>
    <t>AC/018P-0350745</t>
  </si>
  <si>
    <t>569249370</t>
  </si>
  <si>
    <t>Khu 5, Xã Bằng Giã, Huyện Hạ Hòa, Phú Thọ</t>
  </si>
  <si>
    <t>0962515369</t>
  </si>
  <si>
    <t>AC/018P-0350746</t>
  </si>
  <si>
    <t>U108701116</t>
  </si>
  <si>
    <t>569332609</t>
  </si>
  <si>
    <t>Tường Hữu Hùng</t>
  </si>
  <si>
    <t>Liên Khê - Thôn Bồi Khê, Xã Liên Khê, Huyện Khoái Châu, Hưng Yên</t>
  </si>
  <si>
    <t>0912589598</t>
  </si>
  <si>
    <t>AC/018P-0349488</t>
  </si>
  <si>
    <t>U108701056</t>
  </si>
  <si>
    <t>Tổ 1 - Khu Hồng Kỳ, Phường Ninh Dương, Thành phố Móng Cái, Quảng Ninh</t>
  </si>
  <si>
    <t>0915771638</t>
  </si>
  <si>
    <t>Số 25 - Phố Kim Đồng, Phường Hoà Lạc, Thành phố Móng Cái, Quảng Ninh</t>
  </si>
  <si>
    <t>0912092980</t>
  </si>
  <si>
    <t>569226081</t>
  </si>
  <si>
    <t>Trần Văn Lợi</t>
  </si>
  <si>
    <t>Thôn 11, Xã Hải Xuân, Thành phố Móng Cái, Quảng Ninh</t>
  </si>
  <si>
    <t>01676896268</t>
  </si>
  <si>
    <t>AC/018P-0350975</t>
  </si>
  <si>
    <t>Thôn 5, Thị xã Móng Cái, Tỉnh Quảng Ninh</t>
  </si>
  <si>
    <t>0904087567</t>
  </si>
  <si>
    <t>569232915</t>
  </si>
  <si>
    <t>Trần Thị Lan</t>
  </si>
  <si>
    <t>Thác Hàn, Phường Ninh Dương, Thành phố Móng Cái, Quảng Ninh</t>
  </si>
  <si>
    <t>01646980059</t>
  </si>
  <si>
    <t>AC/018P-0350976</t>
  </si>
  <si>
    <t>Tổ 4 - Khu Hồng Kỳ, Phường Ninh Dương, Thành phố Móng Cái, Quảng Ninh</t>
  </si>
  <si>
    <t>0396281995</t>
  </si>
  <si>
    <t>569240998</t>
  </si>
  <si>
    <t>Mai Thị Huệ</t>
  </si>
  <si>
    <t>72 Quang Trung, Phường Ka Long, Thành phố Móng Cái, Quảng Ninh</t>
  </si>
  <si>
    <t>01658669989</t>
  </si>
  <si>
    <t>AC/018P-0350977</t>
  </si>
  <si>
    <t>569488604</t>
  </si>
  <si>
    <t>Tổ 6 - Khu 2, Phường Trần Phú, Thành phố Móng Cái, Quảng Ninh</t>
  </si>
  <si>
    <t>0979726288</t>
  </si>
  <si>
    <t>AC/018P-0350980</t>
  </si>
  <si>
    <t>569488624</t>
  </si>
  <si>
    <t>AC/018P-0350968</t>
  </si>
  <si>
    <t>U108701106</t>
  </si>
  <si>
    <t>Tổ 3, Khu Hồng Phong, Thị xã Móng Cái, Tỉnh Quảng Ninh</t>
  </si>
  <si>
    <t>0968516283</t>
  </si>
  <si>
    <t>Tổ 3 - Khu Hồng Phong, Thành phố Móng Cái, Tỉnh Quảng Ninh</t>
  </si>
  <si>
    <t>08708700000147</t>
  </si>
  <si>
    <t>Hà Thị Hường</t>
  </si>
  <si>
    <t>0326582809</t>
  </si>
  <si>
    <t>08700010643</t>
  </si>
  <si>
    <t>Tổ 5 - Khu Thượng Trung, Phường Ninh Dương, Thành phố Móng Cái, Quảng Ninh</t>
  </si>
  <si>
    <t>0979911391</t>
  </si>
  <si>
    <t>U108701046</t>
  </si>
  <si>
    <t>Tổ 7, Khu 3, Phường Bãi Cháy, Thành phố Hạ Long, Quảng Ninh</t>
  </si>
  <si>
    <t>0915882029</t>
  </si>
  <si>
    <t>16 - Trần Nguyên Hãn - T4 K3, Phường Trần Hưng Đạo, Thành phố Hạ Long, Quảng Ninh</t>
  </si>
  <si>
    <t>0919832256</t>
  </si>
  <si>
    <t>04 Phố Dân Chủ, Phường Hoà Lạc, Thành phố Móng Cái, Quảng Ninh</t>
  </si>
  <si>
    <t>0967592255</t>
  </si>
  <si>
    <t>Thôn Bắc, Xã Vạn Ninh, Thành phố Móng Cái, Quảng Ninh</t>
  </si>
  <si>
    <t>0917313491</t>
  </si>
  <si>
    <t>568791165</t>
  </si>
  <si>
    <t>15 Dân Chủ - Khu 1, Phường Hoà Lạc, Thành phố Móng Cái, Quảng Ninh</t>
  </si>
  <si>
    <t>01237808889</t>
  </si>
  <si>
    <t>AC/018P-0350707</t>
  </si>
  <si>
    <t>Đại Lộ Hòa Bình - Thôn 9, Xã Hải Xuân, Thành phố Móng Cái, Quảng Ninh</t>
  </si>
  <si>
    <t>01669071309</t>
  </si>
  <si>
    <t>05 - Đào Phúc Lộc, Phường Hoà Lạc, Thành phố Móng Cái, Quảng Ninh</t>
  </si>
  <si>
    <t>Khu 2, Thành phố Móng Cái, Tỉnh Quảng Ninh</t>
  </si>
  <si>
    <t>0978304288</t>
  </si>
  <si>
    <t>0986096898</t>
  </si>
  <si>
    <t>Khu 7, Thành phố Móng Cái, Tỉnh Quảng Ninh</t>
  </si>
  <si>
    <t>771 - Nguyễn Văn Cừ, Phường Hồng Hải, Thành phố Hạ Long, Quảng Ninh</t>
  </si>
  <si>
    <t>0962608591</t>
  </si>
  <si>
    <t>Khu 1, Thị xã Móng Cái, Tỉnh Quảng Ninh</t>
  </si>
  <si>
    <t>0984678788</t>
  </si>
  <si>
    <t>U108701086</t>
  </si>
  <si>
    <t>Tổ 8, Khu Hạ Long, Thị xã Móng Cái, Tỉnh Quảng Ninh</t>
  </si>
  <si>
    <t>01658311616</t>
  </si>
  <si>
    <t>U108701016</t>
  </si>
  <si>
    <t>Số 99 - Đường Hùng Vương, Thị xã Móng Cái, Tỉnh Quảng Ninh</t>
  </si>
  <si>
    <t>0903283904</t>
  </si>
  <si>
    <t>Số nhà 36, Lê Quý Đôn, Thị trấn Quảng Hà, Huyện Hải Hà, Quảng Ninh</t>
  </si>
  <si>
    <t>01629031107</t>
  </si>
  <si>
    <t>569245203</t>
  </si>
  <si>
    <t>Lê Khắc Phức</t>
  </si>
  <si>
    <t>Thôn 7, Xã Quảng Chính, Huyện Hải Hà, Quảng Ninh</t>
  </si>
  <si>
    <t>01695384668</t>
  </si>
  <si>
    <t>AC/018P-0350675</t>
  </si>
  <si>
    <t>569244638</t>
  </si>
  <si>
    <t>Nguyễn Hữu Ba</t>
  </si>
  <si>
    <t>0981195822</t>
  </si>
  <si>
    <t>AC/018P-0350674</t>
  </si>
  <si>
    <t>Tổ 3, Khu 5A, Thành phố Cẩm Phả, Tỉnh Quảng Ninh</t>
  </si>
  <si>
    <t>0988134043</t>
  </si>
  <si>
    <t>185 Phố Nguyễn Du, Thị trấn Quảng Hà, Huyện Hải Hà, Quảng Ninh</t>
  </si>
  <si>
    <t>0968018698</t>
  </si>
  <si>
    <t>29 Thôn Trung, Xã Phú Hải, Huyện Hải Hà, Quảng Ninh</t>
  </si>
  <si>
    <t>0982761092</t>
  </si>
  <si>
    <t>08708700000123</t>
  </si>
  <si>
    <t>Đào Ngọc Anh</t>
  </si>
  <si>
    <t>Khu 3, Thị xã Móng Cái, Tỉnh Quảng Ninh</t>
  </si>
  <si>
    <t>0916181888</t>
  </si>
  <si>
    <t>08700010563</t>
  </si>
  <si>
    <t>05708700001253</t>
  </si>
  <si>
    <t>Dương Thị Luyến</t>
  </si>
  <si>
    <t>Khu 5, Thị xã Móng Cái, Tỉnh Quảng Ninh</t>
  </si>
  <si>
    <t>0973567736</t>
  </si>
  <si>
    <t>08700010564</t>
  </si>
  <si>
    <t>569247949</t>
  </si>
  <si>
    <t>Khu 5, Xã Hải Hoà, Thành phố Móng Cái, Quảng Ninh</t>
  </si>
  <si>
    <t>AC/018P-0350685</t>
  </si>
  <si>
    <t>569247984</t>
  </si>
  <si>
    <t>0904082221</t>
  </si>
  <si>
    <t>AC/018P-0350686</t>
  </si>
  <si>
    <t>569248128</t>
  </si>
  <si>
    <t>AC/018P-0350689</t>
  </si>
  <si>
    <t>569248083</t>
  </si>
  <si>
    <t>AC/018P-0350687</t>
  </si>
  <si>
    <t>569247923</t>
  </si>
  <si>
    <t>AC/018P-0350684</t>
  </si>
  <si>
    <t>05708700001260</t>
  </si>
  <si>
    <t>08700010565</t>
  </si>
  <si>
    <t>569248109</t>
  </si>
  <si>
    <t>AC/018P-0350688</t>
  </si>
  <si>
    <t>569250119</t>
  </si>
  <si>
    <t>AC/018P-0350690</t>
  </si>
  <si>
    <t>568627957</t>
  </si>
  <si>
    <t>Lê Văn Thông</t>
  </si>
  <si>
    <t>0967122828</t>
  </si>
  <si>
    <t>AC/018P-0350695</t>
  </si>
  <si>
    <t>05708700001048</t>
  </si>
  <si>
    <t>Hà Thị Kim Dung</t>
  </si>
  <si>
    <t>Số 42 Đào Phúc Lộc, Thị xã Móng Cái, Tỉnh Quảng Ninh</t>
  </si>
  <si>
    <t>0782075888</t>
  </si>
  <si>
    <t>08700010289</t>
  </si>
  <si>
    <t>569232659</t>
  </si>
  <si>
    <t>Trần Thị Xuyến</t>
  </si>
  <si>
    <t>76 Mạc Đĩnh Chi, Phường Ka Long, Thành phố Móng Cái, Quảng Ninh</t>
  </si>
  <si>
    <t>0985759666</t>
  </si>
  <si>
    <t>AC/018P-0350696</t>
  </si>
  <si>
    <t>Khu 1, Phường Trần Phú, Thành phố Móng Cái, Quảng Ninh</t>
  </si>
  <si>
    <t>18 Nguyễn Văn Trỗi, Thị xã Móng Cái, Tỉnh Quảng Ninh</t>
  </si>
  <si>
    <t>0913261045</t>
  </si>
  <si>
    <t>569305494</t>
  </si>
  <si>
    <t>Tổ 8 - Thượng Trung, Phường Ninh Dương, Thành phố Móng Cái, Quảng Ninh</t>
  </si>
  <si>
    <t>AC/018P-0350699</t>
  </si>
  <si>
    <t>Khu 9, Xã Hải Xuân, Thành phố Móng Cái, Quảng Ninh</t>
  </si>
  <si>
    <t>U108701066</t>
  </si>
  <si>
    <t>Thôn 6, Xã Quảng Thịnh, Huyện Hải Hà, Quảng Ninh</t>
  </si>
  <si>
    <t>01696981488</t>
  </si>
  <si>
    <t>568390402</t>
  </si>
  <si>
    <t>Lê Thị Mỹ</t>
  </si>
  <si>
    <t>AC/018P-0350712</t>
  </si>
  <si>
    <t>568395498</t>
  </si>
  <si>
    <t>Thôn 3, Xã Quảng Minh, Huyện Hải Hà, Quảng Ninh</t>
  </si>
  <si>
    <t>0168 334 1869</t>
  </si>
  <si>
    <t>AC/018P-0350713</t>
  </si>
  <si>
    <t>568314344</t>
  </si>
  <si>
    <t>Trịnh Thị Tâm</t>
  </si>
  <si>
    <t>0165 579 7960</t>
  </si>
  <si>
    <t>01649526515</t>
  </si>
  <si>
    <t>AC/018P-0350714</t>
  </si>
  <si>
    <t>569030008</t>
  </si>
  <si>
    <t>Lê Thanh Sơn</t>
  </si>
  <si>
    <t>0912458121</t>
  </si>
  <si>
    <t>AC/018P-0350716</t>
  </si>
  <si>
    <t>568906692</t>
  </si>
  <si>
    <t>Nguyễn Hải Yến</t>
  </si>
  <si>
    <t>71 Nguyễn Bỉnh Khiêm, Phường Ka Long, Thành phố Móng Cái, Quảng Ninh</t>
  </si>
  <si>
    <t>0913098752</t>
  </si>
  <si>
    <t>AC/018P-0350715</t>
  </si>
  <si>
    <t>568685490</t>
  </si>
  <si>
    <t>Mạc Văn Hưng</t>
  </si>
  <si>
    <t>01686153974</t>
  </si>
  <si>
    <t>AC/018P-0350717</t>
  </si>
  <si>
    <t>568583879</t>
  </si>
  <si>
    <t>Thôn 8, Xã Hải Tiến, Thành phố Móng Cái, Quảng Ninh</t>
  </si>
  <si>
    <t>01679240367</t>
  </si>
  <si>
    <t>AC/018P-0350718</t>
  </si>
  <si>
    <t>568752379</t>
  </si>
  <si>
    <t>Lê Thị Thanh Thảo</t>
  </si>
  <si>
    <t>104 - Mạc Đĩnh Chi, Phường Ka Long, Thành phố Móng Cái, Quảng Ninh</t>
  </si>
  <si>
    <t>0964200333</t>
  </si>
  <si>
    <t>AC/018P-0350719</t>
  </si>
  <si>
    <t>568499479</t>
  </si>
  <si>
    <t>01658276876</t>
  </si>
  <si>
    <t>AC/018P-0350720</t>
  </si>
  <si>
    <t>568793838</t>
  </si>
  <si>
    <t>Phạm Thị Cốm</t>
  </si>
  <si>
    <t>01666662481</t>
  </si>
  <si>
    <t>AC/018P-0350721</t>
  </si>
  <si>
    <t>569488938</t>
  </si>
  <si>
    <t>01689933206</t>
  </si>
  <si>
    <t>AC/018P-0350722</t>
  </si>
  <si>
    <t>54 Hoàng Hoa Thám, Thị trấn Quảng Hà, Huyện Hải Hà, Quảng Ninh</t>
  </si>
  <si>
    <t>0974395001</t>
  </si>
  <si>
    <t>Thôn 6, Hải Xuân, Thành phố Móng Cái, Quảng Ninh</t>
  </si>
  <si>
    <t>01688074225</t>
  </si>
  <si>
    <t>Tổ 1 Khu Hồng Hà Phường Ninh Dương, Thành phố Móng Cái, Tỉnh Quảng Ninh</t>
  </si>
  <si>
    <t>Khu Đông Thịnh, Phường Trà Cổ, Thành phố Móng Cái, Quảng Ninh</t>
  </si>
  <si>
    <t>01659600846</t>
  </si>
  <si>
    <t>0919105303</t>
  </si>
  <si>
    <t>Khu Hồng Hà, Thành phố Móng Cái, Tỉnh Quảng Ninh</t>
  </si>
  <si>
    <t>0386963842</t>
  </si>
  <si>
    <t>Tràng Vỹ, Phường Trà Cổ, Thành phố Móng Cái, Quảng Ninh</t>
  </si>
  <si>
    <t>0983491437</t>
  </si>
  <si>
    <t>0976502966</t>
  </si>
  <si>
    <t>568573999</t>
  </si>
  <si>
    <t>Ngô Việt Văn</t>
  </si>
  <si>
    <t>Khu 4, Xã Hải Hoà, Thành phố Móng Cái, Quảng Ninh</t>
  </si>
  <si>
    <t>01638950272</t>
  </si>
  <si>
    <t>AC/018P-0350765</t>
  </si>
  <si>
    <t>569296254</t>
  </si>
  <si>
    <t>Nguyễn Hồng Thúy</t>
  </si>
  <si>
    <t>01673130378</t>
  </si>
  <si>
    <t>AC/018P-0350766</t>
  </si>
  <si>
    <t>568789845</t>
  </si>
  <si>
    <t>Phạm Thị Hòa</t>
  </si>
  <si>
    <t>Km 10, Xã Hải Đông, Thành phố Móng Cái, Quảng Ninh</t>
  </si>
  <si>
    <t>0904219077</t>
  </si>
  <si>
    <t>AC/018P-0350767</t>
  </si>
  <si>
    <t>568790129</t>
  </si>
  <si>
    <t>KM 10, Xã Hải Đông, Thành phố Móng Cái, Quảng Ninh</t>
  </si>
  <si>
    <t>AC/018P-0350768</t>
  </si>
  <si>
    <t>569267774</t>
  </si>
  <si>
    <t>Hoàng Thúy Hồng</t>
  </si>
  <si>
    <t>Thôn 6, Xã Hải Xuân, Thành phố Móng Cái, Quảng Ninh</t>
  </si>
  <si>
    <t>0982531028</t>
  </si>
  <si>
    <t>AC/018P-0350772</t>
  </si>
  <si>
    <t>08608700000195</t>
  </si>
  <si>
    <t>Lê Xuân Nam</t>
  </si>
  <si>
    <t>Khu 3, Thành phố Móng Cái, Tỉnh Quảng Ninh</t>
  </si>
  <si>
    <t>0964225909</t>
  </si>
  <si>
    <t>08700010526</t>
  </si>
  <si>
    <t>568689929</t>
  </si>
  <si>
    <t>AC/018P-0350770</t>
  </si>
  <si>
    <t>568743050</t>
  </si>
  <si>
    <t>0978464889</t>
  </si>
  <si>
    <t>AC/018P-0350771</t>
  </si>
  <si>
    <t>569270301</t>
  </si>
  <si>
    <t>Vy Thị Hồng Nga</t>
  </si>
  <si>
    <t>Thôn 12, Xã Hải Xuân, Thành phố Móng Cái, Quảng Ninh</t>
  </si>
  <si>
    <t>0868872445</t>
  </si>
  <si>
    <t>AC/018P-0350773</t>
  </si>
  <si>
    <t>02301800190921</t>
  </si>
  <si>
    <t>Ngô Thuý Lan</t>
  </si>
  <si>
    <t>Phố 4 Thị Trấn Quảng Hà, Huyện Hải Hà, Tỉnh Quảng Ninh</t>
  </si>
  <si>
    <t>08700009954</t>
  </si>
  <si>
    <t>02301800232706</t>
  </si>
  <si>
    <t>Vũ Thị Ngọc Thùy</t>
  </si>
  <si>
    <t>Thôn 8  Xã Quảng Long, Huyện Hải Hà, Tỉnh Quảng Ninh</t>
  </si>
  <si>
    <t>08700009961</t>
  </si>
  <si>
    <t>Số 48 - Trần Khánh Dư, Thị trấn Quảng Hà, Huyện Hải Hà, Quảng Ninh</t>
  </si>
  <si>
    <t>0982949562</t>
  </si>
  <si>
    <t>Thôn 3, Huyện Hải Hà, Tỉnh Quảng Ninh</t>
  </si>
  <si>
    <t>129 - Trần Nhân Tông, Phường Hải Hoà, Thành phố Móng Cái, Quảng Ninh</t>
  </si>
  <si>
    <t>0912900128</t>
  </si>
  <si>
    <t>568227159</t>
  </si>
  <si>
    <t>Hoàng Thị Nữ</t>
  </si>
  <si>
    <t>Thôn 3, Xã Tiến Tới, Huyện Hải Hà, Quảng Ninh</t>
  </si>
  <si>
    <t>01688812241</t>
  </si>
  <si>
    <t>AC/018P-0349534</t>
  </si>
  <si>
    <t>08700010242</t>
  </si>
  <si>
    <t>Thôn 1, Xã Tiến Tới, Huyện Hải Hà, Quảng Ninh</t>
  </si>
  <si>
    <t>0975701530</t>
  </si>
  <si>
    <t>568305070</t>
  </si>
  <si>
    <t>Trần Văn Sơn ( Trần Văn Phùng )</t>
  </si>
  <si>
    <t>0982 018 972</t>
  </si>
  <si>
    <t>AC/018P-0349560</t>
  </si>
  <si>
    <t>569111689</t>
  </si>
  <si>
    <t>Vũ Đức Hùng</t>
  </si>
  <si>
    <t>0947060660</t>
  </si>
  <si>
    <t>AC/018P-0349576</t>
  </si>
  <si>
    <t>569017443</t>
  </si>
  <si>
    <t>Tống Đăng Doanh</t>
  </si>
  <si>
    <t>160 Nguyễn Du, Quảng Hà, Huyện Hải Hà, Quảng Ninh</t>
  </si>
  <si>
    <t>01696122988</t>
  </si>
  <si>
    <t>AC/018P-0350979</t>
  </si>
  <si>
    <t>568676105</t>
  </si>
  <si>
    <t>Phạm Thị Thu Trang</t>
  </si>
  <si>
    <t>Số 51 Chu Văn An, Phường Hoà Lạc, Thành phố Móng Cái, Quảng Ninh</t>
  </si>
  <si>
    <t>0962323680</t>
  </si>
  <si>
    <t>AC/018P-0349585</t>
  </si>
  <si>
    <t>568676061</t>
  </si>
  <si>
    <t>AC/018P-0349584</t>
  </si>
  <si>
    <t>05701800013065</t>
  </si>
  <si>
    <t>Lê Hồng Muôn</t>
  </si>
  <si>
    <t>Số 184 - Phố Lý Thường Kiệt, Huyện Hải Hà, Tỉnh Quảng Ninh</t>
  </si>
  <si>
    <t>0344205369</t>
  </si>
  <si>
    <t>08700010252</t>
  </si>
  <si>
    <t>08700010251</t>
  </si>
  <si>
    <t>568859925</t>
  </si>
  <si>
    <t>Nguyễn Công Soái</t>
  </si>
  <si>
    <t>0983879611</t>
  </si>
  <si>
    <t>AC/018P-0349591</t>
  </si>
  <si>
    <t>Nguyễn Du, Quảng Hà, Huyện Hải Hà, Quảng Ninh</t>
  </si>
  <si>
    <t>0989998388</t>
  </si>
  <si>
    <t>Phố 4 Quảng Hà, Huyện Hải Hà, Tỉnh Quảng Ninh</t>
  </si>
  <si>
    <t>568861153</t>
  </si>
  <si>
    <t>AC/018P-0350775</t>
  </si>
  <si>
    <t>0947019255</t>
  </si>
  <si>
    <t>568848372</t>
  </si>
  <si>
    <t>0979353023</t>
  </si>
  <si>
    <t>AC/018P-0350780</t>
  </si>
  <si>
    <t>117 - Trần Khánh Dư, Thị trấn Quảng Hà, Huyện Hải Hà, Quảng Ninh</t>
  </si>
  <si>
    <t>01674701529</t>
  </si>
  <si>
    <t>05701800013577</t>
  </si>
  <si>
    <t>Lê Song An</t>
  </si>
  <si>
    <t>33 - Chu Văn An, Huyện Hải Hà, Tỉnh Quảng Ninh</t>
  </si>
  <si>
    <t>08700010528</t>
  </si>
  <si>
    <t>22 Trần Bình Trọng, Thị trấn Quảng Hà, Huyện Hải Hà, Quảng Ninh</t>
  </si>
  <si>
    <t>01696287161</t>
  </si>
  <si>
    <t>109 Trần Khánh Dư, Thị trấn Quảng Hà, Huyện Hải Hà, Quảng Ninh</t>
  </si>
  <si>
    <t>0936738799</t>
  </si>
  <si>
    <t>01699629479</t>
  </si>
  <si>
    <t>568680447</t>
  </si>
  <si>
    <t>Ngô Khắc Luận</t>
  </si>
  <si>
    <t>01689761266</t>
  </si>
  <si>
    <t>AC/018P-0350783</t>
  </si>
  <si>
    <t>568232138</t>
  </si>
  <si>
    <t>251 Trần Phú, Đầm Hà, Huyện Đầm Hà, Quảng Ninh</t>
  </si>
  <si>
    <t>AC/018P-0350786</t>
  </si>
  <si>
    <t>Chu Văn An, Thị trấn Quảng Hà, Huyện Hải Hà, Quảng Ninh</t>
  </si>
  <si>
    <t>0173963336</t>
  </si>
  <si>
    <t>01687392145</t>
  </si>
  <si>
    <t>568103809</t>
  </si>
  <si>
    <t>Nguyễn Trọng Hòa</t>
  </si>
  <si>
    <t>0979817378</t>
  </si>
  <si>
    <t>AC/018P-0350788</t>
  </si>
  <si>
    <t>568781585</t>
  </si>
  <si>
    <t>Dương Thị Mỳ</t>
  </si>
  <si>
    <t>0975411923</t>
  </si>
  <si>
    <t>AC/018P-0350795</t>
  </si>
  <si>
    <t>568540857</t>
  </si>
  <si>
    <t>Bùi Kiên Quyết</t>
  </si>
  <si>
    <t>AC/018P-0350793</t>
  </si>
  <si>
    <t>0936604168</t>
  </si>
  <si>
    <t>Khu 7, Phường Ka Long, Thành phố Móng Cái, Quảng Ninh</t>
  </si>
  <si>
    <t>0973916198</t>
  </si>
  <si>
    <t>0919302188</t>
  </si>
  <si>
    <t>568540837</t>
  </si>
  <si>
    <t>Nguyễn Thị Ba</t>
  </si>
  <si>
    <t>01686666228</t>
  </si>
  <si>
    <t>AC/018P-0350792</t>
  </si>
  <si>
    <t>568492143</t>
  </si>
  <si>
    <t>My Sơn, Thị trấn Quảng Hà, Huyện Hải Hà, Quảng Ninh</t>
  </si>
  <si>
    <t>AC/018P-0350796</t>
  </si>
  <si>
    <t>0977970479</t>
  </si>
  <si>
    <t>01656999188</t>
  </si>
  <si>
    <t>568682557</t>
  </si>
  <si>
    <t>22 - Yết Kiêu, Thị trấn Quảng Hà, Huyện Hải Hà, Quảng Ninh</t>
  </si>
  <si>
    <t>01696161488</t>
  </si>
  <si>
    <t>AC/018P-0350799</t>
  </si>
  <si>
    <t>0915049210</t>
  </si>
  <si>
    <t>0888663168</t>
  </si>
  <si>
    <t>568274063</t>
  </si>
  <si>
    <t>CTy TNHH Cung Ứng Dịch Vụ Chung Thủy</t>
  </si>
  <si>
    <t>0972366399</t>
  </si>
  <si>
    <t>AC/018P-0350801</t>
  </si>
  <si>
    <t>568109148</t>
  </si>
  <si>
    <t>01689074419</t>
  </si>
  <si>
    <t>AC/018P-0350802</t>
  </si>
  <si>
    <t>Số 249 Nguyễn Du, Thị trấn Quảng Hà, Huyện Hải Hà, Quảng Ninh</t>
  </si>
  <si>
    <t>0973780684</t>
  </si>
  <si>
    <t>121 Trần Khánh Dư, Thị trấn Quảng Hà, Huyện Hải Hà, Quảng Ninh</t>
  </si>
  <si>
    <t>0978620279</t>
  </si>
  <si>
    <t>0853765888</t>
  </si>
  <si>
    <t>0917388856</t>
  </si>
  <si>
    <t>01205705234</t>
  </si>
  <si>
    <t>Số 359 - Nguyễn Du, Thị trấn Quảng Hà, Huyện Hải Hà, Quảng Ninh</t>
  </si>
  <si>
    <t>01639560929</t>
  </si>
  <si>
    <t>02301800190938</t>
  </si>
  <si>
    <t>Số 80 - Nguyễn Du, Huyện Hải Hà, Tỉnh Quảng Ninh</t>
  </si>
  <si>
    <t>0915771626</t>
  </si>
  <si>
    <t>08700010531</t>
  </si>
  <si>
    <t>145 Nguyễn Du, Thị trấn Quảng Hà, Huyện Hải Hà, Quảng Ninh</t>
  </si>
  <si>
    <t>01642135108</t>
  </si>
  <si>
    <t>08700010530</t>
  </si>
  <si>
    <t>568687259</t>
  </si>
  <si>
    <t>Thôn 6, Xã Hải Đông, Thành phố Móng Cái, Quảng Ninh</t>
  </si>
  <si>
    <t>AC/018P-0350814</t>
  </si>
  <si>
    <t>134 - Lý Thường Kiệt, Thị trấn Quảng Hà, Huyện Hải Hà, Quảng Ninh</t>
  </si>
  <si>
    <t>0936629333</t>
  </si>
  <si>
    <t>05701800013690</t>
  </si>
  <si>
    <t>Phan Đình Phùng, Huyện Hải Hà, Tỉnh Quảng Ninh</t>
  </si>
  <si>
    <t>08700010532</t>
  </si>
  <si>
    <t>568064649</t>
  </si>
  <si>
    <t>0333879324</t>
  </si>
  <si>
    <t>AC/018P-0350816</t>
  </si>
  <si>
    <t>568447431</t>
  </si>
  <si>
    <t>Số 56 - Hoàng Văn Thụ, Thị trấn Đầm Hà, Huyện Đầm Hà, Quảng Ninh</t>
  </si>
  <si>
    <t>01663132668</t>
  </si>
  <si>
    <t>AC/018P-0350818</t>
  </si>
  <si>
    <t>Số 10  - Hoàng Hoa Thám, Huyện Hải Hà, Tỉnh Quảng Ninh</t>
  </si>
  <si>
    <t>0326196898</t>
  </si>
  <si>
    <t>139 - Nguyễn Du, Xã Quảng Hà, Huyện Hải Hà, Quảng Ninh</t>
  </si>
  <si>
    <t>01686669485</t>
  </si>
  <si>
    <t>Số 10 - Hoàng Hoa Thám, Thị trấn Quảng Hà, Huyện Hải Hà, Quảng Ninh</t>
  </si>
  <si>
    <t>568497676</t>
  </si>
  <si>
    <t>Số 80 - Nguyễn Du, Thị trấn Quảng Hà, Huyện Hải Hà, Quảng Ninh</t>
  </si>
  <si>
    <t>AC/018P-0350824</t>
  </si>
  <si>
    <t>Phố Phan Đình Phùng, Huyện Hải Hà, Tỉnh Quảng Ninh</t>
  </si>
  <si>
    <t>0983602333</t>
  </si>
  <si>
    <t>0333761118</t>
  </si>
  <si>
    <t>0973963885</t>
  </si>
  <si>
    <t>568704779</t>
  </si>
  <si>
    <t>Bùi Cao Sơn</t>
  </si>
  <si>
    <t>Số 60 - Mạc Đĩnh Chi, Phường Ka Long, Thành phố Móng Cái, Quảng Ninh</t>
  </si>
  <si>
    <t>AC/018P-0350826</t>
  </si>
  <si>
    <t>0968013664</t>
  </si>
  <si>
    <t>02301800226880</t>
  </si>
  <si>
    <t>0397104806</t>
  </si>
  <si>
    <t>08700010536</t>
  </si>
  <si>
    <t>568198044</t>
  </si>
  <si>
    <t>Thôn Nhâm Cao, Xã Đại Bình, Huyện Đầm Hà, Quảng Ninh</t>
  </si>
  <si>
    <t>AC/018P-0350829</t>
  </si>
  <si>
    <t>Số 94 - Lý Thường Kiệt, Thị trấn Quảng Hà, Huyện Hải Hà, Quảng Ninh</t>
  </si>
  <si>
    <t>01666161618</t>
  </si>
  <si>
    <t>568334901</t>
  </si>
  <si>
    <t>Hoàng Thị Xuyến( Hoàng Bạch Tuyết)</t>
  </si>
  <si>
    <t>0166 713 8468</t>
  </si>
  <si>
    <t>AC/018P-0350832</t>
  </si>
  <si>
    <t>568066091</t>
  </si>
  <si>
    <t>Phạm Văn Hùng</t>
  </si>
  <si>
    <t>01689955006</t>
  </si>
  <si>
    <t>AC/018P-0350831</t>
  </si>
  <si>
    <t>AC/018P-0350833</t>
  </si>
  <si>
    <t>568403620</t>
  </si>
  <si>
    <t>0972 671 686</t>
  </si>
  <si>
    <t>AC/018P-0350835</t>
  </si>
  <si>
    <t>568917145</t>
  </si>
  <si>
    <t>122 Trần Bình Trọng, Thị trấn Quảng Hà, Huyện Hải Hà, Quảng Ninh</t>
  </si>
  <si>
    <t>0986557043</t>
  </si>
  <si>
    <t>AC/018P-0350836</t>
  </si>
  <si>
    <t>AC/018P-0350839</t>
  </si>
  <si>
    <t>568675849</t>
  </si>
  <si>
    <t>60 - Mạc Đĩnh Chi, Phường Ka Long, Thành phố Móng Cái, Quảng Ninh</t>
  </si>
  <si>
    <t>AC/018P-0350837</t>
  </si>
  <si>
    <t>AC/018P-0350840</t>
  </si>
  <si>
    <t>568675984</t>
  </si>
  <si>
    <t>Số 41 - Phạm Hồng Thái, Phường Ka Long, Thành phố Móng Cái, Quảng Ninh</t>
  </si>
  <si>
    <t>AC/018P-0350838</t>
  </si>
  <si>
    <t>Sum of Phải thu</t>
  </si>
  <si>
    <t>Sum of Thực thu BK 06</t>
  </si>
  <si>
    <t>77 Trần Bình Trọng, Thị trấn Quảng Hà, Huyện Hải Hà, Quảng Ninh</t>
  </si>
  <si>
    <t>Phí còn PT</t>
  </si>
  <si>
    <t>08700010539</t>
  </si>
  <si>
    <t>AC/018P-0350844</t>
  </si>
  <si>
    <t>08700010538</t>
  </si>
  <si>
    <t>AC/018P-0350845</t>
  </si>
  <si>
    <t>Khu 5, Huyện Ba Chẽ, Tỉnh Quảng Ninh</t>
  </si>
  <si>
    <t>0965645622</t>
  </si>
  <si>
    <t>0973431715</t>
  </si>
  <si>
    <t>569483939</t>
  </si>
  <si>
    <t>Vũ Thị Thanh</t>
  </si>
  <si>
    <t>Hoàng Hoa Thám, Thị trấn Quảng Hà, Huyện Hải Hà, Quảng Ninh</t>
  </si>
  <si>
    <t>0983764225</t>
  </si>
  <si>
    <t>AC/018P-0350846</t>
  </si>
  <si>
    <t>02408700000029</t>
  </si>
  <si>
    <t>08700010540</t>
  </si>
  <si>
    <t>08608700000201</t>
  </si>
  <si>
    <t>08700010541</t>
  </si>
  <si>
    <t>80 - Nguyễn Du, Huyện Hải Hà, Tỉnh Quảng Ninh</t>
  </si>
  <si>
    <t>569493486</t>
  </si>
  <si>
    <t>Nguyễn Trọng Điền</t>
  </si>
  <si>
    <t>Tổ 8 - Khu 1, Phường Cao Thắng, Thành phố Hạ Long, Quảng Ninh</t>
  </si>
  <si>
    <t>0358559422</t>
  </si>
  <si>
    <t>AC/018P-0350969</t>
  </si>
  <si>
    <t>568122412</t>
  </si>
  <si>
    <t>44 - Trần Khánh Dư, Thị trấn Quảng Hà, Huyện Hải Hà, Quảng Ninh</t>
  </si>
  <si>
    <t>AC/018P-0350850</t>
  </si>
  <si>
    <t>568390732</t>
  </si>
  <si>
    <t>Phan Thanh Nam</t>
  </si>
  <si>
    <t>41 Nguyễn Du, Thị trấn Quảng Hà, Huyện Hải Hà, Quảng Ninh</t>
  </si>
  <si>
    <t>0983 528 189</t>
  </si>
  <si>
    <t>AC/018P-0350851</t>
  </si>
  <si>
    <t>568393436</t>
  </si>
  <si>
    <t>Nguyễn Văn Chấn</t>
  </si>
  <si>
    <t>0985 689 230</t>
  </si>
  <si>
    <t>AC/018P-0350852</t>
  </si>
  <si>
    <t>05701800014116</t>
  </si>
  <si>
    <t>Hoàng Thị Thìn</t>
  </si>
  <si>
    <t>Số 108 - Trần Quốc Toản, Huyện Hải Hà, Tỉnh Quảng Ninh</t>
  </si>
  <si>
    <t>0393961112</t>
  </si>
  <si>
    <t>08700010542</t>
  </si>
  <si>
    <t>568273982</t>
  </si>
  <si>
    <t>Ngõ 2 - Đào Phúc Lộc, Phường Trần Phú, Thành phố Móng Cái, Quảng Ninh</t>
  </si>
  <si>
    <t>0169 478 8842</t>
  </si>
  <si>
    <t>AC/018P-0350854</t>
  </si>
  <si>
    <t>568134664</t>
  </si>
  <si>
    <t>Phạm Thị Chỉnh</t>
  </si>
  <si>
    <t>0904735777</t>
  </si>
  <si>
    <t>AC/018P-0350855</t>
  </si>
  <si>
    <t>568275495</t>
  </si>
  <si>
    <t>Số 75 - Trần Khánh Dư, Thị trấn Quảng Hà, Huyện Hải Hà, Quảng Ninh</t>
  </si>
  <si>
    <t>01698772554</t>
  </si>
  <si>
    <t>AC/018P-0350856</t>
  </si>
  <si>
    <t>568275675</t>
  </si>
  <si>
    <t>Phạm Văn Quyền</t>
  </si>
  <si>
    <t>0975 854 275</t>
  </si>
  <si>
    <t>AC/018P-0350857</t>
  </si>
  <si>
    <t>05701800017247</t>
  </si>
  <si>
    <t>Vũ Thị Lành</t>
  </si>
  <si>
    <t>Số 1 - Trần Quốc Toản, Huyện Hải Hà, Tỉnh Quảng Ninh</t>
  </si>
  <si>
    <t>0964422759</t>
  </si>
  <si>
    <t>08700010543</t>
  </si>
  <si>
    <t>568275660</t>
  </si>
  <si>
    <t>Đỗ Văn Luân</t>
  </si>
  <si>
    <t>01678 601 660</t>
  </si>
  <si>
    <t>AC/018P-0350859</t>
  </si>
  <si>
    <t>569031313</t>
  </si>
  <si>
    <t>Đỗ Thị Tiền</t>
  </si>
  <si>
    <t>Số 67 - Lý Thường Kiệt, Thị trấn Quảng Hà, Huyện Hải Hà, Quảng Ninh</t>
  </si>
  <si>
    <t>01698530938</t>
  </si>
  <si>
    <t>AC/018P-0350860</t>
  </si>
  <si>
    <t>568242151</t>
  </si>
  <si>
    <t>Đỗ Thị Loan</t>
  </si>
  <si>
    <t>0934362928</t>
  </si>
  <si>
    <t>AC/018P-0350861</t>
  </si>
  <si>
    <t>568205901</t>
  </si>
  <si>
    <t>Trương Minh Huệ</t>
  </si>
  <si>
    <t>01683558805</t>
  </si>
  <si>
    <t>AC/018P-0350862</t>
  </si>
  <si>
    <t>568294279</t>
  </si>
  <si>
    <t>Nguyễn Văn Vị ( Nguyễn Văn Dũng )</t>
  </si>
  <si>
    <t>Số 110 - Trần Bình Trọng, Thị trấn Quảng Hà, Huyện Hải Hà, Quảng Ninh</t>
  </si>
  <si>
    <t>0904 181 951</t>
  </si>
  <si>
    <t>AC/018P-0350863</t>
  </si>
  <si>
    <t>568358514</t>
  </si>
  <si>
    <t>Vy Thị Bích Chi</t>
  </si>
  <si>
    <t>Số 71 - Trần Quốc Toản, Thị trấn Quảng Hà, Huyện Hải Hà, Quảng Ninh</t>
  </si>
  <si>
    <t>0902060438</t>
  </si>
  <si>
    <t>AC/018P-0350864</t>
  </si>
  <si>
    <t>568320671</t>
  </si>
  <si>
    <t>Vũ Thị Thúy Dương</t>
  </si>
  <si>
    <t>0989 535 545</t>
  </si>
  <si>
    <t>AC/018P-0350865</t>
  </si>
  <si>
    <t>568472117</t>
  </si>
  <si>
    <t>Nguyễn Hải Quỳnh Trang</t>
  </si>
  <si>
    <t>44 Trần Khánh Dư, Thị trấn Quảng Hà, Huyện Hải Hà, Quảng Ninh</t>
  </si>
  <si>
    <t>0973668158</t>
  </si>
  <si>
    <t>AC/018P-0350866</t>
  </si>
  <si>
    <t>569000289</t>
  </si>
  <si>
    <t>Nguyễn Thị Như Quỳnh</t>
  </si>
  <si>
    <t>60 - Thôn Nam, Xã Phú Hải, Huyện Hải Hà, Quảng Ninh</t>
  </si>
  <si>
    <t>01687278720</t>
  </si>
  <si>
    <t>01233934239</t>
  </si>
  <si>
    <t>AC/018P-0350868</t>
  </si>
  <si>
    <t>568438284</t>
  </si>
  <si>
    <t>Nguyễn Thị Ngọc Hân</t>
  </si>
  <si>
    <t>0979363222</t>
  </si>
  <si>
    <t>AC/018P-0350867</t>
  </si>
  <si>
    <t>568294311</t>
  </si>
  <si>
    <t>01656 797 266</t>
  </si>
  <si>
    <t>AC/018P-0348443</t>
  </si>
  <si>
    <t>01666132466</t>
  </si>
  <si>
    <t>01664816168</t>
  </si>
  <si>
    <t>568311001</t>
  </si>
  <si>
    <t>Bùi Thị Thường</t>
  </si>
  <si>
    <t>Thôn Đồng Giảng B, Xã Lương Mông, Huyện Ba Chẽ, Quảng Ninh</t>
  </si>
  <si>
    <t>01234 781 221</t>
  </si>
  <si>
    <t>AC/018P-0350869</t>
  </si>
  <si>
    <t>0973189861</t>
  </si>
  <si>
    <t>0976550413</t>
  </si>
  <si>
    <t>569363111</t>
  </si>
  <si>
    <t>Trần Thị Luân</t>
  </si>
  <si>
    <t>89 Trần Bình Trọng, Thị trấn Quảng Hà, Huyện Hải Hà, Quảng Ninh</t>
  </si>
  <si>
    <t>0356797898</t>
  </si>
  <si>
    <t>AC/018P-0350872</t>
  </si>
  <si>
    <t>568165014</t>
  </si>
  <si>
    <t>0936209163</t>
  </si>
  <si>
    <t>AC/018P-0350874</t>
  </si>
  <si>
    <t>0969915686</t>
  </si>
  <si>
    <t>Tổ 1 - Khu 5, Phường Hải Yên, Thành phố Móng Cái, Quảng Ninh</t>
  </si>
  <si>
    <t>01668020651</t>
  </si>
  <si>
    <t>0982289399</t>
  </si>
  <si>
    <t>568167727</t>
  </si>
  <si>
    <t>Nguyễn Văn Khải</t>
  </si>
  <si>
    <t>0915345696</t>
  </si>
  <si>
    <t>AC/018P-0350875</t>
  </si>
  <si>
    <t>568579995</t>
  </si>
  <si>
    <t>Dương Xuân Quản</t>
  </si>
  <si>
    <t>0964326118</t>
  </si>
  <si>
    <t>AC/018P-0350881</t>
  </si>
  <si>
    <t>01657928865</t>
  </si>
  <si>
    <t>0934347660</t>
  </si>
  <si>
    <t>568167249</t>
  </si>
  <si>
    <t>Lô Thị Việt Oanh</t>
  </si>
  <si>
    <t>0967782036</t>
  </si>
  <si>
    <t>AC/018P-0350878</t>
  </si>
  <si>
    <t>0333761163</t>
  </si>
  <si>
    <t>01663681945</t>
  </si>
  <si>
    <t>Thôn 1, Xã Quảng Chính, Huyện Hải Hà, Quảng Ninh</t>
  </si>
  <si>
    <t>01655 317 610</t>
  </si>
  <si>
    <t>569238488</t>
  </si>
  <si>
    <t>Nguyễn Ngọc Tiến</t>
  </si>
  <si>
    <t>0936559166</t>
  </si>
  <si>
    <t>AC/018P-0350884</t>
  </si>
  <si>
    <t>569238504</t>
  </si>
  <si>
    <t>Phạm Đức Hiệp</t>
  </si>
  <si>
    <t>157 Thôn Bắc, Xã Phú Hải, Huyện Hải Hà, Quảng Ninh</t>
  </si>
  <si>
    <t>01627395268</t>
  </si>
  <si>
    <t>AC/018P-0350885</t>
  </si>
  <si>
    <t>569029823</t>
  </si>
  <si>
    <t>01692907868</t>
  </si>
  <si>
    <t>01642907868</t>
  </si>
  <si>
    <t>AC/018P-0350886</t>
  </si>
  <si>
    <t>568583970</t>
  </si>
  <si>
    <t>Bùi Thị Lưu</t>
  </si>
  <si>
    <t>Thôn 03, Xã Quảng Minh, Huyện Hải Hà, Quảng Ninh</t>
  </si>
  <si>
    <t>0988438654</t>
  </si>
  <si>
    <t>AC/018P-0350889</t>
  </si>
  <si>
    <t>0984573576</t>
  </si>
  <si>
    <t>01639688458</t>
  </si>
  <si>
    <t>01644361985</t>
  </si>
  <si>
    <t>569224968</t>
  </si>
  <si>
    <t>Phạm Mạnh Huyên</t>
  </si>
  <si>
    <t>276 Nguyễn Du, Thị trấn Quảng Hà, Huyện Hải Hà, Quảng Ninh</t>
  </si>
  <si>
    <t>0965 211 437</t>
  </si>
  <si>
    <t>0976912888</t>
  </si>
  <si>
    <t>AC/018P-0350891</t>
  </si>
  <si>
    <t>568205915</t>
  </si>
  <si>
    <t>Hoàng Thị Thủy</t>
  </si>
  <si>
    <t>01677306694</t>
  </si>
  <si>
    <t>AC/018P-0350892</t>
  </si>
  <si>
    <t>568405101</t>
  </si>
  <si>
    <t>AC/018P-0350893</t>
  </si>
  <si>
    <t>569037101</t>
  </si>
  <si>
    <t>Vũ Thị Đông</t>
  </si>
  <si>
    <t>0973831780</t>
  </si>
  <si>
    <t>AC/018P-0349734</t>
  </si>
  <si>
    <t>568792684</t>
  </si>
  <si>
    <t>Trương Văn Toàn</t>
  </si>
  <si>
    <t>01696483514</t>
  </si>
  <si>
    <t>AC/018P-0349733</t>
  </si>
  <si>
    <t>Khu 5, Thị trấn NT Thái Bình, Huyện Đình Lập, Lạng Sơn</t>
  </si>
  <si>
    <t>0353036991</t>
  </si>
  <si>
    <t>02401800006847</t>
  </si>
  <si>
    <t>Cái Đước, Huyện Hải Hà, Tỉnh Quảng Ninh</t>
  </si>
  <si>
    <t>08700010544</t>
  </si>
  <si>
    <t>569156699</t>
  </si>
  <si>
    <t>Phạm Quang Thái</t>
  </si>
  <si>
    <t>0989368158</t>
  </si>
  <si>
    <t>AC/018P-0350895</t>
  </si>
  <si>
    <t>Khu 2, Thị trấn Ba Chẽ, Huyện Ba Chẽ, Quảng Ninh</t>
  </si>
  <si>
    <t>01233 858 856</t>
  </si>
  <si>
    <t>0943 001 254</t>
  </si>
  <si>
    <t>01666 828 458</t>
  </si>
  <si>
    <t>568308112</t>
  </si>
  <si>
    <t>Phạm Thị Ngọc Hạnh</t>
  </si>
  <si>
    <t>0919 721 910</t>
  </si>
  <si>
    <t>AC/018P-0350901</t>
  </si>
  <si>
    <t>Khu 3, Thị trấn Ba Chẽ, Huyện Ba Chẽ, Quảng Ninh</t>
  </si>
  <si>
    <t>01699538598</t>
  </si>
  <si>
    <t>Khu 1, Thị trấn Ba Chẽ, Huyện Ba Chẽ, Quảng Ninh</t>
  </si>
  <si>
    <t>0915636536</t>
  </si>
  <si>
    <t>01647 371 199</t>
  </si>
  <si>
    <t>568307936</t>
  </si>
  <si>
    <t>Nguyễn Xuân Trường</t>
  </si>
  <si>
    <t>0913 760 740</t>
  </si>
  <si>
    <t>AC/018P-0350900</t>
  </si>
  <si>
    <t>Đồn Đạc, Xã Đồn Đạc, Huyện Ba Chẽ, Quảng Ninh</t>
  </si>
  <si>
    <t>01236 998 051</t>
  </si>
  <si>
    <t>0125 720 7931</t>
  </si>
  <si>
    <t>Khu tập thể Trường PTDT Nội trú Ba Chẽ, Thị trấn Ba Chẽ, Huyện Ba Chẽ, Quảng Ninh</t>
  </si>
  <si>
    <t>0927 078 808</t>
  </si>
  <si>
    <t>Khu 7, Thị trấn Ba Chẽ, Huyện Ba Chẽ, Quảng Ninh</t>
  </si>
  <si>
    <t>0969 933 809</t>
  </si>
  <si>
    <t>0947080268</t>
  </si>
  <si>
    <t>Khu 5 Thị Trấn Ba Chẽ, Huyện Ba Chẽ, Tỉnh Quảng Ninh</t>
  </si>
  <si>
    <t>Thôn Tân Tiến, Xã Đồn Đạc, Huyện Ba Chẽ, Quảng Ninh</t>
  </si>
  <si>
    <t>0165 605 3106</t>
  </si>
  <si>
    <t>Khu 3A, Thị trấn Ba Chẽ, Huyện Ba Chẽ, Quảng Ninh</t>
  </si>
  <si>
    <t>0915826524</t>
  </si>
  <si>
    <t>0984576889</t>
  </si>
  <si>
    <t>Khu 5 Thị Ba Chẽ, Huyện Ba Chẽ, Tỉnh Quảng Ninh</t>
  </si>
  <si>
    <t>0833167929</t>
  </si>
  <si>
    <t>Khu 5, Thị trấn Ba Chẽ, Huyện Ba Chẽ, Quảng Ninh</t>
  </si>
  <si>
    <t>01665 523 550</t>
  </si>
  <si>
    <t>01256 531 991</t>
  </si>
  <si>
    <t>01677 587 379</t>
  </si>
  <si>
    <t>01234781179</t>
  </si>
  <si>
    <t>01234 192 330</t>
  </si>
  <si>
    <t>0988097967</t>
  </si>
  <si>
    <t>0942 787 729</t>
  </si>
  <si>
    <t>01664 328 512</t>
  </si>
  <si>
    <t>091 493 6236</t>
  </si>
  <si>
    <t>01234290999</t>
  </si>
  <si>
    <t>0943391932</t>
  </si>
  <si>
    <t>Tổ 2 - khu 1, Huyện Ba Chẽ, Tỉnh Quảng Ninh</t>
  </si>
  <si>
    <t>0944873686</t>
  </si>
  <si>
    <t>02408700000012</t>
  </si>
  <si>
    <t>08700010548</t>
  </si>
  <si>
    <t>569205634</t>
  </si>
  <si>
    <t>01697210924</t>
  </si>
  <si>
    <t>AC/018P-0348474</t>
  </si>
  <si>
    <t>568987973</t>
  </si>
  <si>
    <t>Bùi Thị Hoa</t>
  </si>
  <si>
    <t>01688713510</t>
  </si>
  <si>
    <t>AC/018P-0348476</t>
  </si>
  <si>
    <t>Thôn 5, Huyện Hải Hà, Tỉnh Quảng Ninh</t>
  </si>
  <si>
    <t>0393930357</t>
  </si>
  <si>
    <t>01699050280</t>
  </si>
  <si>
    <t>568491217</t>
  </si>
  <si>
    <t>Thôn 6, Xã Đường Hoa, Huyện Hải Hà, Quảng Ninh</t>
  </si>
  <si>
    <t>0982626918</t>
  </si>
  <si>
    <t>AC/018P-0350937</t>
  </si>
  <si>
    <t>568390405</t>
  </si>
  <si>
    <t>Nguyễn Đức Quyền</t>
  </si>
  <si>
    <t>Thôn 6, Xã Quảng Phong, Huyện Hải Hà, Quảng Ninh</t>
  </si>
  <si>
    <t>01629864886</t>
  </si>
  <si>
    <t>AC/018P-0350934</t>
  </si>
  <si>
    <t>568390701</t>
  </si>
  <si>
    <t>Phạm Hồng Tuất</t>
  </si>
  <si>
    <t>0904 943 905</t>
  </si>
  <si>
    <t>AC/018P-0350935</t>
  </si>
  <si>
    <t>568390706</t>
  </si>
  <si>
    <t>01226 288 288</t>
  </si>
  <si>
    <t>AC/018P-0350936</t>
  </si>
  <si>
    <t>01685106989</t>
  </si>
  <si>
    <t>Thôn 9, Huyện Hải Hà, Tỉnh Quảng Ninh</t>
  </si>
  <si>
    <t>568597989</t>
  </si>
  <si>
    <t>Bùi Văn Phú</t>
  </si>
  <si>
    <t>0976175305</t>
  </si>
  <si>
    <t>AC/018P-0350939</t>
  </si>
  <si>
    <t>Bản Lý Quáng, Xã Quảng Sơn, Huyện Hải Hà, Quảng Ninh</t>
  </si>
  <si>
    <t>01672290398</t>
  </si>
  <si>
    <t>05708700000492</t>
  </si>
  <si>
    <t>0388713510</t>
  </si>
  <si>
    <t>08700010551</t>
  </si>
  <si>
    <t>568584116</t>
  </si>
  <si>
    <t>Phùn A Ửng ( Phùn Sáng Sềnh)</t>
  </si>
  <si>
    <t>01635603910</t>
  </si>
  <si>
    <t>AC/018P-0350943</t>
  </si>
  <si>
    <t>0966199251</t>
  </si>
  <si>
    <t>569145661</t>
  </si>
  <si>
    <t>Nguyễn Thị Anh</t>
  </si>
  <si>
    <t>01637109246</t>
  </si>
  <si>
    <t>AC/018P-0350945</t>
  </si>
  <si>
    <t>569146918</t>
  </si>
  <si>
    <t>Chung Minh Xuân ( Chung Minh Tuấn )</t>
  </si>
  <si>
    <t>0942445996</t>
  </si>
  <si>
    <t>AC/018P-0350946</t>
  </si>
  <si>
    <t>569244996</t>
  </si>
  <si>
    <t>AC/018P-0350947</t>
  </si>
  <si>
    <t>08700010552</t>
  </si>
  <si>
    <t>0333 763 146</t>
  </si>
  <si>
    <t>02033763146</t>
  </si>
  <si>
    <t>98 - Thôn Bắc, Xã Phú Hải, Huyện Hải Hà, Quảng Ninh</t>
  </si>
  <si>
    <t>01656077668</t>
  </si>
  <si>
    <t>0979 061 358</t>
  </si>
  <si>
    <t>568533051</t>
  </si>
  <si>
    <t>Lê Thị Liễu</t>
  </si>
  <si>
    <t>Thôn 5, Xã Hải Xuân, Thành phố Móng Cái, Quảng Ninh</t>
  </si>
  <si>
    <t>0912055035</t>
  </si>
  <si>
    <t>AC/018P-0348500</t>
  </si>
  <si>
    <t>01213293365</t>
  </si>
  <si>
    <t>0944551326</t>
  </si>
  <si>
    <t>Số 22 - Khu 4, Thị xã Quảng Yên, Tỉnh Quảng Ninh</t>
  </si>
  <si>
    <t>0975881936</t>
  </si>
  <si>
    <t>0981909938</t>
  </si>
  <si>
    <t>568536984</t>
  </si>
  <si>
    <t>Diêu Thị Quỳnh Anh</t>
  </si>
  <si>
    <t>Khu 3, Phường Trần Phú, Thành phố Móng Cái, Quảng Ninh</t>
  </si>
  <si>
    <t>01217888013</t>
  </si>
  <si>
    <t>AC/018P-0350950</t>
  </si>
  <si>
    <t>0983993844</t>
  </si>
  <si>
    <t>Tổ 18 - Khu Hòa Bình, Phường Hoà Lạc, Thành phố Móng Cái, Quảng Ninh</t>
  </si>
  <si>
    <t>01699304290</t>
  </si>
  <si>
    <t>568576098</t>
  </si>
  <si>
    <t>0913683620</t>
  </si>
  <si>
    <t>AC/018P-0350953</t>
  </si>
  <si>
    <t>Khu 4, Xã Bình Ngọc, Thành phố Móng Cái, Quảng Ninh</t>
  </si>
  <si>
    <t>01696289527</t>
  </si>
  <si>
    <t>568584005</t>
  </si>
  <si>
    <t>0906012866</t>
  </si>
  <si>
    <t>AC/018P-0350956</t>
  </si>
  <si>
    <t>thôn 10A, Xã Hải Xuân, Thành phố Móng Cái, Quảng Ninh</t>
  </si>
  <si>
    <t>Khu 8, Xã Hải Hoà, Thành phố Móng Cái, Quảng Ninh</t>
  </si>
  <si>
    <t>0904083800</t>
  </si>
  <si>
    <t>568639133</t>
  </si>
  <si>
    <t>Nguyễn Hoàng Dương</t>
  </si>
  <si>
    <t>Thôn 10A, Hải Xuân, Móng Cái, Quảng Ninh</t>
  </si>
  <si>
    <t>01699067942</t>
  </si>
  <si>
    <t>AC/018P-0350959</t>
  </si>
  <si>
    <t>568584069</t>
  </si>
  <si>
    <t>Nguyễn Thị Ngọc Loan</t>
  </si>
  <si>
    <t>Số 20 - Đông Trì, Phường Trần Phú, Thành phố Móng Cái, Quảng Ninh</t>
  </si>
  <si>
    <t>0967272886</t>
  </si>
  <si>
    <t>AC/018P-0350960</t>
  </si>
  <si>
    <t>08608700000232</t>
  </si>
  <si>
    <t>Số 17 - Ngõ 2 - Phố Độc Lập - Khu Hồng Hà, Thành phố Móng Cái, Tỉnh Quảng Ninh</t>
  </si>
  <si>
    <t>08700010678</t>
  </si>
  <si>
    <t>DT/17T0000312</t>
  </si>
  <si>
    <t>S108701002</t>
  </si>
  <si>
    <t>A108701005</t>
  </si>
  <si>
    <t>U108701025</t>
  </si>
  <si>
    <t>Phố Ngô Quyền, Thị trấn Quảng Hà, Huyện Hải Hà, Quảng Ninh</t>
  </si>
  <si>
    <t>0981668298</t>
  </si>
  <si>
    <t>Số nhà 76, Phố Ngô Quyền, Thị trấn Quảng Hà, Huyện Hải Hà, Quảng Ninh</t>
  </si>
  <si>
    <t>01628606628</t>
  </si>
  <si>
    <t>569133070</t>
  </si>
  <si>
    <t>AC/018P-0348549</t>
  </si>
  <si>
    <t>569222852</t>
  </si>
  <si>
    <t>Phạm Thị Huyền</t>
  </si>
  <si>
    <t>0982013520</t>
  </si>
  <si>
    <t>AC/018P-0349491</t>
  </si>
  <si>
    <t>569226106</t>
  </si>
  <si>
    <t>Phạm Văn Trước</t>
  </si>
  <si>
    <t>KHu 3, Phường Ka Long, Thành phố Móng Cái, Quảng Ninh</t>
  </si>
  <si>
    <t>01676236028</t>
  </si>
  <si>
    <t>AC/018P-0349494</t>
  </si>
  <si>
    <t>Khu 3, Xã Hải Hoà, Móng Cái, Quảng Ninh</t>
  </si>
  <si>
    <t>01656428666</t>
  </si>
  <si>
    <t>569213908</t>
  </si>
  <si>
    <t>Lê Thị Bích</t>
  </si>
  <si>
    <t>Yết Kiêu, Phường Ka Long, Thành phố Móng Cái, Quảng Ninh</t>
  </si>
  <si>
    <t>01668778282</t>
  </si>
  <si>
    <t>AC/018P-0347305</t>
  </si>
  <si>
    <t>569165548</t>
  </si>
  <si>
    <t>Nguyễn Thanh Hà</t>
  </si>
  <si>
    <t>Thôn Khe Tiên, Xã Yên Than, Huyện Tiên Yên, Quảng Ninh</t>
  </si>
  <si>
    <t>0947209536</t>
  </si>
  <si>
    <t>AC/018P-0349725</t>
  </si>
  <si>
    <t>569223571</t>
  </si>
  <si>
    <t>Tổ 1, Ấp Sở Xiêm, Xã Tân Hưng, Huyện Hớn Quản, Bình Phước</t>
  </si>
  <si>
    <t>01636956625</t>
  </si>
  <si>
    <t>AC/018P-0348553</t>
  </si>
  <si>
    <t>05708700001024</t>
  </si>
  <si>
    <t>Tổ 1 - ấp Sở Xiêm, Huyện Hớn Quản, Tỉnh Bình Phước</t>
  </si>
  <si>
    <t>0336956625</t>
  </si>
  <si>
    <t>08700010226</t>
  </si>
  <si>
    <t>0977947201</t>
  </si>
  <si>
    <t>Khu 3, Phường Ninh Dương, Thành phố Móng Cái, Quảng Ninh</t>
  </si>
  <si>
    <t>0979460073</t>
  </si>
  <si>
    <t>Tổ 3, Phường Ninh Dương, Thành phố Móng Cái, Quảng Ninh</t>
  </si>
  <si>
    <t>01662368338</t>
  </si>
  <si>
    <t>0359619169</t>
  </si>
  <si>
    <t>0945687026</t>
  </si>
  <si>
    <t>196 - Thôn 6, Xã Quảng Chính, Huyện Hải Hà, Quảng Ninh</t>
  </si>
  <si>
    <t>01667803222</t>
  </si>
  <si>
    <t>Số 23, Phố Chu Văn An, Huyện Hải Hà, Tỉnh Quảng Ninh</t>
  </si>
  <si>
    <t>569334737</t>
  </si>
  <si>
    <t>Nguyễn Văn Duy</t>
  </si>
  <si>
    <t>Đội 6 Thôn An Bồ, Xã Dũng Tiến, Huyện Vĩnh Bảo, Hải Phòng</t>
  </si>
  <si>
    <t>0978182185</t>
  </si>
  <si>
    <t>AC/018P-0349459</t>
  </si>
  <si>
    <t>192 - Lý Thường Kiệt, Thị trấn Quảng Hà, Huyện Hải Hà, Quảng Ninh</t>
  </si>
  <si>
    <t>0962055788</t>
  </si>
  <si>
    <t>Số 192 - Lý Thường Kiệt, Thị trấn Quảng Hà, Huyện Hải Hà, Quảng Ninh</t>
  </si>
  <si>
    <t>569192615</t>
  </si>
  <si>
    <t>Phạm Ngọc Dung</t>
  </si>
  <si>
    <t>Thôn 2, Xã Quảng Điền, Huyện Hải Hà, Quảng Ninh</t>
  </si>
  <si>
    <t>0982160623</t>
  </si>
  <si>
    <t>AC/018P-0349739</t>
  </si>
  <si>
    <t>568238608</t>
  </si>
  <si>
    <t>Phạm Văn Khanh</t>
  </si>
  <si>
    <t>01666681072</t>
  </si>
  <si>
    <t>AC/018P-0349740</t>
  </si>
  <si>
    <t>568242759</t>
  </si>
  <si>
    <t>0984 478 981</t>
  </si>
  <si>
    <t>AC/018P-0349741</t>
  </si>
  <si>
    <t>568505680</t>
  </si>
  <si>
    <t>Nguyễn Khắc Chính</t>
  </si>
  <si>
    <t>0978520782</t>
  </si>
  <si>
    <t>AC/018P-0349742</t>
  </si>
  <si>
    <t>Thôn 6, Xã Hải Tiến, Thành phố Móng Cái, Quảng Ninh</t>
  </si>
  <si>
    <t>01688 854 800</t>
  </si>
  <si>
    <t>568439974</t>
  </si>
  <si>
    <t>AC/018P-0349744</t>
  </si>
  <si>
    <t>79 - Trần Bình Trọng, Thị trấn Quảng Hà, Huyện Hải Hà, Quảng Ninh</t>
  </si>
  <si>
    <t>01649234988</t>
  </si>
  <si>
    <t>568394877</t>
  </si>
  <si>
    <t>Thù Thị Phương</t>
  </si>
  <si>
    <t>01678 505 590</t>
  </si>
  <si>
    <t>AC/018P-0349746</t>
  </si>
  <si>
    <t>05701800041945</t>
  </si>
  <si>
    <t>Vũ Hồng Phong</t>
  </si>
  <si>
    <t>0965848888</t>
  </si>
  <si>
    <t>08700010601</t>
  </si>
  <si>
    <t>568919046</t>
  </si>
  <si>
    <t>Bùi Thị Trang</t>
  </si>
  <si>
    <t>Thôn 3, Xã Quảng Chính, Huyện Hải Hà, Quảng Ninh</t>
  </si>
  <si>
    <t>01658178999</t>
  </si>
  <si>
    <t>AC/018P-0350548</t>
  </si>
  <si>
    <t>171 Chu Văn An, Quảng Hà, Huyện Hải Hà, Quảng Ninh</t>
  </si>
  <si>
    <t>0904005116</t>
  </si>
  <si>
    <t>568575451</t>
  </si>
  <si>
    <t>Phùng Văn Nghĩa</t>
  </si>
  <si>
    <t>01682254999</t>
  </si>
  <si>
    <t>AC/018P-0349750</t>
  </si>
  <si>
    <t>Khu Yên Lập Đông, Xã Minh Thành, Thị xã Quảng Yên, Quảng Ninh</t>
  </si>
  <si>
    <t>0969502196</t>
  </si>
  <si>
    <t>Thôn Yên Lập Tây, Xã Minh Thành, Thị xã Quảng Yên, Quảng Ninh</t>
  </si>
  <si>
    <t>01682315839</t>
  </si>
  <si>
    <t>Số 410, Khu Yên Lập Tây, Xã Minh Thành, Thị xã Quảng Yên, Quảng Ninh</t>
  </si>
  <si>
    <t>Khu 1, Thành phố Móng Cái, Tỉnh Quảng Ninh</t>
  </si>
  <si>
    <t>0936961192</t>
  </si>
  <si>
    <t>Số 56, Nguyễn Du, Phường Hoà Lạc, Thành phố Móng Cái, Quảng Ninh</t>
  </si>
  <si>
    <t>Thôn 5, Phường Hải Yên, Thành phố Móng Cái, Quảng Ninh</t>
  </si>
  <si>
    <t>0988246528</t>
  </si>
  <si>
    <t>05701800008306</t>
  </si>
  <si>
    <t>Thôn Nam Vĩnh Thực, Thành phố Móng Cái, Tỉnh Quảng Ninh</t>
  </si>
  <si>
    <t>08700010224</t>
  </si>
  <si>
    <t>569016649</t>
  </si>
  <si>
    <t>Hoàng Văn Lương</t>
  </si>
  <si>
    <t>Thôn 3, Xã Vĩnh Thực, Thành phố Móng Cái, Quảng Ninh</t>
  </si>
  <si>
    <t>01632684741</t>
  </si>
  <si>
    <t>AC/018P-0348573</t>
  </si>
  <si>
    <t>569213151</t>
  </si>
  <si>
    <t>Số nhà 194, Phố Lý Thường Kiệt, Thị trấn Tiên Yên, Huyện Tiên Yên, Quảng Ninh</t>
  </si>
  <si>
    <t>01295856856</t>
  </si>
  <si>
    <t>AC/018P-0347372</t>
  </si>
  <si>
    <t>568682603</t>
  </si>
  <si>
    <t>AC/018P-0349752</t>
  </si>
  <si>
    <t>568680342</t>
  </si>
  <si>
    <t>01664276996</t>
  </si>
  <si>
    <t>AC/018P-0349751</t>
  </si>
  <si>
    <t>568486069</t>
  </si>
  <si>
    <t>01698579430</t>
  </si>
  <si>
    <t>01692043635</t>
  </si>
  <si>
    <t>AC/018P-0349753</t>
  </si>
  <si>
    <t>568486168</t>
  </si>
  <si>
    <t>AC/018P-0349754</t>
  </si>
  <si>
    <t>568737993</t>
  </si>
  <si>
    <t>Hà Quốc Thật</t>
  </si>
  <si>
    <t>01673752998</t>
  </si>
  <si>
    <t>AC/018P-0349755</t>
  </si>
  <si>
    <t>568720136</t>
  </si>
  <si>
    <t>Đào Thị Lụa</t>
  </si>
  <si>
    <t>Số nhà 33 Phố Lý Thường Kiệt, Thị trấn Tiên Yên, Huyện Tiên Yên, Quảng Ninh</t>
  </si>
  <si>
    <t>01676552830</t>
  </si>
  <si>
    <t>AC/018P-0348590</t>
  </si>
  <si>
    <t>568704423</t>
  </si>
  <si>
    <t>Thôn Hà Dong Nam, Xã Hải Lạng, Huyện Tiên Yên, Quảng Ninh</t>
  </si>
  <si>
    <t>0963820404</t>
  </si>
  <si>
    <t>AC/018P-0348597</t>
  </si>
  <si>
    <t>568704710</t>
  </si>
  <si>
    <t>Hà Thanh Tâm</t>
  </si>
  <si>
    <t>Phố Đông Tiến 1, Thị trấn Tiên Yên, Huyện Tiên Yên, Quảng Ninh</t>
  </si>
  <si>
    <t>01236804319</t>
  </si>
  <si>
    <t>AC/018P-0348601</t>
  </si>
  <si>
    <t>568704462</t>
  </si>
  <si>
    <t>Triệu Thanh Nhàn</t>
  </si>
  <si>
    <t>01632219170</t>
  </si>
  <si>
    <t>AC/018P-0348598</t>
  </si>
  <si>
    <t>568704374</t>
  </si>
  <si>
    <t>AC/018P-0348595</t>
  </si>
  <si>
    <t>568704692</t>
  </si>
  <si>
    <t>Nguyễn Văn Nam</t>
  </si>
  <si>
    <t>0981989102</t>
  </si>
  <si>
    <t>AC/018P-0348600</t>
  </si>
  <si>
    <t>568705031</t>
  </si>
  <si>
    <t>Hà Thị Phượng</t>
  </si>
  <si>
    <t>Phố Quang Trung, Thị trấn Tiên Yên, Huyện Tiên Yên, Quảng Ninh</t>
  </si>
  <si>
    <t>0986119683</t>
  </si>
  <si>
    <t>AC/018P-0348609</t>
  </si>
  <si>
    <t>568738029</t>
  </si>
  <si>
    <t>01665555507</t>
  </si>
  <si>
    <t>AC/018P-0348616</t>
  </si>
  <si>
    <t>568738014</t>
  </si>
  <si>
    <t>AC/018P-0348615</t>
  </si>
  <si>
    <t>568759829</t>
  </si>
  <si>
    <t>01643799979</t>
  </si>
  <si>
    <t>AC/018P-0349756</t>
  </si>
  <si>
    <t>568677029</t>
  </si>
  <si>
    <t>Lưu Thị Di</t>
  </si>
  <si>
    <t>0947212085</t>
  </si>
  <si>
    <t>AC/018P-0349758</t>
  </si>
  <si>
    <t>568677061</t>
  </si>
  <si>
    <t>Lưu Đức Trung</t>
  </si>
  <si>
    <t>0989123966</t>
  </si>
  <si>
    <t>AC/018P-0349759</t>
  </si>
  <si>
    <t>568677116</t>
  </si>
  <si>
    <t>AC/018P-0349760</t>
  </si>
  <si>
    <t>568676973</t>
  </si>
  <si>
    <t>Nông Thúy Hằng</t>
  </si>
  <si>
    <t>Ngã Ba Yên Than, Xã Yên Than, Huyện Tiên Yên, Quảng Ninh</t>
  </si>
  <si>
    <t>0988856186</t>
  </si>
  <si>
    <t>AC/018P-0349757</t>
  </si>
  <si>
    <t>569117123</t>
  </si>
  <si>
    <t>Nguyễn Mỹ Lệ</t>
  </si>
  <si>
    <t>SN 155 - Phố Long Tiên, Thị trấn Tiên Yên, Huyện Tiên Yên, Quảng Ninh</t>
  </si>
  <si>
    <t>0976490571</t>
  </si>
  <si>
    <t>AC/018P-0349761</t>
  </si>
  <si>
    <t>569065194</t>
  </si>
  <si>
    <t>Lưu Thị Chính</t>
  </si>
  <si>
    <t>01687636236</t>
  </si>
  <si>
    <t>AC/018P-0349762</t>
  </si>
  <si>
    <t>568748009</t>
  </si>
  <si>
    <t>Bùi Thị Thảo</t>
  </si>
  <si>
    <t>Phố Long Tiên, Thị trấn Tiên Yên, Huyện Tiên Yên, Quảng Ninh</t>
  </si>
  <si>
    <t>01289235956</t>
  </si>
  <si>
    <t>AC/018P-0349763</t>
  </si>
  <si>
    <t>569027209</t>
  </si>
  <si>
    <t>Nguyễn Thị San</t>
  </si>
  <si>
    <t>01627334025</t>
  </si>
  <si>
    <t>AC/018P-0349765</t>
  </si>
  <si>
    <t>569026998</t>
  </si>
  <si>
    <t>01683302796</t>
  </si>
  <si>
    <t>AC/018P-0349764</t>
  </si>
  <si>
    <t>568720259</t>
  </si>
  <si>
    <t>AC/018P-0349766</t>
  </si>
  <si>
    <t>568906396</t>
  </si>
  <si>
    <t>Vũ Thị Sao</t>
  </si>
  <si>
    <t>Thôn Tài Tùng, Xã Yên Than, Huyện Tiên Yên, Quảng Ninh</t>
  </si>
  <si>
    <t>01673475554</t>
  </si>
  <si>
    <t>AC/018P-0349768</t>
  </si>
  <si>
    <t>568906012</t>
  </si>
  <si>
    <t>AC/018P-0349767</t>
  </si>
  <si>
    <t>568906417</t>
  </si>
  <si>
    <t>AC/018P-0349769</t>
  </si>
  <si>
    <t>AC/018P-0349773</t>
  </si>
  <si>
    <t>AC/018P-0349775</t>
  </si>
  <si>
    <t>AC/018P-0349772</t>
  </si>
  <si>
    <t>AC/018P-0349776</t>
  </si>
  <si>
    <t>AC/018P-0349770</t>
  </si>
  <si>
    <t>568704683</t>
  </si>
  <si>
    <t>Cam Thị Quý</t>
  </si>
  <si>
    <t>0944933395</t>
  </si>
  <si>
    <t>AC/018P-0349774</t>
  </si>
  <si>
    <t>568704396</t>
  </si>
  <si>
    <t>AC/018P-0349771</t>
  </si>
  <si>
    <t>569105392</t>
  </si>
  <si>
    <t>Cam Giang Sơn</t>
  </si>
  <si>
    <t>Số nhà 58 - Phố Long Tiên, Thị trấn Tiên Yên, Huyện Tiên Yên, Quảng Ninh</t>
  </si>
  <si>
    <t>0983848235</t>
  </si>
  <si>
    <t>AC/018P-0349780</t>
  </si>
  <si>
    <t>569105382</t>
  </si>
  <si>
    <t>Hoàng Thúy Lường</t>
  </si>
  <si>
    <t>01654439299</t>
  </si>
  <si>
    <t>AC/018P-0349779</t>
  </si>
  <si>
    <t>568704333</t>
  </si>
  <si>
    <t>AC/018P-0349777</t>
  </si>
  <si>
    <t>568704460</t>
  </si>
  <si>
    <t>Lưu Thị Sen</t>
  </si>
  <si>
    <t>0975140740</t>
  </si>
  <si>
    <t>AC/018P-0349778</t>
  </si>
  <si>
    <t>568932018</t>
  </si>
  <si>
    <t>AC/018P-0349781</t>
  </si>
  <si>
    <t>569075608</t>
  </si>
  <si>
    <t>Nguyễn Văn Quyết</t>
  </si>
  <si>
    <t>01658408823</t>
  </si>
  <si>
    <t>AC/018P-0349782</t>
  </si>
  <si>
    <t>569144956</t>
  </si>
  <si>
    <t>Lý Thị Lan</t>
  </si>
  <si>
    <t>0972814384</t>
  </si>
  <si>
    <t>AC/018P-0349787</t>
  </si>
  <si>
    <t>568705864</t>
  </si>
  <si>
    <t>AC/018P-0349785</t>
  </si>
  <si>
    <t>568704864</t>
  </si>
  <si>
    <t>AC/018P-0349783</t>
  </si>
  <si>
    <t>568705906</t>
  </si>
  <si>
    <t>AC/018P-0349786</t>
  </si>
  <si>
    <t>AC/018P-0349784</t>
  </si>
  <si>
    <t>568755810</t>
  </si>
  <si>
    <t>Lưu Văn Trường</t>
  </si>
  <si>
    <t>0967383567</t>
  </si>
  <si>
    <t>AC/018P-0349789</t>
  </si>
  <si>
    <t>569148033</t>
  </si>
  <si>
    <t>Hà Văn Quyết</t>
  </si>
  <si>
    <t>Số nhà 13 - Phố Đông Tiến 1, Thị trấn Tiên Yên, Huyện Tiên Yên, Quảng Ninh</t>
  </si>
  <si>
    <t>01684656965</t>
  </si>
  <si>
    <t>AC/018P-0349790</t>
  </si>
  <si>
    <t>04102600008410</t>
  </si>
  <si>
    <t>Nguyễn Thị Hoàng</t>
  </si>
  <si>
    <t>Tổ 7 - ấp Trảng Lớn, Thị xã Phú Mỹ, Tỉnh Bà Rịa - Vũng Tàu</t>
  </si>
  <si>
    <t>0388341516</t>
  </si>
  <si>
    <t>08700010517</t>
  </si>
  <si>
    <t>AC/018P-0349791</t>
  </si>
  <si>
    <t>AC/018P-0349792</t>
  </si>
  <si>
    <t>569250193</t>
  </si>
  <si>
    <t>AC/018P-0349793</t>
  </si>
  <si>
    <t>Khu II, Bình Ngọc, Thành phố Móng Cái, Quảng Ninh</t>
  </si>
  <si>
    <t>0976594482</t>
  </si>
  <si>
    <t>Tổ 3 - Khu Nam Thọ, Phường Trà Cổ, Thành phố Móng Cái, Quảng Ninh</t>
  </si>
  <si>
    <t>01668771888</t>
  </si>
  <si>
    <t>0972096748</t>
  </si>
  <si>
    <t>568784976</t>
  </si>
  <si>
    <t>Đỗ Đức Thái</t>
  </si>
  <si>
    <t>Số 291 - Lý Thường Kiệt, Thị trấn Quảng Hà, Huyện Hải Hà, Quảng Ninh</t>
  </si>
  <si>
    <t>01659882688</t>
  </si>
  <si>
    <t>AC/018P-0349797</t>
  </si>
  <si>
    <t>569026123</t>
  </si>
  <si>
    <t>Bùi Văn Sang</t>
  </si>
  <si>
    <t>01666491428</t>
  </si>
  <si>
    <t>AC/018P-0349798</t>
  </si>
  <si>
    <t>569036976</t>
  </si>
  <si>
    <t>0979975171</t>
  </si>
  <si>
    <t>AC/018P-0349799</t>
  </si>
  <si>
    <t>0989486025</t>
  </si>
  <si>
    <t>568897131</t>
  </si>
  <si>
    <t>Số 65 Lý Thường Kiệt, Thị trấn Quảng Hà, Huyện Hải Hà, Quảng Ninh</t>
  </si>
  <si>
    <t>0913266123</t>
  </si>
  <si>
    <t>AC/018P-0349801</t>
  </si>
  <si>
    <t>568888965</t>
  </si>
  <si>
    <t>Phan Thanh Hải</t>
  </si>
  <si>
    <t>192 Nguyễn Du, Thị trấn Quảng Hà, Huyện Hải Hà, Quảng Ninh</t>
  </si>
  <si>
    <t>0945098889</t>
  </si>
  <si>
    <t>AC/018P-0349802</t>
  </si>
  <si>
    <t>568889016</t>
  </si>
  <si>
    <t>192 - Nguyễn Du, Thị trấn Quảng Hà, Huyện Hải Hà, Quảng Ninh</t>
  </si>
  <si>
    <t>AC/018P-0349803</t>
  </si>
  <si>
    <t>569098080</t>
  </si>
  <si>
    <t>Chu Thị Long</t>
  </si>
  <si>
    <t>0986919846</t>
  </si>
  <si>
    <t>AC/018P-0349805</t>
  </si>
  <si>
    <t>01656999511</t>
  </si>
  <si>
    <t>569027058</t>
  </si>
  <si>
    <t>Lưu Thị Lương</t>
  </si>
  <si>
    <t>Tổ 43 - Khu 3, Phường Bạch Đằng, Thành phố Hạ Long, Quảng Ninh</t>
  </si>
  <si>
    <t>0903284559</t>
  </si>
  <si>
    <t>AC/018P-0349811</t>
  </si>
  <si>
    <t>568910648</t>
  </si>
  <si>
    <t>Thôn Phương Nam, Xã Đông Hải, Huyện Tiên Yên, Quảng Ninh</t>
  </si>
  <si>
    <t>0976122726</t>
  </si>
  <si>
    <t>AC/018P-0349812</t>
  </si>
  <si>
    <t>AC/018P-0349813</t>
  </si>
  <si>
    <t>AC/018P-0349815</t>
  </si>
  <si>
    <t>568917861</t>
  </si>
  <si>
    <t>Lương Thị Xuân (Lương Thị Thúy Xuân)</t>
  </si>
  <si>
    <t>Thôn Sán Xê Đông, Xã Đông Ngũ, Huyện Tiên Yên, Quảng Ninh</t>
  </si>
  <si>
    <t>01653401190</t>
  </si>
  <si>
    <t>AC/018P-0349814</t>
  </si>
  <si>
    <t>569197644</t>
  </si>
  <si>
    <t>Đinh Văn Sơn</t>
  </si>
  <si>
    <t>01658715188</t>
  </si>
  <si>
    <t>AC/018P-0349816</t>
  </si>
  <si>
    <t>Phố Trần Bình Trọng, Huyện Hải Hà, Tỉnh Quảng Ninh</t>
  </si>
  <si>
    <t>0988103640</t>
  </si>
  <si>
    <t>Tổ 7 - Thượng Trung, Phường Ninh Dương, Thành phố Móng Cái, Quảng Ninh</t>
  </si>
  <si>
    <t>0982516277</t>
  </si>
  <si>
    <t>569020401</t>
  </si>
  <si>
    <t>Nguyễn Thị Thoa</t>
  </si>
  <si>
    <t>Thôn Thanh Xá, Xã Liên Hồng, Huyện Gia Lộc, Hải Dương</t>
  </si>
  <si>
    <t>0986442894</t>
  </si>
  <si>
    <t>AC/018P-0348634</t>
  </si>
  <si>
    <t>569028613</t>
  </si>
  <si>
    <t>Dương Thị Xưa</t>
  </si>
  <si>
    <t>0985781915</t>
  </si>
  <si>
    <t>AC/018P-0349818</t>
  </si>
  <si>
    <t>569037282</t>
  </si>
  <si>
    <t>Đinh Thị Vững</t>
  </si>
  <si>
    <t>160 - Thôn 7, Xã Quảng Chính, Huyện Hải Hà, Quảng Ninh</t>
  </si>
  <si>
    <t>01684392665</t>
  </si>
  <si>
    <t>AC/018P-0349819</t>
  </si>
  <si>
    <t>Số nhà 46 - phố Minh Khai, Thị trấn Đầm Hà, Huyện Đầm Hà, Quảng Ninh</t>
  </si>
  <si>
    <t>0985143008</t>
  </si>
  <si>
    <t>SN46 -  Phố Minh Khai, Thị trấn Đầm Hà, Huyện Đầm Hà, Quảng Ninh</t>
  </si>
  <si>
    <t>01695610208</t>
  </si>
  <si>
    <t>01638983029</t>
  </si>
  <si>
    <t>0914423681</t>
  </si>
  <si>
    <t>01683912372</t>
  </si>
  <si>
    <t>01659667206</t>
  </si>
  <si>
    <t>01695116298</t>
  </si>
  <si>
    <t>568974121</t>
  </si>
  <si>
    <t>Đinh Thị Luyến</t>
  </si>
  <si>
    <t>Số nhà 08 - Phố Trần Phú, Thị trấn Đầm Hà, Huyện Đầm Hà, Quảng Ninh</t>
  </si>
  <si>
    <t>01676355588</t>
  </si>
  <si>
    <t>AC/018P-0349829</t>
  </si>
  <si>
    <t>569029875</t>
  </si>
  <si>
    <t>Hứa Thị Trang</t>
  </si>
  <si>
    <t>0988855958</t>
  </si>
  <si>
    <t>AC/018P-0349830</t>
  </si>
  <si>
    <t>Số 176 - Thôn Bắc, Huyện Hải Hà, Tỉnh Quảng Ninh</t>
  </si>
  <si>
    <t>0382283431</t>
  </si>
  <si>
    <t>0987860898</t>
  </si>
  <si>
    <t>01689829228</t>
  </si>
  <si>
    <t>568785097</t>
  </si>
  <si>
    <t>Phố Yết Kiêu, Thị trấn Quảng Hà, Huyện Hải Hà, Quảng Ninh</t>
  </si>
  <si>
    <t>AC/018P-0349831</t>
  </si>
  <si>
    <t>05708700000515</t>
  </si>
  <si>
    <t>Hoàng Thị Hoàn</t>
  </si>
  <si>
    <t>0978745875</t>
  </si>
  <si>
    <t>08700010522</t>
  </si>
  <si>
    <t>569146790</t>
  </si>
  <si>
    <t>Thôn 3, Xã Đường Hoa, Huyện Hải Hà, Quảng Ninh</t>
  </si>
  <si>
    <t>01666769489</t>
  </si>
  <si>
    <t>AC/018P-0349833</t>
  </si>
  <si>
    <t>Số 24 Hòa Bình, Thị trấn Tiên Yên, Huyện Tiên Yên, Quảng Ninh</t>
  </si>
  <si>
    <t>0916242279</t>
  </si>
  <si>
    <t>Số 176 Hòa Bình, Thị trấn Tiên Yên, Huyện Tiên Yên, Quảng Ninh</t>
  </si>
  <si>
    <t>01238766188</t>
  </si>
  <si>
    <t>Thôn Tềnh Pô, Xã Phong Dụ, Huyện Tiên Yên, Quảng Ninh</t>
  </si>
  <si>
    <t>0916827166</t>
  </si>
  <si>
    <t>Tềnh Pò, Xã Phong Dụ, Huyện Tiên Yên, Quảng Ninh</t>
  </si>
  <si>
    <t>01655747445</t>
  </si>
  <si>
    <t>Số 7 - Phố Đông Tiến 1, Thị trấn Tiên Yên, Huyện Tiên Yên, Quảng Ninh</t>
  </si>
  <si>
    <t>0948153899</t>
  </si>
  <si>
    <t>Xóm Nương, Huyện Tiên Yên, Tỉnh Quảng Ninh</t>
  </si>
  <si>
    <t>0945005533</t>
  </si>
  <si>
    <t>Thôn Trung Sơn, Huyện Đầm Hà, Tỉnh Quảng Ninh</t>
  </si>
  <si>
    <t>0349419888</t>
  </si>
  <si>
    <t>569032249</t>
  </si>
  <si>
    <t>Tằng Tài Múi</t>
  </si>
  <si>
    <t>Bản Mố Kiệc, Xã Quảng Sơn, Huyện Hải Hà, Quảng Ninh</t>
  </si>
  <si>
    <t>01669163643</t>
  </si>
  <si>
    <t>AC/018P-0349839</t>
  </si>
  <si>
    <t>Số Nhà 152 - Phố Hoàng Văn Thụ, Huyện Đầm Hà, Tỉnh Quảng Ninh</t>
  </si>
  <si>
    <t>05701800042683</t>
  </si>
  <si>
    <t>Trần Thanh Hải</t>
  </si>
  <si>
    <t>30 Phố Thống Nhất, Huyện Tiên Yên, Tỉnh Quảng Ninh</t>
  </si>
  <si>
    <t>08700010519</t>
  </si>
  <si>
    <t>569134556</t>
  </si>
  <si>
    <t>Phạm Văn Dương</t>
  </si>
  <si>
    <t>Số nhà 45, Phố Long Tiên, Huyện Tiên Yên, Quảng Ninh</t>
  </si>
  <si>
    <t>0919042118</t>
  </si>
  <si>
    <t>AC/018P-0343916</t>
  </si>
  <si>
    <t>212 Phố Long Tiên, Thị trấn Tiên Yên, Huyện Tiên Yên, Quảng Ninh</t>
  </si>
  <si>
    <t>01694791142</t>
  </si>
  <si>
    <t>01649192252</t>
  </si>
  <si>
    <t>01682635917</t>
  </si>
  <si>
    <t>01288277986</t>
  </si>
  <si>
    <t>569034325</t>
  </si>
  <si>
    <t>Phố Lý Thường Kiệt, Thị trấn Tiên Yên, Huyện Tiên Yên, Quảng Ninh</t>
  </si>
  <si>
    <t>AC/018P-0349848</t>
  </si>
  <si>
    <t>569034183</t>
  </si>
  <si>
    <t>Phan Thị Loan</t>
  </si>
  <si>
    <t>255 - Tổ 6 - phố Lý Thường Kiệt, Thị trấn Tiên Yên, Huyện Tiên Yên, Quảng Ninh</t>
  </si>
  <si>
    <t>0904452000</t>
  </si>
  <si>
    <t>AC/018P-0349847</t>
  </si>
  <si>
    <t>569094209</t>
  </si>
  <si>
    <t>Hoàng Thị Nội</t>
  </si>
  <si>
    <t>Phố Thống Nhất, Thị trấn Tiên Yên, Huyện Tiên Yên, Quảng Ninh</t>
  </si>
  <si>
    <t>01677643848</t>
  </si>
  <si>
    <t>AC/018P-0349849</t>
  </si>
  <si>
    <t>0985541206</t>
  </si>
  <si>
    <t>01633350999</t>
  </si>
  <si>
    <t>Tổ 7 - Khu Thượng Trung, Phường Ninh Dương, Thành phố Móng Cái, Quảng Ninh</t>
  </si>
  <si>
    <t>01663 399 177</t>
  </si>
  <si>
    <t>Tổ 7 - Khu Thượng Trung, Thị xã Móng Cái, Tỉnh Quảng Ninh</t>
  </si>
  <si>
    <t>0363399177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</si>
</sst>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2">
    <font>
      <sz val="11"/>
      <color rgb="FF000000"/>
      <name val="Calibri"/>
    </font>
    <font>
      <sz val="10"/>
      <color rgb="FF000000"/>
      <name val="Arial"/>
    </font>
    <font>
      <b/>
      <sz val="16"/>
      <color rgb="FF000000"/>
      <name val="Times New Roman"/>
    </font>
    <font>
      <sz val="10"/>
      <color rgb="FF000000"/>
      <name val="Times New Roman"/>
    </font>
    <font>
      <b/>
      <sz val="12"/>
      <color rgb="FF000000"/>
      <name val="Times New Roman"/>
    </font>
    <font>
      <b/>
      <sz val="12"/>
      <color rgb="FF000000"/>
      <name val="Calibri"/>
    </font>
    <font>
      <sz val="11"/>
      <color rgb="FF000000"/>
      <name val="Times New Roman"/>
    </font>
    <font>
      <sz val="12"/>
      <color rgb="FF000000"/>
      <name val="Times New Roman"/>
    </font>
    <font>
      <b/>
      <sz val="10"/>
      <color rgb="FF000000"/>
      <name val="Times New Roman"/>
    </font>
    <font>
      <b/>
      <sz val="14"/>
      <color rgb="FF000000"/>
      <name val="Calibri"/>
    </font>
    <font>
      <b/>
      <sz val="11"/>
      <color rgb="FF000000"/>
      <name val="Calibri"/>
    </font>
    <font>
      <b/>
      <sz val="11"/>
      <color rgb="FFFF0000"/>
      <name val="Calibri"/>
    </font>
    <font>
      <sz val="10"/>
      <color rgb="FF000000"/>
      <name val="Times"/>
    </font>
    <font>
      <b/>
      <sz val="11"/>
      <color rgb="FF000000"/>
      <name val="Times New Roman"/>
    </font>
    <font>
      <sz val="12"/>
      <color rgb="FF000000"/>
      <name val="Calibri"/>
    </font>
    <font>
      <sz val="11"/>
      <name val="Calibri"/>
    </font>
    <font>
      <b/>
      <sz val="18"/>
      <name val="Times New Roman"/>
    </font>
    <font>
      <sz val="11"/>
      <name val="Times New Roman"/>
    </font>
    <font>
      <b/>
      <sz val="11"/>
      <name val="Times New Roman"/>
    </font>
    <font>
      <b/>
      <sz val="12"/>
      <name val="Times New Roman"/>
    </font>
    <font>
      <sz val="10"/>
      <name val="Times New Roman"/>
    </font>
    <font>
      <sz val="10"/>
      <color rgb="FF000000"/>
      <name val="Calibri"/>
    </font>
  </fonts>
  <fills count="11">
    <fill>
      <patternFill patternType="none"/>
    </fill>
    <fill>
      <patternFill patternType="gray125"/>
    </fill>
    <fill>
      <patternFill patternType="solid">
        <fgColor rgb="FFFCD5B4"/>
        <bgColor rgb="FFFCD5B4"/>
      </patternFill>
    </fill>
    <fill>
      <patternFill patternType="solid">
        <fgColor rgb="FFFFFF00"/>
        <bgColor rgb="FFFFFF00"/>
      </patternFill>
    </fill>
    <fill>
      <patternFill patternType="solid">
        <fgColor rgb="FFE5B8B7"/>
        <bgColor rgb="FFE5B8B7"/>
      </patternFill>
    </fill>
    <fill>
      <patternFill patternType="solid">
        <fgColor rgb="FFFFFFFF"/>
        <bgColor rgb="FFFFFFFF"/>
      </patternFill>
    </fill>
    <fill>
      <patternFill patternType="solid">
        <fgColor rgb="FF92D050"/>
        <bgColor rgb="FF92D050"/>
      </patternFill>
    </fill>
    <fill>
      <patternFill patternType="solid">
        <fgColor rgb="FF969696"/>
        <bgColor rgb="FF969696"/>
      </patternFill>
    </fill>
    <fill>
      <patternFill patternType="solid">
        <fgColor rgb="FFFBD4B4"/>
        <bgColor rgb="FFFBD4B4"/>
      </patternFill>
    </fill>
    <fill>
      <patternFill patternType="solid">
        <fgColor rgb="FFFFC000"/>
        <bgColor rgb="FFFFC000"/>
      </patternFill>
    </fill>
    <fill>
      <patternFill patternType="solid">
        <fgColor rgb="FFF2DBDB"/>
        <bgColor rgb="FFF2DBDB"/>
      </patternFill>
    </fill>
  </fills>
  <borders count="20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/>
      <right/>
      <top/>
      <bottom/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5">
    <xf numFmtId="0" fontId="0" fillId="0" borderId="0" xfId="0" applyFont="1" applyAlignment="1"/>
    <xf numFmtId="0" fontId="1" fillId="2" borderId="1" xfId="0" applyFont="1" applyFill="1" applyBorder="1" applyAlignment="1">
      <alignment wrapText="1"/>
    </xf>
    <xf numFmtId="0" fontId="3" fillId="0" borderId="0" xfId="0" applyFont="1"/>
    <xf numFmtId="0" fontId="4" fillId="2" borderId="2" xfId="0" applyFont="1" applyFill="1" applyBorder="1" applyAlignment="1">
      <alignment horizontal="center" wrapText="1"/>
    </xf>
    <xf numFmtId="0" fontId="4" fillId="3" borderId="3" xfId="0" applyFont="1" applyFill="1" applyBorder="1" applyAlignment="1">
      <alignment wrapText="1"/>
    </xf>
    <xf numFmtId="3" fontId="5" fillId="4" borderId="4" xfId="0" applyNumberFormat="1" applyFont="1" applyFill="1" applyBorder="1"/>
    <xf numFmtId="9" fontId="4" fillId="3" borderId="5" xfId="0" applyNumberFormat="1" applyFont="1" applyFill="1" applyBorder="1" applyAlignment="1">
      <alignment horizontal="center" wrapText="1"/>
    </xf>
    <xf numFmtId="3" fontId="4" fillId="3" borderId="5" xfId="0" applyNumberFormat="1" applyFont="1" applyFill="1" applyBorder="1" applyAlignment="1">
      <alignment horizontal="center" wrapText="1"/>
    </xf>
    <xf numFmtId="0" fontId="0" fillId="0" borderId="0" xfId="0" applyFont="1" applyAlignment="1">
      <alignment vertical="top"/>
    </xf>
    <xf numFmtId="0" fontId="7" fillId="0" borderId="3" xfId="0" applyFont="1" applyBorder="1" applyAlignment="1">
      <alignment wrapText="1"/>
    </xf>
    <xf numFmtId="9" fontId="7" fillId="5" borderId="5" xfId="0" applyNumberFormat="1" applyFont="1" applyFill="1" applyBorder="1" applyAlignment="1">
      <alignment horizontal="center" wrapText="1"/>
    </xf>
    <xf numFmtId="10" fontId="9" fillId="0" borderId="0" xfId="0" applyNumberFormat="1" applyFont="1"/>
    <xf numFmtId="3" fontId="7" fillId="0" borderId="5" xfId="0" applyNumberFormat="1" applyFont="1" applyBorder="1" applyAlignment="1">
      <alignment horizontal="center" wrapText="1"/>
    </xf>
    <xf numFmtId="37" fontId="10" fillId="3" borderId="4" xfId="0" applyNumberFormat="1" applyFont="1" applyFill="1" applyBorder="1" applyAlignment="1">
      <alignment vertical="top"/>
    </xf>
    <xf numFmtId="3" fontId="11" fillId="3" borderId="4" xfId="0" applyNumberFormat="1" applyFont="1" applyFill="1" applyBorder="1"/>
    <xf numFmtId="0" fontId="8" fillId="4" borderId="6" xfId="0" applyFont="1" applyFill="1" applyBorder="1" applyAlignment="1">
      <alignment horizontal="center" vertical="top" wrapText="1" readingOrder="1"/>
    </xf>
    <xf numFmtId="3" fontId="11" fillId="6" borderId="4" xfId="0" applyNumberFormat="1" applyFont="1" applyFill="1" applyBorder="1"/>
    <xf numFmtId="0" fontId="10" fillId="4" borderId="7" xfId="0" applyFont="1" applyFill="1" applyBorder="1" applyAlignment="1">
      <alignment horizontal="center" vertical="top" wrapText="1"/>
    </xf>
    <xf numFmtId="0" fontId="8" fillId="7" borderId="6" xfId="0" applyFont="1" applyFill="1" applyBorder="1" applyAlignment="1">
      <alignment horizontal="center" vertical="top"/>
    </xf>
    <xf numFmtId="0" fontId="6" fillId="0" borderId="3" xfId="0" applyFont="1" applyBorder="1" applyAlignment="1">
      <alignment wrapText="1"/>
    </xf>
    <xf numFmtId="0" fontId="8" fillId="7" borderId="6" xfId="0" applyFont="1" applyFill="1" applyBorder="1" applyAlignment="1">
      <alignment horizontal="center" vertical="top" wrapText="1"/>
    </xf>
    <xf numFmtId="0" fontId="10" fillId="4" borderId="7" xfId="0" applyFont="1" applyFill="1" applyBorder="1" applyAlignment="1">
      <alignment horizontal="center" vertical="top"/>
    </xf>
    <xf numFmtId="0" fontId="10" fillId="0" borderId="6" xfId="0" applyFont="1" applyBorder="1" applyAlignment="1">
      <alignment horizontal="center" vertical="center"/>
    </xf>
    <xf numFmtId="0" fontId="7" fillId="5" borderId="3" xfId="0" applyFont="1" applyFill="1" applyBorder="1" applyAlignment="1">
      <alignment wrapText="1"/>
    </xf>
    <xf numFmtId="0" fontId="10" fillId="0" borderId="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0" fontId="0" fillId="4" borderId="7" xfId="0" applyFont="1" applyFill="1" applyBorder="1" applyAlignment="1">
      <alignment horizontal="center" vertical="top"/>
    </xf>
    <xf numFmtId="0" fontId="10" fillId="4" borderId="8" xfId="0" applyFont="1" applyFill="1" applyBorder="1" applyAlignment="1">
      <alignment horizontal="center" vertical="top" wrapText="1"/>
    </xf>
    <xf numFmtId="49" fontId="3" fillId="0" borderId="6" xfId="0" applyNumberFormat="1" applyFont="1" applyBorder="1" applyAlignment="1">
      <alignment horizontal="left" vertical="center"/>
    </xf>
    <xf numFmtId="0" fontId="10" fillId="4" borderId="8" xfId="0" applyFont="1" applyFill="1" applyBorder="1" applyAlignment="1">
      <alignment horizontal="center" vertical="top"/>
    </xf>
    <xf numFmtId="0" fontId="4" fillId="6" borderId="3" xfId="0" applyFont="1" applyFill="1" applyBorder="1" applyAlignment="1">
      <alignment wrapText="1"/>
    </xf>
    <xf numFmtId="0" fontId="0" fillId="4" borderId="8" xfId="0" applyFont="1" applyFill="1" applyBorder="1" applyAlignment="1">
      <alignment horizontal="center" vertical="top"/>
    </xf>
    <xf numFmtId="49" fontId="3" fillId="0" borderId="6" xfId="0" applyNumberFormat="1" applyFont="1" applyBorder="1" applyAlignment="1">
      <alignment horizontal="center" vertical="center"/>
    </xf>
    <xf numFmtId="0" fontId="10" fillId="4" borderId="9" xfId="0" applyFont="1" applyFill="1" applyBorder="1" applyAlignment="1">
      <alignment horizontal="center" vertical="top" wrapText="1"/>
    </xf>
    <xf numFmtId="14" fontId="3" fillId="0" borderId="6" xfId="0" applyNumberFormat="1" applyFont="1" applyBorder="1" applyAlignment="1">
      <alignment horizontal="center" vertical="center"/>
    </xf>
    <xf numFmtId="9" fontId="7" fillId="6" borderId="5" xfId="0" applyNumberFormat="1" applyFont="1" applyFill="1" applyBorder="1" applyAlignment="1">
      <alignment horizontal="center" wrapText="1"/>
    </xf>
    <xf numFmtId="3" fontId="3" fillId="0" borderId="6" xfId="0" applyNumberFormat="1" applyFont="1" applyBorder="1" applyAlignment="1">
      <alignment horizontal="right" vertical="center"/>
    </xf>
    <xf numFmtId="3" fontId="7" fillId="6" borderId="5" xfId="0" applyNumberFormat="1" applyFont="1" applyFill="1" applyBorder="1" applyAlignment="1">
      <alignment horizontal="center" wrapText="1"/>
    </xf>
    <xf numFmtId="0" fontId="10" fillId="4" borderId="9" xfId="0" applyFont="1" applyFill="1" applyBorder="1" applyAlignment="1">
      <alignment horizontal="center" vertical="top"/>
    </xf>
    <xf numFmtId="0" fontId="0" fillId="4" borderId="9" xfId="0" applyFont="1" applyFill="1" applyBorder="1" applyAlignment="1">
      <alignment horizontal="center" vertical="top"/>
    </xf>
    <xf numFmtId="0" fontId="0" fillId="0" borderId="6" xfId="0" applyFont="1" applyBorder="1"/>
    <xf numFmtId="37" fontId="3" fillId="0" borderId="0" xfId="0" applyNumberFormat="1" applyFont="1" applyAlignment="1">
      <alignment horizontal="center" vertical="top" wrapText="1"/>
    </xf>
    <xf numFmtId="0" fontId="3" fillId="0" borderId="0" xfId="0" applyFont="1" applyAlignment="1">
      <alignment horizontal="left" vertical="top" wrapText="1"/>
    </xf>
    <xf numFmtId="37" fontId="3" fillId="0" borderId="0" xfId="0" applyNumberFormat="1" applyFont="1" applyAlignment="1">
      <alignment horizontal="right" vertical="top" wrapText="1"/>
    </xf>
    <xf numFmtId="3" fontId="12" fillId="0" borderId="6" xfId="0" applyNumberFormat="1" applyFont="1" applyBorder="1" applyAlignment="1">
      <alignment horizontal="right"/>
    </xf>
    <xf numFmtId="3" fontId="0" fillId="0" borderId="0" xfId="0" applyNumberFormat="1" applyFont="1"/>
    <xf numFmtId="0" fontId="0" fillId="0" borderId="6" xfId="0" applyFont="1" applyBorder="1" applyAlignment="1">
      <alignment vertical="top"/>
    </xf>
    <xf numFmtId="3" fontId="12" fillId="0" borderId="6" xfId="0" applyNumberFormat="1" applyFont="1" applyBorder="1"/>
    <xf numFmtId="37" fontId="0" fillId="0" borderId="6" xfId="0" applyNumberFormat="1" applyFont="1" applyBorder="1" applyAlignment="1">
      <alignment vertical="top"/>
    </xf>
    <xf numFmtId="0" fontId="12" fillId="0" borderId="10" xfId="0" applyFont="1" applyBorder="1"/>
    <xf numFmtId="49" fontId="0" fillId="0" borderId="6" xfId="0" applyNumberFormat="1" applyFont="1" applyBorder="1" applyAlignment="1">
      <alignment vertical="top"/>
    </xf>
    <xf numFmtId="0" fontId="0" fillId="0" borderId="6" xfId="0" applyFont="1" applyBorder="1" applyAlignment="1">
      <alignment wrapText="1"/>
    </xf>
    <xf numFmtId="0" fontId="4" fillId="8" borderId="3" xfId="0" applyFont="1" applyFill="1" applyBorder="1" applyAlignment="1">
      <alignment wrapText="1"/>
    </xf>
    <xf numFmtId="9" fontId="7" fillId="8" borderId="5" xfId="0" applyNumberFormat="1" applyFont="1" applyFill="1" applyBorder="1" applyAlignment="1">
      <alignment horizontal="center" wrapText="1"/>
    </xf>
    <xf numFmtId="49" fontId="0" fillId="0" borderId="0" xfId="0" applyNumberFormat="1" applyFont="1"/>
    <xf numFmtId="3" fontId="7" fillId="8" borderId="5" xfId="0" applyNumberFormat="1" applyFont="1" applyFill="1" applyBorder="1" applyAlignment="1">
      <alignment horizontal="center" wrapText="1"/>
    </xf>
    <xf numFmtId="1" fontId="7" fillId="8" borderId="5" xfId="0" applyNumberFormat="1" applyFont="1" applyFill="1" applyBorder="1" applyAlignment="1">
      <alignment horizontal="center" wrapText="1"/>
    </xf>
    <xf numFmtId="0" fontId="4" fillId="9" borderId="3" xfId="0" applyFont="1" applyFill="1" applyBorder="1" applyAlignment="1">
      <alignment horizontal="center" wrapText="1"/>
    </xf>
    <xf numFmtId="9" fontId="4" fillId="9" borderId="5" xfId="0" applyNumberFormat="1" applyFont="1" applyFill="1" applyBorder="1" applyAlignment="1">
      <alignment horizontal="center" wrapText="1"/>
    </xf>
    <xf numFmtId="3" fontId="4" fillId="9" borderId="5" xfId="0" applyNumberFormat="1" applyFont="1" applyFill="1" applyBorder="1" applyAlignment="1">
      <alignment horizontal="center" wrapText="1"/>
    </xf>
    <xf numFmtId="1" fontId="4" fillId="9" borderId="5" xfId="0" applyNumberFormat="1" applyFont="1" applyFill="1" applyBorder="1" applyAlignment="1">
      <alignment horizontal="center" wrapText="1"/>
    </xf>
    <xf numFmtId="0" fontId="8" fillId="6" borderId="6" xfId="0" applyFont="1" applyFill="1" applyBorder="1" applyAlignment="1">
      <alignment horizontal="center" vertical="center"/>
    </xf>
    <xf numFmtId="0" fontId="13" fillId="6" borderId="6" xfId="0" applyFont="1" applyFill="1" applyBorder="1" applyAlignment="1">
      <alignment horizontal="center" vertical="center" wrapText="1"/>
    </xf>
    <xf numFmtId="0" fontId="10" fillId="6" borderId="4" xfId="0" applyFont="1" applyFill="1" applyBorder="1" applyAlignment="1">
      <alignment vertical="center"/>
    </xf>
    <xf numFmtId="0" fontId="0" fillId="0" borderId="0" xfId="0" applyFont="1" applyAlignment="1">
      <alignment vertical="center"/>
    </xf>
    <xf numFmtId="3" fontId="0" fillId="0" borderId="6" xfId="0" applyNumberFormat="1" applyFont="1" applyBorder="1"/>
    <xf numFmtId="10" fontId="0" fillId="0" borderId="6" xfId="0" applyNumberFormat="1" applyFont="1" applyBorder="1"/>
    <xf numFmtId="9" fontId="0" fillId="0" borderId="6" xfId="0" applyNumberFormat="1" applyFont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14" fillId="3" borderId="6" xfId="0" applyFont="1" applyFill="1" applyBorder="1"/>
    <xf numFmtId="3" fontId="5" fillId="3" borderId="6" xfId="0" applyNumberFormat="1" applyFont="1" applyFill="1" applyBorder="1"/>
    <xf numFmtId="9" fontId="5" fillId="3" borderId="6" xfId="0" applyNumberFormat="1" applyFont="1" applyFill="1" applyBorder="1" applyAlignment="1">
      <alignment horizontal="center"/>
    </xf>
    <xf numFmtId="3" fontId="15" fillId="0" borderId="0" xfId="0" applyNumberFormat="1" applyFont="1"/>
    <xf numFmtId="0" fontId="16" fillId="0" borderId="0" xfId="0" applyFont="1"/>
    <xf numFmtId="0" fontId="17" fillId="0" borderId="0" xfId="0" applyFont="1" applyAlignment="1">
      <alignment horizontal="center"/>
    </xf>
    <xf numFmtId="0" fontId="17" fillId="0" borderId="0" xfId="0" applyFont="1"/>
    <xf numFmtId="49" fontId="18" fillId="7" borderId="11" xfId="0" applyNumberFormat="1" applyFont="1" applyFill="1" applyBorder="1" applyAlignment="1">
      <alignment horizontal="center" vertical="center" wrapText="1"/>
    </xf>
    <xf numFmtId="0" fontId="19" fillId="7" borderId="12" xfId="0" applyFont="1" applyFill="1" applyBorder="1" applyAlignment="1">
      <alignment horizontal="center" vertical="center" wrapText="1"/>
    </xf>
    <xf numFmtId="0" fontId="20" fillId="0" borderId="13" xfId="0" applyFont="1" applyBorder="1"/>
    <xf numFmtId="0" fontId="3" fillId="0" borderId="14" xfId="0" applyFont="1" applyBorder="1"/>
    <xf numFmtId="0" fontId="20" fillId="0" borderId="15" xfId="0" applyFont="1" applyBorder="1" applyAlignment="1">
      <alignment horizontal="center" vertical="center"/>
    </xf>
    <xf numFmtId="0" fontId="20" fillId="0" borderId="16" xfId="0" applyFont="1" applyBorder="1" applyAlignment="1">
      <alignment horizontal="left" vertical="center"/>
    </xf>
    <xf numFmtId="0" fontId="20" fillId="0" borderId="16" xfId="0" applyFont="1" applyBorder="1" applyAlignment="1">
      <alignment horizontal="center" vertical="center"/>
    </xf>
    <xf numFmtId="0" fontId="20" fillId="0" borderId="17" xfId="0" applyFont="1" applyBorder="1" applyAlignment="1">
      <alignment vertical="center" wrapText="1"/>
    </xf>
    <xf numFmtId="0" fontId="21" fillId="0" borderId="17" xfId="0" applyFont="1" applyBorder="1"/>
    <xf numFmtId="0" fontId="10" fillId="6" borderId="7" xfId="0" applyFont="1" applyFill="1" applyBorder="1" applyAlignment="1">
      <alignment horizontal="center" vertical="center"/>
    </xf>
    <xf numFmtId="0" fontId="10" fillId="6" borderId="7" xfId="0" applyFont="1" applyFill="1" applyBorder="1" applyAlignment="1">
      <alignment horizontal="center" vertical="center" wrapText="1"/>
    </xf>
    <xf numFmtId="0" fontId="0" fillId="5" borderId="4" xfId="0" applyFont="1" applyFill="1" applyBorder="1"/>
    <xf numFmtId="0" fontId="0" fillId="4" borderId="6" xfId="0" applyFont="1" applyFill="1" applyBorder="1"/>
    <xf numFmtId="3" fontId="0" fillId="5" borderId="6" xfId="0" applyNumberFormat="1" applyFont="1" applyFill="1" applyBorder="1"/>
    <xf numFmtId="3" fontId="0" fillId="3" borderId="6" xfId="0" applyNumberFormat="1" applyFont="1" applyFill="1" applyBorder="1" applyAlignment="1">
      <alignment horizontal="center"/>
    </xf>
    <xf numFmtId="9" fontId="0" fillId="3" borderId="6" xfId="0" applyNumberFormat="1" applyFont="1" applyFill="1" applyBorder="1" applyAlignment="1">
      <alignment horizontal="center"/>
    </xf>
    <xf numFmtId="3" fontId="0" fillId="9" borderId="6" xfId="0" applyNumberFormat="1" applyFont="1" applyFill="1" applyBorder="1" applyAlignment="1">
      <alignment horizontal="center"/>
    </xf>
    <xf numFmtId="9" fontId="0" fillId="9" borderId="6" xfId="0" applyNumberFormat="1" applyFont="1" applyFill="1" applyBorder="1" applyAlignment="1">
      <alignment horizontal="center"/>
    </xf>
    <xf numFmtId="3" fontId="0" fillId="10" borderId="6" xfId="0" applyNumberFormat="1" applyFont="1" applyFill="1" applyBorder="1" applyAlignment="1">
      <alignment horizontal="center"/>
    </xf>
    <xf numFmtId="9" fontId="0" fillId="10" borderId="6" xfId="0" applyNumberFormat="1" applyFont="1" applyFill="1" applyBorder="1" applyAlignment="1">
      <alignment horizontal="center"/>
    </xf>
    <xf numFmtId="3" fontId="0" fillId="5" borderId="6" xfId="0" applyNumberFormat="1" applyFont="1" applyFill="1" applyBorder="1" applyAlignment="1">
      <alignment horizontal="center"/>
    </xf>
    <xf numFmtId="9" fontId="0" fillId="5" borderId="6" xfId="0" applyNumberFormat="1" applyFont="1" applyFill="1" applyBorder="1" applyAlignment="1">
      <alignment horizontal="center"/>
    </xf>
    <xf numFmtId="0" fontId="0" fillId="4" borderId="7" xfId="0" applyFont="1" applyFill="1" applyBorder="1"/>
    <xf numFmtId="3" fontId="0" fillId="5" borderId="7" xfId="0" applyNumberFormat="1" applyFont="1" applyFill="1" applyBorder="1"/>
    <xf numFmtId="3" fontId="0" fillId="5" borderId="7" xfId="0" applyNumberFormat="1" applyFont="1" applyFill="1" applyBorder="1" applyAlignment="1">
      <alignment horizontal="center"/>
    </xf>
    <xf numFmtId="9" fontId="0" fillId="5" borderId="7" xfId="0" applyNumberFormat="1" applyFont="1" applyFill="1" applyBorder="1" applyAlignment="1">
      <alignment horizontal="center"/>
    </xf>
    <xf numFmtId="0" fontId="0" fillId="4" borderId="9" xfId="0" applyFont="1" applyFill="1" applyBorder="1"/>
    <xf numFmtId="3" fontId="0" fillId="5" borderId="9" xfId="0" applyNumberFormat="1" applyFont="1" applyFill="1" applyBorder="1"/>
    <xf numFmtId="3" fontId="0" fillId="3" borderId="9" xfId="0" applyNumberFormat="1" applyFont="1" applyFill="1" applyBorder="1" applyAlignment="1">
      <alignment horizontal="center"/>
    </xf>
    <xf numFmtId="9" fontId="0" fillId="3" borderId="9" xfId="0" applyNumberFormat="1" applyFont="1" applyFill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0" fillId="0" borderId="10" xfId="0" applyFont="1" applyBorder="1"/>
    <xf numFmtId="3" fontId="10" fillId="0" borderId="10" xfId="0" applyNumberFormat="1" applyFont="1" applyBorder="1"/>
    <xf numFmtId="3" fontId="10" fillId="0" borderId="19" xfId="0" applyNumberFormat="1" applyFont="1" applyBorder="1"/>
    <xf numFmtId="3" fontId="10" fillId="0" borderId="6" xfId="0" applyNumberFormat="1" applyFont="1" applyBorder="1"/>
    <xf numFmtId="10" fontId="10" fillId="0" borderId="6" xfId="0" applyNumberFormat="1" applyFont="1" applyBorder="1"/>
    <xf numFmtId="0" fontId="2" fillId="0" borderId="0" xfId="0" applyFont="1" applyAlignment="1">
      <alignment horizontal="center" vertical="center"/>
    </xf>
    <xf numFmtId="0" fontId="0" fillId="0" borderId="0" xfId="0" applyFont="1" applyAlignment="1"/>
    <xf numFmtId="0" fontId="6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top" wrapText="1" readingOrder="1"/>
    </xf>
    <xf numFmtId="0" fontId="4" fillId="0" borderId="0" xfId="0" applyFont="1" applyAlignment="1">
      <alignment horizontal="center" vertical="top" wrapText="1" readingOrder="1"/>
    </xf>
    <xf numFmtId="0" fontId="8" fillId="0" borderId="0" xfId="0" applyFont="1" applyAlignment="1">
      <alignment horizontal="center" vertical="top" wrapText="1" readingOrder="1"/>
    </xf>
    <xf numFmtId="0" fontId="1" fillId="0" borderId="0" xfId="0" applyFont="1" applyAlignment="1">
      <alignment horizontal="center" vertical="top" wrapText="1" readingOrder="1"/>
    </xf>
    <xf numFmtId="0" fontId="10" fillId="5" borderId="10" xfId="0" applyFont="1" applyFill="1" applyBorder="1" applyAlignment="1">
      <alignment horizontal="center" vertical="center"/>
    </xf>
    <xf numFmtId="0" fontId="15" fillId="0" borderId="18" xfId="0" applyFont="1" applyBorder="1"/>
    <xf numFmtId="0" fontId="15" fillId="0" borderId="19" xfId="0" applyFont="1" applyBorder="1"/>
    <xf numFmtId="0" fontId="0" fillId="0" borderId="0" xfId="0" pivotButton="1" applyFont="1" applyAlignment="1"/>
    <xf numFmtId="49" fontId="0" fillId="0" borderId="0" xfId="0" applyNumberFormat="1" applyFont="1" applyAlignment="1"/>
    <xf numFmtId="0" fontId="0" fillId="0" borderId="0" xfId="0" applyNumberFormat="1" applyFont="1" applyAlignment="1"/>
  </cellXfs>
  <cellStyles count="1">
    <cellStyle name="Normal" xfId="0" builtinId="0"/>
  </cellStyles>
  <dxfs count="12">
    <dxf>
      <font>
        <b/>
        <color rgb="FF000000"/>
      </font>
      <fill>
        <patternFill patternType="solid">
          <fgColor rgb="FFD9D9D9"/>
          <bgColor rgb="FFD9D9D9"/>
        </patternFill>
      </fill>
      <border>
        <top style="double">
          <color rgb="FF000000"/>
        </top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000000"/>
      </font>
      <fill>
        <patternFill patternType="solid">
          <fgColor rgb="FFFFFFFF"/>
          <bgColor rgb="FFFFFFFF"/>
        </patternFill>
      </fill>
    </dxf>
  </dxfs>
  <tableStyles count="1">
    <tableStyle name="Google Sheets Pivot Table Style" table="0" count="12" xr9:uid="{00000000-0011-0000-FFFF-FFFF00000000}">
      <tableStyleElement type="wholeTable" dxfId="11"/>
      <tableStyleElement type="headerRow" dxfId="4"/>
      <tableStyleElement type="totalRow" dxfId="0"/>
      <tableStyleElement type="firstSubtotalRow" dxfId="3"/>
      <tableStyleElement type="secondSubtotalRow" dxfId="2"/>
      <tableStyleElement type="thirdSubtotalRow" dxfId="1"/>
      <tableStyleElement type="firstColumnSubheading" dxfId="7"/>
      <tableStyleElement type="secondColumnSubheading" dxfId="6"/>
      <tableStyleElement type="thirdColumnSubheading" dxfId="5"/>
      <tableStyleElement type="firstRowSubheading" dxfId="10"/>
      <tableStyleElement type="secondRowSubheading" dxfId="9"/>
      <tableStyleElement type="thirdRowSubheading" dxfId="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Minh Nguyen Le" refreshedDate="43650.666191898148" refreshedVersion="6" recordCount="1417" xr:uid="{00000000-000A-0000-FFFF-FFFF00000000}">
  <cacheSource type="worksheet">
    <worksheetSource ref="A5:AL1422" sheet="TDTP"/>
  </cacheSource>
  <cacheFields count="38">
    <cacheField name="STT" numFmtId="0">
      <sharedItems containsSemiMixedTypes="0" containsString="0" containsNumber="1" containsInteger="1" minValue="1" maxValue="1417"/>
    </cacheField>
    <cacheField name="Công ty" numFmtId="49">
      <sharedItems/>
    </cacheField>
    <cacheField name="ADO" numFmtId="49">
      <sharedItems containsNonDate="0" containsString="0" containsBlank="1"/>
    </cacheField>
    <cacheField name="Mã phòng" numFmtId="49">
      <sharedItems/>
    </cacheField>
    <cacheField name="Phòng" numFmtId="49">
      <sharedItems/>
    </cacheField>
    <cacheField name="Mã ban" numFmtId="49">
      <sharedItems/>
    </cacheField>
    <cacheField name="Ban" numFmtId="49">
      <sharedItems/>
    </cacheField>
    <cacheField name="Mã nhóm" numFmtId="49">
      <sharedItems containsBlank="1"/>
    </cacheField>
    <cacheField name="Nhóm" numFmtId="49">
      <sharedItems count="18">
        <s v="Nhóm Đầm Hà 1 01012016 - MCA"/>
        <s v="Nhóm Đầm Hà 5 - MCA"/>
        <s v="Nhóm Chiến Thắng - MCA"/>
        <s v="Nhóm Đại Phát - MCA"/>
        <s v="Nhóm Hải Hà 15 - MCA"/>
        <s v="Nhóm Hải Hà 4 - MCA"/>
        <s v="Nhóm Hải Hà 6 - MCA"/>
        <s v="Nhóm Móng Cái 2 - MCA"/>
        <s v="Nhóm Phát Lộc - MCA"/>
        <s v="Nhóm Quyết Chí - MCA"/>
        <s v="Nhóm Quyết Chiến - MCA"/>
        <s v="Nhóm Quyết Tâm - MCA"/>
        <s v="Nhóm Quyết thắng - MCA"/>
        <s v="Nhóm Quyết Tiến - MCA"/>
        <s v="Nhóm Sao Việt - MCA"/>
        <s v="Nhóm Thành Đạt - MCA"/>
        <s v="Nhóm Hải Hà 1"/>
        <s v="Nhóm PA - MCA"/>
      </sharedItems>
    </cacheField>
    <cacheField name="Mã đại lý" numFmtId="49">
      <sharedItems/>
    </cacheField>
    <cacheField name="Họ và tên" numFmtId="49">
      <sharedItems/>
    </cacheField>
    <cacheField name="Chức vụ" numFmtId="49">
      <sharedItems/>
    </cacheField>
    <cacheField name="Ngày ký hợp đồng" numFmtId="14">
      <sharedItems containsSemiMixedTypes="0" containsNonDate="0" containsDate="1" containsString="0" minDate="1998-07-28T00:00:00" maxDate="2019-02-21T00:00:00"/>
    </cacheField>
    <cacheField name="Ngày nghỉ việc" numFmtId="14">
      <sharedItems containsNonDate="0" containsDate="1" containsString="0" containsBlank="1" minDate="2018-09-19T00:00:00" maxDate="2018-09-21T00:00:00"/>
    </cacheField>
    <cacheField name="Số hợp đồng" numFmtId="49">
      <sharedItems/>
    </cacheField>
    <cacheField name="Người tham gia" numFmtId="49">
      <sharedItems/>
    </cacheField>
    <cacheField name="Địa chỉ người tham gia" numFmtId="49">
      <sharedItems/>
    </cacheField>
    <cacheField name="Số điện thoại 1" numFmtId="49">
      <sharedItems containsBlank="1"/>
    </cacheField>
    <cacheField name="Số điện thoại 2" numFmtId="49">
      <sharedItems containsBlank="1"/>
    </cacheField>
    <cacheField name="Số điện thoại 3" numFmtId="49">
      <sharedItems containsBlank="1"/>
    </cacheField>
    <cacheField name="Số hóa đơn in" numFmtId="49">
      <sharedItems containsBlank="1"/>
    </cacheField>
    <cacheField name="Số hóa đơn thực thu" numFmtId="49">
      <sharedItems containsBlank="1"/>
    </cacheField>
    <cacheField name="Từ ngày" numFmtId="14">
      <sharedItems containsSemiMixedTypes="0" containsNonDate="0" containsDate="1" containsString="0" minDate="2018-04-20T00:00:00" maxDate="2019-06-01T00:00:00"/>
    </cacheField>
    <cacheField name="Đến ngày" numFmtId="14">
      <sharedItems containsSemiMixedTypes="0" containsNonDate="0" containsDate="1" containsString="0" minDate="2018-05-19T00:00:00" maxDate="2020-05-31T00:00:00"/>
    </cacheField>
    <cacheField name="Phí phải thu" numFmtId="3">
      <sharedItems containsSemiMixedTypes="0" containsString="0" containsNumber="1" containsInteger="1" minValue="8000" maxValue="132550100"/>
    </cacheField>
    <cacheField name="Phí thực thu" numFmtId="3">
      <sharedItems containsString="0" containsBlank="1" containsNumber="1" minValue="700" maxValue="132550100"/>
    </cacheField>
    <cacheField name="Ngày thu" numFmtId="14">
      <sharedItems containsNonDate="0" containsDate="1" containsString="0" containsBlank="1" minDate="2019-05-02T00:00:00" maxDate="2019-05-29T00:00:00"/>
    </cacheField>
    <cacheField name="Vay phí" numFmtId="49">
      <sharedItems containsNonDate="0" containsString="0" containsBlank="1"/>
    </cacheField>
    <cacheField name="Phải thu_x000a_(Công thức)" numFmtId="3">
      <sharedItems containsString="0" containsBlank="1" containsNumber="1" containsInteger="1" minValue="8000" maxValue="132550100"/>
    </cacheField>
    <cacheField name="Thực thu_x000a_(Công thức)" numFmtId="3">
      <sharedItems containsNonDate="0" containsString="0" containsBlank="1"/>
    </cacheField>
    <cacheField name="Nguồn dữ liệu" numFmtId="49">
      <sharedItems/>
    </cacheField>
    <cacheField name="Ngày" numFmtId="0">
      <sharedItems containsSemiMixedTypes="0" containsString="0" containsNumber="1" containsInteger="1" minValue="1" maxValue="31"/>
    </cacheField>
    <cacheField name="Tháng" numFmtId="0">
      <sharedItems containsSemiMixedTypes="0" containsString="0" containsNumber="1" containsInteger="1" minValue="2" maxValue="11"/>
    </cacheField>
    <cacheField name="HĐ đồng bộ" numFmtId="0">
      <sharedItems/>
    </cacheField>
    <cacheField name="Phải thu" numFmtId="3">
      <sharedItems containsMixedTypes="1" containsNumber="1" containsInteger="1" minValue="8000" maxValue="132550100"/>
    </cacheField>
    <cacheField name="Thực thu BK 06" numFmtId="3">
      <sharedItems containsMixedTypes="1" containsNumber="1" minValue="19400" maxValue="132550100"/>
    </cacheField>
    <cacheField name="SHĐ thực thu BK 06" numFmtId="0">
      <sharedItems containsMixedTypes="1" containsNumber="1" containsInteger="1" minValue="0" maxValue="0"/>
    </cacheField>
    <cacheField name="Ngày nt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17">
  <r>
    <n v="1"/>
    <s v="Bảo Việt Nhân Thọ Móng Cái"/>
    <m/>
    <s v="S108701001"/>
    <s v="Phòng KD Móng Cái - MCA"/>
    <s v="A108701003"/>
    <s v="Ban Đầm Hà 1 - MCA"/>
    <s v="U108701026"/>
    <x v="0"/>
    <s v="D108703085"/>
    <s v="Hà Thị Thanh"/>
    <s v="Tư vấn tài chính"/>
    <d v="2018-12-12T00:00:00"/>
    <m/>
    <s v="569397946"/>
    <s v="Trần Thị Quyết"/>
    <s v="Thôn Đầm Buôn, Xã Đầm Hà, Huyện Đầm Hà, Quảng Ninh"/>
    <m/>
    <m/>
    <s v="0974379457"/>
    <s v="AC/018P-0348661"/>
    <m/>
    <d v="2019-04-20T00:00:00"/>
    <d v="2019-05-19T00:00:00"/>
    <n v="1039339"/>
    <n v="1039339"/>
    <d v="2019-05-21T00:00:00"/>
    <m/>
    <n v="1039339"/>
    <m/>
    <s v="TAL"/>
    <n v="20"/>
    <n v="4"/>
    <s v="569397946204"/>
    <n v="1039339"/>
    <n v="1039339"/>
    <s v="AC/018P-0348661"/>
    <m/>
  </r>
  <r>
    <n v="2"/>
    <s v="Bảo Việt Nhân Thọ Móng Cái"/>
    <m/>
    <s v="S108701001"/>
    <s v="Phòng KD Móng Cái - MCA"/>
    <s v="A108701003"/>
    <s v="Ban Đầm Hà 1 - MCA"/>
    <s v="U108701026"/>
    <x v="0"/>
    <s v="D108703085"/>
    <s v="Hà Thị Thanh"/>
    <s v="Tư vấn tài chính"/>
    <d v="2018-12-12T00:00:00"/>
    <m/>
    <s v="569397946"/>
    <s v="Trần Thị Quyết"/>
    <s v="Thôn Đầm Buôn, Xã Đầm Hà, Huyện Đầm Hà, Quảng Ninh"/>
    <m/>
    <m/>
    <s v="0974379457"/>
    <s v="AC/018P-0349855"/>
    <m/>
    <d v="2019-05-20T00:00:00"/>
    <d v="2019-06-19T00:00:00"/>
    <n v="1039339"/>
    <n v="1039339"/>
    <d v="2019-05-21T00:00:00"/>
    <m/>
    <n v="1039339"/>
    <m/>
    <s v="TAL"/>
    <n v="20"/>
    <n v="5"/>
    <s v="569397946205"/>
    <n v="1039339"/>
    <n v="1039339"/>
    <s v="AC/018P-0349855"/>
    <m/>
  </r>
  <r>
    <n v="3"/>
    <s v="Bảo Việt Nhân Thọ Móng Cái"/>
    <m/>
    <s v="S108701001"/>
    <s v="Phòng KD Móng Cái - MCA"/>
    <s v="A108701003"/>
    <s v="Ban Đầm Hà 1 - MCA"/>
    <s v="U108701026"/>
    <x v="0"/>
    <s v="D108707027"/>
    <s v="Nguyễn Văn Kiệm"/>
    <s v="Tư vấn tài chính"/>
    <d v="2002-08-30T00:00:00"/>
    <m/>
    <s v="02301800092348"/>
    <s v="Đào Quốc Vũ"/>
    <s v="SN 44 Phố Lê Hồng Phong, Huyện Đầm Hà, Tỉnh Quảng Ninh"/>
    <m/>
    <s v="880453"/>
    <m/>
    <s v="08700010393"/>
    <m/>
    <d v="2019-05-03T00:00:00"/>
    <d v="2019-06-02T00:00:00"/>
    <n v="193800"/>
    <m/>
    <m/>
    <m/>
    <n v="193800"/>
    <m/>
    <s v="BVL"/>
    <n v="3"/>
    <n v="5"/>
    <s v="0230180009234835"/>
    <n v="193800"/>
    <s v=""/>
    <s v=""/>
    <m/>
  </r>
  <r>
    <n v="4"/>
    <s v="Bảo Việt Nhân Thọ Móng Cái"/>
    <m/>
    <s v="S108701001"/>
    <s v="Phòng KD Móng Cái - MCA"/>
    <s v="A108701003"/>
    <s v="Ban Đầm Hà 1 - MCA"/>
    <s v="U108701026"/>
    <x v="0"/>
    <s v="D108707027"/>
    <s v="Nguyễn Văn Kiệm"/>
    <s v="Tư vấn tài chính"/>
    <d v="2002-08-30T00:00:00"/>
    <m/>
    <s v="02301800143088"/>
    <s v="Đinh Thị Oanh"/>
    <s v="Phố Lê Hồng Phong Thị Trấn Đầm Hà, Huyện Đầm Hà, Tỉnh Quảng Ninh"/>
    <m/>
    <s v="880606"/>
    <m/>
    <s v="08700010394"/>
    <m/>
    <d v="2019-05-12T00:00:00"/>
    <d v="2019-08-11T00:00:00"/>
    <n v="127900"/>
    <m/>
    <m/>
    <m/>
    <n v="127900"/>
    <m/>
    <s v="BVL"/>
    <n v="12"/>
    <n v="5"/>
    <s v="02301800143088125"/>
    <n v="127900"/>
    <s v=""/>
    <s v=""/>
    <m/>
  </r>
  <r>
    <n v="5"/>
    <s v="Bảo Việt Nhân Thọ Móng Cái"/>
    <m/>
    <s v="S108701001"/>
    <s v="Phòng KD Móng Cái - MCA"/>
    <s v="A108701003"/>
    <s v="Ban Đầm Hà 1 - MCA"/>
    <s v="U108701026"/>
    <x v="0"/>
    <s v="D108707027"/>
    <s v="Nguyễn Văn Kiệm"/>
    <s v="Tư vấn tài chính"/>
    <d v="2002-08-30T00:00:00"/>
    <m/>
    <s v="568235692"/>
    <s v="Trịnh Văn Soan"/>
    <s v="Thôn Xóm Giáo, Đầm Hà, Huyện Đầm Hà, Quảng Ninh"/>
    <m/>
    <m/>
    <s v="01694784434"/>
    <s v="AC/018P-0349859"/>
    <m/>
    <d v="2019-05-14T00:00:00"/>
    <d v="2020-05-13T00:00:00"/>
    <n v="3126669"/>
    <n v="3126669"/>
    <d v="2019-05-24T00:00:00"/>
    <m/>
    <n v="3126669"/>
    <m/>
    <s v="TAL"/>
    <n v="14"/>
    <n v="5"/>
    <s v="568235692145"/>
    <n v="3126669"/>
    <n v="3126669"/>
    <s v="AC/018P-0349859"/>
    <m/>
  </r>
  <r>
    <n v="6"/>
    <s v="Bảo Việt Nhân Thọ Móng Cái"/>
    <m/>
    <s v="S108701001"/>
    <s v="Phòng KD Móng Cái - MCA"/>
    <s v="A108701003"/>
    <s v="Ban Đầm Hà 1 - MCA"/>
    <s v="U108701026"/>
    <x v="0"/>
    <s v="D108707027"/>
    <s v="Nguyễn Văn Kiệm"/>
    <s v="Tư vấn tài chính"/>
    <d v="2002-08-30T00:00:00"/>
    <m/>
    <s v="569237840"/>
    <s v="Đinh Thị Nhàn"/>
    <s v="Số nhà 59 Phố Chu Văn An, Thị trấn Đầm Hà, Huyện Đầm Hà, Quảng Ninh"/>
    <m/>
    <m/>
    <s v="0977711927"/>
    <s v="AC/018P-0349861"/>
    <m/>
    <d v="2019-05-14T00:00:00"/>
    <d v="2020-05-13T00:00:00"/>
    <n v="5999916"/>
    <m/>
    <m/>
    <m/>
    <n v="5999916"/>
    <m/>
    <s v="TAL"/>
    <n v="14"/>
    <n v="5"/>
    <s v="569237840145"/>
    <n v="5999916"/>
    <s v=""/>
    <s v=""/>
    <m/>
  </r>
  <r>
    <n v="7"/>
    <s v="Bảo Việt Nhân Thọ Móng Cái"/>
    <m/>
    <s v="S108701001"/>
    <s v="Phòng KD Móng Cái - MCA"/>
    <s v="A108701003"/>
    <s v="Ban Đầm Hà 1 - MCA"/>
    <s v="U108701026"/>
    <x v="0"/>
    <s v="D108707027"/>
    <s v="Nguyễn Văn Kiệm"/>
    <s v="Tư vấn tài chính"/>
    <d v="2002-08-30T00:00:00"/>
    <m/>
    <s v="568235676"/>
    <s v="Phạm Thị Xuân"/>
    <s v="Thôn Thái Lập, Tân Lập, Huyện Đầm Hà, Quảng Ninh"/>
    <m/>
    <m/>
    <s v="0945353093"/>
    <s v="AC/018P-0349858"/>
    <m/>
    <d v="2019-05-14T00:00:00"/>
    <d v="2020-05-13T00:00:00"/>
    <n v="3136131"/>
    <n v="3136131"/>
    <d v="2019-05-24T00:00:00"/>
    <m/>
    <n v="3136131"/>
    <m/>
    <s v="TAL"/>
    <n v="14"/>
    <n v="5"/>
    <s v="568235676145"/>
    <n v="3136131"/>
    <n v="3136131"/>
    <s v="AC/018P-0349858"/>
    <m/>
  </r>
  <r>
    <n v="8"/>
    <s v="Bảo Việt Nhân Thọ Móng Cái"/>
    <m/>
    <s v="S108701001"/>
    <s v="Phòng KD Móng Cái - MCA"/>
    <s v="A108701003"/>
    <s v="Ban Đầm Hà 1 - MCA"/>
    <s v="U108701026"/>
    <x v="0"/>
    <s v="D108707027"/>
    <s v="Nguyễn Văn Kiệm"/>
    <s v="Tư vấn tài chính"/>
    <d v="2002-08-30T00:00:00"/>
    <m/>
    <s v="568235699"/>
    <s v="Hoàng Thị Vượng"/>
    <s v="Thôn Xóm Giáo, Đầm Hà, Huyện Đầm Hà, Quảng Ninh"/>
    <m/>
    <m/>
    <s v="01692618436"/>
    <s v="AC/018P-0349860"/>
    <m/>
    <d v="2019-05-14T00:00:00"/>
    <d v="2020-05-13T00:00:00"/>
    <n v="3093264"/>
    <n v="3093264"/>
    <d v="2019-05-24T00:00:00"/>
    <m/>
    <n v="3093264"/>
    <m/>
    <s v="TAL"/>
    <n v="14"/>
    <n v="5"/>
    <s v="568235699145"/>
    <n v="3093264"/>
    <n v="3093264"/>
    <s v="AC/018P-0349860"/>
    <m/>
  </r>
  <r>
    <n v="9"/>
    <s v="Bảo Việt Nhân Thọ Móng Cái"/>
    <m/>
    <s v="S108701001"/>
    <s v="Phòng KD Móng Cái - MCA"/>
    <s v="A108701003"/>
    <s v="Ban Đầm Hà 1 - MCA"/>
    <s v="U108701026"/>
    <x v="0"/>
    <s v="D108707027"/>
    <s v="Nguyễn Văn Kiệm"/>
    <s v="Tư vấn tài chính"/>
    <d v="2002-08-30T00:00:00"/>
    <m/>
    <s v="02301800216447"/>
    <s v="Đinh Thị Phượng"/>
    <s v="Thôn 11 Xã Đầm Hà, Huyện Đầm Hà, Tỉnh Quảng Ninh"/>
    <m/>
    <m/>
    <m/>
    <s v="08700010395"/>
    <m/>
    <d v="2019-05-17T00:00:00"/>
    <d v="2019-06-16T00:00:00"/>
    <n v="103800"/>
    <m/>
    <m/>
    <m/>
    <n v="103800"/>
    <m/>
    <s v="BVL"/>
    <n v="17"/>
    <n v="5"/>
    <s v="02301800216447175"/>
    <n v="103800"/>
    <s v=""/>
    <s v=""/>
    <m/>
  </r>
  <r>
    <n v="10"/>
    <s v="Bảo Việt Nhân Thọ Móng Cái"/>
    <m/>
    <s v="S108701001"/>
    <s v="Phòng KD Móng Cái - MCA"/>
    <s v="A108701003"/>
    <s v="Ban Đầm Hà 1 - MCA"/>
    <s v="U108701026"/>
    <x v="0"/>
    <s v="D108707027"/>
    <s v="Nguyễn Văn Kiệm"/>
    <s v="Tư vấn tài chính"/>
    <d v="2002-08-30T00:00:00"/>
    <m/>
    <s v="02301800220307"/>
    <s v="Trịnh Hồng Nương"/>
    <s v="Thôn 7 Xóm Giáo Xã Đầm Hà, Huyện Đầm Hà, Tỉnh Quảng Ninh"/>
    <m/>
    <m/>
    <m/>
    <s v="08700010396"/>
    <s v="08700010396"/>
    <d v="2019-05-23T00:00:00"/>
    <d v="2019-06-22T00:00:00"/>
    <n v="119900"/>
    <n v="119900"/>
    <d v="2019-05-24T00:00:00"/>
    <m/>
    <n v="119900"/>
    <m/>
    <s v="BVL"/>
    <n v="23"/>
    <n v="5"/>
    <s v="02301800220307235"/>
    <n v="119900"/>
    <n v="119900"/>
    <s v="AC/018P-0349863"/>
    <m/>
  </r>
  <r>
    <n v="11"/>
    <s v="Bảo Việt Nhân Thọ Móng Cái"/>
    <m/>
    <s v="S108701001"/>
    <s v="Phòng KD Móng Cái - MCA"/>
    <s v="A108701003"/>
    <s v="Ban Đầm Hà 1 - MCA"/>
    <s v="U108701026"/>
    <x v="0"/>
    <s v="D108707027"/>
    <s v="Nguyễn Văn Kiệm"/>
    <s v="Tư vấn tài chính"/>
    <d v="2002-08-30T00:00:00"/>
    <m/>
    <s v="568794636"/>
    <s v="Chíu Sám Múi (Chiêu Thị Dung)"/>
    <s v="Thôn Thái Lập, Xã Tân Lập, Huyện Đầm Hà, Quảng Ninh"/>
    <m/>
    <m/>
    <s v="0985614826"/>
    <s v="AC/018P-0349864"/>
    <m/>
    <d v="2019-05-25T00:00:00"/>
    <d v="2019-11-24T00:00:00"/>
    <n v="2000000"/>
    <n v="2000000"/>
    <d v="2019-05-24T00:00:00"/>
    <m/>
    <n v="2000000"/>
    <m/>
    <s v="TAL"/>
    <n v="25"/>
    <n v="5"/>
    <s v="568794636255"/>
    <n v="2000000"/>
    <n v="2000000"/>
    <s v="AC/018P-0349864"/>
    <m/>
  </r>
  <r>
    <n v="12"/>
    <s v="Bảo Việt Nhân Thọ Móng Cái"/>
    <m/>
    <s v="S108701001"/>
    <s v="Phòng KD Móng Cái - MCA"/>
    <s v="A108701003"/>
    <s v="Ban Đầm Hà 1 - MCA"/>
    <s v="U108701026"/>
    <x v="0"/>
    <s v="D108707027"/>
    <s v="Nguyễn Văn Kiệm"/>
    <s v="Tư vấn tài chính"/>
    <d v="2002-08-30T00:00:00"/>
    <m/>
    <s v="568319431"/>
    <s v="Hoàng Văn Hiền"/>
    <s v="Thôn Đầm Buôn, Thị trấn Đầm Hà, Huyện Đầm Hà, Quảng Ninh"/>
    <m/>
    <m/>
    <s v="0163 670 1084"/>
    <s v="AC/018P-0349865"/>
    <m/>
    <d v="2019-05-26T00:00:00"/>
    <d v="2019-11-25T00:00:00"/>
    <n v="2000000"/>
    <n v="2000000"/>
    <d v="2019-05-24T00:00:00"/>
    <m/>
    <n v="2000000"/>
    <m/>
    <s v="TAL"/>
    <n v="26"/>
    <n v="5"/>
    <s v="568319431265"/>
    <n v="2000000"/>
    <n v="2000000"/>
    <s v="AC/018P-0349865"/>
    <m/>
  </r>
  <r>
    <n v="13"/>
    <s v="Bảo Việt Nhân Thọ Móng Cái"/>
    <m/>
    <s v="S108701001"/>
    <s v="Phòng KD Móng Cái - MCA"/>
    <s v="A108701003"/>
    <s v="Ban Đầm Hà 1 - MCA"/>
    <s v="U108701026"/>
    <x v="0"/>
    <s v="D108707027"/>
    <s v="Nguyễn Văn Kiệm"/>
    <s v="Tư vấn tài chính"/>
    <d v="2002-08-30T00:00:00"/>
    <m/>
    <s v="568319439"/>
    <s v="Trương Văn Khải"/>
    <s v="Thôn Bình Minh, Xã Đại Bình, Huyện Đầm Hà, Quảng Ninh"/>
    <m/>
    <m/>
    <s v="0163 520 6188"/>
    <s v="AC/018P-0349866"/>
    <m/>
    <d v="2019-05-26T00:00:00"/>
    <d v="2019-11-25T00:00:00"/>
    <n v="3618580"/>
    <n v="3618580"/>
    <d v="2019-05-24T00:00:00"/>
    <m/>
    <n v="3618580"/>
    <m/>
    <s v="TAL"/>
    <n v="26"/>
    <n v="5"/>
    <s v="568319439265"/>
    <n v="3618580"/>
    <n v="3618580"/>
    <s v="AC/018P-0349866"/>
    <m/>
  </r>
  <r>
    <n v="14"/>
    <s v="Bảo Việt Nhân Thọ Móng Cái"/>
    <m/>
    <s v="S108701001"/>
    <s v="Phòng KD Móng Cái - MCA"/>
    <s v="A108701003"/>
    <s v="Ban Đầm Hà 1 - MCA"/>
    <s v="U108701026"/>
    <x v="0"/>
    <s v="D108707027"/>
    <s v="Nguyễn Văn Kiệm"/>
    <s v="Tư vấn tài chính"/>
    <d v="2002-08-30T00:00:00"/>
    <m/>
    <s v="02301800148212"/>
    <s v="Hoàng Văn Chiến"/>
    <s v="Thôn 2 Xã Dực Yên, Huyện Đầm Hà, Tỉnh Quảng Ninh"/>
    <m/>
    <m/>
    <m/>
    <s v="08700010397"/>
    <m/>
    <d v="2019-05-27T00:00:00"/>
    <d v="2019-08-26T00:00:00"/>
    <n v="127900"/>
    <m/>
    <m/>
    <m/>
    <m/>
    <m/>
    <s v="BVL"/>
    <n v="27"/>
    <n v="5"/>
    <s v="02301800148212275"/>
    <s v=""/>
    <s v=""/>
    <s v=""/>
    <m/>
  </r>
  <r>
    <n v="15"/>
    <s v="Bảo Việt Nhân Thọ Móng Cái"/>
    <m/>
    <s v="S108701001"/>
    <s v="Phòng KD Móng Cái - MCA"/>
    <s v="A108701003"/>
    <s v="Ban Đầm Hà 1 - MCA"/>
    <s v="U108701026"/>
    <x v="0"/>
    <s v="D108707027"/>
    <s v="Nguyễn Văn Kiệm"/>
    <s v="Tư vấn tài chính"/>
    <d v="2002-08-30T00:00:00"/>
    <m/>
    <s v="02301800204079"/>
    <s v="Phan Thị Huyên"/>
    <s v="Thôn 6 Xã Đầm Hà, Huyện Đầm Hà, Tỉnh Quảng Ninh"/>
    <m/>
    <m/>
    <m/>
    <s v="08700010398"/>
    <s v="08700010398"/>
    <d v="2019-05-28T00:00:00"/>
    <d v="2019-06-27T00:00:00"/>
    <n v="86600"/>
    <n v="86600"/>
    <d v="2019-05-24T00:00:00"/>
    <m/>
    <n v="86600"/>
    <m/>
    <s v="BVL"/>
    <n v="28"/>
    <n v="5"/>
    <s v="02301800204079285"/>
    <n v="86600"/>
    <n v="86600"/>
    <s v="AC/018P-0349868"/>
    <m/>
  </r>
  <r>
    <n v="16"/>
    <s v="Bảo Việt Nhân Thọ Móng Cái"/>
    <m/>
    <s v="S108701001"/>
    <s v="Phòng KD Móng Cái - MCA"/>
    <s v="A108701003"/>
    <s v="Ban Đầm Hà 1 - MCA"/>
    <s v="U108701026"/>
    <x v="0"/>
    <s v="D108707027"/>
    <s v="Nguyễn Văn Kiệm"/>
    <s v="Tư vấn tài chính"/>
    <d v="2002-08-30T00:00:00"/>
    <m/>
    <s v="02301800105543"/>
    <s v="Đỗ Thanh Hương"/>
    <s v="Phố Hoàng Văn Thụ Thị Trấm Đầm Hà, Huyện Đầm Hà, Tỉnh Quảng Ninh"/>
    <m/>
    <m/>
    <m/>
    <s v="08700010399"/>
    <m/>
    <d v="2019-05-29T00:00:00"/>
    <d v="2019-06-28T00:00:00"/>
    <n v="79700"/>
    <m/>
    <m/>
    <m/>
    <m/>
    <m/>
    <s v="BVL"/>
    <n v="29"/>
    <n v="5"/>
    <s v="02301800105543295"/>
    <s v=""/>
    <s v=""/>
    <s v=""/>
    <m/>
  </r>
  <r>
    <n v="17"/>
    <s v="Bảo Việt Nhân Thọ Móng Cái"/>
    <m/>
    <s v="S108701001"/>
    <s v="Phòng KD Móng Cái - MCA"/>
    <s v="A108701003"/>
    <s v="Ban Đầm Hà 1 - MCA"/>
    <s v="U108701026"/>
    <x v="0"/>
    <s v="D108707027"/>
    <s v="Nguyễn Văn Kiệm"/>
    <s v="Tư vấn tài chính"/>
    <d v="2002-08-30T00:00:00"/>
    <m/>
    <s v="568404964"/>
    <s v="Lê Thị Thúy Lan"/>
    <s v="Thôn Tân Hợp, Xã Quảng Tân, Huyện Đầm Hà, Quảng Ninh"/>
    <m/>
    <m/>
    <s v="01666864188"/>
    <s v="AC/018P-0349870"/>
    <m/>
    <d v="2019-05-29T00:00:00"/>
    <d v="2020-05-28T00:00:00"/>
    <n v="6000000"/>
    <m/>
    <m/>
    <m/>
    <m/>
    <m/>
    <s v="TAL"/>
    <n v="29"/>
    <n v="5"/>
    <s v="568404964295"/>
    <s v=""/>
    <s v=""/>
    <s v=""/>
    <m/>
  </r>
  <r>
    <n v="18"/>
    <s v="Bảo Việt Nhân Thọ Móng Cái"/>
    <m/>
    <s v="S108701001"/>
    <s v="Phòng KD Móng Cái - MCA"/>
    <s v="A108701003"/>
    <s v="Ban Đầm Hà 1 - MCA"/>
    <s v="U108701026"/>
    <x v="0"/>
    <s v="D108707027"/>
    <s v="Nguyễn Văn Kiệm"/>
    <s v="Tư vấn tài chính"/>
    <d v="2002-08-30T00:00:00"/>
    <m/>
    <s v="02301800099224"/>
    <s v="Đỗ Thu Hà"/>
    <s v="Phố Minh Khai Thị Trấn Đầm Hà, Huyện Đầm Hà, Tỉnh Quảng Ninh"/>
    <m/>
    <m/>
    <m/>
    <s v="08700010400"/>
    <m/>
    <d v="2019-05-30T00:00:00"/>
    <d v="2020-05-29T00:00:00"/>
    <n v="316700"/>
    <m/>
    <m/>
    <m/>
    <m/>
    <m/>
    <s v="BVL"/>
    <n v="30"/>
    <n v="5"/>
    <s v="02301800099224305"/>
    <s v=""/>
    <s v=""/>
    <s v=""/>
    <m/>
  </r>
  <r>
    <n v="19"/>
    <s v="Bảo Việt Nhân Thọ Móng Cái"/>
    <m/>
    <s v="S108701001"/>
    <s v="Phòng KD Móng Cái - MCA"/>
    <s v="A108701003"/>
    <s v="Ban Đầm Hà 1 - MCA"/>
    <s v="U108701026"/>
    <x v="0"/>
    <s v="D108707027"/>
    <s v="Nguyễn Văn Kiệm"/>
    <s v="Tư vấn tài chính"/>
    <d v="2002-08-30T00:00:00"/>
    <m/>
    <s v="568795917"/>
    <s v="Tằng Dẩu Sồi (Đặng Hữu Tài)"/>
    <s v="Thôn Thái Lập, Tân Lập, Huyện Đầm Hà, Quảng Ninh"/>
    <m/>
    <m/>
    <s v="0985047836"/>
    <s v="AC/018P-0349873"/>
    <m/>
    <d v="2019-05-30T00:00:00"/>
    <d v="2019-11-29T00:00:00"/>
    <n v="1999836"/>
    <n v="1999836"/>
    <d v="2019-05-24T00:00:00"/>
    <m/>
    <n v="1999836"/>
    <m/>
    <s v="TAL"/>
    <n v="30"/>
    <n v="5"/>
    <s v="568795917305"/>
    <n v="1999836"/>
    <n v="1999836"/>
    <s v="AC/018P-0349873"/>
    <m/>
  </r>
  <r>
    <n v="20"/>
    <s v="Bảo Việt Nhân Thọ Móng Cái"/>
    <m/>
    <s v="S108701001"/>
    <s v="Phòng KD Móng Cái - MCA"/>
    <s v="A108701003"/>
    <s v="Ban Đầm Hà 1 - MCA"/>
    <s v="U108701026"/>
    <x v="0"/>
    <s v="D108707027"/>
    <s v="Nguyễn Văn Kiệm"/>
    <s v="Tư vấn tài chính"/>
    <d v="2002-08-30T00:00:00"/>
    <m/>
    <s v="05701800030529"/>
    <s v="Hoàng Thị Tâm"/>
    <s v="Số Nhà 97 - Phố Chu Văn an, Huyện Đầm Hà, Tỉnh Quảng Ninh"/>
    <s v="0972358265"/>
    <s v="0972358265"/>
    <m/>
    <s v="08700010401"/>
    <m/>
    <d v="2019-05-30T00:00:00"/>
    <d v="2019-11-29T00:00:00"/>
    <n v="2021800"/>
    <m/>
    <m/>
    <m/>
    <m/>
    <m/>
    <s v="BVL"/>
    <n v="30"/>
    <n v="5"/>
    <s v="05701800030529305"/>
    <s v=""/>
    <s v=""/>
    <s v=""/>
    <m/>
  </r>
  <r>
    <n v="21"/>
    <s v="Bảo Việt Nhân Thọ Móng Cái"/>
    <m/>
    <s v="S108701001"/>
    <s v="Phòng KD Móng Cái - MCA"/>
    <s v="A108701003"/>
    <s v="Ban Đầm Hà 1 - MCA"/>
    <s v="U108701026"/>
    <x v="0"/>
    <s v="D108707027"/>
    <s v="Nguyễn Văn Kiệm"/>
    <s v="Tư vấn tài chính"/>
    <d v="2002-08-30T00:00:00"/>
    <m/>
    <s v="05701800011757"/>
    <s v="Ngô Đình Cung"/>
    <s v="Số 96 phố Lê Lương, Huyện Đầm Hà, Tỉnh Quảng Ninh"/>
    <m/>
    <m/>
    <m/>
    <s v="08700010402"/>
    <m/>
    <d v="2019-05-31T00:00:00"/>
    <d v="2019-08-30T00:00:00"/>
    <n v="631000"/>
    <m/>
    <m/>
    <m/>
    <m/>
    <m/>
    <s v="BVL"/>
    <n v="31"/>
    <n v="5"/>
    <s v="05701800011757315"/>
    <s v=""/>
    <s v=""/>
    <s v=""/>
    <m/>
  </r>
  <r>
    <n v="22"/>
    <s v="Bảo Việt Nhân Thọ Móng Cái"/>
    <m/>
    <s v="S108701001"/>
    <s v="Phòng KD Móng Cái - MCA"/>
    <s v="A108701003"/>
    <s v="Ban Đầm Hà 1 - MCA"/>
    <s v="U108701026"/>
    <x v="0"/>
    <s v="D108708479"/>
    <s v="Đặng Viết Chờ"/>
    <s v="Tư vấn tài chính"/>
    <d v="2003-04-22T00:00:00"/>
    <m/>
    <s v="568355942"/>
    <s v="Vũ Trọng Thọ"/>
    <s v="Thác Bưởi 2, Xã Tiên Lãng, Huyện Tiên Yên, Quảng Ninh"/>
    <m/>
    <m/>
    <s v="0974876636"/>
    <s v="AC/018P-0347539"/>
    <m/>
    <d v="2019-03-17T00:00:00"/>
    <d v="2019-04-16T00:00:00"/>
    <n v="514392"/>
    <n v="514392"/>
    <d v="2019-05-13T00:00:00"/>
    <m/>
    <n v="514392"/>
    <m/>
    <s v="TAL"/>
    <n v="17"/>
    <n v="3"/>
    <s v="568355942173"/>
    <n v="514392"/>
    <n v="514392"/>
    <s v="AC/018P-0347539"/>
    <m/>
  </r>
  <r>
    <n v="23"/>
    <s v="Bảo Việt Nhân Thọ Móng Cái"/>
    <m/>
    <s v="S108701001"/>
    <s v="Phòng KD Móng Cái - MCA"/>
    <s v="A108701003"/>
    <s v="Ban Đầm Hà 1 - MCA"/>
    <s v="U108701026"/>
    <x v="0"/>
    <s v="D108708479"/>
    <s v="Đặng Viết Chờ"/>
    <s v="Tư vấn tài chính"/>
    <d v="2003-04-22T00:00:00"/>
    <m/>
    <s v="569058800"/>
    <s v="Trần Thị Thanh"/>
    <s v="Phố Trần Phú, Thị trấn Đầm Hà, Huyện Đầm Hà, Quảng Ninh"/>
    <m/>
    <m/>
    <s v="0985756396"/>
    <s v="AC/018P-0347634"/>
    <m/>
    <d v="2019-03-26T00:00:00"/>
    <d v="2019-04-25T00:00:00"/>
    <n v="1002262"/>
    <n v="1002262"/>
    <d v="2019-05-13T00:00:00"/>
    <m/>
    <n v="1002262"/>
    <m/>
    <s v="TAL"/>
    <n v="26"/>
    <n v="3"/>
    <s v="569058800263"/>
    <n v="1002262"/>
    <n v="1002262"/>
    <s v="AC/018P-0347634"/>
    <m/>
  </r>
  <r>
    <n v="24"/>
    <s v="Bảo Việt Nhân Thọ Móng Cái"/>
    <m/>
    <s v="S108701001"/>
    <s v="Phòng KD Móng Cái - MCA"/>
    <s v="A108701003"/>
    <s v="Ban Đầm Hà 1 - MCA"/>
    <s v="U108701026"/>
    <x v="0"/>
    <s v="D108708479"/>
    <s v="Đặng Viết Chờ"/>
    <s v="Tư vấn tài chính"/>
    <d v="2003-04-22T00:00:00"/>
    <m/>
    <s v="568760408"/>
    <s v="Ngô Thị Thanh Hoài"/>
    <s v="SN 10 Phố Quang Trung, Thị trấn Tiên Yên, Huyện Tiên Yên, Quảng Ninh"/>
    <m/>
    <m/>
    <s v="0944933704"/>
    <s v="AC/018P-0348673"/>
    <m/>
    <d v="2019-04-01T00:00:00"/>
    <d v="2019-06-30T00:00:00"/>
    <n v="1000000"/>
    <n v="1000000"/>
    <d v="2019-05-02T00:00:00"/>
    <m/>
    <n v="1000000"/>
    <m/>
    <s v="TAL"/>
    <n v="1"/>
    <n v="4"/>
    <s v="56876040814"/>
    <n v="1000000"/>
    <n v="1000000"/>
    <s v="AC/018P-0348673"/>
    <m/>
  </r>
  <r>
    <n v="25"/>
    <s v="Bảo Việt Nhân Thọ Móng Cái"/>
    <m/>
    <s v="S108701001"/>
    <s v="Phòng KD Móng Cái - MCA"/>
    <s v="A108701003"/>
    <s v="Ban Đầm Hà 1 - MCA"/>
    <s v="U108701026"/>
    <x v="0"/>
    <s v="D108708479"/>
    <s v="Đặng Viết Chờ"/>
    <s v="Tư vấn tài chính"/>
    <d v="2003-04-22T00:00:00"/>
    <m/>
    <s v="568781522"/>
    <s v="Hà Thị Huyên"/>
    <s v="Số 30 - Lê Hồng Phong, Thị trấn Đầm Hà, Huyện Đầm Hà, Quảng Ninh"/>
    <m/>
    <m/>
    <s v="01656441278"/>
    <s v="AC/018P-0348691"/>
    <m/>
    <d v="2019-04-06T00:00:00"/>
    <d v="2019-05-05T00:00:00"/>
    <n v="504000"/>
    <n v="504000"/>
    <d v="2019-05-02T00:00:00"/>
    <m/>
    <n v="504000"/>
    <m/>
    <s v="TAL"/>
    <n v="6"/>
    <n v="4"/>
    <s v="56878152264"/>
    <n v="504000"/>
    <n v="504000"/>
    <s v="AC/018P-0348691"/>
    <m/>
  </r>
  <r>
    <n v="26"/>
    <s v="Bảo Việt Nhân Thọ Móng Cái"/>
    <m/>
    <s v="S108701001"/>
    <s v="Phòng KD Móng Cái - MCA"/>
    <s v="A108701003"/>
    <s v="Ban Đầm Hà 1 - MCA"/>
    <s v="U108701026"/>
    <x v="0"/>
    <s v="D108708479"/>
    <s v="Đặng Viết Chờ"/>
    <s v="Tư vấn tài chính"/>
    <d v="2003-04-22T00:00:00"/>
    <m/>
    <s v="569452501"/>
    <s v="Lạc Ngọc Hữu"/>
    <s v="Chu Văn An, Thị trấn Đầm Hà, Huyện Đầm Hà, Quảng Ninh"/>
    <m/>
    <m/>
    <s v="0374687485"/>
    <s v="AC/018P-0350963"/>
    <m/>
    <d v="2019-04-11T00:00:00"/>
    <d v="2019-05-10T00:00:00"/>
    <n v="2001804"/>
    <n v="2001804"/>
    <d v="2019-05-24T00:00:00"/>
    <m/>
    <n v="2001804"/>
    <m/>
    <s v="TAL"/>
    <n v="11"/>
    <n v="4"/>
    <s v="569452501114"/>
    <n v="2001804"/>
    <n v="2001804"/>
    <n v="0"/>
    <m/>
  </r>
  <r>
    <n v="27"/>
    <s v="Bảo Việt Nhân Thọ Móng Cái"/>
    <m/>
    <s v="S108701001"/>
    <s v="Phòng KD Móng Cái - MCA"/>
    <s v="A108701003"/>
    <s v="Ban Đầm Hà 1 - MCA"/>
    <s v="U108701026"/>
    <x v="0"/>
    <s v="D108708479"/>
    <s v="Đặng Viết Chờ"/>
    <s v="Tư vấn tài chính"/>
    <d v="2003-04-22T00:00:00"/>
    <m/>
    <s v="568825870"/>
    <s v="Đỗ Thanh Diện"/>
    <s v="Thôn Hội Phố, Xã Đông Hải, Huyện Tiên Yên, Quảng Ninh"/>
    <m/>
    <m/>
    <s v="0976784966"/>
    <s v="AC/018P-0348718"/>
    <m/>
    <d v="2019-04-12T00:00:00"/>
    <d v="2019-05-11T00:00:00"/>
    <n v="500000"/>
    <n v="500000"/>
    <d v="2019-05-22T00:00:00"/>
    <m/>
    <n v="500000"/>
    <m/>
    <s v="TAL"/>
    <n v="12"/>
    <n v="4"/>
    <s v="568825870124"/>
    <n v="500000"/>
    <n v="500000"/>
    <s v="AC/018P-0348718"/>
    <m/>
  </r>
  <r>
    <n v="28"/>
    <s v="Bảo Việt Nhân Thọ Móng Cái"/>
    <m/>
    <s v="S108701001"/>
    <s v="Phòng KD Móng Cái - MCA"/>
    <s v="A108701003"/>
    <s v="Ban Đầm Hà 1 - MCA"/>
    <s v="U108701026"/>
    <x v="0"/>
    <s v="D108708479"/>
    <s v="Đặng Viết Chờ"/>
    <s v="Tư vấn tài chính"/>
    <d v="2003-04-22T00:00:00"/>
    <m/>
    <s v="568355942"/>
    <s v="Vũ Trọng Thọ"/>
    <s v="Thác Bưởi 2, Xã Tiên Lãng, Huyện Tiên Yên, Quảng Ninh"/>
    <m/>
    <m/>
    <s v="0974876636"/>
    <s v="AC/018P-0348740"/>
    <m/>
    <d v="2019-04-17T00:00:00"/>
    <d v="2019-05-16T00:00:00"/>
    <n v="514392"/>
    <n v="514392"/>
    <d v="2019-05-13T00:00:00"/>
    <m/>
    <n v="514392"/>
    <m/>
    <s v="TAL"/>
    <n v="17"/>
    <n v="4"/>
    <s v="568355942174"/>
    <n v="514392"/>
    <n v="514392"/>
    <s v="AC/018P-0348740"/>
    <m/>
  </r>
  <r>
    <n v="29"/>
    <s v="Bảo Việt Nhân Thọ Móng Cái"/>
    <m/>
    <s v="S108701001"/>
    <s v="Phòng KD Móng Cái - MCA"/>
    <s v="A108701003"/>
    <s v="Ban Đầm Hà 1 - MCA"/>
    <s v="U108701026"/>
    <x v="0"/>
    <s v="D108708479"/>
    <s v="Đặng Viết Chờ"/>
    <s v="Tư vấn tài chính"/>
    <d v="2003-04-22T00:00:00"/>
    <m/>
    <s v="568667809"/>
    <s v="Lương Thúy Hạnh"/>
    <s v="SN 102 Hoàng Văn Thụ, Thị trấn Đầm Hà, Huyện Đầm Hà, Quảng Ninh"/>
    <m/>
    <m/>
    <s v="01268229828"/>
    <s v="AC/018P-0348765"/>
    <m/>
    <d v="2019-04-20T00:00:00"/>
    <d v="2019-05-19T00:00:00"/>
    <n v="515060"/>
    <m/>
    <m/>
    <m/>
    <n v="515060"/>
    <m/>
    <s v="TAL"/>
    <n v="20"/>
    <n v="4"/>
    <s v="568667809204"/>
    <n v="515060"/>
    <s v=""/>
    <s v=""/>
    <m/>
  </r>
  <r>
    <n v="30"/>
    <s v="Bảo Việt Nhân Thọ Móng Cái"/>
    <m/>
    <s v="S108701001"/>
    <s v="Phòng KD Móng Cái - MCA"/>
    <s v="A108701003"/>
    <s v="Ban Đầm Hà 1 - MCA"/>
    <s v="U108701026"/>
    <x v="0"/>
    <s v="D108708479"/>
    <s v="Đặng Viết Chờ"/>
    <s v="Tư vấn tài chính"/>
    <d v="2003-04-22T00:00:00"/>
    <m/>
    <s v="02401800008216"/>
    <s v="Hoàng Thị Hồng"/>
    <s v="Thôn Trại Giữa, Huyện Đầm Hà, Tỉnh Quảng Ninh"/>
    <s v="0968209890"/>
    <m/>
    <m/>
    <s v="08700010146"/>
    <s v="08700010442"/>
    <d v="2019-04-21T00:00:00"/>
    <d v="2019-05-20T00:00:00"/>
    <n v="29600"/>
    <n v="29600"/>
    <d v="2019-05-23T00:00:00"/>
    <m/>
    <n v="29600"/>
    <m/>
    <s v="BVL"/>
    <n v="21"/>
    <n v="4"/>
    <s v="02401800008216214"/>
    <n v="29600"/>
    <s v=""/>
    <s v=""/>
    <m/>
  </r>
  <r>
    <n v="31"/>
    <s v="Bảo Việt Nhân Thọ Móng Cái"/>
    <m/>
    <s v="S108701001"/>
    <s v="Phòng KD Móng Cái - MCA"/>
    <s v="A108701003"/>
    <s v="Ban Đầm Hà 1 - MCA"/>
    <s v="U108701026"/>
    <x v="0"/>
    <s v="D108708479"/>
    <s v="Đặng Viết Chờ"/>
    <s v="Tư vấn tài chính"/>
    <d v="2003-04-22T00:00:00"/>
    <m/>
    <s v="05701800001949"/>
    <s v="Đinh Thị Huyền"/>
    <s v="Phố Hà Quang Vóc Thị trấn Đầm Hà, Huyện Đầm Hà, Tỉnh Quảng Ninh"/>
    <m/>
    <m/>
    <m/>
    <s v="08700010149"/>
    <s v="08700010447"/>
    <d v="2019-04-22T00:00:00"/>
    <d v="2019-05-21T00:00:00"/>
    <n v="205100"/>
    <n v="205100"/>
    <d v="2019-05-23T00:00:00"/>
    <m/>
    <n v="205100"/>
    <m/>
    <s v="BVL"/>
    <n v="22"/>
    <n v="4"/>
    <s v="05701800001949224"/>
    <n v="205100"/>
    <s v=""/>
    <s v=""/>
    <m/>
  </r>
  <r>
    <n v="32"/>
    <s v="Bảo Việt Nhân Thọ Móng Cái"/>
    <m/>
    <s v="S108701001"/>
    <s v="Phòng KD Móng Cái - MCA"/>
    <s v="A108701003"/>
    <s v="Ban Đầm Hà 1 - MCA"/>
    <s v="U108701026"/>
    <x v="0"/>
    <s v="D108708479"/>
    <s v="Đặng Viết Chờ"/>
    <s v="Tư vấn tài chính"/>
    <d v="2003-04-22T00:00:00"/>
    <m/>
    <s v="568833475"/>
    <s v="Ty Văn Sơn"/>
    <s v="Thôn Tân Liên, Xã Quảng Tân, Huyện Đầm Hà, Quảng Ninh"/>
    <m/>
    <m/>
    <s v="0989042369"/>
    <s v="AC/018P-0348786"/>
    <m/>
    <d v="2019-04-22T00:00:00"/>
    <d v="2019-07-21T00:00:00"/>
    <n v="1499953"/>
    <m/>
    <m/>
    <m/>
    <n v="1499953"/>
    <m/>
    <s v="TAL"/>
    <n v="22"/>
    <n v="4"/>
    <s v="568833475224"/>
    <n v="1499953"/>
    <s v=""/>
    <s v=""/>
    <m/>
  </r>
  <r>
    <n v="33"/>
    <s v="Bảo Việt Nhân Thọ Móng Cái"/>
    <m/>
    <s v="S108701001"/>
    <s v="Phòng KD Móng Cái - MCA"/>
    <s v="A108701003"/>
    <s v="Ban Đầm Hà 1 - MCA"/>
    <s v="U108701026"/>
    <x v="0"/>
    <s v="D108708479"/>
    <s v="Đặng Viết Chờ"/>
    <s v="Tư vấn tài chính"/>
    <d v="2003-04-22T00:00:00"/>
    <m/>
    <s v="02301800138381"/>
    <s v="Lê Thị Chức"/>
    <s v="Thôn 9 Xã Đầm Hà, Huyện Đầm Hà, Tỉnh Quảng Ninh"/>
    <m/>
    <m/>
    <m/>
    <s v="08700010151"/>
    <s v="08700010151"/>
    <d v="2019-04-23T00:00:00"/>
    <d v="2019-07-22T00:00:00"/>
    <n v="188600"/>
    <n v="188600"/>
    <d v="2019-05-20T00:00:00"/>
    <m/>
    <n v="188600"/>
    <m/>
    <s v="BVL"/>
    <n v="23"/>
    <n v="4"/>
    <s v="02301800138381234"/>
    <n v="188600"/>
    <n v="188600"/>
    <s v="AC/018P-0348791"/>
    <m/>
  </r>
  <r>
    <n v="34"/>
    <s v="Bảo Việt Nhân Thọ Móng Cái"/>
    <m/>
    <s v="S108701001"/>
    <s v="Phòng KD Móng Cái - MCA"/>
    <s v="A108701003"/>
    <s v="Ban Đầm Hà 1 - MCA"/>
    <s v="U108701026"/>
    <x v="0"/>
    <s v="D108708479"/>
    <s v="Đặng Viết Chờ"/>
    <s v="Tư vấn tài chính"/>
    <d v="2003-04-22T00:00:00"/>
    <m/>
    <s v="05701800018541"/>
    <s v="Vi Thị Hai"/>
    <s v="Thôn Bốn ( 4 ), Huyện Tiên Yên, Tỉnh Quảng Ninh"/>
    <s v="0332959353"/>
    <m/>
    <m/>
    <s v="08700010154"/>
    <s v="08700010154"/>
    <d v="2019-04-24T00:00:00"/>
    <d v="2020-04-23T00:00:00"/>
    <n v="4277000"/>
    <n v="4277000"/>
    <d v="2019-05-24T00:00:00"/>
    <m/>
    <n v="4277000"/>
    <m/>
    <s v="BVL"/>
    <n v="24"/>
    <n v="4"/>
    <s v="05701800018541244"/>
    <n v="4277000"/>
    <n v="4277000"/>
    <s v="AC/018P-0348798"/>
    <m/>
  </r>
  <r>
    <n v="35"/>
    <s v="Bảo Việt Nhân Thọ Móng Cái"/>
    <m/>
    <s v="S108701001"/>
    <s v="Phòng KD Móng Cái - MCA"/>
    <s v="A108701003"/>
    <s v="Ban Đầm Hà 1 - MCA"/>
    <s v="U108701026"/>
    <x v="0"/>
    <s v="D108708479"/>
    <s v="Đặng Viết Chờ"/>
    <s v="Tư vấn tài chính"/>
    <d v="2003-04-22T00:00:00"/>
    <m/>
    <s v="03701800028849"/>
    <s v="Ngô Đức San"/>
    <s v="Số 144 Phố Lê Hồng Phong Đầm Hà, Huyện Đầm Hà, Tỉnh Quảng Ninh"/>
    <m/>
    <s v="0333766702"/>
    <m/>
    <s v="08700010161"/>
    <s v="08700010461"/>
    <d v="2019-04-25T00:00:00"/>
    <d v="2019-05-24T00:00:00"/>
    <n v="256900"/>
    <n v="256900"/>
    <d v="2019-05-23T00:00:00"/>
    <m/>
    <n v="256900"/>
    <m/>
    <s v="BVL"/>
    <n v="25"/>
    <n v="4"/>
    <s v="03701800028849254"/>
    <n v="256900"/>
    <s v=""/>
    <s v=""/>
    <m/>
  </r>
  <r>
    <n v="36"/>
    <s v="Bảo Việt Nhân Thọ Móng Cái"/>
    <m/>
    <s v="S108701001"/>
    <s v="Phòng KD Móng Cái - MCA"/>
    <s v="A108701003"/>
    <s v="Ban Đầm Hà 1 - MCA"/>
    <s v="U108701026"/>
    <x v="0"/>
    <s v="D108708479"/>
    <s v="Đặng Viết Chờ"/>
    <s v="Tư vấn tài chính"/>
    <d v="2003-04-22T00:00:00"/>
    <m/>
    <s v="568691660"/>
    <s v="Hoàng Văn Hậu"/>
    <s v="Số nhà 143 - Phố Trần Phú, Thị trấn Đầm Hà, Huyện Đầm Hà, Quảng Ninh"/>
    <m/>
    <m/>
    <s v="01289386686"/>
    <s v="AC/018P-0348812"/>
    <m/>
    <d v="2019-04-25T00:00:00"/>
    <d v="2019-05-24T00:00:00"/>
    <n v="516136"/>
    <n v="516136"/>
    <d v="2019-05-17T00:00:00"/>
    <m/>
    <n v="516136"/>
    <m/>
    <s v="TAL"/>
    <n v="25"/>
    <n v="4"/>
    <s v="568691660254"/>
    <n v="516136"/>
    <n v="516136"/>
    <s v="AC/018P-0348812"/>
    <m/>
  </r>
  <r>
    <n v="37"/>
    <s v="Bảo Việt Nhân Thọ Móng Cái"/>
    <m/>
    <s v="S108701001"/>
    <s v="Phòng KD Móng Cái - MCA"/>
    <s v="A108701003"/>
    <s v="Ban Đầm Hà 1 - MCA"/>
    <s v="U108701026"/>
    <x v="0"/>
    <s v="D108708479"/>
    <s v="Đặng Viết Chờ"/>
    <s v="Tư vấn tài chính"/>
    <d v="2003-04-22T00:00:00"/>
    <m/>
    <s v="02401800008346"/>
    <s v="Hoàng Thị Thanh"/>
    <s v="Thôn Hà Lai - Tân Lập, Huyện Đầm Hà, Tỉnh Quảng Ninh"/>
    <s v="0977315714"/>
    <s v="0977315714"/>
    <m/>
    <s v="08700010159"/>
    <s v="08700010459"/>
    <d v="2019-04-25T00:00:00"/>
    <d v="2019-05-24T00:00:00"/>
    <n v="19400"/>
    <n v="19400"/>
    <d v="2019-05-23T00:00:00"/>
    <m/>
    <n v="19400"/>
    <m/>
    <s v="BVL"/>
    <n v="25"/>
    <n v="4"/>
    <s v="02401800008346254"/>
    <n v="19400"/>
    <s v=""/>
    <s v=""/>
    <m/>
  </r>
  <r>
    <n v="38"/>
    <s v="Bảo Việt Nhân Thọ Móng Cái"/>
    <m/>
    <s v="S108701001"/>
    <s v="Phòng KD Móng Cái - MCA"/>
    <s v="A108701003"/>
    <s v="Ban Đầm Hà 1 - MCA"/>
    <s v="U108701026"/>
    <x v="0"/>
    <s v="D108708479"/>
    <s v="Đặng Viết Chờ"/>
    <s v="Tư vấn tài chính"/>
    <d v="2003-04-22T00:00:00"/>
    <m/>
    <s v="02401800008339"/>
    <s v="Hoàng Thị Thanh"/>
    <s v="Thôn Hà Lai - Tân Lập, Huyện Đầm Hà, Tỉnh Quảng Ninh"/>
    <s v="0977315714"/>
    <s v="0977315714"/>
    <m/>
    <s v="08700010158"/>
    <s v="08700010458"/>
    <d v="2019-04-25T00:00:00"/>
    <d v="2019-05-24T00:00:00"/>
    <n v="19400"/>
    <n v="19400"/>
    <d v="2019-05-23T00:00:00"/>
    <m/>
    <n v="19400"/>
    <m/>
    <s v="BVL"/>
    <n v="25"/>
    <n v="4"/>
    <s v="02401800008339254"/>
    <n v="19400"/>
    <s v=""/>
    <s v=""/>
    <m/>
  </r>
  <r>
    <n v="39"/>
    <s v="Bảo Việt Nhân Thọ Móng Cái"/>
    <m/>
    <s v="S108701001"/>
    <s v="Phòng KD Móng Cái - MCA"/>
    <s v="A108701003"/>
    <s v="Ban Đầm Hà 1 - MCA"/>
    <s v="U108701026"/>
    <x v="0"/>
    <s v="D108708479"/>
    <s v="Đặng Viết Chờ"/>
    <s v="Tư vấn tài chính"/>
    <d v="2003-04-22T00:00:00"/>
    <m/>
    <s v="02401800008353"/>
    <s v="Hoàng Thị Thanh"/>
    <s v="Thôn Hà Lai - Tân Lập, Huyện Đầm Hà, Tỉnh Quảng Ninh"/>
    <s v="0977315714"/>
    <s v="0977315714"/>
    <m/>
    <s v="08700010160"/>
    <s v="08700010460"/>
    <d v="2019-04-25T00:00:00"/>
    <d v="2019-05-24T00:00:00"/>
    <n v="19400"/>
    <n v="19400"/>
    <d v="2019-05-23T00:00:00"/>
    <m/>
    <n v="19400"/>
    <m/>
    <s v="BVL"/>
    <n v="25"/>
    <n v="4"/>
    <s v="02401800008353254"/>
    <n v="19400"/>
    <s v=""/>
    <s v=""/>
    <m/>
  </r>
  <r>
    <n v="40"/>
    <s v="Bảo Việt Nhân Thọ Móng Cái"/>
    <m/>
    <s v="S108701001"/>
    <s v="Phòng KD Móng Cái - MCA"/>
    <s v="A108701003"/>
    <s v="Ban Đầm Hà 1 - MCA"/>
    <s v="U108701026"/>
    <x v="0"/>
    <s v="D108708479"/>
    <s v="Đặng Viết Chờ"/>
    <s v="Tư vấn tài chính"/>
    <d v="2003-04-22T00:00:00"/>
    <m/>
    <s v="02401800008315"/>
    <s v="Hoàng Thị Thanh"/>
    <s v="Thôn Hà Lai - Tân Lập, Huyện Đầm Hà, Tỉnh Quảng Ninh"/>
    <s v="0977315714"/>
    <s v="0977315714"/>
    <m/>
    <s v="08700010157"/>
    <s v="08700010457"/>
    <d v="2019-04-25T00:00:00"/>
    <d v="2019-05-24T00:00:00"/>
    <n v="19400"/>
    <n v="19400"/>
    <d v="2019-05-23T00:00:00"/>
    <m/>
    <n v="19400"/>
    <m/>
    <s v="BVL"/>
    <n v="25"/>
    <n v="4"/>
    <s v="02401800008315254"/>
    <n v="19400"/>
    <s v=""/>
    <s v=""/>
    <m/>
  </r>
  <r>
    <n v="41"/>
    <s v="Bảo Việt Nhân Thọ Móng Cái"/>
    <m/>
    <s v="S108701001"/>
    <s v="Phòng KD Móng Cái - MCA"/>
    <s v="A108701003"/>
    <s v="Ban Đầm Hà 1 - MCA"/>
    <s v="U108701026"/>
    <x v="0"/>
    <s v="D108708479"/>
    <s v="Đặng Viết Chờ"/>
    <s v="Tư vấn tài chính"/>
    <d v="2003-04-22T00:00:00"/>
    <m/>
    <s v="569058800"/>
    <s v="Trần Thị Thanh"/>
    <s v="Phố Trần Phú, Thị trấn Đầm Hà, Huyện Đầm Hà, Quảng Ninh"/>
    <m/>
    <m/>
    <s v="0985756396"/>
    <s v="AC/018P-0348830"/>
    <m/>
    <d v="2019-04-26T00:00:00"/>
    <d v="2019-05-25T00:00:00"/>
    <n v="1002262"/>
    <m/>
    <m/>
    <m/>
    <n v="1002262"/>
    <m/>
    <s v="TAL"/>
    <n v="26"/>
    <n v="4"/>
    <s v="569058800264"/>
    <n v="1002262"/>
    <s v=""/>
    <s v=""/>
    <m/>
  </r>
  <r>
    <n v="42"/>
    <s v="Bảo Việt Nhân Thọ Móng Cái"/>
    <m/>
    <s v="S108701001"/>
    <s v="Phòng KD Móng Cái - MCA"/>
    <s v="A108701003"/>
    <s v="Ban Đầm Hà 1 - MCA"/>
    <s v="U108701026"/>
    <x v="0"/>
    <s v="D108708479"/>
    <s v="Đặng Viết Chờ"/>
    <s v="Tư vấn tài chính"/>
    <d v="2003-04-22T00:00:00"/>
    <m/>
    <s v="568758883"/>
    <s v="Hoàng Minh Tân (Hoàng Văn Tân)"/>
    <s v="15 - Trần Phú, Thị trấn Đầm Hà, Huyện Đầm Hà, Quảng Ninh"/>
    <m/>
    <m/>
    <s v="01635655999"/>
    <s v="AC/018P-0348844"/>
    <m/>
    <d v="2019-04-28T00:00:00"/>
    <d v="2019-05-27T00:00:00"/>
    <n v="500000"/>
    <n v="500000"/>
    <d v="2019-05-17T00:00:00"/>
    <m/>
    <n v="500000"/>
    <m/>
    <s v="TAL"/>
    <n v="28"/>
    <n v="4"/>
    <s v="568758883284"/>
    <n v="500000"/>
    <n v="500000"/>
    <s v="AC/018P-0348844"/>
    <m/>
  </r>
  <r>
    <n v="43"/>
    <s v="Bảo Việt Nhân Thọ Móng Cái"/>
    <m/>
    <s v="S108701001"/>
    <s v="Phòng KD Móng Cái - MCA"/>
    <s v="A108701003"/>
    <s v="Ban Đầm Hà 1 - MCA"/>
    <s v="U108701026"/>
    <x v="0"/>
    <s v="D108708479"/>
    <s v="Đặng Viết Chờ"/>
    <s v="Tư vấn tài chính"/>
    <d v="2003-04-22T00:00:00"/>
    <m/>
    <s v="03901800002577"/>
    <s v="Lê Thị Quyết"/>
    <s v="Phố Trần Phú, Huyện Đầm Hà, Tỉnh Quảng Ninh"/>
    <m/>
    <m/>
    <m/>
    <s v="08700010172"/>
    <m/>
    <d v="2019-04-28T00:00:00"/>
    <d v="2019-05-27T00:00:00"/>
    <n v="599500"/>
    <m/>
    <m/>
    <m/>
    <n v="599500"/>
    <m/>
    <s v="BVL"/>
    <n v="28"/>
    <n v="4"/>
    <s v="03901800002577284"/>
    <n v="599500"/>
    <s v=""/>
    <s v=""/>
    <m/>
  </r>
  <r>
    <n v="44"/>
    <s v="Bảo Việt Nhân Thọ Móng Cái"/>
    <m/>
    <s v="S108701001"/>
    <s v="Phòng KD Móng Cái - MCA"/>
    <s v="A108701003"/>
    <s v="Ban Đầm Hà 1 - MCA"/>
    <s v="U108701026"/>
    <x v="0"/>
    <s v="D108708479"/>
    <s v="Đặng Viết Chờ"/>
    <s v="Tư vấn tài chính"/>
    <d v="2003-04-22T00:00:00"/>
    <m/>
    <s v="03701800036578"/>
    <s v="Lê Thị Quyết"/>
    <s v="Phố Trần Phú, Huyện Đầm Hà, Tỉnh Quảng Ninh"/>
    <m/>
    <m/>
    <m/>
    <s v="08700010170"/>
    <m/>
    <d v="2019-04-28T00:00:00"/>
    <d v="2019-05-27T00:00:00"/>
    <n v="398300"/>
    <m/>
    <m/>
    <m/>
    <n v="398300"/>
    <m/>
    <s v="BVL"/>
    <n v="28"/>
    <n v="4"/>
    <s v="03701800036578284"/>
    <n v="398300"/>
    <s v=""/>
    <s v=""/>
    <m/>
  </r>
  <r>
    <n v="45"/>
    <s v="Bảo Việt Nhân Thọ Móng Cái"/>
    <m/>
    <s v="S108701001"/>
    <s v="Phòng KD Móng Cái - MCA"/>
    <s v="A108701003"/>
    <s v="Ban Đầm Hà 1 - MCA"/>
    <s v="U108701026"/>
    <x v="0"/>
    <s v="D108708479"/>
    <s v="Đặng Viết Chờ"/>
    <s v="Tư vấn tài chính"/>
    <d v="2003-04-22T00:00:00"/>
    <m/>
    <s v="568776961"/>
    <s v="Chu Văn Lưu"/>
    <s v="Số nhà 90 - Phố Minh Khai, Thị trấn Đầm Hà, Huyện Đầm Hà, Quảng Ninh"/>
    <s v="0333500081"/>
    <s v="0333506002"/>
    <m/>
    <s v="AC/018P-0350964"/>
    <m/>
    <d v="2019-04-28T00:00:00"/>
    <d v="2019-05-27T00:00:00"/>
    <n v="500000"/>
    <m/>
    <m/>
    <m/>
    <n v="500000"/>
    <m/>
    <s v="TAL"/>
    <n v="28"/>
    <n v="4"/>
    <s v="568776961284"/>
    <n v="500000"/>
    <s v=""/>
    <s v=""/>
    <m/>
  </r>
  <r>
    <n v="46"/>
    <s v="Bảo Việt Nhân Thọ Móng Cái"/>
    <m/>
    <s v="S108701001"/>
    <s v="Phòng KD Móng Cái - MCA"/>
    <s v="A108701003"/>
    <s v="Ban Đầm Hà 1 - MCA"/>
    <s v="U108701026"/>
    <x v="0"/>
    <s v="D108708479"/>
    <s v="Đặng Viết Chờ"/>
    <s v="Tư vấn tài chính"/>
    <d v="2003-04-22T00:00:00"/>
    <m/>
    <s v="568858237"/>
    <s v="Đặng Văn Phương"/>
    <s v="Số Nhà 97 - Phố Lê Hồng Phong, Thị trấn Đầm Hà, Huyện Đầm Hà, Quảng Ninh"/>
    <m/>
    <m/>
    <s v="01654975125"/>
    <s v="AC/018P-0348862"/>
    <m/>
    <d v="2019-04-29T00:00:00"/>
    <d v="2019-05-28T00:00:00"/>
    <n v="1002423"/>
    <n v="1002423"/>
    <d v="2019-05-23T00:00:00"/>
    <m/>
    <n v="1002423"/>
    <m/>
    <s v="TAL"/>
    <n v="29"/>
    <n v="4"/>
    <s v="568858237294"/>
    <n v="1002423"/>
    <n v="1002423"/>
    <s v="AC/018P-0348862"/>
    <m/>
  </r>
  <r>
    <n v="47"/>
    <s v="Bảo Việt Nhân Thọ Móng Cái"/>
    <m/>
    <s v="S108701001"/>
    <s v="Phòng KD Móng Cái - MCA"/>
    <s v="A108701003"/>
    <s v="Ban Đầm Hà 1 - MCA"/>
    <s v="U108701026"/>
    <x v="0"/>
    <s v="D108708479"/>
    <s v="Đặng Viết Chờ"/>
    <s v="Tư vấn tài chính"/>
    <d v="2003-04-22T00:00:00"/>
    <m/>
    <s v="568797458"/>
    <s v="Nguyễn Văn Cương"/>
    <s v="Thôn Tân Thanh, Xã Quảng Tân, Huyện Đầm Hà, Quảng Ninh"/>
    <s v="01653075234"/>
    <m/>
    <m/>
    <s v="AC/018P-0348868"/>
    <m/>
    <d v="2019-04-30T00:00:00"/>
    <d v="2019-05-30T00:00:00"/>
    <n v="500000"/>
    <n v="500000"/>
    <d v="2019-05-13T00:00:00"/>
    <m/>
    <n v="500000"/>
    <m/>
    <s v="TAL"/>
    <n v="30"/>
    <n v="4"/>
    <s v="568797458304"/>
    <n v="500000"/>
    <n v="500000"/>
    <s v="AC/018P-0348868"/>
    <m/>
  </r>
  <r>
    <n v="48"/>
    <s v="Bảo Việt Nhân Thọ Móng Cái"/>
    <m/>
    <s v="S108701001"/>
    <s v="Phòng KD Móng Cái - MCA"/>
    <s v="A108701003"/>
    <s v="Ban Đầm Hà 1 - MCA"/>
    <s v="U108701026"/>
    <x v="0"/>
    <s v="D108708479"/>
    <s v="Đặng Viết Chờ"/>
    <s v="Tư vấn tài chính"/>
    <d v="2003-04-22T00:00:00"/>
    <m/>
    <s v="02301800139791"/>
    <s v="Chu Văn Chiến"/>
    <s v="Thôn 4 Xã Đầm Hà, Huyện Đầm Hà, Tỉnh Quảng Ninh"/>
    <m/>
    <m/>
    <m/>
    <s v="08700010403"/>
    <s v="08700010403"/>
    <d v="2019-05-01T00:00:00"/>
    <d v="2019-07-31T00:00:00"/>
    <n v="123100"/>
    <n v="123100"/>
    <d v="2019-05-20T00:00:00"/>
    <m/>
    <n v="123100"/>
    <m/>
    <s v="BVL"/>
    <n v="1"/>
    <n v="5"/>
    <s v="0230180013979115"/>
    <n v="123100"/>
    <n v="123100"/>
    <s v="AC/018P-0349875"/>
    <m/>
  </r>
  <r>
    <n v="49"/>
    <s v="Bảo Việt Nhân Thọ Móng Cái"/>
    <m/>
    <s v="S108701001"/>
    <s v="Phòng KD Móng Cái - MCA"/>
    <s v="A108701003"/>
    <s v="Ban Đầm Hà 1 - MCA"/>
    <s v="U108701026"/>
    <x v="0"/>
    <s v="D108708479"/>
    <s v="Đặng Viết Chờ"/>
    <s v="Tư vấn tài chính"/>
    <d v="2003-04-22T00:00:00"/>
    <m/>
    <s v="568559027"/>
    <s v="Nguyễn Đức Trần"/>
    <s v="SN 57 Minh Khai, Thị trấn Đầm Hà, Huyện Đầm Hà, Quảng Ninh"/>
    <m/>
    <m/>
    <s v="0985741609"/>
    <s v="AC/018P-0349876"/>
    <m/>
    <d v="2019-05-02T00:00:00"/>
    <d v="2019-06-01T00:00:00"/>
    <n v="523549"/>
    <n v="523549"/>
    <d v="2019-05-22T00:00:00"/>
    <m/>
    <n v="523549"/>
    <m/>
    <s v="TAL"/>
    <n v="2"/>
    <n v="5"/>
    <s v="56855902725"/>
    <n v="523549"/>
    <n v="523549"/>
    <s v="AC/018P-0349876"/>
    <m/>
  </r>
  <r>
    <n v="50"/>
    <s v="Bảo Việt Nhân Thọ Móng Cái"/>
    <m/>
    <s v="S108701001"/>
    <s v="Phòng KD Móng Cái - MCA"/>
    <s v="A108701003"/>
    <s v="Ban Đầm Hà 1 - MCA"/>
    <s v="U108701026"/>
    <x v="0"/>
    <s v="D108708479"/>
    <s v="Đặng Viết Chờ"/>
    <s v="Tư vấn tài chính"/>
    <d v="2003-04-22T00:00:00"/>
    <m/>
    <s v="02301800222721"/>
    <s v="Dương Đăng Khi (văn Khi)"/>
    <s v="Thôn 7 Tân Bình, Huyện Đầm Hà, Tỉnh Quảng Ninh"/>
    <m/>
    <m/>
    <m/>
    <s v="08700010404"/>
    <s v="08700010404"/>
    <d v="2019-05-03T00:00:00"/>
    <d v="2019-06-02T00:00:00"/>
    <n v="67900"/>
    <n v="67900"/>
    <d v="2019-05-22T00:00:00"/>
    <m/>
    <n v="67900"/>
    <m/>
    <s v="BVL"/>
    <n v="3"/>
    <n v="5"/>
    <s v="0230180022272135"/>
    <n v="67900"/>
    <n v="67900"/>
    <s v="AC/018P-0349877"/>
    <m/>
  </r>
  <r>
    <n v="51"/>
    <s v="Bảo Việt Nhân Thọ Móng Cái"/>
    <m/>
    <s v="S108701001"/>
    <s v="Phòng KD Móng Cái - MCA"/>
    <s v="A108701003"/>
    <s v="Ban Đầm Hà 1 - MCA"/>
    <s v="U108701026"/>
    <x v="0"/>
    <s v="D108708479"/>
    <s v="Đặng Viết Chờ"/>
    <s v="Tư vấn tài chính"/>
    <d v="2003-04-22T00:00:00"/>
    <m/>
    <s v="568623251"/>
    <s v="Bùi Duy Điệp"/>
    <s v="Thôn Hà Lai, Tân Lập, Huyện Đầm Hà, Quảng Ninh"/>
    <m/>
    <m/>
    <s v="01678505285"/>
    <s v="AC/018P-0349878"/>
    <m/>
    <d v="2019-05-03T00:00:00"/>
    <d v="2019-08-02T00:00:00"/>
    <n v="1501526"/>
    <m/>
    <m/>
    <m/>
    <n v="1501526"/>
    <m/>
    <s v="TAL"/>
    <n v="3"/>
    <n v="5"/>
    <s v="56862325135"/>
    <n v="1501526"/>
    <s v=""/>
    <s v=""/>
    <m/>
  </r>
  <r>
    <n v="52"/>
    <s v="Bảo Việt Nhân Thọ Móng Cái"/>
    <m/>
    <s v="S108701001"/>
    <s v="Phòng KD Móng Cái - MCA"/>
    <s v="A108701003"/>
    <s v="Ban Đầm Hà 1 - MCA"/>
    <s v="U108701026"/>
    <x v="0"/>
    <s v="D108708479"/>
    <s v="Đặng Viết Chờ"/>
    <s v="Tư vấn tài chính"/>
    <d v="2003-04-22T00:00:00"/>
    <m/>
    <s v="568958626"/>
    <s v="Vũ Văn Hùng"/>
    <s v="Châu Hà, Xã Quảng Lợi, Huyện Đầm Hà, Quảng Ninh"/>
    <m/>
    <m/>
    <s v="0965070056"/>
    <s v="AC/018P-0349879"/>
    <m/>
    <d v="2019-05-03T00:00:00"/>
    <d v="2019-08-02T00:00:00"/>
    <n v="1501795"/>
    <n v="1501795"/>
    <d v="2019-05-20T00:00:00"/>
    <m/>
    <n v="1501795"/>
    <m/>
    <s v="TAL"/>
    <n v="3"/>
    <n v="5"/>
    <s v="56895862635"/>
    <n v="1501795"/>
    <n v="1501795"/>
    <s v="AC/018P-0349879"/>
    <m/>
  </r>
  <r>
    <n v="53"/>
    <s v="Bảo Việt Nhân Thọ Móng Cái"/>
    <m/>
    <s v="S108701001"/>
    <s v="Phòng KD Móng Cái - MCA"/>
    <s v="A108701003"/>
    <s v="Ban Đầm Hà 1 - MCA"/>
    <s v="U108701026"/>
    <x v="0"/>
    <s v="D108708479"/>
    <s v="Đặng Viết Chờ"/>
    <s v="Tư vấn tài chính"/>
    <d v="2003-04-22T00:00:00"/>
    <m/>
    <s v="05701800024832"/>
    <s v="Mai Xuân Hùng"/>
    <s v="Thôn Hà Lai, Tân Lập, Huyện Đầm Hà, Tỉnh Quảng Ninh"/>
    <s v="0969893866"/>
    <m/>
    <m/>
    <s v="08700010408"/>
    <s v="08700010408"/>
    <d v="2019-05-04T00:00:00"/>
    <d v="2019-08-03T00:00:00"/>
    <n v="1499900"/>
    <n v="1499900"/>
    <d v="2019-05-22T00:00:00"/>
    <m/>
    <n v="1499900"/>
    <m/>
    <s v="BVL"/>
    <n v="4"/>
    <n v="5"/>
    <s v="0570180002483245"/>
    <n v="1499900"/>
    <n v="1499900"/>
    <s v="AC/018P-0349883"/>
    <m/>
  </r>
  <r>
    <n v="54"/>
    <s v="Bảo Việt Nhân Thọ Móng Cái"/>
    <m/>
    <s v="S108701001"/>
    <s v="Phòng KD Móng Cái - MCA"/>
    <s v="A108701003"/>
    <s v="Ban Đầm Hà 1 - MCA"/>
    <s v="U108701026"/>
    <x v="0"/>
    <s v="D108708479"/>
    <s v="Đặng Viết Chờ"/>
    <s v="Tư vấn tài chính"/>
    <d v="2003-04-22T00:00:00"/>
    <m/>
    <s v="05701800021602"/>
    <s v="Lê Thị Bình"/>
    <s v="Thôn Đồng Tâm, Huyện Đầm Hà, Tỉnh Quảng Ninh"/>
    <s v="0332119355"/>
    <m/>
    <m/>
    <s v="08700010407"/>
    <s v="08700010407"/>
    <d v="2019-05-04T00:00:00"/>
    <d v="2019-08-03T00:00:00"/>
    <n v="2179300"/>
    <n v="2179300"/>
    <d v="2019-05-17T00:00:00"/>
    <m/>
    <n v="2179300"/>
    <m/>
    <s v="BVL"/>
    <n v="4"/>
    <n v="5"/>
    <s v="0570180002160245"/>
    <n v="2179300"/>
    <n v="2179300"/>
    <s v="AC/018P-0349882"/>
    <m/>
  </r>
  <r>
    <n v="55"/>
    <s v="Bảo Việt Nhân Thọ Móng Cái"/>
    <m/>
    <s v="S108701001"/>
    <s v="Phòng KD Móng Cái - MCA"/>
    <s v="A108701003"/>
    <s v="Ban Đầm Hà 1 - MCA"/>
    <s v="U108701026"/>
    <x v="0"/>
    <s v="D108708479"/>
    <s v="Đặng Viết Chờ"/>
    <s v="Tư vấn tài chính"/>
    <d v="2003-04-22T00:00:00"/>
    <m/>
    <s v="05701800005176"/>
    <s v="Lương Văn Thảo"/>
    <s v="Đầm Buôn Xã Đầm Hà, Huyện Đầm Hà, Tỉnh Quảng Ninh"/>
    <m/>
    <m/>
    <m/>
    <s v="08700010406"/>
    <s v="08700010406"/>
    <d v="2019-05-04T00:00:00"/>
    <d v="2019-08-03T00:00:00"/>
    <n v="894100"/>
    <n v="894100"/>
    <d v="2019-05-20T00:00:00"/>
    <m/>
    <n v="894100"/>
    <m/>
    <s v="BVL"/>
    <n v="4"/>
    <n v="5"/>
    <s v="0570180000517645"/>
    <n v="894100"/>
    <n v="894100"/>
    <s v="AC/018P-0349881"/>
    <m/>
  </r>
  <r>
    <n v="56"/>
    <s v="Bảo Việt Nhân Thọ Móng Cái"/>
    <m/>
    <s v="S108701001"/>
    <s v="Phòng KD Móng Cái - MCA"/>
    <s v="A108701003"/>
    <s v="Ban Đầm Hà 1 - MCA"/>
    <s v="U108701026"/>
    <x v="0"/>
    <s v="D108708479"/>
    <s v="Đặng Viết Chờ"/>
    <s v="Tư vấn tài chính"/>
    <d v="2003-04-22T00:00:00"/>
    <m/>
    <s v="568779218"/>
    <s v="Hoàng Văn Thổ"/>
    <s v="Thôn Tân Thành, Xã Tân Bình, Huyện Đầm Hà, Quảng Ninh"/>
    <m/>
    <m/>
    <s v="01666134975"/>
    <s v="AC/018P-0349884"/>
    <m/>
    <d v="2019-05-04T00:00:00"/>
    <d v="2019-11-03T00:00:00"/>
    <n v="3000000"/>
    <n v="3000000"/>
    <d v="2019-05-27T00:00:00"/>
    <m/>
    <n v="3000000"/>
    <m/>
    <s v="TAL"/>
    <n v="4"/>
    <n v="5"/>
    <s v="56877921845"/>
    <n v="3000000"/>
    <n v="3000000"/>
    <s v="AC/018P-0349884"/>
    <m/>
  </r>
  <r>
    <n v="57"/>
    <s v="Bảo Việt Nhân Thọ Móng Cái"/>
    <m/>
    <s v="S108701001"/>
    <s v="Phòng KD Móng Cái - MCA"/>
    <s v="A108701003"/>
    <s v="Ban Đầm Hà 1 - MCA"/>
    <s v="U108701026"/>
    <x v="0"/>
    <s v="D108708479"/>
    <s v="Đặng Viết Chờ"/>
    <s v="Tư vấn tài chính"/>
    <d v="2003-04-22T00:00:00"/>
    <m/>
    <s v="03701800031092"/>
    <s v="Ngô Thị Khuynh"/>
    <s v="232 - Phố Hoàng Văn Thụ, Huyện Đầm Hà, Tỉnh Quảng Ninh"/>
    <s v="0387402487"/>
    <s v="0333766745"/>
    <m/>
    <s v="08700010405"/>
    <m/>
    <d v="2019-05-04T00:00:00"/>
    <d v="2019-08-03T00:00:00"/>
    <n v="595000"/>
    <m/>
    <m/>
    <m/>
    <n v="595000"/>
    <m/>
    <s v="BVL"/>
    <n v="4"/>
    <n v="5"/>
    <s v="0370180003109245"/>
    <n v="595000"/>
    <n v="595000"/>
    <s v="AC/018P-0349880"/>
    <m/>
  </r>
  <r>
    <n v="58"/>
    <s v="Bảo Việt Nhân Thọ Móng Cái"/>
    <m/>
    <s v="S108701001"/>
    <s v="Phòng KD Móng Cái - MCA"/>
    <s v="A108701003"/>
    <s v="Ban Đầm Hà 1 - MCA"/>
    <s v="U108701026"/>
    <x v="0"/>
    <s v="D108708479"/>
    <s v="Đặng Viết Chờ"/>
    <s v="Tư vấn tài chính"/>
    <d v="2003-04-22T00:00:00"/>
    <m/>
    <s v="568779241"/>
    <s v="Hoàng Vĩnh Chiến"/>
    <s v="Số nhà 53 - Phố Tam Thịnh, Thị trấn Tiên Yên, Huyện Tiên Yên, Quảng Ninh"/>
    <m/>
    <m/>
    <s v="0913043215"/>
    <s v="AC/018P-0349885"/>
    <m/>
    <d v="2019-05-04T00:00:00"/>
    <d v="2020-05-03T00:00:00"/>
    <n v="5999060"/>
    <m/>
    <m/>
    <m/>
    <n v="5999060"/>
    <m/>
    <s v="TAL"/>
    <n v="4"/>
    <n v="5"/>
    <s v="56877924145"/>
    <n v="5999060"/>
    <s v=""/>
    <s v=""/>
    <m/>
  </r>
  <r>
    <n v="59"/>
    <s v="Bảo Việt Nhân Thọ Móng Cái"/>
    <m/>
    <s v="S108701001"/>
    <s v="Phòng KD Móng Cái - MCA"/>
    <s v="A108701003"/>
    <s v="Ban Đầm Hà 1 - MCA"/>
    <s v="U108701026"/>
    <x v="0"/>
    <s v="D108708479"/>
    <s v="Đặng Viết Chờ"/>
    <s v="Tư vấn tài chính"/>
    <d v="2003-04-22T00:00:00"/>
    <m/>
    <s v="02301800140995"/>
    <s v="Phạm Văn Tuấn"/>
    <s v="Thôn 1 Xã Dực Yên, Huyện Đầm Hà, Tỉnh Quảng Ninh"/>
    <m/>
    <m/>
    <m/>
    <s v="08700010409"/>
    <s v="08700010409"/>
    <d v="2019-05-05T00:00:00"/>
    <d v="2019-08-04T00:00:00"/>
    <n v="257100"/>
    <n v="257100"/>
    <d v="2019-05-22T00:00:00"/>
    <m/>
    <n v="257100"/>
    <m/>
    <s v="BVL"/>
    <n v="5"/>
    <n v="5"/>
    <s v="0230180014099555"/>
    <n v="257100"/>
    <n v="257100"/>
    <s v="AC/018P-0349886"/>
    <m/>
  </r>
  <r>
    <n v="60"/>
    <s v="Bảo Việt Nhân Thọ Móng Cái"/>
    <m/>
    <s v="S108701001"/>
    <s v="Phòng KD Móng Cái - MCA"/>
    <s v="A108701003"/>
    <s v="Ban Đầm Hà 1 - MCA"/>
    <s v="U108701026"/>
    <x v="0"/>
    <s v="D108708479"/>
    <s v="Đặng Viết Chờ"/>
    <s v="Tư vấn tài chính"/>
    <d v="2003-04-22T00:00:00"/>
    <m/>
    <s v="568821820"/>
    <s v="Hoàng Văn Tự"/>
    <s v="Thôn Đồng Tâm, Xã Dực Yên, Huyện Đầm Hà, Quảng Ninh"/>
    <m/>
    <m/>
    <s v="0989062196"/>
    <s v="AC/018P-0349890"/>
    <m/>
    <d v="2019-05-05T00:00:00"/>
    <d v="2019-06-04T00:00:00"/>
    <n v="536848"/>
    <n v="536848"/>
    <d v="2019-05-13T00:00:00"/>
    <m/>
    <n v="536848"/>
    <m/>
    <s v="TAL"/>
    <n v="5"/>
    <n v="5"/>
    <s v="56882182055"/>
    <n v="536848"/>
    <n v="536848"/>
    <s v="AC/018P-0349890"/>
    <m/>
  </r>
  <r>
    <n v="61"/>
    <s v="Bảo Việt Nhân Thọ Móng Cái"/>
    <m/>
    <s v="S108701001"/>
    <s v="Phòng KD Móng Cái - MCA"/>
    <s v="A108701003"/>
    <s v="Ban Đầm Hà 1 - MCA"/>
    <s v="U108701026"/>
    <x v="0"/>
    <s v="D108708479"/>
    <s v="Đặng Viết Chờ"/>
    <s v="Tư vấn tài chính"/>
    <d v="2003-04-22T00:00:00"/>
    <m/>
    <s v="568821870"/>
    <s v="Lê Thị Hiền"/>
    <s v="Thôn Đồng Tâm, Xã Dực Yên, Huyện Đầm Hà, Quảng Ninh"/>
    <m/>
    <m/>
    <s v="0967614371"/>
    <s v="AC/018P-0349891"/>
    <m/>
    <d v="2019-05-05T00:00:00"/>
    <d v="2019-06-04T00:00:00"/>
    <n v="519922"/>
    <n v="519922"/>
    <d v="2019-05-22T00:00:00"/>
    <m/>
    <n v="519922"/>
    <m/>
    <s v="TAL"/>
    <n v="5"/>
    <n v="5"/>
    <s v="56882187055"/>
    <n v="519922"/>
    <n v="519922"/>
    <s v="AC/018P-0349891"/>
    <m/>
  </r>
  <r>
    <n v="62"/>
    <s v="Bảo Việt Nhân Thọ Móng Cái"/>
    <m/>
    <s v="S108701001"/>
    <s v="Phòng KD Móng Cái - MCA"/>
    <s v="A108701003"/>
    <s v="Ban Đầm Hà 1 - MCA"/>
    <s v="U108701026"/>
    <x v="0"/>
    <s v="D108708479"/>
    <s v="Đặng Viết Chờ"/>
    <s v="Tư vấn tài chính"/>
    <d v="2003-04-22T00:00:00"/>
    <m/>
    <s v="05701800018572"/>
    <s v="Phạm Văn Cao"/>
    <s v="Thôn Hạ, Huyện Tiên Yên, Tỉnh Quảng Ninh"/>
    <s v="0788216244"/>
    <s v="0788216244"/>
    <m/>
    <s v="08700010411"/>
    <m/>
    <d v="2019-05-05T00:00:00"/>
    <d v="2020-05-04T00:00:00"/>
    <n v="6038000"/>
    <m/>
    <m/>
    <m/>
    <n v="6038000"/>
    <m/>
    <s v="BVL"/>
    <n v="5"/>
    <n v="5"/>
    <s v="0570180001857255"/>
    <n v="6038000"/>
    <s v=""/>
    <s v=""/>
    <m/>
  </r>
  <r>
    <n v="63"/>
    <s v="Bảo Việt Nhân Thọ Móng Cái"/>
    <m/>
    <s v="S108701001"/>
    <s v="Phòng KD Móng Cái - MCA"/>
    <s v="A108701003"/>
    <s v="Ban Đầm Hà 1 - MCA"/>
    <s v="U108701026"/>
    <x v="0"/>
    <s v="D108708479"/>
    <s v="Đặng Viết Chờ"/>
    <s v="Tư vấn tài chính"/>
    <d v="2003-04-22T00:00:00"/>
    <m/>
    <s v="05701800023224"/>
    <s v="Đinh Thị Vĩnh Hà"/>
    <s v="Số 72 - Phố Hòa Bình, Huyện Tiên Yên, Tỉnh Quảng Ninh"/>
    <s v="0936667368"/>
    <m/>
    <m/>
    <s v="08700010412"/>
    <s v="08700010412"/>
    <d v="2019-05-05T00:00:00"/>
    <d v="2020-05-04T00:00:00"/>
    <n v="5007000"/>
    <n v="5007000"/>
    <d v="2019-05-17T00:00:00"/>
    <m/>
    <n v="5007000"/>
    <m/>
    <s v="BVL"/>
    <n v="5"/>
    <n v="5"/>
    <s v="0570180002322455"/>
    <n v="5007000"/>
    <n v="5007000"/>
    <s v="AC/018P-0349889"/>
    <m/>
  </r>
  <r>
    <n v="64"/>
    <s v="Bảo Việt Nhân Thọ Móng Cái"/>
    <m/>
    <s v="S108701001"/>
    <s v="Phòng KD Móng Cái - MCA"/>
    <s v="A108701003"/>
    <s v="Ban Đầm Hà 1 - MCA"/>
    <s v="U108701026"/>
    <x v="0"/>
    <s v="D108708479"/>
    <s v="Đặng Viết Chờ"/>
    <s v="Tư vấn tài chính"/>
    <d v="2003-04-22T00:00:00"/>
    <m/>
    <s v="03701800028337"/>
    <s v="Lê Ngọc Vạn"/>
    <s v="Số 218 Phố Hoàng Văn Thụ Đầm Hà, Huyện Đầm Hà, Tỉnh Quảng Ninh"/>
    <m/>
    <s v="0333766469"/>
    <m/>
    <s v="08700010410"/>
    <s v="08700010410"/>
    <d v="2019-05-05T00:00:00"/>
    <d v="2019-06-04T00:00:00"/>
    <n v="316300"/>
    <n v="316300"/>
    <d v="2019-05-18T00:00:00"/>
    <m/>
    <n v="316300"/>
    <m/>
    <s v="BVL"/>
    <n v="5"/>
    <n v="5"/>
    <s v="0370180002833755"/>
    <n v="316300"/>
    <n v="316300"/>
    <s v="AC/018P-0349887"/>
    <m/>
  </r>
  <r>
    <n v="65"/>
    <s v="Bảo Việt Nhân Thọ Móng Cái"/>
    <m/>
    <s v="S108701001"/>
    <s v="Phòng KD Móng Cái - MCA"/>
    <s v="A108701003"/>
    <s v="Ban Đầm Hà 1 - MCA"/>
    <s v="U108701026"/>
    <x v="0"/>
    <s v="D108708479"/>
    <s v="Đặng Viết Chờ"/>
    <s v="Tư vấn tài chính"/>
    <d v="2003-04-22T00:00:00"/>
    <m/>
    <s v="568782142"/>
    <s v="Hà Thị Hẹn"/>
    <s v="Thôn Cái Khánh, Xã Đông Hải, Huyện Tiên Yên, Quảng Ninh"/>
    <m/>
    <m/>
    <s v="0984836785"/>
    <s v="AC/018P-0349898"/>
    <m/>
    <d v="2019-05-06T00:00:00"/>
    <d v="2019-11-05T00:00:00"/>
    <n v="2999111"/>
    <n v="2999111"/>
    <d v="2019-05-22T00:00:00"/>
    <m/>
    <n v="2999111"/>
    <m/>
    <s v="TAL"/>
    <n v="6"/>
    <n v="5"/>
    <s v="56878214265"/>
    <n v="2999111"/>
    <n v="2999111"/>
    <s v="AC/018P-0349898"/>
    <m/>
  </r>
  <r>
    <n v="66"/>
    <s v="Bảo Việt Nhân Thọ Móng Cái"/>
    <m/>
    <s v="S108701001"/>
    <s v="Phòng KD Móng Cái - MCA"/>
    <s v="A108701003"/>
    <s v="Ban Đầm Hà 1 - MCA"/>
    <s v="U108701026"/>
    <x v="0"/>
    <s v="D108708479"/>
    <s v="Đặng Viết Chờ"/>
    <s v="Tư vấn tài chính"/>
    <d v="2003-04-22T00:00:00"/>
    <m/>
    <s v="568781522"/>
    <s v="Hà Thị Huyên"/>
    <s v="Số 30 - Lê Hồng Phong, Thị trấn Đầm Hà, Huyện Đầm Hà, Quảng Ninh"/>
    <m/>
    <m/>
    <s v="01656441278"/>
    <s v="AC/018P-0349896"/>
    <m/>
    <d v="2019-05-06T00:00:00"/>
    <d v="2019-06-05T00:00:00"/>
    <n v="504000"/>
    <n v="504000"/>
    <d v="2019-05-13T00:00:00"/>
    <m/>
    <n v="504000"/>
    <m/>
    <s v="TAL"/>
    <n v="6"/>
    <n v="5"/>
    <s v="56878152265"/>
    <n v="504000"/>
    <n v="504000"/>
    <s v="AC/018P-0349896"/>
    <m/>
  </r>
  <r>
    <n v="67"/>
    <s v="Bảo Việt Nhân Thọ Móng Cái"/>
    <m/>
    <s v="S108701001"/>
    <s v="Phòng KD Móng Cái - MCA"/>
    <s v="A108701003"/>
    <s v="Ban Đầm Hà 1 - MCA"/>
    <s v="U108701026"/>
    <x v="0"/>
    <s v="D108708479"/>
    <s v="Đặng Viết Chờ"/>
    <s v="Tư vấn tài chính"/>
    <d v="2003-04-22T00:00:00"/>
    <m/>
    <s v="568576022"/>
    <s v="Hà Thị Hải"/>
    <s v="Xóm Nương, Xã Tiên Lãng, Huyện Tiên Yên, Quảng Ninh"/>
    <m/>
    <m/>
    <s v="0942469203"/>
    <s v="AC/018P-0349895"/>
    <m/>
    <d v="2019-05-06T00:00:00"/>
    <d v="2020-05-05T00:00:00"/>
    <n v="9998289"/>
    <n v="9998289"/>
    <d v="2019-05-21T00:00:00"/>
    <m/>
    <n v="9998289"/>
    <m/>
    <s v="TAL"/>
    <n v="6"/>
    <n v="5"/>
    <s v="56857602265"/>
    <n v="9998289"/>
    <n v="9998289"/>
    <s v="AC/018P-0349895"/>
    <m/>
  </r>
  <r>
    <n v="68"/>
    <s v="Bảo Việt Nhân Thọ Móng Cái"/>
    <m/>
    <s v="S108701001"/>
    <s v="Phòng KD Móng Cái - MCA"/>
    <s v="A108701003"/>
    <s v="Ban Đầm Hà 1 - MCA"/>
    <s v="U108701026"/>
    <x v="0"/>
    <s v="D108708479"/>
    <s v="Đặng Viết Chờ"/>
    <s v="Tư vấn tài chính"/>
    <d v="2003-04-22T00:00:00"/>
    <m/>
    <s v="02301800162720"/>
    <s v="Lại Thị Ngọc"/>
    <s v="Phố Lý Thường Kiệt, Huyện Tiên Yên, Tỉnh Quảng Ninh"/>
    <m/>
    <m/>
    <m/>
    <s v="08700010415"/>
    <s v="08700010415"/>
    <d v="2019-05-06T00:00:00"/>
    <d v="2019-06-05T00:00:00"/>
    <n v="82800"/>
    <n v="82800"/>
    <d v="2019-05-17T00:00:00"/>
    <m/>
    <n v="82800"/>
    <m/>
    <s v="BVL"/>
    <n v="6"/>
    <n v="5"/>
    <s v="0230180016272065"/>
    <n v="82800"/>
    <n v="82800"/>
    <s v="AC/018P-0349894"/>
    <m/>
  </r>
  <r>
    <n v="69"/>
    <s v="Bảo Việt Nhân Thọ Móng Cái"/>
    <m/>
    <s v="S108701001"/>
    <s v="Phòng KD Móng Cái - MCA"/>
    <s v="A108701003"/>
    <s v="Ban Đầm Hà 1 - MCA"/>
    <s v="U108701026"/>
    <x v="0"/>
    <s v="D108708479"/>
    <s v="Đặng Viết Chờ"/>
    <s v="Tư vấn tài chính"/>
    <d v="2003-04-22T00:00:00"/>
    <m/>
    <s v="02301800162577"/>
    <s v="Hoàng Thị Hạnh"/>
    <s v="SN  76 Phố Hoà Bình, Huyện Tiên Yên, Tỉnh Quảng Ninh"/>
    <m/>
    <m/>
    <m/>
    <s v="08700010413"/>
    <s v="08700010413"/>
    <d v="2019-05-06T00:00:00"/>
    <d v="2019-06-05T00:00:00"/>
    <n v="41400"/>
    <n v="41400"/>
    <d v="2019-05-17T00:00:00"/>
    <m/>
    <n v="41400"/>
    <m/>
    <s v="BVL"/>
    <n v="6"/>
    <n v="5"/>
    <s v="0230180016257765"/>
    <n v="41400"/>
    <n v="41400"/>
    <s v="AC/018P-0349892"/>
    <m/>
  </r>
  <r>
    <n v="70"/>
    <s v="Bảo Việt Nhân Thọ Móng Cái"/>
    <m/>
    <s v="S108701001"/>
    <s v="Phòng KD Móng Cái - MCA"/>
    <s v="A108701003"/>
    <s v="Ban Đầm Hà 1 - MCA"/>
    <s v="U108701026"/>
    <x v="0"/>
    <s v="D108708479"/>
    <s v="Đặng Viết Chờ"/>
    <s v="Tư vấn tài chính"/>
    <d v="2003-04-22T00:00:00"/>
    <m/>
    <s v="568781544"/>
    <s v="Đinh Văn Bẩy"/>
    <s v="Thôn Cái Khánh, Xã Đông Hải, Huyện Tiên Yên, Quảng Ninh"/>
    <m/>
    <m/>
    <s v="0984836785"/>
    <s v="AC/018P-0349897"/>
    <m/>
    <d v="2019-05-06T00:00:00"/>
    <d v="2019-11-05T00:00:00"/>
    <n v="2999338"/>
    <n v="2999338"/>
    <d v="2019-05-22T00:00:00"/>
    <m/>
    <n v="2999338"/>
    <m/>
    <s v="TAL"/>
    <n v="6"/>
    <n v="5"/>
    <s v="56878154465"/>
    <n v="2999338"/>
    <n v="2999338"/>
    <s v="AC/018P-0349897"/>
    <m/>
  </r>
  <r>
    <n v="71"/>
    <s v="Bảo Việt Nhân Thọ Móng Cái"/>
    <m/>
    <s v="S108701001"/>
    <s v="Phòng KD Móng Cái - MCA"/>
    <s v="A108701003"/>
    <s v="Ban Đầm Hà 1 - MCA"/>
    <s v="U108701026"/>
    <x v="0"/>
    <s v="D108708479"/>
    <s v="Đặng Viết Chờ"/>
    <s v="Tư vấn tài chính"/>
    <d v="2003-04-22T00:00:00"/>
    <m/>
    <s v="02301800162584"/>
    <s v="Hoàng Văn Nam"/>
    <s v="SN76 Phố Hoà Bình, Huyện Tiên Yên, Tỉnh Quảng Ninh"/>
    <m/>
    <m/>
    <m/>
    <s v="08700010414"/>
    <s v="08700010414"/>
    <d v="2019-05-06T00:00:00"/>
    <d v="2019-06-05T00:00:00"/>
    <n v="41500"/>
    <n v="41500"/>
    <d v="2019-05-17T00:00:00"/>
    <m/>
    <n v="41500"/>
    <m/>
    <s v="BVL"/>
    <n v="6"/>
    <n v="5"/>
    <s v="0230180016258465"/>
    <n v="41500"/>
    <n v="41500"/>
    <s v="AC/018P-0349893"/>
    <m/>
  </r>
  <r>
    <n v="72"/>
    <s v="Bảo Việt Nhân Thọ Móng Cái"/>
    <m/>
    <s v="S108701001"/>
    <s v="Phòng KD Móng Cái - MCA"/>
    <s v="A108701003"/>
    <s v="Ban Đầm Hà 1 - MCA"/>
    <s v="U108701026"/>
    <x v="0"/>
    <s v="D108708479"/>
    <s v="Đặng Viết Chờ"/>
    <s v="Tư vấn tài chính"/>
    <d v="2003-04-22T00:00:00"/>
    <m/>
    <s v="568901732"/>
    <s v="Hoàng Văn Chung"/>
    <s v="Thôn Đồng Tâm, Xã Dực Yên, Huyện Đầm Hà, Quảng Ninh"/>
    <m/>
    <m/>
    <s v="01632119355"/>
    <s v="AC/018P-0349900"/>
    <m/>
    <d v="2019-05-07T00:00:00"/>
    <d v="2019-06-06T00:00:00"/>
    <n v="530854"/>
    <n v="530854"/>
    <d v="2019-05-13T00:00:00"/>
    <m/>
    <n v="530854"/>
    <m/>
    <s v="TAL"/>
    <n v="7"/>
    <n v="5"/>
    <s v="56890173275"/>
    <n v="530854"/>
    <n v="530854"/>
    <s v="AC/018P-0349900"/>
    <m/>
  </r>
  <r>
    <n v="73"/>
    <s v="Bảo Việt Nhân Thọ Móng Cái"/>
    <m/>
    <s v="S108701001"/>
    <s v="Phòng KD Móng Cái - MCA"/>
    <s v="A108701003"/>
    <s v="Ban Đầm Hà 1 - MCA"/>
    <s v="U108701026"/>
    <x v="0"/>
    <s v="D108708479"/>
    <s v="Đặng Viết Chờ"/>
    <s v="Tư vấn tài chính"/>
    <d v="2003-04-22T00:00:00"/>
    <m/>
    <s v="568900451"/>
    <s v="Nguyễn Văn Bản"/>
    <s v="Thôn Đồng Tâm, Xã Dực Yên, Huyện Đầm Hà, Quảng Ninh"/>
    <m/>
    <m/>
    <s v="0977659188"/>
    <s v="AC/018P-0349899"/>
    <m/>
    <d v="2019-05-07T00:00:00"/>
    <d v="2019-06-06T00:00:00"/>
    <n v="1008867"/>
    <n v="1008867"/>
    <d v="2019-05-22T00:00:00"/>
    <m/>
    <n v="1008867"/>
    <m/>
    <s v="TAL"/>
    <n v="7"/>
    <n v="5"/>
    <s v="56890045175"/>
    <n v="1008867"/>
    <n v="1008867"/>
    <s v="AC/018P-0349899"/>
    <m/>
  </r>
  <r>
    <n v="74"/>
    <s v="Bảo Việt Nhân Thọ Móng Cái"/>
    <m/>
    <s v="S108701001"/>
    <s v="Phòng KD Móng Cái - MCA"/>
    <s v="A108701003"/>
    <s v="Ban Đầm Hà 1 - MCA"/>
    <s v="U108701026"/>
    <x v="0"/>
    <s v="D108708479"/>
    <s v="Đặng Viết Chờ"/>
    <s v="Tư vấn tài chính"/>
    <d v="2003-04-22T00:00:00"/>
    <m/>
    <s v="569137170"/>
    <s v="Nguyễn Thị Hương"/>
    <s v="Số nhà 127 - Thôn Thác Bưởi 1, Xã Tiên Lãng, Huyện Tiên Yên, Quảng Ninh"/>
    <s v="01664179864"/>
    <m/>
    <s v="01664179864"/>
    <s v="AC/018P-0349903"/>
    <m/>
    <d v="2019-05-08T00:00:00"/>
    <d v="2019-06-07T00:00:00"/>
    <n v="1500000"/>
    <n v="1500000"/>
    <d v="2019-05-13T00:00:00"/>
    <m/>
    <n v="1500000"/>
    <m/>
    <s v="TAL"/>
    <n v="8"/>
    <n v="5"/>
    <s v="56913717085"/>
    <n v="1500000"/>
    <n v="1500000"/>
    <s v="AC/018P-0349903"/>
    <m/>
  </r>
  <r>
    <n v="75"/>
    <s v="Bảo Việt Nhân Thọ Móng Cái"/>
    <m/>
    <s v="S108701001"/>
    <s v="Phòng KD Móng Cái - MCA"/>
    <s v="A108701003"/>
    <s v="Ban Đầm Hà 1 - MCA"/>
    <s v="U108701026"/>
    <x v="0"/>
    <s v="D108708479"/>
    <s v="Đặng Viết Chờ"/>
    <s v="Tư vấn tài chính"/>
    <d v="2003-04-22T00:00:00"/>
    <m/>
    <s v="568825194"/>
    <s v="Trần Văn Thông"/>
    <s v="Thôn An Lợi, Xã Quảng Lợi, Huyện Đầm Hà, Quảng Ninh"/>
    <m/>
    <m/>
    <s v="01655976334"/>
    <s v="AC/018P-0349902"/>
    <m/>
    <d v="2019-05-08T00:00:00"/>
    <d v="2019-06-07T00:00:00"/>
    <n v="500000"/>
    <n v="500000"/>
    <d v="2019-05-20T00:00:00"/>
    <m/>
    <n v="500000"/>
    <m/>
    <s v="TAL"/>
    <n v="8"/>
    <n v="5"/>
    <s v="56882519485"/>
    <n v="500000"/>
    <n v="500000"/>
    <s v="AC/018P-0349902"/>
    <m/>
  </r>
  <r>
    <n v="76"/>
    <s v="Bảo Việt Nhân Thọ Móng Cái"/>
    <m/>
    <s v="S108701001"/>
    <s v="Phòng KD Móng Cái - MCA"/>
    <s v="A108701003"/>
    <s v="Ban Đầm Hà 1 - MCA"/>
    <s v="U108701026"/>
    <x v="0"/>
    <s v="D108708479"/>
    <s v="Đặng Viết Chờ"/>
    <s v="Tư vấn tài chính"/>
    <d v="2003-04-22T00:00:00"/>
    <m/>
    <s v="02301800142852"/>
    <s v="Bùi Thị Quyên"/>
    <s v="Đội 5 Xã Hải Lạng, Huyện Tiên Yên, Tỉnh Quảng Ninh"/>
    <m/>
    <m/>
    <m/>
    <s v="08700010416"/>
    <s v="08700010416"/>
    <d v="2019-05-08T00:00:00"/>
    <d v="2019-06-07T00:00:00"/>
    <n v="39800"/>
    <n v="39800"/>
    <d v="2019-05-17T00:00:00"/>
    <m/>
    <n v="39800"/>
    <m/>
    <s v="BVL"/>
    <n v="8"/>
    <n v="5"/>
    <s v="0230180014285285"/>
    <n v="39800"/>
    <n v="39800"/>
    <s v="AC/018P-0349901"/>
    <m/>
  </r>
  <r>
    <n v="77"/>
    <s v="Bảo Việt Nhân Thọ Móng Cái"/>
    <m/>
    <s v="S108701001"/>
    <s v="Phòng KD Móng Cái - MCA"/>
    <s v="A108701003"/>
    <s v="Ban Đầm Hà 1 - MCA"/>
    <s v="U108701026"/>
    <x v="0"/>
    <s v="D108708479"/>
    <s v="Đặng Viết Chờ"/>
    <s v="Tư vấn tài chính"/>
    <d v="2003-04-22T00:00:00"/>
    <m/>
    <s v="02301800112091"/>
    <s v="Vũ Thị Minh Anh"/>
    <s v="Thôn Thác Bưởi 1 Tiên Lãng, Huyện Tiên Yên, Tỉnh Quảng Ninh"/>
    <m/>
    <s v="876909"/>
    <m/>
    <s v="08700010418"/>
    <s v="08700010418"/>
    <d v="2019-05-09T00:00:00"/>
    <d v="2019-06-08T00:00:00"/>
    <n v="39800"/>
    <n v="39800"/>
    <d v="2019-05-17T00:00:00"/>
    <m/>
    <n v="39800"/>
    <m/>
    <s v="BVL"/>
    <n v="9"/>
    <n v="5"/>
    <s v="0230180011209195"/>
    <n v="39800"/>
    <n v="39800"/>
    <s v="AC/018P-0349905"/>
    <m/>
  </r>
  <r>
    <n v="78"/>
    <s v="Bảo Việt Nhân Thọ Móng Cái"/>
    <m/>
    <s v="S108701001"/>
    <s v="Phòng KD Móng Cái - MCA"/>
    <s v="A108701003"/>
    <s v="Ban Đầm Hà 1 - MCA"/>
    <s v="U108701026"/>
    <x v="0"/>
    <s v="D108708479"/>
    <s v="Đặng Viết Chờ"/>
    <s v="Tư vấn tài chính"/>
    <d v="2003-04-22T00:00:00"/>
    <m/>
    <s v="02301800111933"/>
    <s v="Từ Nguyệt Nga"/>
    <s v="Tổ 4 Phố Hoà Bình, Huyện Tiên Yên, Tỉnh Quảng Ninh"/>
    <m/>
    <m/>
    <m/>
    <s v="08700010417"/>
    <s v="08700010417"/>
    <d v="2019-05-09T00:00:00"/>
    <d v="2019-06-08T00:00:00"/>
    <n v="121100"/>
    <n v="121100"/>
    <d v="2019-05-17T00:00:00"/>
    <m/>
    <n v="121100"/>
    <m/>
    <s v="BVL"/>
    <n v="9"/>
    <n v="5"/>
    <s v="0230180011193395"/>
    <n v="121100"/>
    <n v="121100"/>
    <s v="AC/018P-0349904"/>
    <m/>
  </r>
  <r>
    <n v="79"/>
    <s v="Bảo Việt Nhân Thọ Móng Cái"/>
    <m/>
    <s v="S108701001"/>
    <s v="Phòng KD Móng Cái - MCA"/>
    <s v="A108701003"/>
    <s v="Ban Đầm Hà 1 - MCA"/>
    <s v="U108701026"/>
    <x v="0"/>
    <s v="D108708479"/>
    <s v="Đặng Viết Chờ"/>
    <s v="Tư vấn tài chính"/>
    <d v="2003-04-22T00:00:00"/>
    <m/>
    <s v="03701800028870"/>
    <s v="Ty Thị Hoà"/>
    <s v="Số 142 Phố Lê Hồng Phong Thị trấn Đầm Hà, Huyện Đầm Hà, Tỉnh Quảng Ninh"/>
    <m/>
    <s v="0333766223"/>
    <m/>
    <s v="08700010419"/>
    <s v="08700010419"/>
    <d v="2019-05-09T00:00:00"/>
    <d v="2019-06-08T00:00:00"/>
    <n v="248300"/>
    <n v="248300"/>
    <d v="2019-05-23T00:00:00"/>
    <m/>
    <n v="248300"/>
    <m/>
    <s v="BVL"/>
    <n v="9"/>
    <n v="5"/>
    <s v="0370180002887095"/>
    <n v="248300"/>
    <n v="248300"/>
    <s v="AC/018P-0349906"/>
    <m/>
  </r>
  <r>
    <n v="80"/>
    <s v="Bảo Việt Nhân Thọ Móng Cái"/>
    <m/>
    <s v="S108701001"/>
    <s v="Phòng KD Móng Cái - MCA"/>
    <s v="A108701003"/>
    <s v="Ban Đầm Hà 1 - MCA"/>
    <s v="U108701026"/>
    <x v="0"/>
    <s v="D108708479"/>
    <s v="Đặng Viết Chờ"/>
    <s v="Tư vấn tài chính"/>
    <d v="2003-04-22T00:00:00"/>
    <m/>
    <s v="03701800029129"/>
    <s v="Ty Thị Hoà"/>
    <s v="Số 142 Phố Lê Hồng Phong Thị trấn Đầm Hà, Huyện Đầm Hà, Tỉnh Quảng Ninh"/>
    <m/>
    <s v="0333766223"/>
    <m/>
    <s v="08700010420"/>
    <s v="08700010420"/>
    <d v="2019-05-09T00:00:00"/>
    <d v="2019-06-08T00:00:00"/>
    <n v="248300"/>
    <n v="248300"/>
    <d v="2019-05-23T00:00:00"/>
    <m/>
    <n v="248300"/>
    <m/>
    <s v="BVL"/>
    <n v="9"/>
    <n v="5"/>
    <s v="0370180002912995"/>
    <n v="248300"/>
    <n v="248300"/>
    <s v="AC/018P-0349907"/>
    <m/>
  </r>
  <r>
    <n v="81"/>
    <s v="Bảo Việt Nhân Thọ Móng Cái"/>
    <m/>
    <s v="S108701001"/>
    <s v="Phòng KD Móng Cái - MCA"/>
    <s v="A108701003"/>
    <s v="Ban Đầm Hà 1 - MCA"/>
    <s v="U108701026"/>
    <x v="0"/>
    <s v="D108708479"/>
    <s v="Đặng Viết Chờ"/>
    <s v="Tư vấn tài chính"/>
    <d v="2003-04-22T00:00:00"/>
    <m/>
    <s v="02301800151281"/>
    <s v="Nguyễn Thị Thắm"/>
    <s v="Thác Bưởi 2 Xã Tiên Lãng, Huyện Tiên Yên, Tỉnh Quảng Ninh"/>
    <m/>
    <m/>
    <m/>
    <s v="08700010421"/>
    <s v="08700010421"/>
    <d v="2019-05-10T00:00:00"/>
    <d v="2019-06-09T00:00:00"/>
    <n v="40200"/>
    <n v="40200"/>
    <d v="2019-05-17T00:00:00"/>
    <m/>
    <n v="40200"/>
    <m/>
    <s v="BVL"/>
    <n v="10"/>
    <n v="5"/>
    <s v="02301800151281105"/>
    <n v="40200"/>
    <n v="40200"/>
    <s v="AC/018P-0349908"/>
    <m/>
  </r>
  <r>
    <n v="82"/>
    <s v="Bảo Việt Nhân Thọ Móng Cái"/>
    <m/>
    <s v="S108701001"/>
    <s v="Phòng KD Móng Cái - MCA"/>
    <s v="A108701003"/>
    <s v="Ban Đầm Hà 1 - MCA"/>
    <s v="U108701026"/>
    <x v="0"/>
    <s v="D108708479"/>
    <s v="Đặng Viết Chờ"/>
    <s v="Tư vấn tài chính"/>
    <d v="2003-04-22T00:00:00"/>
    <m/>
    <s v="568802332"/>
    <s v="Phạm Thị Chia"/>
    <s v="Thôn Bình Nguyên, Xã Tân Bình, Huyện Đầm Hà, Quảng Ninh"/>
    <m/>
    <m/>
    <s v="0972874564"/>
    <s v="AC/018P-0349912"/>
    <m/>
    <d v="2019-05-10T00:00:00"/>
    <d v="2019-06-09T00:00:00"/>
    <n v="500000"/>
    <n v="500000"/>
    <d v="2019-05-22T00:00:00"/>
    <m/>
    <n v="500000"/>
    <m/>
    <s v="TAL"/>
    <n v="10"/>
    <n v="5"/>
    <s v="568802332105"/>
    <n v="500000"/>
    <n v="500000"/>
    <s v="AC/018P-0349912"/>
    <m/>
  </r>
  <r>
    <n v="83"/>
    <s v="Bảo Việt Nhân Thọ Móng Cái"/>
    <m/>
    <s v="S108701001"/>
    <s v="Phòng KD Móng Cái - MCA"/>
    <s v="A108701003"/>
    <s v="Ban Đầm Hà 1 - MCA"/>
    <s v="U108701026"/>
    <x v="0"/>
    <s v="D108708479"/>
    <s v="Đặng Viết Chờ"/>
    <s v="Tư vấn tài chính"/>
    <d v="2003-04-22T00:00:00"/>
    <m/>
    <s v="568626203"/>
    <s v="Vũ Thị Trường"/>
    <s v="Thôn Hà Lai, Tân Lập, Huyện Đầm Hà, Quảng Ninh"/>
    <m/>
    <m/>
    <s v="0976731941"/>
    <s v="AC/018P-0349910"/>
    <m/>
    <d v="2019-05-10T00:00:00"/>
    <d v="2019-08-09T00:00:00"/>
    <n v="1000000"/>
    <n v="1000000"/>
    <d v="2019-05-18T00:00:00"/>
    <m/>
    <n v="1000000"/>
    <m/>
    <s v="TAL"/>
    <n v="10"/>
    <n v="5"/>
    <s v="568626203105"/>
    <n v="1000000"/>
    <n v="1000000"/>
    <s v="AC/018P-0349910"/>
    <m/>
  </r>
  <r>
    <n v="84"/>
    <s v="Bảo Việt Nhân Thọ Móng Cái"/>
    <m/>
    <s v="S108701001"/>
    <s v="Phòng KD Móng Cái - MCA"/>
    <s v="A108701003"/>
    <s v="Ban Đầm Hà 1 - MCA"/>
    <s v="U108701026"/>
    <x v="0"/>
    <s v="D108708479"/>
    <s v="Đặng Viết Chờ"/>
    <s v="Tư vấn tài chính"/>
    <d v="2003-04-22T00:00:00"/>
    <m/>
    <s v="568492307"/>
    <s v="Đinh Thị Hường"/>
    <s v="Thôn Tân Liên, Xã Quảng Tân, Huyện Đầm Hà, Quảng Ninh"/>
    <m/>
    <m/>
    <s v="0976692780"/>
    <s v="AC/018P-0349909"/>
    <m/>
    <d v="2019-05-10T00:00:00"/>
    <d v="2019-11-09T00:00:00"/>
    <n v="3617397"/>
    <n v="3617397"/>
    <d v="2019-05-24T00:00:00"/>
    <m/>
    <n v="3617397"/>
    <m/>
    <s v="TAL"/>
    <n v="10"/>
    <n v="5"/>
    <s v="568492307105"/>
    <n v="3617397"/>
    <n v="3617397"/>
    <s v="AC/018P-0349909"/>
    <m/>
  </r>
  <r>
    <n v="85"/>
    <s v="Bảo Việt Nhân Thọ Móng Cái"/>
    <m/>
    <s v="S108701001"/>
    <s v="Phòng KD Móng Cái - MCA"/>
    <s v="A108701003"/>
    <s v="Ban Đầm Hà 1 - MCA"/>
    <s v="U108701026"/>
    <x v="0"/>
    <s v="D108708479"/>
    <s v="Đặng Viết Chờ"/>
    <s v="Tư vấn tài chính"/>
    <d v="2003-04-22T00:00:00"/>
    <m/>
    <s v="568783220"/>
    <s v="Nguyễn Văn Thật"/>
    <s v="Thôn Thìn Thủ, Xã Quảng An, Huyện Đầm Hà, Quảng Ninh"/>
    <m/>
    <m/>
    <s v="0977719305"/>
    <s v="AC/018P-0349911"/>
    <m/>
    <d v="2019-05-10T00:00:00"/>
    <d v="2019-08-09T00:00:00"/>
    <n v="1500000"/>
    <n v="1500000"/>
    <d v="2019-05-23T00:00:00"/>
    <m/>
    <n v="1500000"/>
    <m/>
    <s v="TAL"/>
    <n v="10"/>
    <n v="5"/>
    <s v="568783220105"/>
    <n v="1500000"/>
    <n v="1500000"/>
    <s v="AC/018P-0349911"/>
    <m/>
  </r>
  <r>
    <n v="86"/>
    <s v="Bảo Việt Nhân Thọ Móng Cái"/>
    <m/>
    <s v="S108701001"/>
    <s v="Phòng KD Móng Cái - MCA"/>
    <s v="A108701003"/>
    <s v="Ban Đầm Hà 1 - MCA"/>
    <s v="U108701026"/>
    <x v="0"/>
    <s v="D108708479"/>
    <s v="Đặng Viết Chờ"/>
    <s v="Tư vấn tài chính"/>
    <d v="2003-04-22T00:00:00"/>
    <m/>
    <s v="569315175"/>
    <s v="Lê Thị Kim Nhung"/>
    <s v="Thôn Xóm Giáo, Thị trấn Đầm Hà, Huyện Đầm Hà, Quảng Ninh"/>
    <m/>
    <m/>
    <s v="0964015665"/>
    <s v="AC/018P-0349913"/>
    <m/>
    <d v="2019-05-10T00:00:00"/>
    <d v="2019-06-09T00:00:00"/>
    <n v="1003840"/>
    <n v="1003840"/>
    <d v="2019-05-20T00:00:00"/>
    <m/>
    <n v="1003840"/>
    <m/>
    <s v="TAL"/>
    <n v="10"/>
    <n v="5"/>
    <s v="569315175105"/>
    <n v="1003840"/>
    <n v="1003840"/>
    <s v="AC/018P-0349913"/>
    <m/>
  </r>
  <r>
    <n v="87"/>
    <s v="Bảo Việt Nhân Thọ Móng Cái"/>
    <m/>
    <s v="S108701001"/>
    <s v="Phòng KD Móng Cái - MCA"/>
    <s v="A108701003"/>
    <s v="Ban Đầm Hà 1 - MCA"/>
    <s v="U108701026"/>
    <x v="0"/>
    <s v="D108708479"/>
    <s v="Đặng Viết Chờ"/>
    <s v="Tư vấn tài chính"/>
    <d v="2003-04-22T00:00:00"/>
    <m/>
    <s v="569026991"/>
    <s v="Nguyễn Thị Tính"/>
    <s v="Thôn Bình Hải, Xã Tân Bình, Huyện Đầm Hà, Quảng Ninh"/>
    <m/>
    <m/>
    <m/>
    <s v="AC/018P-0349920"/>
    <m/>
    <d v="2019-05-11T00:00:00"/>
    <d v="2019-08-10T00:00:00"/>
    <n v="1000137"/>
    <n v="1000137"/>
    <d v="2019-05-13T00:00:00"/>
    <m/>
    <n v="1000137"/>
    <m/>
    <s v="TAL"/>
    <n v="11"/>
    <n v="5"/>
    <s v="569026991115"/>
    <n v="1000137"/>
    <n v="1000137"/>
    <s v="AC/018P-0349920"/>
    <m/>
  </r>
  <r>
    <n v="88"/>
    <s v="Bảo Việt Nhân Thọ Móng Cái"/>
    <m/>
    <s v="S108701001"/>
    <s v="Phòng KD Móng Cái - MCA"/>
    <s v="A108701003"/>
    <s v="Ban Đầm Hà 1 - MCA"/>
    <s v="U108701026"/>
    <x v="0"/>
    <s v="D108708479"/>
    <s v="Đặng Viết Chờ"/>
    <s v="Tư vấn tài chính"/>
    <d v="2003-04-22T00:00:00"/>
    <m/>
    <s v="569237908"/>
    <s v="Hoàng Văn Kỷ"/>
    <s v="Thôn Phúc Tiến, Tân Lập, Huyện Đầm Hà, Quảng Ninh"/>
    <m/>
    <m/>
    <s v="0976522154"/>
    <s v="AC/018P-0349922"/>
    <m/>
    <d v="2019-05-11T00:00:00"/>
    <d v="2020-05-10T00:00:00"/>
    <n v="4146968"/>
    <n v="4146968"/>
    <d v="2019-05-22T00:00:00"/>
    <m/>
    <n v="4146968"/>
    <m/>
    <s v="TAL"/>
    <n v="11"/>
    <n v="5"/>
    <s v="569237908115"/>
    <n v="4146968"/>
    <n v="4146968"/>
    <s v="AC/018P-0349922"/>
    <m/>
  </r>
  <r>
    <n v="89"/>
    <s v="Bảo Việt Nhân Thọ Móng Cái"/>
    <m/>
    <s v="S108701001"/>
    <s v="Phòng KD Móng Cái - MCA"/>
    <s v="A108701003"/>
    <s v="Ban Đầm Hà 1 - MCA"/>
    <s v="U108701026"/>
    <x v="0"/>
    <s v="D108708479"/>
    <s v="Đặng Viết Chờ"/>
    <s v="Tư vấn tài chính"/>
    <d v="2003-04-22T00:00:00"/>
    <m/>
    <s v="569452501"/>
    <s v="Lạc Ngọc Hữu"/>
    <s v="Chu Văn An, Thị trấn Đầm Hà, Huyện Đầm Hà, Quảng Ninh"/>
    <m/>
    <m/>
    <s v="0374687485"/>
    <s v="AC/018P-0349924"/>
    <m/>
    <d v="2019-05-11T00:00:00"/>
    <d v="2019-06-10T00:00:00"/>
    <n v="2001804"/>
    <n v="2001804"/>
    <d v="2019-05-24T00:00:00"/>
    <m/>
    <n v="2001804"/>
    <m/>
    <s v="TAL"/>
    <n v="11"/>
    <n v="5"/>
    <s v="569452501115"/>
    <n v="2001804"/>
    <n v="2001804"/>
    <s v="AC/018P-0349924"/>
    <m/>
  </r>
  <r>
    <n v="90"/>
    <s v="Bảo Việt Nhân Thọ Móng Cái"/>
    <m/>
    <s v="S108701001"/>
    <s v="Phòng KD Móng Cái - MCA"/>
    <s v="A108701003"/>
    <s v="Ban Đầm Hà 1 - MCA"/>
    <s v="U108701026"/>
    <x v="0"/>
    <s v="D108708479"/>
    <s v="Đặng Viết Chờ"/>
    <s v="Tư vấn tài chính"/>
    <d v="2003-04-22T00:00:00"/>
    <m/>
    <s v="05701800013218"/>
    <s v="Dịp Thị Vui"/>
    <s v="Phố Chu Văn An, Huyện Đầm Hà, Tỉnh Quảng Ninh"/>
    <m/>
    <m/>
    <m/>
    <s v="08700010425"/>
    <s v="08700010425"/>
    <d v="2019-05-11T00:00:00"/>
    <d v="2019-06-10T00:00:00"/>
    <n v="199100"/>
    <n v="199100"/>
    <d v="2019-05-22T00:00:00"/>
    <m/>
    <n v="199100"/>
    <m/>
    <s v="BVL"/>
    <n v="11"/>
    <n v="5"/>
    <s v="05701800013218115"/>
    <n v="199100"/>
    <n v="199100"/>
    <s v="AC/018P-0349917"/>
    <m/>
  </r>
  <r>
    <n v="91"/>
    <s v="Bảo Việt Nhân Thọ Móng Cái"/>
    <m/>
    <s v="S108701001"/>
    <s v="Phòng KD Móng Cái - MCA"/>
    <s v="A108701003"/>
    <s v="Ban Đầm Hà 1 - MCA"/>
    <s v="U108701026"/>
    <x v="0"/>
    <s v="D108708479"/>
    <s v="Đặng Viết Chờ"/>
    <s v="Tư vấn tài chính"/>
    <d v="2003-04-22T00:00:00"/>
    <m/>
    <s v="568680481"/>
    <s v="Nguyễn Thị Hồng"/>
    <s v="Số Nhà 65 - Phố Minh Khai, Thị trấn Đầm Hà, Huyện Đầm Hà, Quảng Ninh"/>
    <m/>
    <m/>
    <s v="0912575635"/>
    <s v="AC/018P-0349919"/>
    <m/>
    <d v="2019-05-11T00:00:00"/>
    <d v="2019-06-10T00:00:00"/>
    <n v="999926"/>
    <n v="999926"/>
    <d v="2019-05-20T00:00:00"/>
    <m/>
    <n v="999926"/>
    <m/>
    <s v="TAL"/>
    <n v="11"/>
    <n v="5"/>
    <s v="568680481115"/>
    <n v="999926"/>
    <n v="999926"/>
    <s v="AC/018P-0349919"/>
    <m/>
  </r>
  <r>
    <n v="92"/>
    <s v="Bảo Việt Nhân Thọ Móng Cái"/>
    <m/>
    <s v="S108701001"/>
    <s v="Phòng KD Móng Cái - MCA"/>
    <s v="A108701003"/>
    <s v="Ban Đầm Hà 1 - MCA"/>
    <s v="U108701026"/>
    <x v="0"/>
    <s v="D108708479"/>
    <s v="Đặng Viết Chờ"/>
    <s v="Tư vấn tài chính"/>
    <d v="2003-04-22T00:00:00"/>
    <m/>
    <s v="569237920"/>
    <s v="Lê Xuân Hòa"/>
    <s v="23 Hà Quang Vóc, Thị trấn Đầm Hà, Huyện Đầm Hà, Quảng Ninh"/>
    <m/>
    <m/>
    <s v="0978642783"/>
    <s v="AC/018P-0349923"/>
    <m/>
    <d v="2019-05-11T00:00:00"/>
    <d v="2020-05-10T00:00:00"/>
    <n v="5000000"/>
    <n v="5000000"/>
    <d v="2019-05-21T00:00:00"/>
    <m/>
    <n v="5000000"/>
    <m/>
    <s v="TAL"/>
    <n v="11"/>
    <n v="5"/>
    <s v="569237920115"/>
    <n v="5000000"/>
    <n v="5000000"/>
    <s v="AC/018P-0349923"/>
    <m/>
  </r>
  <r>
    <n v="93"/>
    <s v="Bảo Việt Nhân Thọ Móng Cái"/>
    <m/>
    <s v="S108701001"/>
    <s v="Phòng KD Móng Cái - MCA"/>
    <s v="A108701003"/>
    <s v="Ban Đầm Hà 1 - MCA"/>
    <s v="U108701026"/>
    <x v="0"/>
    <s v="D108708479"/>
    <s v="Đặng Viết Chờ"/>
    <s v="Tư vấn tài chính"/>
    <d v="2003-04-22T00:00:00"/>
    <m/>
    <s v="03701800031566"/>
    <s v="Lương Quốc Toàn"/>
    <s v="Phố Chu Văn An, Huyện Đầm Hà, Tỉnh Quảng Ninh"/>
    <m/>
    <m/>
    <m/>
    <s v="08700010424"/>
    <s v="08700010424"/>
    <d v="2019-05-11T00:00:00"/>
    <d v="2019-06-10T00:00:00"/>
    <n v="304000"/>
    <n v="304000"/>
    <d v="2019-05-17T00:00:00"/>
    <m/>
    <n v="304000"/>
    <m/>
    <s v="BVL"/>
    <n v="11"/>
    <n v="5"/>
    <s v="03701800031566115"/>
    <n v="304000"/>
    <n v="304000"/>
    <s v="AC/018P-0349916"/>
    <m/>
  </r>
  <r>
    <n v="94"/>
    <s v="Bảo Việt Nhân Thọ Móng Cái"/>
    <m/>
    <s v="S108701001"/>
    <s v="Phòng KD Móng Cái - MCA"/>
    <s v="A108701003"/>
    <s v="Ban Đầm Hà 1 - MCA"/>
    <s v="U108701026"/>
    <x v="0"/>
    <s v="D108708479"/>
    <s v="Đặng Viết Chờ"/>
    <s v="Tư vấn tài chính"/>
    <d v="2003-04-22T00:00:00"/>
    <m/>
    <s v="03701800028597"/>
    <s v="Lê Văn Tới"/>
    <s v="Số 216 Hoàng Văn Thụ Đầm Hà, Huyện Đầm Hà, Tỉnh Quảng Ninh"/>
    <m/>
    <s v="0333766115"/>
    <m/>
    <s v="08700010422"/>
    <m/>
    <d v="2019-05-11T00:00:00"/>
    <d v="2019-06-10T00:00:00"/>
    <n v="311700"/>
    <m/>
    <m/>
    <m/>
    <n v="311700"/>
    <m/>
    <s v="BVL"/>
    <n v="11"/>
    <n v="5"/>
    <s v="03701800028597115"/>
    <n v="311700"/>
    <n v="311700"/>
    <s v="AC/018P-0349914"/>
    <m/>
  </r>
  <r>
    <n v="95"/>
    <s v="Bảo Việt Nhân Thọ Móng Cái"/>
    <m/>
    <s v="S108701001"/>
    <s v="Phòng KD Móng Cái - MCA"/>
    <s v="A108701003"/>
    <s v="Ban Đầm Hà 1 - MCA"/>
    <s v="U108701026"/>
    <x v="0"/>
    <s v="D108708479"/>
    <s v="Đặng Viết Chờ"/>
    <s v="Tư vấn tài chính"/>
    <d v="2003-04-22T00:00:00"/>
    <m/>
    <s v="05701800013263"/>
    <s v="Phùng Quí Đức"/>
    <s v="Phố Chu Văn An, Huyện Đầm Hà, Tỉnh Quảng Ninh"/>
    <m/>
    <m/>
    <m/>
    <s v="08700010426"/>
    <s v="08700010426"/>
    <d v="2019-05-11T00:00:00"/>
    <d v="2019-06-10T00:00:00"/>
    <n v="205200"/>
    <n v="205200"/>
    <d v="2019-05-22T00:00:00"/>
    <m/>
    <n v="205200"/>
    <m/>
    <s v="BVL"/>
    <n v="11"/>
    <n v="5"/>
    <s v="05701800013263115"/>
    <n v="205200"/>
    <n v="205200"/>
    <s v="AC/018P-0349918"/>
    <m/>
  </r>
  <r>
    <n v="96"/>
    <s v="Bảo Việt Nhân Thọ Móng Cái"/>
    <m/>
    <s v="S108701001"/>
    <s v="Phòng KD Móng Cái - MCA"/>
    <s v="A108701003"/>
    <s v="Ban Đầm Hà 1 - MCA"/>
    <s v="U108701026"/>
    <x v="0"/>
    <s v="D108708479"/>
    <s v="Đặng Viết Chờ"/>
    <s v="Tư vấn tài chính"/>
    <d v="2003-04-22T00:00:00"/>
    <m/>
    <s v="569237007"/>
    <s v="Lê Văn Mạnh"/>
    <s v="Thôn Tân Trung, Xã Tân Bình, Huyện Đầm Hà, Quảng Ninh"/>
    <m/>
    <m/>
    <s v="0917139872"/>
    <s v="AC/018P-0349921"/>
    <m/>
    <d v="2019-05-11T00:00:00"/>
    <d v="2019-11-10T00:00:00"/>
    <n v="5000000"/>
    <m/>
    <m/>
    <m/>
    <n v="5000000"/>
    <m/>
    <s v="TAL"/>
    <n v="11"/>
    <n v="5"/>
    <s v="569237007115"/>
    <n v="5000000"/>
    <s v=""/>
    <s v=""/>
    <m/>
  </r>
  <r>
    <n v="97"/>
    <s v="Bảo Việt Nhân Thọ Móng Cái"/>
    <m/>
    <s v="S108701001"/>
    <s v="Phòng KD Móng Cái - MCA"/>
    <s v="A108701003"/>
    <s v="Ban Đầm Hà 1 - MCA"/>
    <s v="U108701026"/>
    <x v="0"/>
    <s v="D108708479"/>
    <s v="Đặng Viết Chờ"/>
    <s v="Tư vấn tài chính"/>
    <d v="2003-04-22T00:00:00"/>
    <m/>
    <s v="03701800031542"/>
    <s v="Lưu Đức Long"/>
    <s v="Số 211 - Phố Hoàng Văn Thụ, Huyện Đầm Hà, Tỉnh Quảng Ninh"/>
    <m/>
    <s v="0333880515"/>
    <m/>
    <s v="08700010423"/>
    <s v="08700010423"/>
    <d v="2019-05-11T00:00:00"/>
    <d v="2019-06-10T00:00:00"/>
    <n v="307300"/>
    <n v="307300"/>
    <d v="2019-05-23T00:00:00"/>
    <m/>
    <n v="307300"/>
    <m/>
    <s v="BVL"/>
    <n v="11"/>
    <n v="5"/>
    <s v="03701800031542115"/>
    <n v="307300"/>
    <n v="307300"/>
    <s v="AC/018P-0349915"/>
    <m/>
  </r>
  <r>
    <n v="98"/>
    <s v="Bảo Việt Nhân Thọ Móng Cái"/>
    <m/>
    <s v="S108701001"/>
    <s v="Phòng KD Móng Cái - MCA"/>
    <s v="A108701003"/>
    <s v="Ban Đầm Hà 1 - MCA"/>
    <s v="U108701026"/>
    <x v="0"/>
    <s v="D108708479"/>
    <s v="Đặng Viết Chờ"/>
    <s v="Tư vấn tài chính"/>
    <d v="2003-04-22T00:00:00"/>
    <m/>
    <s v="02301800107394"/>
    <s v="Hà Thị Dung"/>
    <s v="Trường PTCS Quảng Lợi, Huyện Đầm Hà, Tỉnh Quảng Ninh"/>
    <m/>
    <m/>
    <m/>
    <s v="08700010427"/>
    <s v="08700010427"/>
    <d v="2019-05-12T00:00:00"/>
    <d v="2019-08-11T00:00:00"/>
    <n v="384100"/>
    <n v="384100"/>
    <d v="2019-05-20T00:00:00"/>
    <m/>
    <n v="384100"/>
    <m/>
    <s v="BVL"/>
    <n v="12"/>
    <n v="5"/>
    <s v="02301800107394125"/>
    <n v="384100"/>
    <n v="384100"/>
    <s v="AC/018P-0349925"/>
    <m/>
  </r>
  <r>
    <n v="99"/>
    <s v="Bảo Việt Nhân Thọ Móng Cái"/>
    <m/>
    <s v="S108701001"/>
    <s v="Phòng KD Móng Cái - MCA"/>
    <s v="A108701003"/>
    <s v="Ban Đầm Hà 1 - MCA"/>
    <s v="U108701026"/>
    <x v="0"/>
    <s v="D108708479"/>
    <s v="Đặng Viết Chờ"/>
    <s v="Tư vấn tài chính"/>
    <d v="2003-04-22T00:00:00"/>
    <m/>
    <s v="568783855"/>
    <s v="Nguyễn Ngọc Biên"/>
    <s v="Thôn Xóm Nương, Xã Tiên Lãng, Huyện Tiên Yên, Quảng Ninh"/>
    <m/>
    <m/>
    <s v="0986324368"/>
    <s v="AC/018P-0349928"/>
    <m/>
    <d v="2019-05-12T00:00:00"/>
    <d v="2019-11-11T00:00:00"/>
    <n v="5999692"/>
    <n v="5999692"/>
    <d v="2019-05-13T00:00:00"/>
    <m/>
    <n v="5999692"/>
    <m/>
    <s v="TAL"/>
    <n v="12"/>
    <n v="5"/>
    <s v="568783855125"/>
    <n v="5999692"/>
    <n v="5999692"/>
    <s v="AC/018P-0349928"/>
    <m/>
  </r>
  <r>
    <n v="100"/>
    <s v="Bảo Việt Nhân Thọ Móng Cái"/>
    <m/>
    <s v="S108701001"/>
    <s v="Phòng KD Móng Cái - MCA"/>
    <s v="A108701003"/>
    <s v="Ban Đầm Hà 1 - MCA"/>
    <s v="U108701026"/>
    <x v="0"/>
    <s v="D108708479"/>
    <s v="Đặng Viết Chờ"/>
    <s v="Tư vấn tài chính"/>
    <d v="2003-04-22T00:00:00"/>
    <m/>
    <s v="568783759"/>
    <s v="Đào Thị Quyên"/>
    <s v="Số 04 - Phố Lý Thường Kiệt, Thị trấn Tiên Yên, Huyện Tiên Yên, Quảng Ninh"/>
    <m/>
    <m/>
    <s v="0916840381"/>
    <s v="AC/018P-0349927"/>
    <m/>
    <d v="2019-05-12T00:00:00"/>
    <d v="2019-11-11T00:00:00"/>
    <n v="2999418"/>
    <n v="2999418"/>
    <d v="2019-05-13T00:00:00"/>
    <m/>
    <n v="2999418"/>
    <m/>
    <s v="TAL"/>
    <n v="12"/>
    <n v="5"/>
    <s v="568783759125"/>
    <n v="2999418"/>
    <n v="2999418"/>
    <s v="AC/018P-0349927"/>
    <m/>
  </r>
  <r>
    <n v="101"/>
    <s v="Bảo Việt Nhân Thọ Móng Cái"/>
    <m/>
    <s v="S108701001"/>
    <s v="Phòng KD Móng Cái - MCA"/>
    <s v="A108701003"/>
    <s v="Ban Đầm Hà 1 - MCA"/>
    <s v="U108701026"/>
    <x v="0"/>
    <s v="D108708479"/>
    <s v="Đặng Viết Chờ"/>
    <s v="Tư vấn tài chính"/>
    <d v="2003-04-22T00:00:00"/>
    <m/>
    <s v="568784033"/>
    <s v="Bùi Văn Tuấn"/>
    <s v="Số nhà 04 - Phố Lý Thường Kiệt, Thị trấn Tiên Yên, Huyện Tiên Yên, Quảng Ninh"/>
    <m/>
    <m/>
    <s v="0912948984"/>
    <s v="AC/018P-0349929"/>
    <m/>
    <d v="2019-05-12T00:00:00"/>
    <d v="2019-11-11T00:00:00"/>
    <n v="2999276"/>
    <n v="2999276"/>
    <d v="2019-05-13T00:00:00"/>
    <m/>
    <n v="2999276"/>
    <m/>
    <s v="TAL"/>
    <n v="12"/>
    <n v="5"/>
    <s v="568784033125"/>
    <n v="2999276"/>
    <n v="2999276"/>
    <s v="AC/018P-0349929"/>
    <m/>
  </r>
  <r>
    <n v="102"/>
    <s v="Bảo Việt Nhân Thọ Móng Cái"/>
    <m/>
    <s v="S108701001"/>
    <s v="Phòng KD Móng Cái - MCA"/>
    <s v="A108701003"/>
    <s v="Ban Đầm Hà 1 - MCA"/>
    <s v="U108701026"/>
    <x v="0"/>
    <s v="D108708479"/>
    <s v="Đặng Viết Chờ"/>
    <s v="Tư vấn tài chính"/>
    <d v="2003-04-22T00:00:00"/>
    <m/>
    <s v="568924124"/>
    <s v="Nguyễn Thị Duyên"/>
    <s v="Thôn Hải An, Xã Quảng An, Huyện Đầm Hà, Quảng Ninh"/>
    <m/>
    <m/>
    <s v="01642468558"/>
    <s v="AC/018P-0349933"/>
    <m/>
    <d v="2019-05-12T00:00:00"/>
    <d v="2019-06-11T00:00:00"/>
    <n v="511969"/>
    <n v="511969"/>
    <d v="2019-05-20T00:00:00"/>
    <m/>
    <n v="511969"/>
    <m/>
    <s v="TAL"/>
    <n v="12"/>
    <n v="5"/>
    <s v="568924124125"/>
    <n v="511969"/>
    <n v="511969"/>
    <s v="AC/018P-0349933"/>
    <m/>
  </r>
  <r>
    <n v="103"/>
    <s v="Bảo Việt Nhân Thọ Móng Cái"/>
    <m/>
    <s v="S108701001"/>
    <s v="Phòng KD Móng Cái - MCA"/>
    <s v="A108701003"/>
    <s v="Ban Đầm Hà 1 - MCA"/>
    <s v="U108701026"/>
    <x v="0"/>
    <s v="D108708479"/>
    <s v="Đặng Viết Chờ"/>
    <s v="Tư vấn tài chính"/>
    <d v="2003-04-22T00:00:00"/>
    <m/>
    <s v="568865666"/>
    <s v="Vương Minh Việt"/>
    <s v="Số nhà 172 - Phố Hoàng Văn Thụ, Thị trấn Đầm Hà, Huyện Đầm Hà, Quảng Ninh"/>
    <s v="0968038787"/>
    <m/>
    <m/>
    <s v="AC/018P-0349931"/>
    <m/>
    <d v="2019-05-12T00:00:00"/>
    <d v="2019-06-11T00:00:00"/>
    <n v="1000000"/>
    <n v="1000000"/>
    <d v="2019-05-24T00:00:00"/>
    <m/>
    <n v="1000000"/>
    <m/>
    <s v="TAL"/>
    <n v="12"/>
    <n v="5"/>
    <s v="568865666125"/>
    <n v="1000000"/>
    <n v="1000000"/>
    <s v="AC/018P-0349931"/>
    <m/>
  </r>
  <r>
    <n v="104"/>
    <s v="Bảo Việt Nhân Thọ Móng Cái"/>
    <m/>
    <s v="S108701001"/>
    <s v="Phòng KD Móng Cái - MCA"/>
    <s v="A108701003"/>
    <s v="Ban Đầm Hà 1 - MCA"/>
    <s v="U108701026"/>
    <x v="0"/>
    <s v="D108708479"/>
    <s v="Đặng Viết Chờ"/>
    <s v="Tư vấn tài chính"/>
    <d v="2003-04-22T00:00:00"/>
    <m/>
    <s v="568866242"/>
    <s v="Nguyễn Thị Chiên"/>
    <s v="Số nhà 145 - Chu Văn An, Thị trấn Đầm Hà, Huyện Đầm Hà, Quảng Ninh"/>
    <m/>
    <m/>
    <s v="01648770503"/>
    <s v="AC/018P-0349932"/>
    <m/>
    <d v="2019-05-12T00:00:00"/>
    <d v="2019-06-11T00:00:00"/>
    <n v="515844"/>
    <n v="515844"/>
    <d v="2019-05-24T00:00:00"/>
    <m/>
    <n v="515844"/>
    <m/>
    <s v="TAL"/>
    <n v="12"/>
    <n v="5"/>
    <s v="568866242125"/>
    <n v="515844"/>
    <n v="515844"/>
    <s v="AC/018P-0349932"/>
    <m/>
  </r>
  <r>
    <n v="105"/>
    <s v="Bảo Việt Nhân Thọ Móng Cái"/>
    <m/>
    <s v="S108701001"/>
    <s v="Phòng KD Móng Cái - MCA"/>
    <s v="A108701003"/>
    <s v="Ban Đầm Hà 1 - MCA"/>
    <s v="U108701026"/>
    <x v="0"/>
    <s v="D108708479"/>
    <s v="Đặng Viết Chờ"/>
    <s v="Tư vấn tài chính"/>
    <d v="2003-04-22T00:00:00"/>
    <m/>
    <s v="568825870"/>
    <s v="Đỗ Thanh Diện"/>
    <s v="Thôn Hội Phố, Xã Đông Hải, Huyện Tiên Yên, Quảng Ninh"/>
    <m/>
    <m/>
    <s v="0976784966"/>
    <s v="AC/018P-0349930"/>
    <m/>
    <d v="2019-05-12T00:00:00"/>
    <d v="2019-06-11T00:00:00"/>
    <n v="500000"/>
    <n v="500000"/>
    <d v="2019-05-22T00:00:00"/>
    <m/>
    <n v="500000"/>
    <m/>
    <s v="TAL"/>
    <n v="12"/>
    <n v="5"/>
    <s v="568825870125"/>
    <n v="500000"/>
    <n v="500000"/>
    <s v="AC/018P-0349930"/>
    <m/>
  </r>
  <r>
    <n v="106"/>
    <s v="Bảo Việt Nhân Thọ Móng Cái"/>
    <m/>
    <s v="S108701001"/>
    <s v="Phòng KD Móng Cái - MCA"/>
    <s v="A108701003"/>
    <s v="Ban Đầm Hà 1 - MCA"/>
    <s v="U108701026"/>
    <x v="0"/>
    <s v="D108708479"/>
    <s v="Đặng Viết Chờ"/>
    <s v="Tư vấn tài chính"/>
    <d v="2003-04-22T00:00:00"/>
    <m/>
    <s v="02301800143262"/>
    <s v="Lại Quang Trác"/>
    <s v="Phố Minh Khai Thị Trấn Đầm Hà, Huyện Đầm Hà, Tỉnh Quảng Ninh"/>
    <m/>
    <s v="033.880459"/>
    <m/>
    <s v="08700010428"/>
    <s v="08700010428"/>
    <d v="2019-05-12T00:00:00"/>
    <d v="2020-05-11T00:00:00"/>
    <n v="487900"/>
    <n v="487900"/>
    <d v="2019-05-22T00:00:00"/>
    <m/>
    <n v="487900"/>
    <m/>
    <s v="BVL"/>
    <n v="12"/>
    <n v="5"/>
    <s v="02301800143262125"/>
    <n v="487900"/>
    <n v="487900"/>
    <s v="AC/018P-0349926"/>
    <m/>
  </r>
  <r>
    <n v="107"/>
    <s v="Bảo Việt Nhân Thọ Móng Cái"/>
    <m/>
    <s v="S108701001"/>
    <s v="Phòng KD Móng Cái - MCA"/>
    <s v="A108701003"/>
    <s v="Ban Đầm Hà 1 - MCA"/>
    <s v="U108701026"/>
    <x v="0"/>
    <s v="D108708479"/>
    <s v="Đặng Viết Chờ"/>
    <s v="Tư vấn tài chính"/>
    <d v="2003-04-22T00:00:00"/>
    <m/>
    <s v="568866323"/>
    <s v="Phạm Văn Pha"/>
    <s v="Thôn Đồng Tâm, Xã Dực Yên, Huyện Đầm Hà, Quảng Ninh"/>
    <m/>
    <m/>
    <s v="01693826026"/>
    <s v="AC/018P-0349941"/>
    <m/>
    <d v="2019-05-13T00:00:00"/>
    <d v="2019-06-12T00:00:00"/>
    <n v="505000"/>
    <n v="505000"/>
    <d v="2019-05-22T00:00:00"/>
    <m/>
    <n v="505000"/>
    <m/>
    <s v="TAL"/>
    <n v="13"/>
    <n v="5"/>
    <s v="568866323135"/>
    <n v="505000"/>
    <n v="505000"/>
    <s v="AC/018P-0349941"/>
    <m/>
  </r>
  <r>
    <n v="108"/>
    <s v="Bảo Việt Nhân Thọ Móng Cái"/>
    <m/>
    <s v="S108701001"/>
    <s v="Phòng KD Móng Cái - MCA"/>
    <s v="A108701003"/>
    <s v="Ban Đầm Hà 1 - MCA"/>
    <s v="U108701026"/>
    <x v="0"/>
    <s v="D108708479"/>
    <s v="Đặng Viết Chờ"/>
    <s v="Tư vấn tài chính"/>
    <d v="2003-04-22T00:00:00"/>
    <m/>
    <s v="568866604"/>
    <s v="Mạc Thị Mai"/>
    <s v="Thôn Phúc Tiến, Tân Lập, Huyện Đầm Hà, Quảng Ninh"/>
    <m/>
    <m/>
    <s v="01672350980"/>
    <s v="AC/018P-0349943"/>
    <m/>
    <d v="2019-05-13T00:00:00"/>
    <d v="2019-06-12T00:00:00"/>
    <n v="514845"/>
    <m/>
    <m/>
    <m/>
    <n v="514845"/>
    <m/>
    <s v="TAL"/>
    <n v="13"/>
    <n v="5"/>
    <s v="568866604135"/>
    <n v="514845"/>
    <s v=""/>
    <s v=""/>
    <m/>
  </r>
  <r>
    <n v="109"/>
    <s v="Bảo Việt Nhân Thọ Móng Cái"/>
    <m/>
    <s v="S108701001"/>
    <s v="Phòng KD Móng Cái - MCA"/>
    <s v="A108701003"/>
    <s v="Ban Đầm Hà 1 - MCA"/>
    <s v="U108701026"/>
    <x v="0"/>
    <s v="D108708479"/>
    <s v="Đặng Viết Chờ"/>
    <s v="Tư vấn tài chính"/>
    <d v="2003-04-22T00:00:00"/>
    <m/>
    <s v="05701800004612"/>
    <s v="Lương Thị Gái (hồng)"/>
    <s v="Thôn Làng Nhội Đông Hải, Huyện Tiên Yên, Tỉnh Quảng Ninh"/>
    <m/>
    <m/>
    <m/>
    <s v="08700010429"/>
    <m/>
    <d v="2019-05-13T00:00:00"/>
    <d v="2019-06-12T00:00:00"/>
    <n v="262200"/>
    <m/>
    <m/>
    <m/>
    <n v="262200"/>
    <m/>
    <s v="BVL"/>
    <n v="13"/>
    <n v="5"/>
    <s v="05701800004612135"/>
    <n v="262200"/>
    <s v=""/>
    <s v=""/>
    <m/>
  </r>
  <r>
    <n v="110"/>
    <s v="Bảo Việt Nhân Thọ Móng Cái"/>
    <m/>
    <s v="S108701001"/>
    <s v="Phòng KD Móng Cái - MCA"/>
    <s v="A108701003"/>
    <s v="Ban Đầm Hà 1 - MCA"/>
    <s v="U108701026"/>
    <x v="0"/>
    <s v="D108708479"/>
    <s v="Đặng Viết Chờ"/>
    <s v="Tư vấn tài chính"/>
    <d v="2003-04-22T00:00:00"/>
    <m/>
    <s v="568803514"/>
    <s v="Đỗ Thế Vinh"/>
    <s v="Đặng Xá, Xã Thanh Long, Huyện Yên Mỹ, Hưng Yên"/>
    <m/>
    <m/>
    <s v="0969617127"/>
    <s v="AC/018P-0349939"/>
    <m/>
    <d v="2019-05-13T00:00:00"/>
    <d v="2019-06-12T00:00:00"/>
    <n v="514195"/>
    <m/>
    <m/>
    <m/>
    <n v="514195"/>
    <m/>
    <s v="TAL"/>
    <n v="13"/>
    <n v="5"/>
    <s v="568803514135"/>
    <n v="514195"/>
    <s v=""/>
    <s v=""/>
    <m/>
  </r>
  <r>
    <n v="111"/>
    <s v="Bảo Việt Nhân Thọ Móng Cái"/>
    <m/>
    <s v="S108701001"/>
    <s v="Phòng KD Móng Cái - MCA"/>
    <s v="A108701003"/>
    <s v="Ban Đầm Hà 1 - MCA"/>
    <s v="U108701026"/>
    <x v="0"/>
    <s v="D108708479"/>
    <s v="Đặng Viết Chờ"/>
    <s v="Tư vấn tài chính"/>
    <d v="2003-04-22T00:00:00"/>
    <m/>
    <s v="568314466"/>
    <s v="Phạm Thị Ngấy"/>
    <s v="Phố Bắc Sơn, Thị trấn Đầm Hà, Huyện Đầm Hà, Quảng Ninh"/>
    <m/>
    <s v="0989 050 958"/>
    <s v="01677 231 338"/>
    <s v="AC/018P-0349936"/>
    <m/>
    <d v="2019-05-13T00:00:00"/>
    <d v="2019-08-12T00:00:00"/>
    <n v="500000"/>
    <n v="500000"/>
    <d v="2019-05-18T00:00:00"/>
    <m/>
    <n v="500000"/>
    <m/>
    <s v="TAL"/>
    <n v="13"/>
    <n v="5"/>
    <s v="568314466135"/>
    <n v="500000"/>
    <n v="500000"/>
    <s v="AC/018P-0349936"/>
    <m/>
  </r>
  <r>
    <n v="112"/>
    <s v="Bảo Việt Nhân Thọ Móng Cái"/>
    <m/>
    <s v="S108701001"/>
    <s v="Phòng KD Móng Cái - MCA"/>
    <s v="A108701003"/>
    <s v="Ban Đầm Hà 1 - MCA"/>
    <s v="U108701026"/>
    <x v="0"/>
    <s v="D108708479"/>
    <s v="Đặng Viết Chờ"/>
    <s v="Tư vấn tài chính"/>
    <d v="2003-04-22T00:00:00"/>
    <m/>
    <s v="568866493"/>
    <s v="Đào Văn Thành"/>
    <s v="Thôn Phúc Tiến, Xã Tân Lập, Huyện Đầm Hà, Quảng Ninh"/>
    <m/>
    <m/>
    <s v="01672350980"/>
    <s v="AC/018P-0349942"/>
    <m/>
    <d v="2019-05-13T00:00:00"/>
    <d v="2019-06-12T00:00:00"/>
    <n v="515870"/>
    <m/>
    <m/>
    <m/>
    <n v="515870"/>
    <m/>
    <s v="TAL"/>
    <n v="13"/>
    <n v="5"/>
    <s v="568866493135"/>
    <n v="515870"/>
    <s v=""/>
    <s v=""/>
    <m/>
  </r>
  <r>
    <n v="113"/>
    <s v="Bảo Việt Nhân Thọ Móng Cái"/>
    <m/>
    <s v="S108701001"/>
    <s v="Phòng KD Móng Cái - MCA"/>
    <s v="A108701003"/>
    <s v="Ban Đầm Hà 1 - MCA"/>
    <s v="U108701026"/>
    <x v="0"/>
    <s v="D108708479"/>
    <s v="Đặng Viết Chờ"/>
    <s v="Tư vấn tài chính"/>
    <d v="2003-04-22T00:00:00"/>
    <m/>
    <s v="569436216"/>
    <s v="Nguyễn Thế Hoàng"/>
    <s v="Thôn Tân Hợp, Xã Quảng Tân, Huyện Đầm Hà, Quảng Ninh"/>
    <m/>
    <m/>
    <s v="0965032628"/>
    <s v="AC/018P-0349945"/>
    <m/>
    <d v="2019-05-13T00:00:00"/>
    <d v="2019-06-12T00:00:00"/>
    <n v="1500000"/>
    <n v="1500000"/>
    <d v="2019-05-22T00:00:00"/>
    <m/>
    <n v="1500000"/>
    <m/>
    <s v="TAL"/>
    <n v="13"/>
    <n v="5"/>
    <s v="569436216135"/>
    <n v="1500000"/>
    <n v="1500000"/>
    <s v="AC/018P-0349945"/>
    <m/>
  </r>
  <r>
    <n v="114"/>
    <s v="Bảo Việt Nhân Thọ Móng Cái"/>
    <m/>
    <s v="S108701001"/>
    <s v="Phòng KD Móng Cái - MCA"/>
    <s v="A108701003"/>
    <s v="Ban Đầm Hà 1 - MCA"/>
    <s v="U108701026"/>
    <x v="0"/>
    <s v="D108708479"/>
    <s v="Đặng Viết Chờ"/>
    <s v="Tư vấn tài chính"/>
    <d v="2003-04-22T00:00:00"/>
    <m/>
    <s v="05701800024504"/>
    <s v="Bùi Văn Thắng"/>
    <s v="Thôn Đông Sơn, Huyện Đầm Hà, Tỉnh Quảng Ninh"/>
    <s v="0984284794"/>
    <m/>
    <m/>
    <s v="08700010430"/>
    <s v="08700010430"/>
    <d v="2019-05-13T00:00:00"/>
    <d v="2019-06-12T00:00:00"/>
    <n v="1291900"/>
    <n v="1291900"/>
    <d v="2019-05-17T00:00:00"/>
    <m/>
    <n v="1291900"/>
    <m/>
    <s v="BVL"/>
    <n v="13"/>
    <n v="5"/>
    <s v="05701800024504135"/>
    <n v="1291900"/>
    <n v="1291900"/>
    <s v="AC/018P-0349935"/>
    <m/>
  </r>
  <r>
    <n v="115"/>
    <s v="Bảo Việt Nhân Thọ Móng Cái"/>
    <m/>
    <s v="S108701001"/>
    <s v="Phòng KD Móng Cái - MCA"/>
    <s v="A108701003"/>
    <s v="Ban Đầm Hà 1 - MCA"/>
    <s v="U108701026"/>
    <x v="0"/>
    <s v="D108708479"/>
    <s v="Đặng Viết Chờ"/>
    <s v="Tư vấn tài chính"/>
    <d v="2003-04-22T00:00:00"/>
    <m/>
    <s v="569436196"/>
    <s v="Trần Văn Khơi"/>
    <s v="Thôn An Lợi, Xã Quảng Lợi, Huyện Đầm Hà, Quảng Ninh"/>
    <m/>
    <m/>
    <s v="0962126265"/>
    <s v="AC/018P-0349944"/>
    <m/>
    <d v="2019-05-13T00:00:00"/>
    <d v="2019-08-12T00:00:00"/>
    <n v="3000000"/>
    <m/>
    <m/>
    <m/>
    <n v="3000000"/>
    <m/>
    <s v="TAL"/>
    <n v="13"/>
    <n v="5"/>
    <s v="569436196135"/>
    <n v="3000000"/>
    <s v=""/>
    <s v=""/>
    <m/>
  </r>
  <r>
    <n v="116"/>
    <s v="Bảo Việt Nhân Thọ Móng Cái"/>
    <m/>
    <s v="S108701001"/>
    <s v="Phòng KD Móng Cái - MCA"/>
    <s v="A108701003"/>
    <s v="Ban Đầm Hà 1 - MCA"/>
    <s v="U108701026"/>
    <x v="0"/>
    <s v="D108708479"/>
    <s v="Đặng Viết Chờ"/>
    <s v="Tư vấn tài chính"/>
    <d v="2003-04-22T00:00:00"/>
    <m/>
    <s v="568866250"/>
    <s v="Hà Minh Tuấn"/>
    <s v="Thôn Cái Khánh, Xã Đông Hải, Huyện Tiên Yên, Quảng Ninh"/>
    <m/>
    <m/>
    <s v="0979168091"/>
    <s v="AC/018P-0349940"/>
    <m/>
    <d v="2019-05-13T00:00:00"/>
    <d v="2019-06-12T00:00:00"/>
    <n v="514989"/>
    <n v="514989"/>
    <d v="2019-05-22T00:00:00"/>
    <m/>
    <n v="514989"/>
    <m/>
    <s v="TAL"/>
    <n v="13"/>
    <n v="5"/>
    <s v="568866250135"/>
    <n v="514989"/>
    <n v="514989"/>
    <s v="AC/018P-0349940"/>
    <m/>
  </r>
  <r>
    <n v="117"/>
    <s v="Bảo Việt Nhân Thọ Móng Cái"/>
    <m/>
    <s v="S108701001"/>
    <s v="Phòng KD Móng Cái - MCA"/>
    <s v="A108701003"/>
    <s v="Ban Đầm Hà 1 - MCA"/>
    <s v="U108701026"/>
    <x v="0"/>
    <s v="D108708479"/>
    <s v="Đặng Viết Chờ"/>
    <s v="Tư vấn tài chính"/>
    <d v="2003-04-22T00:00:00"/>
    <m/>
    <s v="568445108"/>
    <s v="Nguyễn Thị Tâm"/>
    <s v="Thôn Khe Cạn, Xã Đông Hải, Huyện Tiên Yên, Quảng Ninh"/>
    <m/>
    <m/>
    <s v="01692901183"/>
    <s v="AC/018P-0349937"/>
    <m/>
    <d v="2019-05-13T00:00:00"/>
    <d v="2019-08-12T00:00:00"/>
    <n v="763322"/>
    <n v="763322"/>
    <d v="2019-05-27T00:00:00"/>
    <m/>
    <n v="763322"/>
    <m/>
    <s v="TAL"/>
    <n v="13"/>
    <n v="5"/>
    <s v="568445108135"/>
    <n v="763322"/>
    <n v="763322"/>
    <s v="AC/018P-0349937"/>
    <m/>
  </r>
  <r>
    <n v="118"/>
    <s v="Bảo Việt Nhân Thọ Móng Cái"/>
    <m/>
    <s v="S108701001"/>
    <s v="Phòng KD Móng Cái - MCA"/>
    <s v="A108701003"/>
    <s v="Ban Đầm Hà 1 - MCA"/>
    <s v="U108701026"/>
    <x v="0"/>
    <s v="D108708479"/>
    <s v="Đặng Viết Chờ"/>
    <s v="Tư vấn tài chính"/>
    <d v="2003-04-22T00:00:00"/>
    <m/>
    <s v="568612094"/>
    <s v="Đinh Thị Kiều"/>
    <s v="Thôn Đông Sơn, Xã Tân Bình, Huyện Đầm Hà, Quảng Ninh"/>
    <m/>
    <m/>
    <s v="0977452399"/>
    <s v="AC/018P-0349938"/>
    <m/>
    <d v="2019-05-13T00:00:00"/>
    <d v="2019-06-12T00:00:00"/>
    <n v="1036312"/>
    <n v="1036312"/>
    <d v="2019-05-13T00:00:00"/>
    <m/>
    <n v="1036312"/>
    <m/>
    <s v="TAL"/>
    <n v="13"/>
    <n v="5"/>
    <s v="568612094135"/>
    <n v="1036312"/>
    <n v="1036312"/>
    <s v="AC/018P-0349938"/>
    <m/>
  </r>
  <r>
    <n v="119"/>
    <s v="Bảo Việt Nhân Thọ Móng Cái"/>
    <m/>
    <s v="S108701001"/>
    <s v="Phòng KD Móng Cái - MCA"/>
    <s v="A108701003"/>
    <s v="Ban Đầm Hà 1 - MCA"/>
    <s v="U108701026"/>
    <x v="0"/>
    <s v="D108708479"/>
    <s v="Đặng Viết Chờ"/>
    <s v="Tư vấn tài chính"/>
    <d v="2003-04-22T00:00:00"/>
    <m/>
    <s v="08608700000065"/>
    <s v="Lương Văn Hùng"/>
    <s v="Thôn Trại Giữa, Huyện Đầm Hà, Tỉnh Quảng Ninh"/>
    <s v="0386408088"/>
    <m/>
    <m/>
    <s v="08700010431"/>
    <s v="08700010431"/>
    <d v="2019-05-14T00:00:00"/>
    <d v="2019-06-13T00:00:00"/>
    <n v="1017200"/>
    <n v="1017200"/>
    <d v="2019-05-21T00:00:00"/>
    <m/>
    <n v="1017200"/>
    <m/>
    <s v="BVL"/>
    <n v="14"/>
    <n v="5"/>
    <s v="08608700000065145"/>
    <n v="1017200"/>
    <n v="1017200"/>
    <s v="AC/018P-0349946"/>
    <m/>
  </r>
  <r>
    <n v="120"/>
    <s v="Bảo Việt Nhân Thọ Móng Cái"/>
    <m/>
    <s v="S108701001"/>
    <s v="Phòng KD Móng Cái - MCA"/>
    <s v="A108701003"/>
    <s v="Ban Đầm Hà 1 - MCA"/>
    <s v="U108701026"/>
    <x v="0"/>
    <s v="D108708479"/>
    <s v="Đặng Viết Chờ"/>
    <s v="Tư vấn tài chính"/>
    <d v="2003-04-22T00:00:00"/>
    <m/>
    <s v="568496588"/>
    <s v="Phạm Thị Xuân"/>
    <s v="Thôn Tân Đông, Xã Quảng Tân, Huyện Đầm Hà, Quảng Ninh"/>
    <m/>
    <m/>
    <s v="0987163158"/>
    <s v="AC/018P-0349947"/>
    <m/>
    <d v="2019-05-14T00:00:00"/>
    <d v="2019-11-13T00:00:00"/>
    <n v="3000000"/>
    <m/>
    <m/>
    <m/>
    <n v="3000000"/>
    <m/>
    <s v="TAL"/>
    <n v="14"/>
    <n v="5"/>
    <s v="568496588145"/>
    <n v="3000000"/>
    <s v=""/>
    <s v=""/>
    <m/>
  </r>
  <r>
    <n v="121"/>
    <s v="Bảo Việt Nhân Thọ Móng Cái"/>
    <m/>
    <s v="S108701001"/>
    <s v="Phòng KD Móng Cái - MCA"/>
    <s v="A108701003"/>
    <s v="Ban Đầm Hà 1 - MCA"/>
    <s v="U108701026"/>
    <x v="0"/>
    <s v="D108708479"/>
    <s v="Đặng Viết Chờ"/>
    <s v="Tư vấn tài chính"/>
    <d v="2003-04-22T00:00:00"/>
    <m/>
    <s v="569029888"/>
    <s v="Nguyễn Tiến Đông"/>
    <s v="Thôn Xóm Nương, Xã Tiên Lãng, Huyện Tiên Yên, Quảng Ninh"/>
    <m/>
    <m/>
    <s v="0911313313"/>
    <s v="AC/018P-0349950"/>
    <m/>
    <d v="2019-05-15T00:00:00"/>
    <d v="2019-08-14T00:00:00"/>
    <n v="1501083"/>
    <n v="1501083"/>
    <d v="2019-05-13T00:00:00"/>
    <m/>
    <n v="1501083"/>
    <m/>
    <s v="TAL"/>
    <n v="15"/>
    <n v="5"/>
    <s v="569029888155"/>
    <n v="1501083"/>
    <n v="1501083"/>
    <s v="AC/018P-0349950"/>
    <m/>
  </r>
  <r>
    <n v="122"/>
    <s v="Bảo Việt Nhân Thọ Móng Cái"/>
    <m/>
    <s v="S108701001"/>
    <s v="Phòng KD Móng Cái - MCA"/>
    <s v="A108701003"/>
    <s v="Ban Đầm Hà 1 - MCA"/>
    <s v="U108701026"/>
    <x v="0"/>
    <s v="D108708479"/>
    <s v="Đặng Viết Chờ"/>
    <s v="Tư vấn tài chính"/>
    <d v="2003-04-22T00:00:00"/>
    <m/>
    <s v="568806400"/>
    <s v="Bế Văn Hải (Bế Văn Ngò)"/>
    <s v="Số 43 - Phố Tam Thịnh, Thị trấn Tiên Yên, Huyện Tiên Yên, Quảng Ninh"/>
    <m/>
    <m/>
    <s v="0984670721"/>
    <s v="AC/018P-0349949"/>
    <m/>
    <d v="2019-05-15T00:00:00"/>
    <d v="2019-06-14T00:00:00"/>
    <n v="500000"/>
    <n v="500000"/>
    <d v="2019-05-13T00:00:00"/>
    <m/>
    <n v="500000"/>
    <m/>
    <s v="TAL"/>
    <n v="15"/>
    <n v="5"/>
    <s v="568806400155"/>
    <n v="500000"/>
    <n v="500000"/>
    <s v="AC/018P-0349949"/>
    <m/>
  </r>
  <r>
    <n v="123"/>
    <s v="Bảo Việt Nhân Thọ Móng Cái"/>
    <m/>
    <s v="S108701001"/>
    <s v="Phòng KD Móng Cái - MCA"/>
    <s v="A108701003"/>
    <s v="Ban Đầm Hà 1 - MCA"/>
    <s v="U108701026"/>
    <x v="0"/>
    <s v="D108708479"/>
    <s v="Đặng Viết Chờ"/>
    <s v="Tư vấn tài chính"/>
    <d v="2003-04-22T00:00:00"/>
    <m/>
    <s v="02301800159478"/>
    <s v="Hoàng Thị Luyến"/>
    <s v="Đội 2 Tiên Lãng, Huyện Tiên Yên, Tỉnh Quảng Ninh"/>
    <m/>
    <s v="876922"/>
    <m/>
    <s v="08700010432"/>
    <s v="08700010432"/>
    <d v="2019-05-15T00:00:00"/>
    <d v="2019-06-14T00:00:00"/>
    <n v="43100"/>
    <n v="43100"/>
    <d v="2019-05-17T00:00:00"/>
    <m/>
    <n v="43100"/>
    <m/>
    <s v="BVL"/>
    <n v="15"/>
    <n v="5"/>
    <s v="02301800159478155"/>
    <n v="43100"/>
    <n v="43100"/>
    <s v="AC/018P-0349948"/>
    <m/>
  </r>
  <r>
    <n v="124"/>
    <s v="Bảo Việt Nhân Thọ Móng Cái"/>
    <m/>
    <s v="S108701001"/>
    <s v="Phòng KD Móng Cái - MCA"/>
    <s v="A108701003"/>
    <s v="Ban Đầm Hà 1 - MCA"/>
    <s v="U108701026"/>
    <x v="0"/>
    <s v="D108708479"/>
    <s v="Đặng Viết Chờ"/>
    <s v="Tư vấn tài chính"/>
    <d v="2003-04-22T00:00:00"/>
    <m/>
    <s v="569029924"/>
    <s v="Hoàng Thị Mai"/>
    <s v="Thôn Làng Nhội, Xã Đông Hải, Huyện Tiên Yên, Quảng Ninh"/>
    <m/>
    <m/>
    <s v="01654285764"/>
    <s v="AC/018P-0349952"/>
    <m/>
    <d v="2019-05-16T00:00:00"/>
    <d v="2019-08-15T00:00:00"/>
    <n v="1500565"/>
    <m/>
    <m/>
    <m/>
    <n v="1500565"/>
    <m/>
    <s v="TAL"/>
    <n v="16"/>
    <n v="5"/>
    <s v="569029924165"/>
    <n v="1500565"/>
    <s v=""/>
    <s v=""/>
    <m/>
  </r>
  <r>
    <n v="125"/>
    <s v="Bảo Việt Nhân Thọ Móng Cái"/>
    <m/>
    <s v="S108701001"/>
    <s v="Phòng KD Móng Cái - MCA"/>
    <s v="A108701003"/>
    <s v="Ban Đầm Hà 1 - MCA"/>
    <s v="U108701026"/>
    <x v="0"/>
    <s v="D108708479"/>
    <s v="Đặng Viết Chờ"/>
    <s v="Tư vấn tài chính"/>
    <d v="2003-04-22T00:00:00"/>
    <m/>
    <s v="569343323"/>
    <s v="Vũ Văn Chiến"/>
    <s v="Số nhà 81 phố Hoàng Ngân, Thị trấn Đầm Hà, Huyện Đầm Hà, Quảng Ninh"/>
    <m/>
    <m/>
    <s v="01656843492"/>
    <s v="AC/018P-0349953"/>
    <m/>
    <d v="2019-05-16T00:00:00"/>
    <d v="2019-06-15T00:00:00"/>
    <n v="1044739"/>
    <m/>
    <m/>
    <m/>
    <n v="1044739"/>
    <m/>
    <s v="TAL"/>
    <n v="16"/>
    <n v="5"/>
    <s v="569343323165"/>
    <n v="1044739"/>
    <s v=""/>
    <s v=""/>
    <m/>
  </r>
  <r>
    <n v="126"/>
    <s v="Bảo Việt Nhân Thọ Móng Cái"/>
    <m/>
    <s v="S108701001"/>
    <s v="Phòng KD Móng Cái - MCA"/>
    <s v="A108701003"/>
    <s v="Ban Đầm Hà 1 - MCA"/>
    <s v="U108701026"/>
    <x v="0"/>
    <s v="D108708479"/>
    <s v="Đặng Viết Chờ"/>
    <s v="Tư vấn tài chính"/>
    <d v="2003-04-22T00:00:00"/>
    <m/>
    <s v="569029847"/>
    <s v="Hoàng Văn Huân"/>
    <s v="Thôn Đồng Tâm, Xã Dực Yên, Huyện Đầm Hà, Quảng Ninh"/>
    <s v="01673223731"/>
    <m/>
    <s v="0986198233"/>
    <s v="AC/018P-0349951"/>
    <m/>
    <d v="2019-05-16T00:00:00"/>
    <d v="2020-05-15T00:00:00"/>
    <n v="6000000"/>
    <n v="6000000"/>
    <d v="2019-05-21T00:00:00"/>
    <m/>
    <n v="6000000"/>
    <m/>
    <s v="TAL"/>
    <n v="16"/>
    <n v="5"/>
    <s v="569029847165"/>
    <n v="6000000"/>
    <n v="6000000"/>
    <s v="AC/018P-0349951"/>
    <m/>
  </r>
  <r>
    <n v="127"/>
    <s v="Bảo Việt Nhân Thọ Móng Cái"/>
    <m/>
    <s v="S108701001"/>
    <s v="Phòng KD Móng Cái - MCA"/>
    <s v="A108701003"/>
    <s v="Ban Đầm Hà 1 - MCA"/>
    <s v="U108701026"/>
    <x v="0"/>
    <s v="D108708479"/>
    <s v="Đặng Viết Chờ"/>
    <s v="Tư vấn tài chính"/>
    <d v="2003-04-22T00:00:00"/>
    <m/>
    <s v="568355942"/>
    <s v="Vũ Trọng Thọ"/>
    <s v="Thác Bưởi 2, Xã Tiên Lãng, Huyện Tiên Yên, Quảng Ninh"/>
    <m/>
    <m/>
    <s v="0974876636"/>
    <s v="AC/018P-0349955"/>
    <m/>
    <d v="2019-05-17T00:00:00"/>
    <d v="2019-06-16T00:00:00"/>
    <n v="514392"/>
    <n v="514392"/>
    <d v="2019-05-13T00:00:00"/>
    <m/>
    <n v="514392"/>
    <m/>
    <s v="TAL"/>
    <n v="17"/>
    <n v="5"/>
    <s v="568355942175"/>
    <n v="514392"/>
    <n v="514392"/>
    <s v="AC/018P-0349955"/>
    <m/>
  </r>
  <r>
    <n v="128"/>
    <s v="Bảo Việt Nhân Thọ Móng Cái"/>
    <m/>
    <s v="S108701001"/>
    <s v="Phòng KD Móng Cái - MCA"/>
    <s v="A108701003"/>
    <s v="Ban Đầm Hà 1 - MCA"/>
    <s v="U108701026"/>
    <x v="0"/>
    <s v="D108708479"/>
    <s v="Đặng Viết Chờ"/>
    <s v="Tư vấn tài chính"/>
    <d v="2003-04-22T00:00:00"/>
    <m/>
    <s v="568355849"/>
    <s v="Trần Văn Vang"/>
    <s v="Thôn Tân Hà, Xã Tân Bình, Huyện Đầm Hà, Quảng Ninh"/>
    <m/>
    <m/>
    <s v="0984157226"/>
    <s v="AC/018P-0349954"/>
    <m/>
    <d v="2019-05-17T00:00:00"/>
    <d v="2019-08-16T00:00:00"/>
    <n v="3000000"/>
    <n v="3000000"/>
    <d v="2019-05-22T00:00:00"/>
    <m/>
    <n v="3000000"/>
    <m/>
    <s v="TAL"/>
    <n v="17"/>
    <n v="5"/>
    <s v="568355849175"/>
    <n v="3000000"/>
    <n v="3000000"/>
    <s v="AC/018P-0349954"/>
    <m/>
  </r>
  <r>
    <n v="129"/>
    <s v="Bảo Việt Nhân Thọ Móng Cái"/>
    <m/>
    <s v="S108701001"/>
    <s v="Phòng KD Móng Cái - MCA"/>
    <s v="A108701003"/>
    <s v="Ban Đầm Hà 1 - MCA"/>
    <s v="U108701026"/>
    <x v="0"/>
    <s v="D108708479"/>
    <s v="Đặng Viết Chờ"/>
    <s v="Tư vấn tài chính"/>
    <d v="2003-04-22T00:00:00"/>
    <m/>
    <s v="568368657"/>
    <s v="Tô Thị Nga"/>
    <s v="Xóm Nương, Xã Tiên Lãng, Huyện Tiên Yên, Quảng Ninh"/>
    <m/>
    <m/>
    <s v="0913784927"/>
    <s v="AC/018P-0349960"/>
    <m/>
    <d v="2019-05-18T00:00:00"/>
    <d v="2019-06-17T00:00:00"/>
    <n v="523281"/>
    <m/>
    <m/>
    <m/>
    <n v="523281"/>
    <m/>
    <s v="TAL"/>
    <n v="18"/>
    <n v="5"/>
    <s v="568368657185"/>
    <n v="523281"/>
    <s v=""/>
    <s v=""/>
    <m/>
  </r>
  <r>
    <n v="130"/>
    <s v="Bảo Việt Nhân Thọ Móng Cái"/>
    <m/>
    <s v="S108701001"/>
    <s v="Phòng KD Móng Cái - MCA"/>
    <s v="A108701003"/>
    <s v="Ban Đầm Hà 1 - MCA"/>
    <s v="U108701026"/>
    <x v="0"/>
    <s v="D108708479"/>
    <s v="Đặng Viết Chờ"/>
    <s v="Tư vấn tài chính"/>
    <d v="2003-04-22T00:00:00"/>
    <m/>
    <s v="05701800005312"/>
    <s v="Nguyễn Văn Đạo"/>
    <s v="Thôn Đầm Buôn- Đầm Hà, Huyện Đầm Hà, Tỉnh Quảng Ninh"/>
    <m/>
    <m/>
    <m/>
    <s v="08700010435"/>
    <s v="08700010435"/>
    <d v="2019-05-18T00:00:00"/>
    <d v="2019-08-17T00:00:00"/>
    <n v="598100"/>
    <n v="598100"/>
    <d v="2019-05-20T00:00:00"/>
    <m/>
    <n v="598100"/>
    <m/>
    <s v="BVL"/>
    <n v="18"/>
    <n v="5"/>
    <s v="05701800005312185"/>
    <n v="598100"/>
    <n v="598100"/>
    <s v="AC/018P-0349958"/>
    <m/>
  </r>
  <r>
    <n v="131"/>
    <s v="Bảo Việt Nhân Thọ Móng Cái"/>
    <m/>
    <s v="S108701001"/>
    <s v="Phòng KD Móng Cái - MCA"/>
    <s v="A108701003"/>
    <s v="Ban Đầm Hà 1 - MCA"/>
    <s v="U108701026"/>
    <x v="0"/>
    <s v="D108708479"/>
    <s v="Đặng Viết Chờ"/>
    <s v="Tư vấn tài chính"/>
    <d v="2003-04-22T00:00:00"/>
    <m/>
    <s v="568788262"/>
    <s v="Phạm Thị Hương"/>
    <s v="Thôn Hà Lai, Xã Tân Lập, Huyện Đầm Hà, Quảng Ninh"/>
    <m/>
    <m/>
    <s v="01626303056"/>
    <s v="AC/018P-0349963"/>
    <m/>
    <d v="2019-05-18T00:00:00"/>
    <d v="2019-06-17T00:00:00"/>
    <n v="500000"/>
    <n v="500000"/>
    <d v="2019-05-20T00:00:00"/>
    <m/>
    <n v="500000"/>
    <m/>
    <s v="TAL"/>
    <n v="18"/>
    <n v="5"/>
    <s v="568788262185"/>
    <n v="500000"/>
    <n v="500000"/>
    <s v="AC/018P-0349963"/>
    <m/>
  </r>
  <r>
    <n v="132"/>
    <s v="Bảo Việt Nhân Thọ Móng Cái"/>
    <m/>
    <s v="S108701001"/>
    <s v="Phòng KD Móng Cái - MCA"/>
    <s v="A108701003"/>
    <s v="Ban Đầm Hà 1 - MCA"/>
    <s v="U108701026"/>
    <x v="0"/>
    <s v="D108708479"/>
    <s v="Đặng Viết Chờ"/>
    <s v="Tư vấn tài chính"/>
    <d v="2003-04-22T00:00:00"/>
    <m/>
    <s v="03701800027934"/>
    <s v="Đinh Thị Oanh"/>
    <s v="Phố Lê Hồng Phong Thị Trấn Đầm Hà, Huyện Đầm Hà, Tỉnh Quảng Ninh"/>
    <m/>
    <s v="880606"/>
    <m/>
    <s v="08700010433"/>
    <s v="08700010433"/>
    <d v="2019-05-18T00:00:00"/>
    <d v="2019-06-17T00:00:00"/>
    <n v="218200"/>
    <n v="218200"/>
    <d v="2019-05-23T00:00:00"/>
    <m/>
    <n v="218200"/>
    <m/>
    <s v="BVL"/>
    <n v="18"/>
    <n v="5"/>
    <s v="03701800027934185"/>
    <n v="218200"/>
    <n v="218200"/>
    <s v="AC/018P-0349956"/>
    <m/>
  </r>
  <r>
    <n v="133"/>
    <s v="Bảo Việt Nhân Thọ Móng Cái"/>
    <m/>
    <s v="S108701001"/>
    <s v="Phòng KD Móng Cái - MCA"/>
    <s v="A108701003"/>
    <s v="Ban Đầm Hà 1 - MCA"/>
    <s v="U108701026"/>
    <x v="0"/>
    <s v="D108708479"/>
    <s v="Đặng Viết Chờ"/>
    <s v="Tư vấn tài chính"/>
    <d v="2003-04-22T00:00:00"/>
    <m/>
    <s v="569260424"/>
    <s v="Hoàng Trọng Luân"/>
    <s v="Phố Bắc Sơn, Thị trấn Đầm Hà, Huyện Đầm Hà, Quảng Ninh"/>
    <m/>
    <m/>
    <s v="01654592897"/>
    <s v="AC/018P-0349964"/>
    <m/>
    <d v="2019-05-18T00:00:00"/>
    <d v="2019-06-17T00:00:00"/>
    <n v="1047097"/>
    <n v="1047097"/>
    <d v="2019-05-21T00:00:00"/>
    <m/>
    <n v="1047097"/>
    <m/>
    <s v="TAL"/>
    <n v="18"/>
    <n v="5"/>
    <s v="569260424185"/>
    <n v="1047097"/>
    <n v="1047097"/>
    <s v="AC/018P-0349964"/>
    <m/>
  </r>
  <r>
    <n v="134"/>
    <s v="Bảo Việt Nhân Thọ Móng Cái"/>
    <m/>
    <s v="S108701001"/>
    <s v="Phòng KD Móng Cái - MCA"/>
    <s v="A108701003"/>
    <s v="Ban Đầm Hà 1 - MCA"/>
    <s v="U108701026"/>
    <x v="0"/>
    <s v="D108708479"/>
    <s v="Đặng Viết Chờ"/>
    <s v="Tư vấn tài chính"/>
    <d v="2003-04-22T00:00:00"/>
    <m/>
    <s v="568787958"/>
    <s v="Nguyễn Văn Chiến"/>
    <s v="Thôn Tân Hòa, Xã Quảng Tân, Huyện Đầm Hà, Quảng Ninh"/>
    <m/>
    <m/>
    <s v="01652744238"/>
    <s v="AC/018P-0349962"/>
    <m/>
    <d v="2019-05-18T00:00:00"/>
    <d v="2019-11-17T00:00:00"/>
    <n v="2999171"/>
    <n v="2999171"/>
    <d v="2019-05-23T00:00:00"/>
    <m/>
    <n v="2999171"/>
    <m/>
    <s v="TAL"/>
    <n v="18"/>
    <n v="5"/>
    <s v="568787958185"/>
    <n v="2999171"/>
    <n v="2999171"/>
    <s v="AC/018P-0349962"/>
    <m/>
  </r>
  <r>
    <n v="135"/>
    <s v="Bảo Việt Nhân Thọ Móng Cái"/>
    <m/>
    <s v="S108701001"/>
    <s v="Phòng KD Móng Cái - MCA"/>
    <s v="A108701003"/>
    <s v="Ban Đầm Hà 1 - MCA"/>
    <s v="U108701026"/>
    <x v="0"/>
    <s v="D108708479"/>
    <s v="Đặng Viết Chờ"/>
    <s v="Tư vấn tài chính"/>
    <d v="2003-04-22T00:00:00"/>
    <m/>
    <s v="568752369"/>
    <s v="Nguyễn Văn Hà"/>
    <s v="Thôn Đông Thành, Xã Quảng An, Huyện Đầm Hà, Quảng Ninh"/>
    <m/>
    <m/>
    <s v="01647740549"/>
    <s v="AC/018P-0349961"/>
    <m/>
    <d v="2019-05-18T00:00:00"/>
    <d v="2019-06-17T00:00:00"/>
    <n v="519970"/>
    <n v="519970"/>
    <d v="2019-05-24T00:00:00"/>
    <m/>
    <n v="519970"/>
    <m/>
    <s v="TAL"/>
    <n v="18"/>
    <n v="5"/>
    <s v="568752369185"/>
    <n v="519970"/>
    <n v="519970"/>
    <s v="AC/018P-0349961"/>
    <m/>
  </r>
  <r>
    <n v="136"/>
    <s v="Bảo Việt Nhân Thọ Móng Cái"/>
    <m/>
    <s v="S108701001"/>
    <s v="Phòng KD Móng Cái - MCA"/>
    <s v="A108701003"/>
    <s v="Ban Đầm Hà 1 - MCA"/>
    <s v="U108701026"/>
    <x v="0"/>
    <s v="D108708479"/>
    <s v="Đặng Viết Chờ"/>
    <s v="Tư vấn tài chính"/>
    <d v="2003-04-22T00:00:00"/>
    <m/>
    <s v="568356557"/>
    <s v="Hoàng Minh Hà"/>
    <s v="Thôn Đông, Xã Dực Yên, Huyện Đầm Hà, Quảng Ninh"/>
    <m/>
    <m/>
    <s v="0166 880 6354"/>
    <s v="AC/018P-0349959"/>
    <m/>
    <d v="2019-05-18T00:00:00"/>
    <d v="2019-08-17T00:00:00"/>
    <n v="1500000"/>
    <n v="1500000"/>
    <d v="2019-05-22T00:00:00"/>
    <m/>
    <n v="1500000"/>
    <m/>
    <s v="TAL"/>
    <n v="18"/>
    <n v="5"/>
    <s v="568356557185"/>
    <n v="1500000"/>
    <n v="1500000"/>
    <s v="AC/018P-0349959"/>
    <m/>
  </r>
  <r>
    <n v="137"/>
    <s v="Bảo Việt Nhân Thọ Móng Cái"/>
    <m/>
    <s v="S108701001"/>
    <s v="Phòng KD Móng Cái - MCA"/>
    <s v="A108701003"/>
    <s v="Ban Đầm Hà 1 - MCA"/>
    <s v="U108701026"/>
    <x v="0"/>
    <s v="D108708479"/>
    <s v="Đặng Viết Chờ"/>
    <s v="Tư vấn tài chính"/>
    <d v="2003-04-22T00:00:00"/>
    <m/>
    <s v="05701800005305"/>
    <s v="Lương Văn Cao"/>
    <s v="Thôn Làng Nhội- Đông Hải, Huyện Tiên Yên, Tỉnh Quảng Ninh"/>
    <m/>
    <m/>
    <m/>
    <s v="08700010434"/>
    <s v="08700010434"/>
    <d v="2019-05-18T00:00:00"/>
    <d v="2019-06-17T00:00:00"/>
    <n v="278500"/>
    <n v="278500"/>
    <d v="2019-05-22T00:00:00"/>
    <m/>
    <n v="278500"/>
    <m/>
    <s v="BVL"/>
    <n v="18"/>
    <n v="5"/>
    <s v="05701800005305185"/>
    <n v="278500"/>
    <n v="278500"/>
    <s v="AC/018P-0349957"/>
    <m/>
  </r>
  <r>
    <n v="138"/>
    <s v="Bảo Việt Nhân Thọ Móng Cái"/>
    <m/>
    <s v="S108701001"/>
    <s v="Phòng KD Móng Cái - MCA"/>
    <s v="A108701003"/>
    <s v="Ban Đầm Hà 1 - MCA"/>
    <s v="U108701026"/>
    <x v="0"/>
    <s v="D108708479"/>
    <s v="Đặng Viết Chờ"/>
    <s v="Tư vấn tài chính"/>
    <d v="2003-04-22T00:00:00"/>
    <m/>
    <s v="05701800005374"/>
    <s v="Chương Thị Khuyên"/>
    <s v="Phố Lý Thường Kiệt, Huyện Tiên Yên, Tỉnh Quảng Ninh"/>
    <m/>
    <m/>
    <m/>
    <s v="08700010437"/>
    <s v="08700010437"/>
    <d v="2019-05-19T00:00:00"/>
    <d v="2019-06-18T00:00:00"/>
    <n v="210200"/>
    <n v="210200"/>
    <d v="2019-05-17T00:00:00"/>
    <m/>
    <n v="210200"/>
    <m/>
    <s v="BVL"/>
    <n v="19"/>
    <n v="5"/>
    <s v="05701800005374195"/>
    <n v="210200"/>
    <n v="210200"/>
    <s v="AC/018P-0349966"/>
    <m/>
  </r>
  <r>
    <n v="139"/>
    <s v="Bảo Việt Nhân Thọ Móng Cái"/>
    <m/>
    <s v="S108701001"/>
    <s v="Phòng KD Móng Cái - MCA"/>
    <s v="A108701003"/>
    <s v="Ban Đầm Hà 1 - MCA"/>
    <s v="U108701026"/>
    <x v="0"/>
    <s v="D108708479"/>
    <s v="Đặng Viết Chờ"/>
    <s v="Tư vấn tài chính"/>
    <d v="2003-04-22T00:00:00"/>
    <m/>
    <s v="568315488"/>
    <s v="Đào Xuân Pháp"/>
    <s v="Thôn Đông Thành, Xã Quảng An, Huyện Đầm Hà, Quảng Ninh"/>
    <m/>
    <m/>
    <s v="0983531496"/>
    <s v="AC/018P-0349968"/>
    <m/>
    <d v="2019-05-19T00:00:00"/>
    <d v="2019-11-18T00:00:00"/>
    <n v="1548431"/>
    <n v="1548431"/>
    <d v="2019-05-27T00:00:00"/>
    <m/>
    <n v="1548431"/>
    <m/>
    <s v="TAL"/>
    <n v="19"/>
    <n v="5"/>
    <s v="568315488195"/>
    <n v="1548431"/>
    <n v="1548431"/>
    <s v="AC/018P-0349968"/>
    <m/>
  </r>
  <r>
    <n v="140"/>
    <s v="Bảo Việt Nhân Thọ Móng Cái"/>
    <m/>
    <s v="S108701001"/>
    <s v="Phòng KD Móng Cái - MCA"/>
    <s v="A108701003"/>
    <s v="Ban Đầm Hà 1 - MCA"/>
    <s v="U108701026"/>
    <x v="0"/>
    <s v="D108708479"/>
    <s v="Đặng Viết Chờ"/>
    <s v="Tư vấn tài chính"/>
    <d v="2003-04-22T00:00:00"/>
    <m/>
    <s v="569013874"/>
    <s v="Ngô Thị Lộc"/>
    <s v="Số nhà 296 - Phố Trần Phú, Thị trấn Đầm Hà, Huyện Đầm Hà, Quảng Ninh"/>
    <m/>
    <m/>
    <s v="01638813345"/>
    <s v="AC/018P-0349971"/>
    <m/>
    <d v="2019-05-19T00:00:00"/>
    <d v="2019-06-18T00:00:00"/>
    <n v="1000000"/>
    <n v="1000000"/>
    <d v="2019-05-22T00:00:00"/>
    <m/>
    <n v="1000000"/>
    <m/>
    <s v="TAL"/>
    <n v="19"/>
    <n v="5"/>
    <s v="569013874195"/>
    <n v="1000000"/>
    <n v="1000000"/>
    <s v="AC/018P-0349971"/>
    <m/>
  </r>
  <r>
    <n v="141"/>
    <s v="Bảo Việt Nhân Thọ Móng Cái"/>
    <m/>
    <s v="S108701001"/>
    <s v="Phòng KD Móng Cái - MCA"/>
    <s v="A108701003"/>
    <s v="Ban Đầm Hà 1 - MCA"/>
    <s v="U108701026"/>
    <x v="0"/>
    <s v="D108708479"/>
    <s v="Đặng Viết Chờ"/>
    <s v="Tư vấn tài chính"/>
    <d v="2003-04-22T00:00:00"/>
    <m/>
    <s v="569012039"/>
    <s v="Phạm Thị Hồng Yến"/>
    <s v="Số Nhà 296 - Phố Trần Phú, Thị trấn Đầm Hà, Huyện Đầm Hà, Quảng Ninh"/>
    <m/>
    <m/>
    <s v="01674270035"/>
    <s v="AC/018P-0349970"/>
    <m/>
    <d v="2019-05-19T00:00:00"/>
    <d v="2019-06-18T00:00:00"/>
    <n v="500000"/>
    <n v="500000"/>
    <d v="2019-05-22T00:00:00"/>
    <m/>
    <n v="500000"/>
    <m/>
    <s v="TAL"/>
    <n v="19"/>
    <n v="5"/>
    <s v="569012039195"/>
    <n v="500000"/>
    <n v="500000"/>
    <s v="AC/018P-0349970"/>
    <m/>
  </r>
  <r>
    <n v="142"/>
    <s v="Bảo Việt Nhân Thọ Móng Cái"/>
    <m/>
    <s v="S108701001"/>
    <s v="Phòng KD Móng Cái - MCA"/>
    <s v="A108701003"/>
    <s v="Ban Đầm Hà 1 - MCA"/>
    <s v="U108701026"/>
    <x v="0"/>
    <s v="D108708479"/>
    <s v="Đặng Viết Chờ"/>
    <s v="Tư vấn tài chính"/>
    <d v="2003-04-22T00:00:00"/>
    <m/>
    <s v="568315063"/>
    <s v="Ngô Thị Hiểu"/>
    <s v="Thôn Tân Hà, Xã Tân Bình, Huyện Đầm Hà, Quảng Ninh"/>
    <m/>
    <m/>
    <s v="01635 992 636"/>
    <s v="AC/018P-0349967"/>
    <m/>
    <d v="2019-05-19T00:00:00"/>
    <d v="2019-11-18T00:00:00"/>
    <n v="1500000"/>
    <n v="1500000"/>
    <d v="2019-05-22T00:00:00"/>
    <m/>
    <n v="1500000"/>
    <m/>
    <s v="TAL"/>
    <n v="19"/>
    <n v="5"/>
    <s v="568315063195"/>
    <n v="1500000"/>
    <n v="1500000"/>
    <s v="AC/018P-0349967"/>
    <m/>
  </r>
  <r>
    <n v="143"/>
    <s v="Bảo Việt Nhân Thọ Móng Cái"/>
    <m/>
    <s v="S108701001"/>
    <s v="Phòng KD Móng Cái - MCA"/>
    <s v="A108701003"/>
    <s v="Ban Đầm Hà 1 - MCA"/>
    <s v="U108701026"/>
    <x v="0"/>
    <s v="D108708479"/>
    <s v="Đặng Viết Chờ"/>
    <s v="Tư vấn tài chính"/>
    <d v="2003-04-22T00:00:00"/>
    <m/>
    <s v="568667842"/>
    <s v="Đinh Xuân Quảng"/>
    <s v="SN 40 Phố Lê Lương, Thị trấn Đầm Hà, Huyện Đầm Hà, Quảng Ninh"/>
    <m/>
    <m/>
    <s v="0983109458"/>
    <s v="AC/018P-0349969"/>
    <m/>
    <d v="2019-05-19T00:00:00"/>
    <d v="2019-06-18T00:00:00"/>
    <n v="518690"/>
    <n v="518690"/>
    <d v="2019-05-22T00:00:00"/>
    <m/>
    <n v="518690"/>
    <m/>
    <s v="TAL"/>
    <n v="19"/>
    <n v="5"/>
    <s v="568667842195"/>
    <n v="518690"/>
    <n v="518690"/>
    <s v="AC/018P-0349969"/>
    <m/>
  </r>
  <r>
    <n v="144"/>
    <s v="Bảo Việt Nhân Thọ Móng Cái"/>
    <m/>
    <s v="S108701001"/>
    <s v="Phòng KD Móng Cái - MCA"/>
    <s v="A108701003"/>
    <s v="Ban Đầm Hà 1 - MCA"/>
    <s v="U108701026"/>
    <x v="0"/>
    <s v="D108708479"/>
    <s v="Đặng Viết Chờ"/>
    <s v="Tư vấn tài chính"/>
    <d v="2003-04-22T00:00:00"/>
    <m/>
    <s v="03701800033959"/>
    <s v="Phạm Thị Chia"/>
    <s v="Thôn Bình Nguyên, Huyện Đầm Hà, Tỉnh Quảng Ninh"/>
    <m/>
    <m/>
    <m/>
    <s v="08700010436"/>
    <s v="08700010436"/>
    <d v="2019-05-19T00:00:00"/>
    <d v="2019-06-18T00:00:00"/>
    <n v="309200"/>
    <n v="309200"/>
    <d v="2019-05-22T00:00:00"/>
    <m/>
    <n v="309200"/>
    <m/>
    <s v="BVL"/>
    <n v="19"/>
    <n v="5"/>
    <s v="03701800033959195"/>
    <n v="309200"/>
    <n v="309200"/>
    <s v="AC/018P-0349965"/>
    <m/>
  </r>
  <r>
    <n v="145"/>
    <s v="Bảo Việt Nhân Thọ Móng Cái"/>
    <m/>
    <s v="S108701001"/>
    <s v="Phòng KD Móng Cái - MCA"/>
    <s v="A108701003"/>
    <s v="Ban Đầm Hà 1 - MCA"/>
    <s v="U108701026"/>
    <x v="0"/>
    <s v="D108708479"/>
    <s v="Đặng Viết Chờ"/>
    <s v="Tư vấn tài chính"/>
    <d v="2003-04-22T00:00:00"/>
    <m/>
    <s v="08608700000089"/>
    <s v="Đinh Văn Bính"/>
    <s v="Số 27 - Phố Thống Nhất, Huyện Tiên Yên, Tỉnh Quảng Ninh"/>
    <s v="0961025638"/>
    <m/>
    <m/>
    <s v="08700010441"/>
    <s v="08700010441"/>
    <d v="2019-05-20T00:00:00"/>
    <d v="2019-06-19T00:00:00"/>
    <n v="1191700"/>
    <n v="1191700"/>
    <d v="2019-05-21T00:00:00"/>
    <m/>
    <n v="1191700"/>
    <m/>
    <s v="BVL"/>
    <n v="20"/>
    <n v="5"/>
    <s v="08608700000089205"/>
    <n v="1191700"/>
    <n v="1191700"/>
    <s v="AC/018P-0349975"/>
    <m/>
  </r>
  <r>
    <n v="146"/>
    <s v="Bảo Việt Nhân Thọ Móng Cái"/>
    <m/>
    <s v="S108701001"/>
    <s v="Phòng KD Móng Cái - MCA"/>
    <s v="A108701003"/>
    <s v="Ban Đầm Hà 1 - MCA"/>
    <s v="U108701026"/>
    <x v="0"/>
    <s v="D108708479"/>
    <s v="Đặng Viết Chờ"/>
    <s v="Tư vấn tài chính"/>
    <d v="2003-04-22T00:00:00"/>
    <m/>
    <s v="569261555"/>
    <s v="Đào Xuân Pháp"/>
    <s v="Thôn Đông Thành, Xã Quảng An, Huyện Đầm Hà, Quảng Ninh"/>
    <m/>
    <m/>
    <s v="0983531496"/>
    <s v="AC/018P-0349979"/>
    <m/>
    <d v="2019-05-20T00:00:00"/>
    <d v="2019-06-19T00:00:00"/>
    <n v="1027183"/>
    <n v="1027183"/>
    <d v="2019-05-27T00:00:00"/>
    <m/>
    <n v="1027183"/>
    <m/>
    <s v="TAL"/>
    <n v="20"/>
    <n v="5"/>
    <s v="569261555205"/>
    <n v="1027183"/>
    <n v="1027183"/>
    <s v="AC/018P-0349979"/>
    <m/>
  </r>
  <r>
    <n v="147"/>
    <s v="Bảo Việt Nhân Thọ Móng Cái"/>
    <m/>
    <s v="S108701001"/>
    <s v="Phòng KD Móng Cái - MCA"/>
    <s v="A108701003"/>
    <s v="Ban Đầm Hà 1 - MCA"/>
    <s v="U108701026"/>
    <x v="0"/>
    <s v="D108708479"/>
    <s v="Đặng Viết Chờ"/>
    <s v="Tư vấn tài chính"/>
    <d v="2003-04-22T00:00:00"/>
    <m/>
    <s v="569262588"/>
    <s v="Hà Thị Thanh"/>
    <s v="Phố Lê Lương, Thị trấn Đầm Hà, Huyện Đầm Hà, Quảng Ninh"/>
    <s v="0378505281"/>
    <m/>
    <s v="0349716338"/>
    <s v="AC/018P-0349980"/>
    <m/>
    <d v="2019-05-20T00:00:00"/>
    <d v="2019-06-19T00:00:00"/>
    <n v="1019785"/>
    <n v="1019785"/>
    <d v="2019-05-17T00:00:00"/>
    <m/>
    <n v="1019785"/>
    <m/>
    <s v="TAL"/>
    <n v="20"/>
    <n v="5"/>
    <s v="569262588205"/>
    <n v="1019785"/>
    <n v="1019785"/>
    <s v="AC/018P-0349980"/>
    <m/>
  </r>
  <r>
    <n v="148"/>
    <s v="Bảo Việt Nhân Thọ Móng Cái"/>
    <m/>
    <s v="S108701001"/>
    <s v="Phòng KD Móng Cái - MCA"/>
    <s v="A108701003"/>
    <s v="Ban Đầm Hà 1 - MCA"/>
    <s v="U108701026"/>
    <x v="0"/>
    <s v="D108708479"/>
    <s v="Đặng Viết Chờ"/>
    <s v="Tư vấn tài chính"/>
    <d v="2003-04-22T00:00:00"/>
    <m/>
    <s v="03701800035717"/>
    <s v="Hoàng Cẩm Loan"/>
    <s v="Phố Hoàng Văn Thụ, Huyện Đầm Hà, Tỉnh Quảng Ninh"/>
    <m/>
    <m/>
    <m/>
    <s v="08700010439"/>
    <m/>
    <d v="2019-05-20T00:00:00"/>
    <d v="2019-06-19T00:00:00"/>
    <n v="202900"/>
    <m/>
    <m/>
    <m/>
    <n v="202900"/>
    <m/>
    <s v="BVL"/>
    <n v="20"/>
    <n v="5"/>
    <s v="03701800035717205"/>
    <n v="202900"/>
    <n v="202900"/>
    <s v="AC/018P-0349973"/>
    <m/>
  </r>
  <r>
    <n v="149"/>
    <s v="Bảo Việt Nhân Thọ Móng Cái"/>
    <m/>
    <s v="S108701001"/>
    <s v="Phòng KD Móng Cái - MCA"/>
    <s v="A108701003"/>
    <s v="Ban Đầm Hà 1 - MCA"/>
    <s v="U108701026"/>
    <x v="0"/>
    <s v="D108708479"/>
    <s v="Đặng Viết Chờ"/>
    <s v="Tư vấn tài chính"/>
    <d v="2003-04-22T00:00:00"/>
    <m/>
    <s v="569262639"/>
    <s v="Đặng Hải Ninh"/>
    <s v="Số Nhà 152 - Phố Hoàng Văn Thụ, Thị trấn Đầm Hà, Huyện Đầm Hà, Quảng Ninh"/>
    <m/>
    <m/>
    <s v="01655772500"/>
    <s v="AC/018P-0349982"/>
    <m/>
    <d v="2019-05-20T00:00:00"/>
    <d v="2019-06-19T00:00:00"/>
    <n v="2050000"/>
    <n v="2050000"/>
    <d v="2019-05-17T00:00:00"/>
    <m/>
    <n v="2050000"/>
    <m/>
    <s v="TAL"/>
    <n v="20"/>
    <n v="5"/>
    <s v="569262639205"/>
    <n v="2050000"/>
    <n v="2050000"/>
    <s v="AC/018P-0349982"/>
    <m/>
  </r>
  <r>
    <n v="150"/>
    <s v="Bảo Việt Nhân Thọ Móng Cái"/>
    <m/>
    <s v="S108701001"/>
    <s v="Phòng KD Móng Cái - MCA"/>
    <s v="A108701003"/>
    <s v="Ban Đầm Hà 1 - MCA"/>
    <s v="U108701026"/>
    <x v="0"/>
    <s v="D108708479"/>
    <s v="Đặng Viết Chờ"/>
    <s v="Tư vấn tài chính"/>
    <d v="2003-04-22T00:00:00"/>
    <m/>
    <s v="568988970"/>
    <s v="Lê Văn Giảng"/>
    <s v="Phố Bắc Sơn, Thị trấn Đầm Hà, Huyện Đầm Hà, Quảng Ninh"/>
    <m/>
    <m/>
    <s v="01659786112"/>
    <s v="AC/018P-0349978"/>
    <m/>
    <d v="2019-05-20T00:00:00"/>
    <d v="2019-06-19T00:00:00"/>
    <n v="503200"/>
    <n v="503200"/>
    <d v="2019-05-23T00:00:00"/>
    <m/>
    <n v="503200"/>
    <m/>
    <s v="TAL"/>
    <n v="20"/>
    <n v="5"/>
    <s v="568988970205"/>
    <n v="503200"/>
    <n v="503200"/>
    <s v="AC/018P-0349978"/>
    <m/>
  </r>
  <r>
    <n v="151"/>
    <s v="Bảo Việt Nhân Thọ Móng Cái"/>
    <m/>
    <s v="S108701001"/>
    <s v="Phòng KD Móng Cái - MCA"/>
    <s v="A108701003"/>
    <s v="Ban Đầm Hà 1 - MCA"/>
    <s v="U108701026"/>
    <x v="0"/>
    <s v="D108708479"/>
    <s v="Đặng Viết Chờ"/>
    <s v="Tư vấn tài chính"/>
    <d v="2003-04-22T00:00:00"/>
    <m/>
    <s v="02301800226330"/>
    <s v="Phạm Văn Chiều"/>
    <s v="Thôn 2 xã Quảng An, Huyện Đầm Hà, Tỉnh Quảng Ninh"/>
    <m/>
    <m/>
    <m/>
    <s v="08700010438"/>
    <s v="08700010438"/>
    <d v="2019-05-20T00:00:00"/>
    <d v="2019-08-19T00:00:00"/>
    <n v="132800"/>
    <n v="132800"/>
    <d v="2019-05-20T00:00:00"/>
    <m/>
    <n v="132800"/>
    <m/>
    <s v="BVL"/>
    <n v="20"/>
    <n v="5"/>
    <s v="02301800226330205"/>
    <n v="132800"/>
    <n v="132800"/>
    <s v="AC/018P-0349972"/>
    <m/>
  </r>
  <r>
    <n v="152"/>
    <s v="Bảo Việt Nhân Thọ Móng Cái"/>
    <m/>
    <s v="S108701001"/>
    <s v="Phòng KD Móng Cái - MCA"/>
    <s v="A108701003"/>
    <s v="Ban Đầm Hà 1 - MCA"/>
    <s v="U108701026"/>
    <x v="0"/>
    <s v="D108708479"/>
    <s v="Đặng Viết Chờ"/>
    <s v="Tư vấn tài chính"/>
    <d v="2003-04-22T00:00:00"/>
    <m/>
    <s v="568667809"/>
    <s v="Lương Thúy Hạnh"/>
    <s v="SN 102 Hoàng Văn Thụ, Thị trấn Đầm Hà, Huyện Đầm Hà, Quảng Ninh"/>
    <m/>
    <m/>
    <s v="01268229828"/>
    <s v="AC/018P-0349977"/>
    <m/>
    <d v="2019-05-20T00:00:00"/>
    <d v="2019-06-19T00:00:00"/>
    <n v="515060"/>
    <m/>
    <m/>
    <m/>
    <n v="515060"/>
    <m/>
    <s v="TAL"/>
    <n v="20"/>
    <n v="5"/>
    <s v="568667809205"/>
    <n v="515060"/>
    <s v=""/>
    <s v=""/>
    <m/>
  </r>
  <r>
    <n v="153"/>
    <s v="Bảo Việt Nhân Thọ Móng Cái"/>
    <m/>
    <s v="S108701001"/>
    <s v="Phòng KD Móng Cái - MCA"/>
    <s v="A108701003"/>
    <s v="Ban Đầm Hà 1 - MCA"/>
    <s v="U108701026"/>
    <x v="0"/>
    <s v="D108708479"/>
    <s v="Đặng Viết Chờ"/>
    <s v="Tư vấn tài chính"/>
    <d v="2003-04-22T00:00:00"/>
    <m/>
    <s v="569262621"/>
    <s v="Đặng Vân Trường"/>
    <s v="Phố Trần Quốc Toản, Thị trấn Quảng Hà, Huyện Hải Hà, Quảng Ninh"/>
    <m/>
    <s v="0947318706"/>
    <s v="0988119991"/>
    <s v="AC/018P-0349981"/>
    <m/>
    <d v="2019-05-20T00:00:00"/>
    <d v="2019-06-19T00:00:00"/>
    <n v="1000000"/>
    <n v="1000000"/>
    <d v="2019-05-27T00:00:00"/>
    <m/>
    <n v="1000000"/>
    <m/>
    <s v="TAL"/>
    <n v="20"/>
    <n v="5"/>
    <s v="569262621205"/>
    <n v="1000000"/>
    <n v="1000000"/>
    <s v="AC/018P-0349981"/>
    <m/>
  </r>
  <r>
    <n v="154"/>
    <s v="Bảo Việt Nhân Thọ Móng Cái"/>
    <m/>
    <s v="S108701001"/>
    <s v="Phòng KD Móng Cái - MCA"/>
    <s v="A108701003"/>
    <s v="Ban Đầm Hà 1 - MCA"/>
    <s v="U108701026"/>
    <x v="0"/>
    <s v="D108708479"/>
    <s v="Đặng Viết Chờ"/>
    <s v="Tư vấn tài chính"/>
    <d v="2003-04-22T00:00:00"/>
    <m/>
    <s v="568635120"/>
    <s v="Trần Thu Huyền"/>
    <s v="Số 03 - Phố Đông Tiến 1, Thị trấn Tiên Yên, Huyện Tiên Yên, Quảng Ninh"/>
    <m/>
    <m/>
    <s v="01673132858"/>
    <s v="AC/018P-0349976"/>
    <m/>
    <d v="2019-05-20T00:00:00"/>
    <d v="2019-08-19T00:00:00"/>
    <n v="1000000"/>
    <n v="1000000"/>
    <d v="2019-05-21T00:00:00"/>
    <m/>
    <n v="1000000"/>
    <m/>
    <s v="TAL"/>
    <n v="20"/>
    <n v="5"/>
    <s v="568635120205"/>
    <n v="1000000"/>
    <n v="1000000"/>
    <s v="AC/018P-0349976"/>
    <m/>
  </r>
  <r>
    <n v="155"/>
    <s v="Bảo Việt Nhân Thọ Móng Cái"/>
    <m/>
    <s v="S108701001"/>
    <s v="Phòng KD Móng Cái - MCA"/>
    <s v="A108701003"/>
    <s v="Ban Đầm Hà 1 - MCA"/>
    <s v="U108701026"/>
    <x v="0"/>
    <s v="D108708479"/>
    <s v="Đặng Viết Chờ"/>
    <s v="Tư vấn tài chính"/>
    <d v="2003-04-22T00:00:00"/>
    <m/>
    <s v="05701800005336"/>
    <s v="Trần Thị Dậu"/>
    <s v="Tổ 4 Phố Lý Thường Kiệt, Huyện Tiên Yên, Tỉnh Quảng Ninh"/>
    <m/>
    <m/>
    <m/>
    <s v="08700010440"/>
    <s v="08700010440"/>
    <d v="2019-05-20T00:00:00"/>
    <d v="2019-06-19T00:00:00"/>
    <n v="185000"/>
    <n v="185000"/>
    <d v="2019-05-17T00:00:00"/>
    <m/>
    <n v="185000"/>
    <m/>
    <s v="BVL"/>
    <n v="20"/>
    <n v="5"/>
    <s v="05701800005336205"/>
    <n v="185000"/>
    <n v="185000"/>
    <s v="AC/018P-0349974"/>
    <m/>
  </r>
  <r>
    <n v="156"/>
    <s v="Bảo Việt Nhân Thọ Móng Cái"/>
    <m/>
    <s v="S108701001"/>
    <s v="Phòng KD Móng Cái - MCA"/>
    <s v="A108701003"/>
    <s v="Ban Đầm Hà 1 - MCA"/>
    <s v="U108701026"/>
    <x v="0"/>
    <s v="D108708479"/>
    <s v="Đặng Viết Chờ"/>
    <s v="Tư vấn tài chính"/>
    <d v="2003-04-22T00:00:00"/>
    <m/>
    <s v="02401800008216"/>
    <s v="Hoàng Thị Hồng"/>
    <s v="Thôn Trại Giữa, Huyện Đầm Hà, Tỉnh Quảng Ninh"/>
    <s v="0968209890"/>
    <m/>
    <m/>
    <s v="08700010442"/>
    <m/>
    <d v="2019-05-21T00:00:00"/>
    <d v="2019-06-20T00:00:00"/>
    <n v="29600"/>
    <m/>
    <m/>
    <m/>
    <n v="29600"/>
    <m/>
    <s v="BVL"/>
    <n v="21"/>
    <n v="5"/>
    <s v="02401800008216215"/>
    <n v="29600"/>
    <n v="29600"/>
    <s v="AC/018P-0349983"/>
    <m/>
  </r>
  <r>
    <n v="157"/>
    <s v="Bảo Việt Nhân Thọ Móng Cái"/>
    <m/>
    <s v="S108701001"/>
    <s v="Phòng KD Móng Cái - MCA"/>
    <s v="A108701003"/>
    <s v="Ban Đầm Hà 1 - MCA"/>
    <s v="U108701026"/>
    <x v="0"/>
    <s v="D108708479"/>
    <s v="Đặng Viết Chờ"/>
    <s v="Tư vấn tài chính"/>
    <d v="2003-04-22T00:00:00"/>
    <m/>
    <s v="568810939"/>
    <s v="Vương Minh Việt"/>
    <s v="Số nhà 172 - Phố Hoàng Văn Thụ, Thị trấn Đầm Hà, Huyện Đầm Hà, Quảng Ninh"/>
    <s v="0968038787"/>
    <m/>
    <m/>
    <s v="AC/018P-0349984"/>
    <m/>
    <d v="2019-05-21T00:00:00"/>
    <d v="2019-06-20T00:00:00"/>
    <n v="519879"/>
    <n v="519879"/>
    <d v="2019-05-24T00:00:00"/>
    <m/>
    <n v="519879"/>
    <m/>
    <s v="TAL"/>
    <n v="21"/>
    <n v="5"/>
    <s v="568810939215"/>
    <n v="519879"/>
    <n v="519879"/>
    <s v="AC/018P-0349984"/>
    <m/>
  </r>
  <r>
    <n v="158"/>
    <s v="Bảo Việt Nhân Thọ Móng Cái"/>
    <m/>
    <s v="S108701001"/>
    <s v="Phòng KD Móng Cái - MCA"/>
    <s v="A108701003"/>
    <s v="Ban Đầm Hà 1 - MCA"/>
    <s v="U108701026"/>
    <x v="0"/>
    <s v="D108708479"/>
    <s v="Đặng Viết Chờ"/>
    <s v="Tư vấn tài chính"/>
    <d v="2003-04-22T00:00:00"/>
    <m/>
    <s v="569371791"/>
    <s v="Lê Thị Hoàn"/>
    <s v="Thôn Tân Hợp, Xã Quảng Tân, Huyện Đầm Hà, Quảng Ninh"/>
    <m/>
    <s v="0355990714"/>
    <s v="0355990714"/>
    <s v="AC/018P-0349987"/>
    <m/>
    <d v="2019-05-21T00:00:00"/>
    <d v="2019-11-20T00:00:00"/>
    <n v="3000000"/>
    <n v="3000000"/>
    <d v="2019-05-27T00:00:00"/>
    <m/>
    <n v="3000000"/>
    <m/>
    <s v="TAL"/>
    <n v="21"/>
    <n v="5"/>
    <s v="569371791215"/>
    <n v="3000000"/>
    <n v="3000000"/>
    <s v="AC/018P-0349987"/>
    <m/>
  </r>
  <r>
    <n v="159"/>
    <s v="Bảo Việt Nhân Thọ Móng Cái"/>
    <m/>
    <s v="S108701001"/>
    <s v="Phòng KD Móng Cái - MCA"/>
    <s v="A108701003"/>
    <s v="Ban Đầm Hà 1 - MCA"/>
    <s v="U108701026"/>
    <x v="0"/>
    <s v="D108708479"/>
    <s v="Đặng Viết Chờ"/>
    <s v="Tư vấn tài chính"/>
    <d v="2003-04-22T00:00:00"/>
    <m/>
    <s v="568870862"/>
    <s v="Đinh Thị Hòa"/>
    <s v="SN 165 - Phố Hoàng Văn Thụ, Thị trấn Đầm Hà, Huyện Đầm Hà, Quảng Ninh"/>
    <m/>
    <m/>
    <s v="01694394699"/>
    <s v="AC/018P-0349985"/>
    <m/>
    <d v="2019-05-21T00:00:00"/>
    <d v="2019-06-20T00:00:00"/>
    <n v="500000"/>
    <n v="500000"/>
    <d v="2019-05-24T00:00:00"/>
    <m/>
    <n v="500000"/>
    <m/>
    <s v="TAL"/>
    <n v="21"/>
    <n v="5"/>
    <s v="568870862215"/>
    <n v="500000"/>
    <n v="500000"/>
    <s v="AC/018P-0349985"/>
    <m/>
  </r>
  <r>
    <n v="160"/>
    <s v="Bảo Việt Nhân Thọ Móng Cái"/>
    <m/>
    <s v="S108701001"/>
    <s v="Phòng KD Móng Cái - MCA"/>
    <s v="A108701003"/>
    <s v="Ban Đầm Hà 1 - MCA"/>
    <s v="U108701026"/>
    <x v="0"/>
    <s v="D108708479"/>
    <s v="Đặng Viết Chờ"/>
    <s v="Tư vấn tài chính"/>
    <d v="2003-04-22T00:00:00"/>
    <m/>
    <s v="568872241"/>
    <s v="Tô Đức Thắng"/>
    <s v="Số nhà 165 - Phố Hoàng Văn Thụ, Thị trấn Đầm Hà, Huyện Đầm Hà, Quảng Ninh"/>
    <m/>
    <m/>
    <m/>
    <s v="AC/018P-0349986"/>
    <m/>
    <d v="2019-05-21T00:00:00"/>
    <d v="2019-06-20T00:00:00"/>
    <n v="520545"/>
    <n v="520545"/>
    <d v="2019-05-24T00:00:00"/>
    <m/>
    <n v="520545"/>
    <m/>
    <s v="TAL"/>
    <n v="21"/>
    <n v="5"/>
    <s v="568872241215"/>
    <n v="520545"/>
    <n v="520545"/>
    <s v="AC/018P-0349986"/>
    <m/>
  </r>
  <r>
    <n v="161"/>
    <s v="Bảo Việt Nhân Thọ Móng Cái"/>
    <m/>
    <s v="S108701001"/>
    <s v="Phòng KD Móng Cái - MCA"/>
    <s v="A108701003"/>
    <s v="Ban Đầm Hà 1 - MCA"/>
    <s v="U108701026"/>
    <x v="0"/>
    <s v="D108708479"/>
    <s v="Đặng Viết Chờ"/>
    <s v="Tư vấn tài chính"/>
    <d v="2003-04-22T00:00:00"/>
    <m/>
    <s v="568853183"/>
    <s v="Hoàng Minh Sơn"/>
    <s v="Thôn Đầm Buôn, Thị trấn Đầm Hà, Huyện Đầm Hà, Quảng Ninh"/>
    <m/>
    <m/>
    <s v="0979350540"/>
    <s v="AC/018P-0349993"/>
    <m/>
    <d v="2019-05-22T00:00:00"/>
    <d v="2019-06-21T00:00:00"/>
    <n v="518690"/>
    <n v="518690"/>
    <d v="2019-05-21T00:00:00"/>
    <m/>
    <n v="518690"/>
    <m/>
    <s v="TAL"/>
    <n v="22"/>
    <n v="5"/>
    <s v="568853183225"/>
    <n v="518690"/>
    <n v="518690"/>
    <s v="AC/018P-0349993"/>
    <m/>
  </r>
  <r>
    <n v="162"/>
    <s v="Bảo Việt Nhân Thọ Móng Cái"/>
    <m/>
    <s v="S108701001"/>
    <s v="Phòng KD Móng Cái - MCA"/>
    <s v="A108701003"/>
    <s v="Ban Đầm Hà 1 - MCA"/>
    <s v="U108701026"/>
    <x v="0"/>
    <s v="D108708479"/>
    <s v="Đặng Viết Chờ"/>
    <s v="Tư vấn tài chính"/>
    <d v="2003-04-22T00:00:00"/>
    <m/>
    <s v="569484811"/>
    <s v="Lê Văn Đại"/>
    <s v="Thôn Thác Bưởi 1, Xã Tiên Lãng, Huyện Tiên Yên, Quảng Ninh"/>
    <m/>
    <s v="0358236002"/>
    <s v="0976070659"/>
    <s v="AC/018P-0349997"/>
    <m/>
    <d v="2019-05-22T00:00:00"/>
    <d v="2019-06-21T00:00:00"/>
    <n v="1059855"/>
    <m/>
    <m/>
    <m/>
    <n v="1059855"/>
    <m/>
    <s v="TAL"/>
    <n v="22"/>
    <n v="5"/>
    <s v="569484811225"/>
    <n v="1059855"/>
    <s v=""/>
    <s v=""/>
    <m/>
  </r>
  <r>
    <n v="163"/>
    <s v="Bảo Việt Nhân Thọ Móng Cái"/>
    <m/>
    <s v="S108701001"/>
    <s v="Phòng KD Móng Cái - MCA"/>
    <s v="A108701003"/>
    <s v="Ban Đầm Hà 1 - MCA"/>
    <s v="U108701026"/>
    <x v="0"/>
    <s v="D108708479"/>
    <s v="Đặng Viết Chờ"/>
    <s v="Tư vấn tài chính"/>
    <d v="2003-04-22T00:00:00"/>
    <m/>
    <s v="05701800001949"/>
    <s v="Đinh Thị Huyền"/>
    <s v="Phố Hà Quang Vóc Thị trấn Đầm Hà, Huyện Đầm Hà, Tỉnh Quảng Ninh"/>
    <m/>
    <m/>
    <m/>
    <s v="08700010447"/>
    <m/>
    <d v="2019-05-22T00:00:00"/>
    <d v="2019-06-21T00:00:00"/>
    <n v="205100"/>
    <m/>
    <m/>
    <m/>
    <n v="205100"/>
    <m/>
    <s v="BVL"/>
    <n v="22"/>
    <n v="5"/>
    <s v="05701800001949225"/>
    <n v="205100"/>
    <n v="205100"/>
    <s v="AC/018P-0349992"/>
    <m/>
  </r>
  <r>
    <n v="164"/>
    <s v="Bảo Việt Nhân Thọ Móng Cái"/>
    <m/>
    <s v="S108701001"/>
    <s v="Phòng KD Móng Cái - MCA"/>
    <s v="A108701003"/>
    <s v="Ban Đầm Hà 1 - MCA"/>
    <s v="U108701026"/>
    <x v="0"/>
    <s v="D108708479"/>
    <s v="Đặng Viết Chờ"/>
    <s v="Tư vấn tài chính"/>
    <d v="2003-04-22T00:00:00"/>
    <m/>
    <s v="05701800001796"/>
    <s v="Đỗ Xuân Hoè"/>
    <s v="Đầm Buôn Xã Đầm Hà, Huyện Đầm Hà, Tỉnh Quảng Ninh"/>
    <m/>
    <m/>
    <m/>
    <s v="08700010446"/>
    <s v="08700010446"/>
    <d v="2019-05-22T00:00:00"/>
    <d v="2019-06-21T00:00:00"/>
    <n v="201100"/>
    <n v="201100"/>
    <d v="2019-05-22T00:00:00"/>
    <m/>
    <n v="201100"/>
    <m/>
    <s v="BVL"/>
    <n v="22"/>
    <n v="5"/>
    <s v="05701800001796225"/>
    <n v="201100"/>
    <n v="201100"/>
    <s v="AC/018P-0349991"/>
    <m/>
  </r>
  <r>
    <n v="165"/>
    <s v="Bảo Việt Nhân Thọ Móng Cái"/>
    <m/>
    <s v="S108701001"/>
    <s v="Phòng KD Móng Cái - MCA"/>
    <s v="A108701003"/>
    <s v="Ban Đầm Hà 1 - MCA"/>
    <s v="U108701026"/>
    <x v="0"/>
    <s v="D108708479"/>
    <s v="Đặng Viết Chờ"/>
    <s v="Tư vấn tài chính"/>
    <d v="2003-04-22T00:00:00"/>
    <m/>
    <s v="568853201"/>
    <s v="Đào Thị Vân"/>
    <s v="Thôn Đầm Buôn, Thị trấn Đầm Hà, Huyện Đầm Hà, Quảng Ninh"/>
    <m/>
    <m/>
    <s v="01683784296"/>
    <s v="AC/018P-0349995"/>
    <m/>
    <d v="2019-05-22T00:00:00"/>
    <d v="2019-06-21T00:00:00"/>
    <n v="510960"/>
    <n v="510960"/>
    <d v="2019-05-20T00:00:00"/>
    <m/>
    <n v="510960"/>
    <m/>
    <s v="TAL"/>
    <n v="22"/>
    <n v="5"/>
    <s v="568853201225"/>
    <n v="510960"/>
    <n v="510960"/>
    <s v="AC/018P-0349995"/>
    <m/>
  </r>
  <r>
    <n v="166"/>
    <s v="Bảo Việt Nhân Thọ Móng Cái"/>
    <m/>
    <s v="S108701001"/>
    <s v="Phòng KD Móng Cái - MCA"/>
    <s v="A108701003"/>
    <s v="Ban Đầm Hà 1 - MCA"/>
    <s v="U108701026"/>
    <x v="0"/>
    <s v="D108708479"/>
    <s v="Đặng Viết Chờ"/>
    <s v="Tư vấn tài chính"/>
    <d v="2003-04-22T00:00:00"/>
    <m/>
    <s v="02301800222936"/>
    <s v="Tô Văn Việt"/>
    <s v="Thôn Phương Đông Xã Đông Ngũ, Huyện Tiên Yên, Tỉnh Quảng Ninh"/>
    <m/>
    <m/>
    <m/>
    <s v="08700010443"/>
    <s v="08700010443"/>
    <d v="2019-05-22T00:00:00"/>
    <d v="2019-08-21T00:00:00"/>
    <n v="127900"/>
    <n v="127900"/>
    <d v="2019-05-17T00:00:00"/>
    <m/>
    <n v="127900"/>
    <m/>
    <s v="BVL"/>
    <n v="22"/>
    <n v="5"/>
    <s v="02301800222936225"/>
    <n v="127900"/>
    <n v="127900"/>
    <s v="AC/018P-0349988"/>
    <m/>
  </r>
  <r>
    <n v="167"/>
    <s v="Bảo Việt Nhân Thọ Móng Cái"/>
    <m/>
    <s v="S108701001"/>
    <s v="Phòng KD Móng Cái - MCA"/>
    <s v="A108701003"/>
    <s v="Ban Đầm Hà 1 - MCA"/>
    <s v="U108701026"/>
    <x v="0"/>
    <s v="D108708479"/>
    <s v="Đặng Viết Chờ"/>
    <s v="Tư vấn tài chính"/>
    <d v="2003-04-22T00:00:00"/>
    <m/>
    <s v="03901800000634"/>
    <s v="Nguyễn Văn Bích"/>
    <s v="Phố Lỷ A Coỏng Thị trấn Đầm Hà, Huyện Đầm Hà, Tỉnh Quảng Ninh"/>
    <m/>
    <m/>
    <m/>
    <s v="08700010444"/>
    <m/>
    <d v="2019-05-22T00:00:00"/>
    <d v="2019-08-21T00:00:00"/>
    <n v="1189900"/>
    <m/>
    <m/>
    <m/>
    <n v="1189900"/>
    <m/>
    <s v="BVL"/>
    <n v="22"/>
    <n v="5"/>
    <s v="03901800000634225"/>
    <n v="1189900"/>
    <s v=""/>
    <s v=""/>
    <m/>
  </r>
  <r>
    <n v="168"/>
    <s v="Bảo Việt Nhân Thọ Móng Cái"/>
    <m/>
    <s v="S108701001"/>
    <s v="Phòng KD Móng Cái - MCA"/>
    <s v="A108701003"/>
    <s v="Ban Đầm Hà 1 - MCA"/>
    <s v="U108701026"/>
    <x v="0"/>
    <s v="D108708479"/>
    <s v="Đặng Viết Chờ"/>
    <s v="Tư vấn tài chính"/>
    <d v="2003-04-22T00:00:00"/>
    <m/>
    <s v="05701800001567"/>
    <s v="Lương Thị Gái"/>
    <s v="Thôn Đầm Buôn Xã Đầm Hà, Huyện Đầm Hà, Tỉnh Quảng Ninh"/>
    <m/>
    <m/>
    <m/>
    <s v="08700010445"/>
    <s v="08700010445"/>
    <d v="2019-05-22T00:00:00"/>
    <d v="2019-06-21T00:00:00"/>
    <n v="202600"/>
    <n v="202600"/>
    <d v="2019-05-20T00:00:00"/>
    <m/>
    <n v="202600"/>
    <m/>
    <s v="BVL"/>
    <n v="22"/>
    <n v="5"/>
    <s v="05701800001567225"/>
    <n v="202600"/>
    <n v="202600"/>
    <s v="AC/018P-0349990"/>
    <m/>
  </r>
  <r>
    <n v="169"/>
    <s v="Bảo Việt Nhân Thọ Móng Cái"/>
    <m/>
    <s v="S108701001"/>
    <s v="Phòng KD Móng Cái - MCA"/>
    <s v="A108701003"/>
    <s v="Ban Đầm Hà 1 - MCA"/>
    <s v="U108701026"/>
    <x v="0"/>
    <s v="D108708479"/>
    <s v="Đặng Viết Chờ"/>
    <s v="Tư vấn tài chính"/>
    <d v="2003-04-22T00:00:00"/>
    <m/>
    <s v="568853193"/>
    <s v="Đào Thị Vân"/>
    <s v="Thôn Đầm Buôn, Thị trấn Đầm Hà, Huyện Đầm Hà, Quảng Ninh"/>
    <m/>
    <m/>
    <s v="01683784296"/>
    <s v="AC/018P-0349994"/>
    <m/>
    <d v="2019-05-22T00:00:00"/>
    <d v="2019-06-21T00:00:00"/>
    <n v="510960"/>
    <n v="510960"/>
    <d v="2019-05-20T00:00:00"/>
    <m/>
    <n v="510960"/>
    <m/>
    <s v="TAL"/>
    <n v="22"/>
    <n v="5"/>
    <s v="568853193225"/>
    <n v="510960"/>
    <n v="510960"/>
    <s v="AC/018P-0349994"/>
    <m/>
  </r>
  <r>
    <n v="170"/>
    <s v="Bảo Việt Nhân Thọ Móng Cái"/>
    <m/>
    <s v="S108701001"/>
    <s v="Phòng KD Móng Cái - MCA"/>
    <s v="A108701003"/>
    <s v="Ban Đầm Hà 1 - MCA"/>
    <s v="U108701026"/>
    <x v="0"/>
    <s v="D108708479"/>
    <s v="Đặng Viết Chờ"/>
    <s v="Tư vấn tài chính"/>
    <d v="2003-04-22T00:00:00"/>
    <m/>
    <s v="569163165"/>
    <s v="Vũ Văn Bốn (Vũ Văn Hào)"/>
    <s v="Thôn An Lợi, Xã Quảng Lợi, Huyện Đầm Hà, Quảng Ninh"/>
    <m/>
    <m/>
    <s v="0983298623"/>
    <s v="AC/018P-0349996"/>
    <m/>
    <d v="2019-05-22T00:00:00"/>
    <d v="2019-06-21T00:00:00"/>
    <n v="1000000"/>
    <n v="1000000"/>
    <d v="2019-05-20T00:00:00"/>
    <m/>
    <n v="1000000"/>
    <m/>
    <s v="TAL"/>
    <n v="22"/>
    <n v="5"/>
    <s v="569163165225"/>
    <n v="1000000"/>
    <n v="1000000"/>
    <s v="AC/018P-0349996"/>
    <m/>
  </r>
  <r>
    <n v="171"/>
    <s v="Bảo Việt Nhân Thọ Móng Cái"/>
    <m/>
    <s v="S108701001"/>
    <s v="Phòng KD Móng Cái - MCA"/>
    <s v="A108701003"/>
    <s v="Ban Đầm Hà 1 - MCA"/>
    <s v="U108701026"/>
    <x v="0"/>
    <s v="D108708479"/>
    <s v="Đặng Viết Chờ"/>
    <s v="Tư vấn tài chính"/>
    <d v="2003-04-22T00:00:00"/>
    <m/>
    <s v="568791635"/>
    <s v="Phạm Đức Thùy"/>
    <s v="Thôn 6 - Trại Khe, Xã Đầm Hà, Huyện Đầm Hà, Quảng Ninh"/>
    <m/>
    <m/>
    <s v="0964115160"/>
    <s v="AC/018P-0350004"/>
    <m/>
    <d v="2019-05-23T00:00:00"/>
    <d v="2019-08-22T00:00:00"/>
    <n v="1506276"/>
    <n v="1506276"/>
    <d v="2019-05-27T00:00:00"/>
    <m/>
    <n v="1506276"/>
    <m/>
    <s v="TAL"/>
    <n v="23"/>
    <n v="5"/>
    <s v="568791635235"/>
    <n v="1506276"/>
    <n v="1506276"/>
    <s v="AC/018P-0350004"/>
    <m/>
  </r>
  <r>
    <n v="172"/>
    <s v="Bảo Việt Nhân Thọ Móng Cái"/>
    <m/>
    <s v="S108701001"/>
    <s v="Phòng KD Móng Cái - MCA"/>
    <s v="A108701003"/>
    <s v="Ban Đầm Hà 1 - MCA"/>
    <s v="U108701026"/>
    <x v="0"/>
    <s v="D108708479"/>
    <s v="Đặng Viết Chờ"/>
    <s v="Tư vấn tài chính"/>
    <d v="2003-04-22T00:00:00"/>
    <m/>
    <s v="568791473"/>
    <s v="Nguyễn Văn Thâu"/>
    <s v="Thôn An Lợi, Xã Quảng Lợi, Huyện Đầm Hà, Quảng Ninh"/>
    <m/>
    <m/>
    <s v="0973963705"/>
    <s v="AC/018P-0350003"/>
    <m/>
    <d v="2019-05-23T00:00:00"/>
    <d v="2019-08-22T00:00:00"/>
    <n v="1499562"/>
    <n v="1499562"/>
    <d v="2019-05-20T00:00:00"/>
    <m/>
    <n v="1499562"/>
    <m/>
    <s v="TAL"/>
    <n v="23"/>
    <n v="5"/>
    <s v="568791473235"/>
    <n v="1499562"/>
    <n v="1499562"/>
    <s v="AC/018P-0350003"/>
    <m/>
  </r>
  <r>
    <n v="173"/>
    <s v="Bảo Việt Nhân Thọ Móng Cái"/>
    <m/>
    <s v="S108701001"/>
    <s v="Phòng KD Móng Cái - MCA"/>
    <s v="A108701003"/>
    <s v="Ban Đầm Hà 1 - MCA"/>
    <s v="U108701026"/>
    <x v="0"/>
    <s v="D108708479"/>
    <s v="Đặng Viết Chờ"/>
    <s v="Tư vấn tài chính"/>
    <d v="2003-04-22T00:00:00"/>
    <m/>
    <s v="02301800209425"/>
    <s v="Lương Thị Dinh"/>
    <s v="Xã Đông Ngũ, Huyện Tiên Yên, Tỉnh Quảng Ninh"/>
    <m/>
    <m/>
    <m/>
    <s v="08700010449"/>
    <m/>
    <d v="2019-05-23T00:00:00"/>
    <d v="2019-06-22T00:00:00"/>
    <n v="193300"/>
    <m/>
    <m/>
    <m/>
    <n v="193300"/>
    <m/>
    <s v="BVL"/>
    <n v="23"/>
    <n v="5"/>
    <s v="02301800209425235"/>
    <n v="193300"/>
    <s v=""/>
    <s v=""/>
    <m/>
  </r>
  <r>
    <n v="174"/>
    <s v="Bảo Việt Nhân Thọ Móng Cái"/>
    <m/>
    <s v="S108701001"/>
    <s v="Phòng KD Móng Cái - MCA"/>
    <s v="A108701003"/>
    <s v="Ban Đầm Hà 1 - MCA"/>
    <s v="U108701026"/>
    <x v="0"/>
    <s v="D108708479"/>
    <s v="Đặng Viết Chờ"/>
    <s v="Tư vấn tài chính"/>
    <d v="2003-04-22T00:00:00"/>
    <m/>
    <s v="569428018"/>
    <s v="Trần Thị Hồng Trang"/>
    <s v="Thôn Tân Hòa, Xã Quảng Tân, Huyện Đầm Hà, Quảng Ninh"/>
    <m/>
    <m/>
    <s v="0986707092"/>
    <s v="AC/018P-0350008"/>
    <m/>
    <d v="2019-05-23T00:00:00"/>
    <d v="2019-06-22T00:00:00"/>
    <n v="1019072"/>
    <n v="1019072"/>
    <d v="2019-05-23T00:00:00"/>
    <m/>
    <n v="1019072"/>
    <m/>
    <s v="TAL"/>
    <n v="23"/>
    <n v="5"/>
    <s v="569428018235"/>
    <n v="1019072"/>
    <n v="1019072"/>
    <s v="AC/018P-0350008"/>
    <m/>
  </r>
  <r>
    <n v="175"/>
    <s v="Bảo Việt Nhân Thọ Móng Cái"/>
    <m/>
    <s v="S108701001"/>
    <s v="Phòng KD Móng Cái - MCA"/>
    <s v="A108701003"/>
    <s v="Ban Đầm Hà 1 - MCA"/>
    <s v="U108701026"/>
    <x v="0"/>
    <s v="D108708479"/>
    <s v="Đặng Viết Chờ"/>
    <s v="Tư vấn tài chính"/>
    <d v="2003-04-22T00:00:00"/>
    <m/>
    <s v="568791766"/>
    <s v="Nguyễn Huy Tâm"/>
    <s v="Thôn An Lợi, Xã Quảng Lợi, Huyện Đầm Hà, Quảng Ninh"/>
    <m/>
    <m/>
    <s v="0964236863"/>
    <s v="AC/018P-0350005"/>
    <m/>
    <d v="2019-05-23T00:00:00"/>
    <d v="2019-08-22T00:00:00"/>
    <n v="999574"/>
    <n v="999574"/>
    <d v="2019-05-20T00:00:00"/>
    <m/>
    <n v="999574"/>
    <m/>
    <s v="TAL"/>
    <n v="23"/>
    <n v="5"/>
    <s v="568791766235"/>
    <n v="999574"/>
    <n v="999574"/>
    <s v="AC/018P-0350005"/>
    <m/>
  </r>
  <r>
    <n v="176"/>
    <s v="Bảo Việt Nhân Thọ Móng Cái"/>
    <m/>
    <s v="S108701001"/>
    <s v="Phòng KD Móng Cái - MCA"/>
    <s v="A108701003"/>
    <s v="Ban Đầm Hà 1 - MCA"/>
    <s v="U108701026"/>
    <x v="0"/>
    <s v="D108708479"/>
    <s v="Đặng Viết Chờ"/>
    <s v="Tư vấn tài chính"/>
    <d v="2003-04-22T00:00:00"/>
    <m/>
    <s v="568755836"/>
    <s v="Chu Thị Hường"/>
    <s v="SN 90 Phố Minh Khai, Thị trấn Đầm Hà, Huyện Đầm Hà, Quảng Ninh"/>
    <m/>
    <m/>
    <s v="0982903136"/>
    <s v="AC/018P-0350002"/>
    <m/>
    <d v="2019-05-23T00:00:00"/>
    <d v="2019-06-22T00:00:00"/>
    <n v="515911"/>
    <m/>
    <m/>
    <m/>
    <n v="515911"/>
    <m/>
    <s v="TAL"/>
    <n v="23"/>
    <n v="5"/>
    <s v="568755836235"/>
    <n v="515911"/>
    <s v=""/>
    <s v=""/>
    <m/>
  </r>
  <r>
    <n v="177"/>
    <s v="Bảo Việt Nhân Thọ Móng Cái"/>
    <m/>
    <s v="S108701001"/>
    <s v="Phòng KD Móng Cái - MCA"/>
    <s v="A108701003"/>
    <s v="Ban Đầm Hà 1 - MCA"/>
    <s v="U108701026"/>
    <x v="0"/>
    <s v="D108708479"/>
    <s v="Đặng Viết Chờ"/>
    <s v="Tư vấn tài chính"/>
    <d v="2003-04-22T00:00:00"/>
    <m/>
    <s v="568689863"/>
    <s v="Đặng Quốc Cường"/>
    <s v="Số nhà 45 - Phố Bắc Sơn, Thị trấn Đầm Hà, Huyện Đầm Hà, Quảng Ninh"/>
    <m/>
    <m/>
    <s v="01699279154"/>
    <s v="AC/018P-0350001"/>
    <m/>
    <d v="2019-05-23T00:00:00"/>
    <d v="2019-11-22T00:00:00"/>
    <n v="1509408"/>
    <n v="1509408"/>
    <d v="2019-05-27T00:00:00"/>
    <m/>
    <n v="1509408"/>
    <m/>
    <s v="TAL"/>
    <n v="23"/>
    <n v="5"/>
    <s v="568689863235"/>
    <n v="1509408"/>
    <n v="1509408"/>
    <s v="AC/018P-0350001"/>
    <m/>
  </r>
  <r>
    <n v="178"/>
    <s v="Bảo Việt Nhân Thọ Móng Cái"/>
    <m/>
    <s v="S108701001"/>
    <s v="Phòng KD Móng Cái - MCA"/>
    <s v="A108701003"/>
    <s v="Ban Đầm Hà 1 - MCA"/>
    <s v="U108701026"/>
    <x v="0"/>
    <s v="D108708479"/>
    <s v="Đặng Viết Chờ"/>
    <s v="Tư vấn tài chính"/>
    <d v="2003-04-22T00:00:00"/>
    <m/>
    <s v="02301800175805"/>
    <s v="Lê Tiến Hùng"/>
    <s v="Thôn Thác Bưởi 1 Xã Tiên Lãng, Huyện Tiên Yên, Tỉnh Quảng Ninh"/>
    <m/>
    <s v="740461"/>
    <m/>
    <s v="08700010448"/>
    <s v="08700010448"/>
    <d v="2019-05-23T00:00:00"/>
    <d v="2019-06-22T00:00:00"/>
    <n v="104700"/>
    <n v="104700"/>
    <d v="2019-05-17T00:00:00"/>
    <m/>
    <n v="104700"/>
    <m/>
    <s v="BVL"/>
    <n v="23"/>
    <n v="5"/>
    <s v="02301800175805235"/>
    <n v="104700"/>
    <n v="104700"/>
    <s v="AC/018P-0349998"/>
    <m/>
  </r>
  <r>
    <n v="179"/>
    <s v="Bảo Việt Nhân Thọ Móng Cái"/>
    <m/>
    <s v="S108701001"/>
    <s v="Phòng KD Móng Cái - MCA"/>
    <s v="A108701003"/>
    <s v="Ban Đầm Hà 1 - MCA"/>
    <s v="U108701026"/>
    <x v="0"/>
    <s v="D108708479"/>
    <s v="Đặng Viết Chờ"/>
    <s v="Tư vấn tài chính"/>
    <d v="2003-04-22T00:00:00"/>
    <m/>
    <s v="02301800228730"/>
    <s v="Vũ Văn Toản"/>
    <s v="Thôn 4 Quảng Tân, Huyện Đầm Hà, Tỉnh Quảng Ninh"/>
    <m/>
    <m/>
    <m/>
    <s v="08700010450"/>
    <s v="08700010450"/>
    <d v="2019-05-23T00:00:00"/>
    <d v="2019-08-22T00:00:00"/>
    <n v="146800"/>
    <n v="146800"/>
    <d v="2019-05-22T00:00:00"/>
    <m/>
    <n v="146800"/>
    <m/>
    <s v="BVL"/>
    <n v="23"/>
    <n v="5"/>
    <s v="02301800228730235"/>
    <n v="146800"/>
    <n v="146800"/>
    <s v="AC/018P-0350000"/>
    <m/>
  </r>
  <r>
    <n v="180"/>
    <s v="Bảo Việt Nhân Thọ Móng Cái"/>
    <m/>
    <s v="S108701001"/>
    <s v="Phòng KD Móng Cái - MCA"/>
    <s v="A108701003"/>
    <s v="Ban Đầm Hà 1 - MCA"/>
    <s v="U108701026"/>
    <x v="0"/>
    <s v="D108708479"/>
    <s v="Đặng Viết Chờ"/>
    <s v="Tư vấn tài chính"/>
    <d v="2003-04-22T00:00:00"/>
    <m/>
    <s v="568853078"/>
    <s v="Trần Văn Uông"/>
    <s v="Thôn Tân Hà, Xã Tân Bình, Huyện Đầm Hà, Quảng Ninh"/>
    <m/>
    <m/>
    <s v="01635268675"/>
    <s v="AC/018P-0350007"/>
    <m/>
    <d v="2019-05-23T00:00:00"/>
    <d v="2019-08-22T00:00:00"/>
    <n v="1500000"/>
    <n v="1500000"/>
    <d v="2019-05-22T00:00:00"/>
    <m/>
    <n v="1500000"/>
    <m/>
    <s v="TAL"/>
    <n v="23"/>
    <n v="5"/>
    <s v="568853078235"/>
    <n v="1500000"/>
    <n v="1500000"/>
    <s v="AC/018P-0350007"/>
    <m/>
  </r>
  <r>
    <n v="181"/>
    <s v="Bảo Việt Nhân Thọ Móng Cái"/>
    <m/>
    <s v="S108701001"/>
    <s v="Phòng KD Móng Cái - MCA"/>
    <s v="A108701003"/>
    <s v="Ban Đầm Hà 1 - MCA"/>
    <s v="U108701026"/>
    <x v="0"/>
    <s v="D108708479"/>
    <s v="Đặng Viết Chờ"/>
    <s v="Tư vấn tài chính"/>
    <d v="2003-04-22T00:00:00"/>
    <m/>
    <s v="568793049"/>
    <s v="Diệp Thị Tần"/>
    <s v="Thôn Trường Tùng, Xã Hải Lạng, Huyện Tiên Yên, Quảng Ninh"/>
    <m/>
    <m/>
    <s v="01687297196"/>
    <s v="AC/018P-0350006"/>
    <m/>
    <d v="2019-05-23T00:00:00"/>
    <d v="2019-11-22T00:00:00"/>
    <n v="3093264"/>
    <n v="3093264"/>
    <d v="2019-05-24T00:00:00"/>
    <m/>
    <n v="3093264"/>
    <m/>
    <s v="TAL"/>
    <n v="23"/>
    <n v="5"/>
    <s v="568793049235"/>
    <n v="3093264"/>
    <n v="3093264"/>
    <s v="AC/018P-0350006"/>
    <m/>
  </r>
  <r>
    <n v="182"/>
    <s v="Bảo Việt Nhân Thọ Móng Cái"/>
    <m/>
    <s v="S108701001"/>
    <s v="Phòng KD Móng Cái - MCA"/>
    <s v="A108701003"/>
    <s v="Ban Đầm Hà 1 - MCA"/>
    <s v="U108701026"/>
    <x v="0"/>
    <s v="D108708479"/>
    <s v="Đặng Viết Chờ"/>
    <s v="Tư vấn tài chính"/>
    <d v="2003-04-22T00:00:00"/>
    <m/>
    <s v="569130764"/>
    <s v="Vũ Quang Tĩnh"/>
    <s v="Số nhà 90 - Phố Minh Khai, Thị trấn Đầm Hà, Huyện Đầm Hà, Quảng Ninh"/>
    <m/>
    <m/>
    <s v="0982903136"/>
    <s v="AC/018P-0350015"/>
    <m/>
    <d v="2019-05-24T00:00:00"/>
    <d v="2019-06-23T00:00:00"/>
    <n v="1070255"/>
    <m/>
    <m/>
    <m/>
    <n v="1070255"/>
    <m/>
    <s v="TAL"/>
    <n v="24"/>
    <n v="5"/>
    <s v="569130764245"/>
    <n v="1070255"/>
    <s v=""/>
    <s v=""/>
    <m/>
  </r>
  <r>
    <n v="183"/>
    <s v="Bảo Việt Nhân Thọ Móng Cái"/>
    <m/>
    <s v="S108701001"/>
    <s v="Phòng KD Móng Cái - MCA"/>
    <s v="A108701003"/>
    <s v="Ban Đầm Hà 1 - MCA"/>
    <s v="U108701026"/>
    <x v="0"/>
    <s v="D108708479"/>
    <s v="Đặng Viết Chờ"/>
    <s v="Tư vấn tài chính"/>
    <d v="2003-04-22T00:00:00"/>
    <m/>
    <s v="02301800192024"/>
    <s v="Phạm Văn Độ"/>
    <s v="Thôn 1 Xã Quảng Điền, Huyện Hải Hà, Tỉnh Quảng Ninh"/>
    <m/>
    <m/>
    <m/>
    <s v="08700010451"/>
    <m/>
    <d v="2019-05-24T00:00:00"/>
    <d v="2019-08-23T00:00:00"/>
    <n v="128200"/>
    <m/>
    <m/>
    <m/>
    <n v="128200"/>
    <m/>
    <s v="BVL"/>
    <n v="24"/>
    <n v="5"/>
    <s v="02301800192024245"/>
    <n v="128200"/>
    <n v="128200"/>
    <s v="AC/018P-0350009"/>
    <m/>
  </r>
  <r>
    <n v="184"/>
    <s v="Bảo Việt Nhân Thọ Móng Cái"/>
    <m/>
    <s v="S108701001"/>
    <s v="Phòng KD Móng Cái - MCA"/>
    <s v="A108701003"/>
    <s v="Ban Đầm Hà 1 - MCA"/>
    <s v="U108701026"/>
    <x v="0"/>
    <s v="D108708479"/>
    <s v="Đặng Viết Chờ"/>
    <s v="Tư vấn tài chính"/>
    <d v="2003-04-22T00:00:00"/>
    <m/>
    <s v="03701800033676"/>
    <s v="Đặng Thị Hồng"/>
    <s v="Thôn Tân Hà, Huyện Đầm Hà, Tỉnh Quảng Ninh"/>
    <s v="0335268675"/>
    <s v="0335268675"/>
    <m/>
    <s v="08700010453"/>
    <s v="08700010453"/>
    <d v="2019-05-24T00:00:00"/>
    <d v="2019-08-23T00:00:00"/>
    <n v="596700"/>
    <n v="596700"/>
    <d v="2019-05-22T00:00:00"/>
    <m/>
    <n v="596700"/>
    <m/>
    <s v="BVL"/>
    <n v="24"/>
    <n v="5"/>
    <s v="03701800033676245"/>
    <n v="596700"/>
    <n v="596700"/>
    <s v="AC/018P-0350011"/>
    <m/>
  </r>
  <r>
    <n v="185"/>
    <s v="Bảo Việt Nhân Thọ Móng Cái"/>
    <m/>
    <s v="S108701001"/>
    <s v="Phòng KD Móng Cái - MCA"/>
    <s v="A108701003"/>
    <s v="Ban Đầm Hà 1 - MCA"/>
    <s v="U108701026"/>
    <x v="0"/>
    <s v="D108708479"/>
    <s v="Đặng Viết Chờ"/>
    <s v="Tư vấn tài chính"/>
    <d v="2003-04-22T00:00:00"/>
    <m/>
    <s v="568853751"/>
    <s v="Hiên Thị Chiên"/>
    <s v="Thôn Thác Bưởi 1, Xã Tiên Lãng, Huyện Tiên Yên, Quảng Ninh"/>
    <m/>
    <m/>
    <s v="01657687643"/>
    <s v="AC/018P-0350014"/>
    <m/>
    <d v="2019-05-24T00:00:00"/>
    <d v="2019-08-23T00:00:00"/>
    <n v="1501892"/>
    <n v="1501892"/>
    <d v="2019-05-21T00:00:00"/>
    <m/>
    <n v="1501892"/>
    <m/>
    <s v="TAL"/>
    <n v="24"/>
    <n v="5"/>
    <s v="568853751245"/>
    <n v="1501892"/>
    <n v="1501892"/>
    <s v="AC/018P-0350014"/>
    <m/>
  </r>
  <r>
    <n v="186"/>
    <s v="Bảo Việt Nhân Thọ Móng Cái"/>
    <m/>
    <s v="S108701001"/>
    <s v="Phòng KD Móng Cái - MCA"/>
    <s v="A108701003"/>
    <s v="Ban Đầm Hà 1 - MCA"/>
    <s v="U108701026"/>
    <x v="0"/>
    <s v="D108708479"/>
    <s v="Đặng Viết Chờ"/>
    <s v="Tư vấn tài chính"/>
    <d v="2003-04-22T00:00:00"/>
    <m/>
    <s v="03701800033775"/>
    <s v="Chìu A Sám"/>
    <s v="Thôn Tân Hà, Huyện Đầm Hà, Tỉnh Quảng Ninh"/>
    <m/>
    <m/>
    <m/>
    <s v="08700010455"/>
    <s v="08700010455"/>
    <d v="2019-05-24T00:00:00"/>
    <d v="2019-08-23T00:00:00"/>
    <n v="602100"/>
    <n v="602100"/>
    <d v="2019-05-22T00:00:00"/>
    <m/>
    <n v="602100"/>
    <m/>
    <s v="BVL"/>
    <n v="24"/>
    <n v="5"/>
    <s v="03701800033775245"/>
    <n v="602100"/>
    <n v="602100"/>
    <s v="AC/018P-0350013"/>
    <m/>
  </r>
  <r>
    <n v="187"/>
    <s v="Bảo Việt Nhân Thọ Móng Cái"/>
    <m/>
    <s v="S108701001"/>
    <s v="Phòng KD Móng Cái - MCA"/>
    <s v="A108701003"/>
    <s v="Ban Đầm Hà 1 - MCA"/>
    <s v="U108701026"/>
    <x v="0"/>
    <s v="D108708479"/>
    <s v="Đặng Viết Chờ"/>
    <s v="Tư vấn tài chính"/>
    <d v="2003-04-22T00:00:00"/>
    <m/>
    <s v="569245040"/>
    <s v="Đinh Diệu Linh"/>
    <s v="Số 173 - Phố Hoàng Văn Thụ, Thị trấn Đầm Hà, Huyện Đầm Hà, Quảng Ninh"/>
    <m/>
    <m/>
    <s v="0966615219"/>
    <s v="AC/018P-0350017"/>
    <m/>
    <d v="2019-05-24T00:00:00"/>
    <d v="2019-06-23T00:00:00"/>
    <n v="1000000"/>
    <n v="1000000"/>
    <d v="2019-05-13T00:00:00"/>
    <m/>
    <n v="1000000"/>
    <m/>
    <s v="TAL"/>
    <n v="24"/>
    <n v="5"/>
    <s v="569245040245"/>
    <n v="1000000"/>
    <n v="1000000"/>
    <s v="AC/018P-0350017"/>
    <m/>
  </r>
  <r>
    <n v="188"/>
    <s v="Bảo Việt Nhân Thọ Móng Cái"/>
    <m/>
    <s v="S108701001"/>
    <s v="Phòng KD Móng Cái - MCA"/>
    <s v="A108701003"/>
    <s v="Ban Đầm Hà 1 - MCA"/>
    <s v="U108701026"/>
    <x v="0"/>
    <s v="D108708479"/>
    <s v="Đặng Viết Chờ"/>
    <s v="Tư vấn tài chính"/>
    <d v="2003-04-22T00:00:00"/>
    <m/>
    <s v="569245016"/>
    <s v="Nguyễn Đức Thắng"/>
    <s v="Thống Nhất, Thị trấn Tiên Yên, Huyện Tiên Yên, Quảng Ninh"/>
    <m/>
    <m/>
    <s v="0986127771"/>
    <s v="AC/018P-0350016"/>
    <m/>
    <d v="2019-05-24T00:00:00"/>
    <d v="2020-05-23T00:00:00"/>
    <n v="12000000"/>
    <n v="12000000"/>
    <d v="2019-05-21T00:00:00"/>
    <m/>
    <n v="12000000"/>
    <m/>
    <s v="TAL"/>
    <n v="24"/>
    <n v="5"/>
    <s v="569245016245"/>
    <n v="12000000"/>
    <n v="12000000"/>
    <s v="AC/018P-0350016"/>
    <m/>
  </r>
  <r>
    <n v="189"/>
    <s v="Bảo Việt Nhân Thọ Móng Cái"/>
    <m/>
    <s v="S108701001"/>
    <s v="Phòng KD Móng Cái - MCA"/>
    <s v="A108701003"/>
    <s v="Ban Đầm Hà 1 - MCA"/>
    <s v="U108701026"/>
    <x v="0"/>
    <s v="D108708479"/>
    <s v="Đặng Viết Chờ"/>
    <s v="Tư vấn tài chính"/>
    <d v="2003-04-22T00:00:00"/>
    <m/>
    <s v="03701800033737"/>
    <s v="Trần Thị Hương"/>
    <s v="Tân Hà, Huyện Đầm Hà, Tỉnh Quảng Ninh"/>
    <m/>
    <m/>
    <m/>
    <s v="08700010454"/>
    <s v="08700010454"/>
    <d v="2019-05-24T00:00:00"/>
    <d v="2019-08-23T00:00:00"/>
    <n v="598500"/>
    <n v="598500"/>
    <d v="2019-05-22T00:00:00"/>
    <m/>
    <n v="598500"/>
    <m/>
    <s v="BVL"/>
    <n v="24"/>
    <n v="5"/>
    <s v="03701800033737245"/>
    <n v="598500"/>
    <n v="598500"/>
    <s v="AC/018P-0350012"/>
    <m/>
  </r>
  <r>
    <n v="190"/>
    <s v="Bảo Việt Nhân Thọ Móng Cái"/>
    <m/>
    <s v="S108701001"/>
    <s v="Phòng KD Móng Cái - MCA"/>
    <s v="A108701003"/>
    <s v="Ban Đầm Hà 1 - MCA"/>
    <s v="U108701026"/>
    <x v="0"/>
    <s v="D108708479"/>
    <s v="Đặng Viết Chờ"/>
    <s v="Tư vấn tài chính"/>
    <d v="2003-04-22T00:00:00"/>
    <m/>
    <s v="03701800033669"/>
    <s v="Trần Văn Vui"/>
    <s v="Thôn Tân Hà, Huyện Đầm Hà, Tỉnh Quảng Ninh"/>
    <m/>
    <m/>
    <m/>
    <s v="08700010452"/>
    <s v="08700010452"/>
    <d v="2019-05-24T00:00:00"/>
    <d v="2019-08-23T00:00:00"/>
    <n v="590200"/>
    <n v="590200"/>
    <d v="2019-05-22T00:00:00"/>
    <m/>
    <n v="590200"/>
    <m/>
    <s v="BVL"/>
    <n v="24"/>
    <n v="5"/>
    <s v="03701800033669245"/>
    <n v="590200"/>
    <n v="590200"/>
    <s v="AC/018P-0350010"/>
    <m/>
  </r>
  <r>
    <n v="191"/>
    <s v="Bảo Việt Nhân Thọ Móng Cái"/>
    <m/>
    <s v="S108701001"/>
    <s v="Phòng KD Móng Cái - MCA"/>
    <s v="A108701003"/>
    <s v="Ban Đầm Hà 1 - MCA"/>
    <s v="U108701026"/>
    <x v="0"/>
    <s v="D108708479"/>
    <s v="Đặng Viết Chờ"/>
    <s v="Tư vấn tài chính"/>
    <d v="2003-04-22T00:00:00"/>
    <m/>
    <s v="02401800008346"/>
    <s v="Hoàng Thị Thanh"/>
    <s v="Thôn Hà Lai - Tân Lập, Huyện Đầm Hà, Tỉnh Quảng Ninh"/>
    <s v="0977315714"/>
    <s v="0977315714"/>
    <m/>
    <s v="08700010459"/>
    <m/>
    <d v="2019-05-25T00:00:00"/>
    <d v="2019-06-24T00:00:00"/>
    <n v="19400"/>
    <m/>
    <m/>
    <m/>
    <m/>
    <m/>
    <s v="BVL"/>
    <n v="25"/>
    <n v="5"/>
    <s v="02401800008346255"/>
    <n v="19400"/>
    <n v="19400"/>
    <s v="AC/018P-0350021"/>
    <m/>
  </r>
  <r>
    <n v="192"/>
    <s v="Bảo Việt Nhân Thọ Móng Cái"/>
    <m/>
    <s v="S108701001"/>
    <s v="Phòng KD Móng Cái - MCA"/>
    <s v="A108701003"/>
    <s v="Ban Đầm Hà 1 - MCA"/>
    <s v="U108701026"/>
    <x v="0"/>
    <s v="D108708479"/>
    <s v="Đặng Viết Chờ"/>
    <s v="Tư vấn tài chính"/>
    <d v="2003-04-22T00:00:00"/>
    <m/>
    <s v="05701800036552"/>
    <s v="Đặng Hải Ninh"/>
    <s v="SN 152 - Hoàng Văn Thụ, Huyện Đầm Hà, Tỉnh Quảng Ninh"/>
    <s v="0355772500"/>
    <m/>
    <s v="880596"/>
    <s v="08700010463"/>
    <s v="08700010463"/>
    <d v="2019-05-25T00:00:00"/>
    <d v="2019-06-24T00:00:00"/>
    <n v="213700"/>
    <n v="213700"/>
    <d v="2019-05-17T00:00:00"/>
    <m/>
    <n v="213700"/>
    <m/>
    <s v="BVL"/>
    <n v="25"/>
    <n v="5"/>
    <s v="05701800036552255"/>
    <n v="213700"/>
    <n v="213700"/>
    <s v="AC/018P-0350025"/>
    <m/>
  </r>
  <r>
    <n v="193"/>
    <s v="Bảo Việt Nhân Thọ Móng Cái"/>
    <m/>
    <s v="S108701001"/>
    <s v="Phòng KD Móng Cái - MCA"/>
    <s v="A108701003"/>
    <s v="Ban Đầm Hà 1 - MCA"/>
    <s v="U108701026"/>
    <x v="0"/>
    <s v="D108708479"/>
    <s v="Đặng Viết Chờ"/>
    <s v="Tư vấn tài chính"/>
    <d v="2003-04-22T00:00:00"/>
    <m/>
    <s v="568585605"/>
    <s v="Tô Văn Chung"/>
    <s v="Thôn Thác Bưởi 1, Xã Tiên Lãng, Huyện Tiên Yên, Quảng Ninh"/>
    <m/>
    <m/>
    <s v="0943002881"/>
    <s v="AC/018P-0350027"/>
    <m/>
    <d v="2019-05-25T00:00:00"/>
    <d v="2020-05-24T00:00:00"/>
    <n v="5299877"/>
    <m/>
    <m/>
    <m/>
    <m/>
    <m/>
    <s v="TAL"/>
    <n v="25"/>
    <n v="5"/>
    <s v="568585605255"/>
    <s v=""/>
    <s v=""/>
    <s v=""/>
    <m/>
  </r>
  <r>
    <n v="194"/>
    <s v="Bảo Việt Nhân Thọ Móng Cái"/>
    <m/>
    <s v="S108701001"/>
    <s v="Phòng KD Móng Cái - MCA"/>
    <s v="A108701003"/>
    <s v="Ban Đầm Hà 1 - MCA"/>
    <s v="U108701026"/>
    <x v="0"/>
    <s v="D108708479"/>
    <s v="Đặng Viết Chờ"/>
    <s v="Tư vấn tài chính"/>
    <d v="2003-04-22T00:00:00"/>
    <m/>
    <s v="568894931"/>
    <s v="Hoàng Thế Linh"/>
    <s v="Thôn Tân Thanh, Xã Quảng Tân, Huyện Đầm Hà, Quảng Ninh"/>
    <m/>
    <m/>
    <s v="0936318318"/>
    <s v="AC/018P-0350038"/>
    <m/>
    <d v="2019-05-25T00:00:00"/>
    <d v="2019-06-24T00:00:00"/>
    <n v="1000000"/>
    <n v="1000000"/>
    <d v="2019-05-21T00:00:00"/>
    <m/>
    <n v="1000000"/>
    <m/>
    <s v="TAL"/>
    <n v="25"/>
    <n v="5"/>
    <s v="568894931255"/>
    <n v="1000000"/>
    <n v="1000000"/>
    <s v="AC/018P-0350038"/>
    <m/>
  </r>
  <r>
    <n v="195"/>
    <s v="Bảo Việt Nhân Thọ Móng Cái"/>
    <m/>
    <s v="S108701001"/>
    <s v="Phòng KD Móng Cái - MCA"/>
    <s v="A108701003"/>
    <s v="Ban Đầm Hà 1 - MCA"/>
    <s v="U108701026"/>
    <x v="0"/>
    <s v="D108708479"/>
    <s v="Đặng Viết Chờ"/>
    <s v="Tư vấn tài chính"/>
    <d v="2003-04-22T00:00:00"/>
    <m/>
    <s v="568892885"/>
    <s v="Đinh Hồng Xuyến"/>
    <s v="Thôn Tân Thanh, Xã Quảng Tân, Huyện Đầm Hà, Quảng Ninh"/>
    <m/>
    <m/>
    <s v="0936318318"/>
    <s v="AC/018P-0350036"/>
    <m/>
    <d v="2019-05-25T00:00:00"/>
    <d v="2019-06-24T00:00:00"/>
    <n v="1001633"/>
    <n v="1001633"/>
    <d v="2019-05-21T00:00:00"/>
    <m/>
    <n v="1001633"/>
    <m/>
    <s v="TAL"/>
    <n v="25"/>
    <n v="5"/>
    <s v="568892885255"/>
    <n v="1001633"/>
    <n v="1001633"/>
    <s v="AC/018P-0350036"/>
    <m/>
  </r>
  <r>
    <n v="196"/>
    <s v="Bảo Việt Nhân Thọ Móng Cái"/>
    <m/>
    <s v="S108701001"/>
    <s v="Phòng KD Móng Cái - MCA"/>
    <s v="A108701003"/>
    <s v="Ban Đầm Hà 1 - MCA"/>
    <s v="U108701026"/>
    <x v="0"/>
    <s v="D108708479"/>
    <s v="Đặng Viết Chờ"/>
    <s v="Tư vấn tài chính"/>
    <d v="2003-04-22T00:00:00"/>
    <m/>
    <s v="02401800008339"/>
    <s v="Hoàng Thị Thanh"/>
    <s v="Thôn Hà Lai - Tân Lập, Huyện Đầm Hà, Tỉnh Quảng Ninh"/>
    <s v="0977315714"/>
    <s v="0977315714"/>
    <m/>
    <s v="08700010458"/>
    <m/>
    <d v="2019-05-25T00:00:00"/>
    <d v="2019-06-24T00:00:00"/>
    <n v="19400"/>
    <m/>
    <m/>
    <m/>
    <m/>
    <m/>
    <s v="BVL"/>
    <n v="25"/>
    <n v="5"/>
    <s v="02401800008339255"/>
    <n v="19400"/>
    <n v="19400"/>
    <s v="AC/018P-0350020"/>
    <m/>
  </r>
  <r>
    <n v="197"/>
    <s v="Bảo Việt Nhân Thọ Móng Cái"/>
    <m/>
    <s v="S108701001"/>
    <s v="Phòng KD Móng Cái - MCA"/>
    <s v="A108701003"/>
    <s v="Ban Đầm Hà 1 - MCA"/>
    <s v="U108701026"/>
    <x v="0"/>
    <s v="D108708479"/>
    <s v="Đặng Viết Chờ"/>
    <s v="Tư vấn tài chính"/>
    <d v="2003-04-22T00:00:00"/>
    <m/>
    <s v="02401800008315"/>
    <s v="Hoàng Thị Thanh"/>
    <s v="Thôn Hà Lai - Tân Lập, Huyện Đầm Hà, Tỉnh Quảng Ninh"/>
    <s v="0977315714"/>
    <s v="0977315714"/>
    <m/>
    <s v="08700010457"/>
    <m/>
    <d v="2019-05-25T00:00:00"/>
    <d v="2019-06-24T00:00:00"/>
    <n v="19400"/>
    <m/>
    <m/>
    <m/>
    <m/>
    <m/>
    <s v="BVL"/>
    <n v="25"/>
    <n v="5"/>
    <s v="02401800008315255"/>
    <n v="19400"/>
    <n v="19400"/>
    <s v="AC/018P-0350019"/>
    <m/>
  </r>
  <r>
    <n v="198"/>
    <s v="Bảo Việt Nhân Thọ Móng Cái"/>
    <m/>
    <s v="S108701001"/>
    <s v="Phòng KD Móng Cái - MCA"/>
    <s v="A108701003"/>
    <s v="Ban Đầm Hà 1 - MCA"/>
    <s v="U108701026"/>
    <x v="0"/>
    <s v="D108708479"/>
    <s v="Đặng Viết Chờ"/>
    <s v="Tư vấn tài chính"/>
    <d v="2003-04-22T00:00:00"/>
    <m/>
    <s v="02301800127101"/>
    <s v="Chương Thị Khuyên"/>
    <s v="Phố Lý Thường Kiệt, Huyện Tiên Yên, Tỉnh Quảng Ninh"/>
    <m/>
    <m/>
    <m/>
    <s v="08700010456"/>
    <s v="08700010456"/>
    <d v="2019-05-25T00:00:00"/>
    <d v="2019-06-24T00:00:00"/>
    <n v="39800"/>
    <n v="39800"/>
    <d v="2019-05-17T00:00:00"/>
    <m/>
    <n v="39800"/>
    <m/>
    <s v="BVL"/>
    <n v="25"/>
    <n v="5"/>
    <s v="02301800127101255"/>
    <n v="39800"/>
    <n v="39800"/>
    <s v="AC/018P-0350018"/>
    <m/>
  </r>
  <r>
    <n v="199"/>
    <s v="Bảo Việt Nhân Thọ Móng Cái"/>
    <m/>
    <s v="S108701001"/>
    <s v="Phòng KD Móng Cái - MCA"/>
    <s v="A108701003"/>
    <s v="Ban Đầm Hà 1 - MCA"/>
    <s v="U108701026"/>
    <x v="0"/>
    <s v="D108708479"/>
    <s v="Đặng Viết Chờ"/>
    <s v="Tư vấn tài chính"/>
    <d v="2003-04-22T00:00:00"/>
    <m/>
    <s v="568689541"/>
    <s v="Trạc Thị Dung"/>
    <s v="Thôn Tân Hợp, Xã Quảng Tân, Huyện Đầm Hà, Quảng Ninh"/>
    <m/>
    <m/>
    <s v="01694688882"/>
    <s v="AC/018P-0350028"/>
    <m/>
    <d v="2019-05-25T00:00:00"/>
    <d v="2019-08-24T00:00:00"/>
    <n v="999979"/>
    <m/>
    <m/>
    <m/>
    <m/>
    <m/>
    <s v="TAL"/>
    <n v="25"/>
    <n v="5"/>
    <s v="568689541255"/>
    <s v=""/>
    <s v=""/>
    <s v=""/>
    <m/>
  </r>
  <r>
    <n v="200"/>
    <s v="Bảo Việt Nhân Thọ Móng Cái"/>
    <m/>
    <s v="S108701001"/>
    <s v="Phòng KD Móng Cái - MCA"/>
    <s v="A108701003"/>
    <s v="Ban Đầm Hà 1 - MCA"/>
    <s v="U108701026"/>
    <x v="0"/>
    <s v="D108708479"/>
    <s v="Đặng Viết Chờ"/>
    <s v="Tư vấn tài chính"/>
    <d v="2003-04-22T00:00:00"/>
    <m/>
    <s v="569110517"/>
    <s v="Nguyễn Thị Sen"/>
    <s v="Thôn Làng Nhội, Xã Đông Hải, Huyện Tiên Yên, Quảng Ninh"/>
    <m/>
    <m/>
    <s v="01674067756"/>
    <s v="AC/018P-0350039"/>
    <m/>
    <d v="2019-05-25T00:00:00"/>
    <d v="2019-06-24T00:00:00"/>
    <n v="1021631"/>
    <n v="1021631"/>
    <d v="2019-05-27T00:00:00"/>
    <m/>
    <n v="1021631"/>
    <m/>
    <s v="TAL"/>
    <n v="25"/>
    <n v="5"/>
    <s v="569110517255"/>
    <n v="1021631"/>
    <n v="1021631"/>
    <s v="AC/018P-0350039"/>
    <m/>
  </r>
  <r>
    <n v="201"/>
    <s v="Bảo Việt Nhân Thọ Móng Cái"/>
    <m/>
    <s v="S108701001"/>
    <s v="Phòng KD Móng Cái - MCA"/>
    <s v="A108701003"/>
    <s v="Ban Đầm Hà 1 - MCA"/>
    <s v="U108701026"/>
    <x v="0"/>
    <s v="D108708479"/>
    <s v="Đặng Viết Chờ"/>
    <s v="Tư vấn tài chính"/>
    <d v="2003-04-22T00:00:00"/>
    <m/>
    <s v="568792838"/>
    <s v="Đào Xuân Pháp"/>
    <s v="Thôn Đông Thành, Xã Quảng An, Huyện Đầm Hà, Quảng Ninh"/>
    <m/>
    <m/>
    <s v="0983531496"/>
    <s v="AC/018P-0350031"/>
    <m/>
    <d v="2019-05-25T00:00:00"/>
    <d v="2019-11-24T00:00:00"/>
    <n v="3000000"/>
    <n v="3000000"/>
    <d v="2019-05-27T00:00:00"/>
    <m/>
    <n v="3000000"/>
    <m/>
    <s v="TAL"/>
    <n v="25"/>
    <n v="5"/>
    <s v="568792838255"/>
    <n v="3000000"/>
    <n v="3000000"/>
    <s v="AC/018P-0350031"/>
    <m/>
  </r>
  <r>
    <n v="202"/>
    <s v="Bảo Việt Nhân Thọ Móng Cái"/>
    <m/>
    <s v="S108701001"/>
    <s v="Phòng KD Móng Cái - MCA"/>
    <s v="A108701003"/>
    <s v="Ban Đầm Hà 1 - MCA"/>
    <s v="U108701026"/>
    <x v="0"/>
    <s v="D108708479"/>
    <s v="Đặng Viết Chờ"/>
    <s v="Tư vấn tài chính"/>
    <d v="2003-04-22T00:00:00"/>
    <m/>
    <s v="05701800023576"/>
    <s v="Đinh Thị Nga"/>
    <s v="Khu 4 - Nam Hòa, Thị xã Quảng Yên, Tỉnh Quảng Ninh"/>
    <s v="0379119921"/>
    <m/>
    <m/>
    <s v="08700010462"/>
    <m/>
    <d v="2019-05-25T00:00:00"/>
    <d v="2020-05-24T00:00:00"/>
    <n v="3496700"/>
    <m/>
    <m/>
    <m/>
    <m/>
    <m/>
    <s v="BVL"/>
    <n v="25"/>
    <n v="5"/>
    <s v="05701800023576255"/>
    <s v=""/>
    <s v=""/>
    <s v=""/>
    <m/>
  </r>
  <r>
    <n v="203"/>
    <s v="Bảo Việt Nhân Thọ Móng Cái"/>
    <m/>
    <s v="S108701001"/>
    <s v="Phòng KD Móng Cái - MCA"/>
    <s v="A108701003"/>
    <s v="Ban Đầm Hà 1 - MCA"/>
    <s v="U108701026"/>
    <x v="0"/>
    <s v="D108708479"/>
    <s v="Đặng Viết Chờ"/>
    <s v="Tư vấn tài chính"/>
    <d v="2003-04-22T00:00:00"/>
    <m/>
    <s v="568585454"/>
    <s v="Vi Tiến Cường"/>
    <s v="Thôn Xóm Nương, Xã Tiên Lãng, Huyện Tiên Yên, Quảng Ninh"/>
    <m/>
    <m/>
    <s v="01688959776"/>
    <s v="AC/018P-0350026"/>
    <m/>
    <d v="2019-05-25T00:00:00"/>
    <d v="2020-05-24T00:00:00"/>
    <n v="3029432"/>
    <m/>
    <m/>
    <m/>
    <m/>
    <m/>
    <s v="TAL"/>
    <n v="25"/>
    <n v="5"/>
    <s v="568585454255"/>
    <s v=""/>
    <s v=""/>
    <s v=""/>
    <m/>
  </r>
  <r>
    <n v="204"/>
    <s v="Bảo Việt Nhân Thọ Móng Cái"/>
    <m/>
    <s v="S108701001"/>
    <s v="Phòng KD Móng Cái - MCA"/>
    <s v="A108701003"/>
    <s v="Ban Đầm Hà 1 - MCA"/>
    <s v="U108701026"/>
    <x v="0"/>
    <s v="D108708479"/>
    <s v="Đặng Viết Chờ"/>
    <s v="Tư vấn tài chính"/>
    <d v="2003-04-22T00:00:00"/>
    <m/>
    <s v="568894913"/>
    <s v="Đinh Hồng Xuyến"/>
    <s v="Thôn Tân Thanh, Xã Quảng Tân, Huyện Đầm Hà, Quảng Ninh"/>
    <m/>
    <m/>
    <s v="0936318318"/>
    <s v="AC/018P-0350037"/>
    <m/>
    <d v="2019-05-25T00:00:00"/>
    <d v="2019-06-24T00:00:00"/>
    <n v="1000000"/>
    <n v="1000000"/>
    <d v="2019-05-21T00:00:00"/>
    <m/>
    <n v="1000000"/>
    <m/>
    <s v="TAL"/>
    <n v="25"/>
    <n v="5"/>
    <s v="568894913255"/>
    <n v="1000000"/>
    <n v="1000000"/>
    <s v="AC/018P-0350037"/>
    <m/>
  </r>
  <r>
    <n v="205"/>
    <s v="Bảo Việt Nhân Thọ Móng Cái"/>
    <m/>
    <s v="S108701001"/>
    <s v="Phòng KD Móng Cái - MCA"/>
    <s v="A108701003"/>
    <s v="Ban Đầm Hà 1 - MCA"/>
    <s v="U108701026"/>
    <x v="0"/>
    <s v="D108708479"/>
    <s v="Đặng Viết Chờ"/>
    <s v="Tư vấn tài chính"/>
    <d v="2003-04-22T00:00:00"/>
    <m/>
    <s v="568854726"/>
    <s v="Nguyễn Thị Mến"/>
    <s v="Thôn Cái Khánh, Xã Đông Hải, Huyện Tiên Yên, Quảng Ninh"/>
    <m/>
    <m/>
    <s v="0985104229"/>
    <s v="AC/018P-0350033"/>
    <m/>
    <d v="2019-05-25T00:00:00"/>
    <d v="2019-08-24T00:00:00"/>
    <n v="1501560"/>
    <n v="1501560"/>
    <d v="2019-05-22T00:00:00"/>
    <m/>
    <n v="1501560"/>
    <m/>
    <s v="TAL"/>
    <n v="25"/>
    <n v="5"/>
    <s v="568854726255"/>
    <n v="1501560"/>
    <n v="1501560"/>
    <s v="AC/018P-0350033"/>
    <m/>
  </r>
  <r>
    <n v="206"/>
    <s v="Bảo Việt Nhân Thọ Móng Cái"/>
    <m/>
    <s v="S108701001"/>
    <s v="Phòng KD Móng Cái - MCA"/>
    <s v="A108701003"/>
    <s v="Ban Đầm Hà 1 - MCA"/>
    <s v="U108701026"/>
    <x v="0"/>
    <s v="D108708479"/>
    <s v="Đặng Viết Chờ"/>
    <s v="Tư vấn tài chính"/>
    <d v="2003-04-22T00:00:00"/>
    <m/>
    <s v="568854715"/>
    <s v="Đinh Văn Kim"/>
    <s v="Thôn Thác Bưởi 1, Xã Tiên Lãng, Huyện Tiên Yên, Quảng Ninh"/>
    <m/>
    <m/>
    <s v="01663160507"/>
    <s v="AC/018P-0350032"/>
    <m/>
    <d v="2019-05-25T00:00:00"/>
    <d v="2019-08-24T00:00:00"/>
    <n v="1002772"/>
    <n v="1002772"/>
    <d v="2019-05-13T00:00:00"/>
    <m/>
    <n v="1002772"/>
    <m/>
    <s v="TAL"/>
    <n v="25"/>
    <n v="5"/>
    <s v="568854715255"/>
    <n v="1002772"/>
    <n v="1002772"/>
    <s v="AC/018P-0350032"/>
    <m/>
  </r>
  <r>
    <n v="207"/>
    <s v="Bảo Việt Nhân Thọ Móng Cái"/>
    <m/>
    <s v="S108701001"/>
    <s v="Phòng KD Móng Cái - MCA"/>
    <s v="A108701003"/>
    <s v="Ban Đầm Hà 1 - MCA"/>
    <s v="U108701026"/>
    <x v="0"/>
    <s v="D108708479"/>
    <s v="Đặng Viết Chờ"/>
    <s v="Tư vấn tài chính"/>
    <d v="2003-04-22T00:00:00"/>
    <m/>
    <s v="02401800008353"/>
    <s v="Hoàng Thị Thanh"/>
    <s v="Thôn Hà Lai - Tân Lập, Huyện Đầm Hà, Tỉnh Quảng Ninh"/>
    <s v="0977315714"/>
    <s v="0977315714"/>
    <m/>
    <s v="08700010460"/>
    <m/>
    <d v="2019-05-25T00:00:00"/>
    <d v="2019-06-24T00:00:00"/>
    <n v="19400"/>
    <m/>
    <m/>
    <m/>
    <m/>
    <m/>
    <s v="BVL"/>
    <n v="25"/>
    <n v="5"/>
    <s v="02401800008353255"/>
    <n v="19400"/>
    <n v="19400"/>
    <s v="AC/018P-0350022"/>
    <m/>
  </r>
  <r>
    <n v="208"/>
    <s v="Bảo Việt Nhân Thọ Móng Cái"/>
    <m/>
    <s v="S108701001"/>
    <s v="Phòng KD Móng Cái - MCA"/>
    <s v="A108701003"/>
    <s v="Ban Đầm Hà 1 - MCA"/>
    <s v="U108701026"/>
    <x v="0"/>
    <s v="D108708479"/>
    <s v="Đặng Viết Chờ"/>
    <s v="Tư vấn tài chính"/>
    <d v="2003-04-22T00:00:00"/>
    <m/>
    <s v="568689631"/>
    <s v="Hoàng Thị Hòa"/>
    <s v="Số 169 - Phố Trần Phú, Thị trấn Đầm Hà, Huyện Đầm Hà, Quảng Ninh"/>
    <m/>
    <s v="01249828962"/>
    <m/>
    <s v="AC/018P-0350029"/>
    <m/>
    <d v="2019-05-25T00:00:00"/>
    <d v="2019-08-24T00:00:00"/>
    <n v="1500000"/>
    <n v="1500000"/>
    <d v="2019-05-27T00:00:00"/>
    <m/>
    <n v="1500000"/>
    <m/>
    <s v="TAL"/>
    <n v="25"/>
    <n v="5"/>
    <s v="568689631255"/>
    <n v="1500000"/>
    <n v="1500000"/>
    <s v="AC/018P-0350029"/>
    <m/>
  </r>
  <r>
    <n v="209"/>
    <s v="Bảo Việt Nhân Thọ Móng Cái"/>
    <m/>
    <s v="S108701001"/>
    <s v="Phòng KD Móng Cái - MCA"/>
    <s v="A108701003"/>
    <s v="Ban Đầm Hà 1 - MCA"/>
    <s v="U108701026"/>
    <x v="0"/>
    <s v="D108708479"/>
    <s v="Đặng Viết Chờ"/>
    <s v="Tư vấn tài chính"/>
    <d v="2003-04-22T00:00:00"/>
    <m/>
    <s v="568892859"/>
    <s v="Đinh Xuân Quảng"/>
    <s v="SN 40 Phố Lê Lương, Thị trấn Đầm Hà, Huyện Đầm Hà, Quảng Ninh"/>
    <m/>
    <m/>
    <s v="0983109458"/>
    <s v="AC/018P-0350035"/>
    <m/>
    <d v="2019-05-25T00:00:00"/>
    <d v="2019-06-24T00:00:00"/>
    <n v="1000000"/>
    <n v="1000000"/>
    <d v="2019-05-22T00:00:00"/>
    <m/>
    <n v="1000000"/>
    <m/>
    <s v="TAL"/>
    <n v="25"/>
    <n v="5"/>
    <s v="568892859255"/>
    <n v="1000000"/>
    <n v="1000000"/>
    <s v="AC/018P-0350035"/>
    <m/>
  </r>
  <r>
    <n v="210"/>
    <s v="Bảo Việt Nhân Thọ Móng Cái"/>
    <m/>
    <s v="S108701001"/>
    <s v="Phòng KD Móng Cái - MCA"/>
    <s v="A108701003"/>
    <s v="Ban Đầm Hà 1 - MCA"/>
    <s v="U108701026"/>
    <x v="0"/>
    <s v="D108708479"/>
    <s v="Đặng Viết Chờ"/>
    <s v="Tư vấn tài chính"/>
    <d v="2003-04-22T00:00:00"/>
    <m/>
    <s v="568892821"/>
    <s v="Hoàng Thế Linh"/>
    <s v="Thôn Tân Thanh, Xã Quảng Tân, Huyện Đầm Hà, Quảng Ninh"/>
    <m/>
    <m/>
    <s v="0936318318"/>
    <s v="AC/018P-0350034"/>
    <m/>
    <d v="2019-05-25T00:00:00"/>
    <d v="2019-06-24T00:00:00"/>
    <n v="1001544"/>
    <n v="1001544"/>
    <d v="2019-05-21T00:00:00"/>
    <m/>
    <n v="1001544"/>
    <m/>
    <s v="TAL"/>
    <n v="25"/>
    <n v="5"/>
    <s v="568892821255"/>
    <n v="1001544"/>
    <n v="1001544"/>
    <s v="AC/018P-0350034"/>
    <m/>
  </r>
  <r>
    <n v="211"/>
    <s v="Bảo Việt Nhân Thọ Móng Cái"/>
    <m/>
    <s v="S108701001"/>
    <s v="Phòng KD Móng Cái - MCA"/>
    <s v="A108701003"/>
    <s v="Ban Đầm Hà 1 - MCA"/>
    <s v="U108701026"/>
    <x v="0"/>
    <s v="D108708479"/>
    <s v="Đặng Viết Chờ"/>
    <s v="Tư vấn tài chính"/>
    <d v="2003-04-22T00:00:00"/>
    <m/>
    <s v="03701800028849"/>
    <s v="Ngô Đức San"/>
    <s v="Số 144 Phố Lê Hồng Phong Đầm Hà, Huyện Đầm Hà, Tỉnh Quảng Ninh"/>
    <m/>
    <s v="0333766702"/>
    <m/>
    <s v="08700010461"/>
    <m/>
    <d v="2019-05-25T00:00:00"/>
    <d v="2019-06-24T00:00:00"/>
    <n v="256900"/>
    <m/>
    <m/>
    <m/>
    <m/>
    <m/>
    <s v="BVL"/>
    <n v="25"/>
    <n v="5"/>
    <s v="03701800028849255"/>
    <n v="256900"/>
    <n v="256900"/>
    <s v="AC/018P-0350023"/>
    <m/>
  </r>
  <r>
    <n v="212"/>
    <s v="Bảo Việt Nhân Thọ Móng Cái"/>
    <m/>
    <s v="S108701001"/>
    <s v="Phòng KD Móng Cái - MCA"/>
    <s v="A108701003"/>
    <s v="Ban Đầm Hà 1 - MCA"/>
    <s v="U108701026"/>
    <x v="0"/>
    <s v="D108708479"/>
    <s v="Đặng Viết Chờ"/>
    <s v="Tư vấn tài chính"/>
    <d v="2003-04-22T00:00:00"/>
    <m/>
    <s v="568691660"/>
    <s v="Hoàng Văn Hậu"/>
    <s v="Số nhà 143 - Phố Trần Phú, Thị trấn Đầm Hà, Huyện Đầm Hà, Quảng Ninh"/>
    <m/>
    <m/>
    <s v="01289386686"/>
    <s v="AC/018P-0350030"/>
    <m/>
    <d v="2019-05-25T00:00:00"/>
    <d v="2019-06-24T00:00:00"/>
    <n v="516136"/>
    <m/>
    <m/>
    <m/>
    <m/>
    <m/>
    <s v="TAL"/>
    <n v="25"/>
    <n v="5"/>
    <s v="568691660255"/>
    <s v=""/>
    <s v=""/>
    <s v=""/>
    <m/>
  </r>
  <r>
    <n v="213"/>
    <s v="Bảo Việt Nhân Thọ Móng Cái"/>
    <m/>
    <s v="S108701001"/>
    <s v="Phòng KD Móng Cái - MCA"/>
    <s v="A108701003"/>
    <s v="Ban Đầm Hà 1 - MCA"/>
    <s v="U108701026"/>
    <x v="0"/>
    <s v="D108708479"/>
    <s v="Đặng Viết Chờ"/>
    <s v="Tư vấn tài chính"/>
    <d v="2003-04-22T00:00:00"/>
    <m/>
    <s v="568318752"/>
    <s v="Nguyễn Thị Thủy"/>
    <s v="Thôn Tân Tiến, Xã Tân Bình, Huyện Đầm Hà, Quảng Ninh"/>
    <m/>
    <m/>
    <s v="01666 751 178"/>
    <s v="AC/018P-0350043"/>
    <m/>
    <d v="2019-05-26T00:00:00"/>
    <d v="2019-11-25T00:00:00"/>
    <n v="1529106"/>
    <n v="1529106"/>
    <d v="2019-05-22T00:00:00"/>
    <m/>
    <n v="1529106"/>
    <m/>
    <s v="TAL"/>
    <n v="26"/>
    <n v="5"/>
    <s v="568318752265"/>
    <n v="1529106"/>
    <n v="1529106"/>
    <s v="AC/018P-0350043"/>
    <m/>
  </r>
  <r>
    <n v="214"/>
    <s v="Bảo Việt Nhân Thọ Móng Cái"/>
    <m/>
    <s v="S108701001"/>
    <s v="Phòng KD Móng Cái - MCA"/>
    <s v="A108701003"/>
    <s v="Ban Đầm Hà 1 - MCA"/>
    <s v="U108701026"/>
    <x v="0"/>
    <s v="D108708479"/>
    <s v="Đặng Viết Chờ"/>
    <s v="Tư vấn tài chính"/>
    <d v="2003-04-22T00:00:00"/>
    <m/>
    <s v="03701800037872"/>
    <s v="Hoàng Thị Phúc"/>
    <s v="Phố Trần Phú, Huyện Đầm Hà, Tỉnh Quảng Ninh"/>
    <s v="0383342127"/>
    <m/>
    <m/>
    <s v="08700010466"/>
    <m/>
    <d v="2019-05-26T00:00:00"/>
    <d v="2019-06-25T00:00:00"/>
    <n v="300900"/>
    <m/>
    <m/>
    <m/>
    <m/>
    <m/>
    <s v="BVL"/>
    <n v="26"/>
    <n v="5"/>
    <s v="03701800037872265"/>
    <s v=""/>
    <s v=""/>
    <s v=""/>
    <m/>
  </r>
  <r>
    <n v="215"/>
    <s v="Bảo Việt Nhân Thọ Móng Cái"/>
    <m/>
    <s v="S108701001"/>
    <s v="Phòng KD Móng Cái - MCA"/>
    <s v="A108701003"/>
    <s v="Ban Đầm Hà 1 - MCA"/>
    <s v="U108701026"/>
    <x v="0"/>
    <s v="D108708479"/>
    <s v="Đặng Viết Chờ"/>
    <s v="Tư vấn tài chính"/>
    <d v="2003-04-22T00:00:00"/>
    <m/>
    <s v="568937871"/>
    <s v="Đặng Thu Thanh"/>
    <s v="Số Nhà 167 - Phố Hoàng Văn Thụ, Thị trấn Đầm Hà, Huyện Đầm Hà, Quảng Ninh"/>
    <m/>
    <m/>
    <s v="0947081168"/>
    <s v="AC/018P-0350046"/>
    <m/>
    <d v="2019-05-26T00:00:00"/>
    <d v="2019-06-25T00:00:00"/>
    <n v="519845"/>
    <n v="519845"/>
    <d v="2019-05-24T00:00:00"/>
    <m/>
    <n v="519845"/>
    <m/>
    <s v="TAL"/>
    <n v="26"/>
    <n v="5"/>
    <s v="568937871265"/>
    <n v="519845"/>
    <n v="519845"/>
    <s v="AC/018P-0350046"/>
    <m/>
  </r>
  <r>
    <n v="216"/>
    <s v="Bảo Việt Nhân Thọ Móng Cái"/>
    <m/>
    <s v="S108701001"/>
    <s v="Phòng KD Móng Cái - MCA"/>
    <s v="A108701003"/>
    <s v="Ban Đầm Hà 1 - MCA"/>
    <s v="U108701026"/>
    <x v="0"/>
    <s v="D108708479"/>
    <s v="Đặng Viết Chờ"/>
    <s v="Tư vấn tài chính"/>
    <d v="2003-04-22T00:00:00"/>
    <m/>
    <s v="569410445"/>
    <s v="Lê Anh Đạo"/>
    <s v="Số nhà 119, Phố Minh Khai, Thị trấn Đầm Hà, Huyện Đầm Hà, Quảng Ninh"/>
    <s v="0823220386"/>
    <m/>
    <s v="0393139918"/>
    <s v="AC/018P-0350050"/>
    <m/>
    <d v="2019-05-26T00:00:00"/>
    <d v="2019-06-25T00:00:00"/>
    <n v="1058889"/>
    <n v="1058889"/>
    <d v="2019-05-23T00:00:00"/>
    <m/>
    <n v="1058889"/>
    <m/>
    <s v="TAL"/>
    <n v="26"/>
    <n v="5"/>
    <s v="569410445265"/>
    <n v="1058889"/>
    <n v="1058889"/>
    <s v="AC/018P-0350050"/>
    <m/>
  </r>
  <r>
    <n v="217"/>
    <s v="Bảo Việt Nhân Thọ Móng Cái"/>
    <m/>
    <s v="S108701001"/>
    <s v="Phòng KD Móng Cái - MCA"/>
    <s v="A108701003"/>
    <s v="Ban Đầm Hà 1 - MCA"/>
    <s v="U108701026"/>
    <x v="0"/>
    <s v="D108708479"/>
    <s v="Đặng Viết Chờ"/>
    <s v="Tư vấn tài chính"/>
    <d v="2003-04-22T00:00:00"/>
    <m/>
    <s v="02801800001963"/>
    <s v="Lê Thanh Bình"/>
    <s v="Thôn 4 Xã Đầm Hà, Huyện Đầm Hà, Tỉnh Quảng Ninh"/>
    <m/>
    <m/>
    <m/>
    <s v="08700010465"/>
    <s v="08700010465"/>
    <d v="2019-05-26T00:00:00"/>
    <d v="2019-06-25T00:00:00"/>
    <n v="129500"/>
    <n v="129500"/>
    <d v="2019-05-22T00:00:00"/>
    <m/>
    <n v="129500"/>
    <m/>
    <s v="BVL"/>
    <n v="26"/>
    <n v="5"/>
    <s v="02801800001963265"/>
    <n v="129500"/>
    <n v="129500"/>
    <s v="AC/018P-0350041"/>
    <m/>
  </r>
  <r>
    <n v="218"/>
    <s v="Bảo Việt Nhân Thọ Móng Cái"/>
    <m/>
    <s v="S108701001"/>
    <s v="Phòng KD Móng Cái - MCA"/>
    <s v="A108701003"/>
    <s v="Ban Đầm Hà 1 - MCA"/>
    <s v="U108701026"/>
    <x v="0"/>
    <s v="D108708479"/>
    <s v="Đặng Viết Chờ"/>
    <s v="Tư vấn tài chính"/>
    <d v="2003-04-22T00:00:00"/>
    <m/>
    <s v="568942252"/>
    <s v="Tô Thanh Thăng"/>
    <s v="Số Nhà 288 - Phố Hoàng Văn Thụ, Thị trấn Đầm Hà, Huyện Đầm Hà, Quảng Ninh"/>
    <m/>
    <m/>
    <s v="0984799898"/>
    <s v="AC/018P-0350048"/>
    <m/>
    <d v="2019-05-26T00:00:00"/>
    <d v="2019-06-25T00:00:00"/>
    <n v="534157"/>
    <n v="534157"/>
    <d v="2019-05-23T00:00:00"/>
    <m/>
    <n v="534157"/>
    <m/>
    <s v="TAL"/>
    <n v="26"/>
    <n v="5"/>
    <s v="568942252265"/>
    <n v="534157"/>
    <n v="534157"/>
    <s v="AC/018P-0350048"/>
    <m/>
  </r>
  <r>
    <n v="219"/>
    <s v="Bảo Việt Nhân Thọ Móng Cái"/>
    <m/>
    <s v="S108701001"/>
    <s v="Phòng KD Móng Cái - MCA"/>
    <s v="A108701003"/>
    <s v="Ban Đầm Hà 1 - MCA"/>
    <s v="U108701026"/>
    <x v="0"/>
    <s v="D108708479"/>
    <s v="Đặng Viết Chờ"/>
    <s v="Tư vấn tài chính"/>
    <d v="2003-04-22T00:00:00"/>
    <m/>
    <s v="568937896"/>
    <s v="Tô Thanh Thăng"/>
    <s v="Số Nhà 288 - Phố Hoàng Văn Thụ, Thị trấn Đầm Hà, Huyện Đầm Hà, Quảng Ninh"/>
    <m/>
    <m/>
    <s v="0984799898"/>
    <s v="AC/018P-0350047"/>
    <m/>
    <d v="2019-05-26T00:00:00"/>
    <d v="2019-06-25T00:00:00"/>
    <n v="999911"/>
    <n v="999911"/>
    <d v="2019-05-23T00:00:00"/>
    <m/>
    <n v="999911"/>
    <m/>
    <s v="TAL"/>
    <n v="26"/>
    <n v="5"/>
    <s v="568937896265"/>
    <n v="999911"/>
    <n v="999911"/>
    <s v="AC/018P-0350047"/>
    <m/>
  </r>
  <r>
    <n v="220"/>
    <s v="Bảo Việt Nhân Thọ Móng Cái"/>
    <m/>
    <s v="S108701001"/>
    <s v="Phòng KD Móng Cái - MCA"/>
    <s v="A108701003"/>
    <s v="Ban Đầm Hà 1 - MCA"/>
    <s v="U108701026"/>
    <x v="0"/>
    <s v="D108708479"/>
    <s v="Đặng Viết Chờ"/>
    <s v="Tư vấn tài chính"/>
    <d v="2003-04-22T00:00:00"/>
    <m/>
    <s v="568404987"/>
    <s v="Đinh Thị Huệ"/>
    <s v="Thôn Xóm Nương, Xã Tiên Lãng, Huyện Tiên Yên, Quảng Ninh"/>
    <m/>
    <m/>
    <s v="01627298848"/>
    <s v="AC/018P-0350044"/>
    <m/>
    <d v="2019-05-26T00:00:00"/>
    <d v="2020-05-25T00:00:00"/>
    <n v="3048522"/>
    <n v="3048522"/>
    <d v="2019-05-21T00:00:00"/>
    <m/>
    <n v="3048522"/>
    <m/>
    <s v="TAL"/>
    <n v="26"/>
    <n v="5"/>
    <s v="568404987265"/>
    <n v="3048522"/>
    <n v="3048522"/>
    <s v="AC/018P-0350044"/>
    <m/>
  </r>
  <r>
    <n v="221"/>
    <s v="Bảo Việt Nhân Thọ Móng Cái"/>
    <m/>
    <s v="S108701001"/>
    <s v="Phòng KD Móng Cái - MCA"/>
    <s v="A108701003"/>
    <s v="Ban Đầm Hà 1 - MCA"/>
    <s v="U108701026"/>
    <x v="0"/>
    <s v="D108708479"/>
    <s v="Đặng Viết Chờ"/>
    <s v="Tư vấn tài chính"/>
    <d v="2003-04-22T00:00:00"/>
    <m/>
    <s v="568503142"/>
    <s v="Đinh Thị Xuân"/>
    <s v="Tổ 1 - Khu 5, Phường Hà Lầm, Thành phố Hạ Long, Quảng Ninh"/>
    <m/>
    <m/>
    <s v="01683391568"/>
    <s v="AC/018P-0350045"/>
    <m/>
    <d v="2019-05-26T00:00:00"/>
    <d v="2019-08-25T00:00:00"/>
    <n v="1528080"/>
    <n v="1528080"/>
    <d v="2019-05-24T00:00:00"/>
    <m/>
    <n v="1528080"/>
    <m/>
    <s v="TAL"/>
    <n v="26"/>
    <n v="5"/>
    <s v="568503142265"/>
    <n v="1528080"/>
    <n v="1528080"/>
    <s v="AC/018P-0350045"/>
    <m/>
  </r>
  <r>
    <n v="222"/>
    <s v="Bảo Việt Nhân Thọ Móng Cái"/>
    <m/>
    <s v="S108701001"/>
    <s v="Phòng KD Móng Cái - MCA"/>
    <s v="A108701003"/>
    <s v="Ban Đầm Hà 1 - MCA"/>
    <s v="U108701026"/>
    <x v="0"/>
    <s v="D108708479"/>
    <s v="Đặng Viết Chờ"/>
    <s v="Tư vấn tài chính"/>
    <d v="2003-04-22T00:00:00"/>
    <m/>
    <s v="569058800"/>
    <s v="Trần Thị Thanh"/>
    <s v="Phố Trần Phú, Thị trấn Đầm Hà, Huyện Đầm Hà, Quảng Ninh"/>
    <m/>
    <m/>
    <s v="0985756396"/>
    <s v="AC/018P-0350049"/>
    <m/>
    <d v="2019-05-26T00:00:00"/>
    <d v="2019-06-25T00:00:00"/>
    <n v="1002262"/>
    <m/>
    <m/>
    <m/>
    <m/>
    <m/>
    <s v="TAL"/>
    <n v="26"/>
    <n v="5"/>
    <s v="569058800265"/>
    <s v=""/>
    <s v=""/>
    <s v=""/>
    <m/>
  </r>
  <r>
    <n v="223"/>
    <s v="Bảo Việt Nhân Thọ Móng Cái"/>
    <m/>
    <s v="S108701001"/>
    <s v="Phòng KD Móng Cái - MCA"/>
    <s v="A108701003"/>
    <s v="Ban Đầm Hà 1 - MCA"/>
    <s v="U108701026"/>
    <x v="0"/>
    <s v="D108708479"/>
    <s v="Đặng Viết Chờ"/>
    <s v="Tư vấn tài chính"/>
    <d v="2003-04-22T00:00:00"/>
    <m/>
    <s v="02301800213118"/>
    <s v="Đặng Quang Chung"/>
    <s v="Phố Lê Hồng Phong Thị Trấn Đầm Hà, Huyện Đầm Hà, Tỉnh Quảng Ninh"/>
    <m/>
    <m/>
    <m/>
    <s v="08700010464"/>
    <m/>
    <d v="2019-05-26T00:00:00"/>
    <d v="2019-06-25T00:00:00"/>
    <n v="104300"/>
    <m/>
    <m/>
    <m/>
    <m/>
    <m/>
    <s v="BVL"/>
    <n v="26"/>
    <n v="5"/>
    <s v="02301800213118265"/>
    <n v="104300"/>
    <n v="104300"/>
    <s v="AC/018P-0350040"/>
    <m/>
  </r>
  <r>
    <n v="224"/>
    <s v="Bảo Việt Nhân Thọ Móng Cái"/>
    <m/>
    <s v="S108701001"/>
    <s v="Phòng KD Móng Cái - MCA"/>
    <s v="A108701003"/>
    <s v="Ban Đầm Hà 1 - MCA"/>
    <s v="U108701026"/>
    <x v="0"/>
    <s v="D108708479"/>
    <s v="Đặng Viết Chờ"/>
    <s v="Tư vấn tài chính"/>
    <d v="2003-04-22T00:00:00"/>
    <m/>
    <s v="03701800035533"/>
    <s v="Lương Văn Thanh"/>
    <s v="Thôn Trại Dinh, Huyện Đầm Hà, Tỉnh Quảng Ninh"/>
    <m/>
    <m/>
    <m/>
    <s v="08700010470"/>
    <s v="08700010470"/>
    <d v="2019-05-27T00:00:00"/>
    <d v="2019-06-26T00:00:00"/>
    <n v="498300"/>
    <n v="498300"/>
    <d v="2019-05-23T00:00:00"/>
    <m/>
    <n v="498300"/>
    <m/>
    <s v="BVL"/>
    <n v="27"/>
    <n v="5"/>
    <s v="03701800035533275"/>
    <n v="498300"/>
    <n v="498300"/>
    <s v="AC/018P-0350054"/>
    <m/>
  </r>
  <r>
    <n v="225"/>
    <s v="Bảo Việt Nhân Thọ Móng Cái"/>
    <m/>
    <s v="S108701001"/>
    <s v="Phòng KD Móng Cái - MCA"/>
    <s v="A108701003"/>
    <s v="Ban Đầm Hà 1 - MCA"/>
    <s v="U108701026"/>
    <x v="0"/>
    <s v="D108708479"/>
    <s v="Đặng Viết Chờ"/>
    <s v="Tư vấn tài chính"/>
    <d v="2003-04-22T00:00:00"/>
    <m/>
    <s v="568818073"/>
    <s v="Lê Thị Hải Âu"/>
    <s v="Số nhà 59 - Phố Lê Lương, Thị trấn Đầm Hà, Huyện Đầm Hà, Quảng Ninh"/>
    <m/>
    <m/>
    <m/>
    <s v="AC/018P-0350057"/>
    <m/>
    <d v="2019-05-27T00:00:00"/>
    <d v="2019-06-26T00:00:00"/>
    <n v="515444"/>
    <n v="515444"/>
    <d v="2019-05-22T00:00:00"/>
    <m/>
    <n v="515444"/>
    <m/>
    <s v="TAL"/>
    <n v="27"/>
    <n v="5"/>
    <s v="568818073275"/>
    <n v="515444"/>
    <n v="515444"/>
    <s v="AC/018P-0350057"/>
    <m/>
  </r>
  <r>
    <n v="226"/>
    <s v="Bảo Việt Nhân Thọ Móng Cái"/>
    <m/>
    <s v="S108701001"/>
    <s v="Phòng KD Móng Cái - MCA"/>
    <s v="A108701003"/>
    <s v="Ban Đầm Hà 1 - MCA"/>
    <s v="U108701026"/>
    <x v="0"/>
    <s v="D108708479"/>
    <s v="Đặng Viết Chờ"/>
    <s v="Tư vấn tài chính"/>
    <d v="2003-04-22T00:00:00"/>
    <m/>
    <s v="02301800211671"/>
    <s v="Tô Thị Hương"/>
    <s v="Thôn Thác Bưởi I Xã Tiên Lãng, Huyện Tiên Yên, Tỉnh Quảng Ninh"/>
    <m/>
    <m/>
    <m/>
    <s v="08700010469"/>
    <s v="08700010469"/>
    <d v="2019-05-27T00:00:00"/>
    <d v="2019-06-26T00:00:00"/>
    <n v="104000"/>
    <n v="104000"/>
    <d v="2019-05-17T00:00:00"/>
    <m/>
    <n v="104000"/>
    <m/>
    <s v="BVL"/>
    <n v="27"/>
    <n v="5"/>
    <s v="02301800211671275"/>
    <n v="104000"/>
    <n v="104000"/>
    <s v="AC/018P-0350053"/>
    <m/>
  </r>
  <r>
    <n v="227"/>
    <s v="Bảo Việt Nhân Thọ Móng Cái"/>
    <m/>
    <s v="S108701001"/>
    <s v="Phòng KD Móng Cái - MCA"/>
    <s v="A108701003"/>
    <s v="Ban Đầm Hà 1 - MCA"/>
    <s v="U108701026"/>
    <x v="0"/>
    <s v="D108708479"/>
    <s v="Đặng Viết Chờ"/>
    <s v="Tư vấn tài chính"/>
    <d v="2003-04-22T00:00:00"/>
    <m/>
    <s v="568973911"/>
    <s v="Đào Thị Nhịnh"/>
    <s v="Thôn Hội Phố, Xã Đông Hải, Huyện Tiên Yên, Quảng Ninh"/>
    <m/>
    <m/>
    <s v="01645903604"/>
    <s v="AC/018P-0350058"/>
    <m/>
    <d v="2019-05-27T00:00:00"/>
    <d v="2019-08-26T00:00:00"/>
    <n v="750000"/>
    <n v="750000"/>
    <d v="2019-05-27T00:00:00"/>
    <m/>
    <n v="750000"/>
    <m/>
    <s v="TAL"/>
    <n v="27"/>
    <n v="5"/>
    <s v="568973911275"/>
    <n v="750000"/>
    <n v="750000"/>
    <s v="AC/018P-0350058"/>
    <m/>
  </r>
  <r>
    <n v="228"/>
    <s v="Bảo Việt Nhân Thọ Móng Cái"/>
    <m/>
    <s v="S108701001"/>
    <s v="Phòng KD Móng Cái - MCA"/>
    <s v="A108701003"/>
    <s v="Ban Đầm Hà 1 - MCA"/>
    <s v="U108701026"/>
    <x v="0"/>
    <s v="D108708479"/>
    <s v="Đặng Viết Chờ"/>
    <s v="Tư vấn tài chính"/>
    <d v="2003-04-22T00:00:00"/>
    <m/>
    <s v="05701800023781"/>
    <s v="Phạm Thị Thùy Phương"/>
    <s v="Thôn Bình Minh, Huyện Đầm Hà, Tỉnh Quảng Ninh"/>
    <s v="0347749668"/>
    <m/>
    <m/>
    <s v="08700010471"/>
    <s v="08700010471"/>
    <d v="2019-05-27T00:00:00"/>
    <d v="2019-08-26T00:00:00"/>
    <n v="849600"/>
    <n v="849600"/>
    <d v="2019-05-23T00:00:00"/>
    <m/>
    <n v="849600"/>
    <m/>
    <s v="BVL"/>
    <n v="27"/>
    <n v="5"/>
    <s v="05701800023781275"/>
    <n v="849600"/>
    <n v="849600"/>
    <s v="AC/018P-0350055"/>
    <m/>
  </r>
  <r>
    <n v="229"/>
    <s v="Bảo Việt Nhân Thọ Móng Cái"/>
    <m/>
    <s v="S108701001"/>
    <s v="Phòng KD Móng Cái - MCA"/>
    <s v="A108701003"/>
    <s v="Ban Đầm Hà 1 - MCA"/>
    <s v="U108701026"/>
    <x v="0"/>
    <s v="D108708479"/>
    <s v="Đặng Viết Chờ"/>
    <s v="Tư vấn tài chính"/>
    <d v="2003-04-22T00:00:00"/>
    <m/>
    <s v="02301800204246"/>
    <s v="Phùn Quay Nàm"/>
    <s v="Bản Tình á Xã Quảng Đức, Huyện Hải Hà, Tỉnh Quảng Ninh"/>
    <m/>
    <m/>
    <m/>
    <s v="08700010468"/>
    <m/>
    <d v="2019-05-27T00:00:00"/>
    <d v="2019-11-26T00:00:00"/>
    <n v="253200"/>
    <m/>
    <m/>
    <m/>
    <m/>
    <m/>
    <s v="BVL"/>
    <n v="27"/>
    <n v="5"/>
    <s v="02301800204246275"/>
    <n v="253200"/>
    <n v="253200"/>
    <s v="AC/018P-0350052"/>
    <m/>
  </r>
  <r>
    <n v="230"/>
    <s v="Bảo Việt Nhân Thọ Móng Cái"/>
    <m/>
    <s v="S108701001"/>
    <s v="Phòng KD Móng Cái - MCA"/>
    <s v="A108701003"/>
    <s v="Ban Đầm Hà 1 - MCA"/>
    <s v="U108701026"/>
    <x v="0"/>
    <s v="D108708479"/>
    <s v="Đặng Viết Chờ"/>
    <s v="Tư vấn tài chính"/>
    <d v="2003-04-22T00:00:00"/>
    <m/>
    <s v="568817463"/>
    <s v="Đặng Hải Vân"/>
    <s v="Số nhà 152 - Phố Hoàng Văn Thụ, Thị trấn Đầm Hà, Huyện Đầm Hà, Quảng Ninh"/>
    <s v="01655772500"/>
    <m/>
    <m/>
    <s v="AC/018P-0350056"/>
    <m/>
    <d v="2019-05-27T00:00:00"/>
    <d v="2019-06-26T00:00:00"/>
    <n v="500000"/>
    <n v="500000"/>
    <d v="2019-05-17T00:00:00"/>
    <m/>
    <n v="500000"/>
    <m/>
    <s v="TAL"/>
    <n v="27"/>
    <n v="5"/>
    <s v="568817463275"/>
    <n v="500000"/>
    <n v="500000"/>
    <s v="AC/018P-0350056"/>
    <m/>
  </r>
  <r>
    <n v="231"/>
    <s v="Bảo Việt Nhân Thọ Móng Cái"/>
    <m/>
    <s v="S108701001"/>
    <s v="Phòng KD Móng Cái - MCA"/>
    <s v="A108701003"/>
    <s v="Ban Đầm Hà 1 - MCA"/>
    <s v="U108701026"/>
    <x v="0"/>
    <s v="D108708479"/>
    <s v="Đặng Viết Chờ"/>
    <s v="Tư vấn tài chính"/>
    <d v="2003-04-22T00:00:00"/>
    <m/>
    <s v="02301800148229"/>
    <s v="Hoàng Anh Tuấn"/>
    <s v="145 Phố Hoàng Văn Thụ, Huyện Đầm Hà, Tỉnh Quảng Ninh"/>
    <s v="0912253837"/>
    <s v="0912253837"/>
    <m/>
    <s v="08700010467"/>
    <m/>
    <d v="2019-05-27T00:00:00"/>
    <d v="2019-08-26T00:00:00"/>
    <n v="247000"/>
    <m/>
    <m/>
    <m/>
    <m/>
    <m/>
    <s v="BVL"/>
    <n v="27"/>
    <n v="5"/>
    <s v="02301800148229275"/>
    <n v="247000"/>
    <n v="247000"/>
    <s v="AC/018P-0350051"/>
    <m/>
  </r>
  <r>
    <n v="232"/>
    <s v="Bảo Việt Nhân Thọ Móng Cái"/>
    <m/>
    <s v="S108701001"/>
    <s v="Phòng KD Móng Cái - MCA"/>
    <s v="A108701003"/>
    <s v="Ban Đầm Hà 1 - MCA"/>
    <s v="U108701026"/>
    <x v="0"/>
    <s v="D108708479"/>
    <s v="Đặng Viết Chờ"/>
    <s v="Tư vấn tài chính"/>
    <d v="2003-04-22T00:00:00"/>
    <m/>
    <s v="03901800002560"/>
    <s v="Lê Thị Hải Âu"/>
    <s v="Phố Lê Lương, Huyện Đầm Hà, Tỉnh Quảng Ninh"/>
    <m/>
    <m/>
    <m/>
    <s v="08700010474"/>
    <s v="08700010474"/>
    <d v="2019-05-28T00:00:00"/>
    <d v="2019-06-27T00:00:00"/>
    <n v="401100"/>
    <n v="401100"/>
    <d v="2019-05-22T00:00:00"/>
    <m/>
    <n v="401100"/>
    <m/>
    <s v="BVL"/>
    <n v="28"/>
    <n v="5"/>
    <s v="03901800002560285"/>
    <n v="401100"/>
    <n v="401100"/>
    <s v="AC/018P-0350061"/>
    <m/>
  </r>
  <r>
    <n v="233"/>
    <s v="Bảo Việt Nhân Thọ Móng Cái"/>
    <m/>
    <s v="S108701001"/>
    <s v="Phòng KD Móng Cái - MCA"/>
    <s v="A108701003"/>
    <s v="Ban Đầm Hà 1 - MCA"/>
    <s v="U108701026"/>
    <x v="0"/>
    <s v="D108708479"/>
    <s v="Đặng Viết Chờ"/>
    <s v="Tư vấn tài chính"/>
    <d v="2003-04-22T00:00:00"/>
    <m/>
    <s v="03701800036578"/>
    <s v="Lê Thị Quyết"/>
    <s v="Phố Trần Phú, Huyện Đầm Hà, Tỉnh Quảng Ninh"/>
    <m/>
    <m/>
    <m/>
    <s v="08700010473"/>
    <m/>
    <d v="2019-05-28T00:00:00"/>
    <d v="2019-06-27T00:00:00"/>
    <n v="398300"/>
    <m/>
    <m/>
    <m/>
    <m/>
    <m/>
    <s v="BVL"/>
    <n v="28"/>
    <n v="5"/>
    <s v="03701800036578285"/>
    <s v=""/>
    <s v=""/>
    <s v=""/>
    <m/>
  </r>
  <r>
    <n v="234"/>
    <s v="Bảo Việt Nhân Thọ Móng Cái"/>
    <m/>
    <s v="S108701001"/>
    <s v="Phòng KD Móng Cái - MCA"/>
    <s v="A108701003"/>
    <s v="Ban Đầm Hà 1 - MCA"/>
    <s v="U108701026"/>
    <x v="0"/>
    <s v="D108708479"/>
    <s v="Đặng Viết Chờ"/>
    <s v="Tư vấn tài chính"/>
    <d v="2003-04-22T00:00:00"/>
    <m/>
    <s v="568917737"/>
    <s v="Vũ Thị Lý"/>
    <s v="Thôn Tân Thanh, Xã Quảng Tân, Huyện Đầm Hà, Quảng Ninh"/>
    <m/>
    <m/>
    <s v="01687137648"/>
    <s v="AC/018P-0350066"/>
    <m/>
    <d v="2019-05-28T00:00:00"/>
    <d v="2019-11-27T00:00:00"/>
    <n v="3001366"/>
    <n v="3001366"/>
    <d v="2019-05-24T00:00:00"/>
    <m/>
    <n v="3001366"/>
    <m/>
    <s v="TAL"/>
    <n v="28"/>
    <n v="5"/>
    <s v="568917737285"/>
    <n v="3001366"/>
    <n v="3001366"/>
    <s v="AC/018P-0350066"/>
    <m/>
  </r>
  <r>
    <n v="235"/>
    <s v="Bảo Việt Nhân Thọ Móng Cái"/>
    <m/>
    <s v="S108701001"/>
    <s v="Phòng KD Móng Cái - MCA"/>
    <s v="A108701003"/>
    <s v="Ban Đầm Hà 1 - MCA"/>
    <s v="U108701026"/>
    <x v="0"/>
    <s v="D108708479"/>
    <s v="Đặng Viết Chờ"/>
    <s v="Tư vấn tài chính"/>
    <d v="2003-04-22T00:00:00"/>
    <m/>
    <s v="569019870"/>
    <s v="Phạm Thị Tình"/>
    <s v="SN 78 - Phố Hoàng Văn Thụ, Thị trấn Đầm Hà, Huyện Đầm Hà, Quảng Ninh"/>
    <m/>
    <m/>
    <s v="01682847740"/>
    <s v="AC/018P-0350067"/>
    <m/>
    <d v="2019-05-28T00:00:00"/>
    <d v="2019-06-27T00:00:00"/>
    <n v="501600"/>
    <m/>
    <m/>
    <m/>
    <m/>
    <m/>
    <s v="TAL"/>
    <n v="28"/>
    <n v="5"/>
    <s v="569019870285"/>
    <s v=""/>
    <s v=""/>
    <s v=""/>
    <m/>
  </r>
  <r>
    <n v="236"/>
    <s v="Bảo Việt Nhân Thọ Móng Cái"/>
    <m/>
    <s v="S108701001"/>
    <s v="Phòng KD Móng Cái - MCA"/>
    <s v="A108701003"/>
    <s v="Ban Đầm Hà 1 - MCA"/>
    <s v="U108701026"/>
    <x v="0"/>
    <s v="D108708479"/>
    <s v="Đặng Viết Chờ"/>
    <s v="Tư vấn tài chính"/>
    <d v="2003-04-22T00:00:00"/>
    <m/>
    <s v="02301800209883"/>
    <s v="Hoàng Ngọc Huệ"/>
    <s v="Thôn 5 Đầm Buôn, Huyện Đầm Hà, Tỉnh Quảng Ninh"/>
    <m/>
    <m/>
    <m/>
    <s v="08700010472"/>
    <s v="08700010472"/>
    <d v="2019-05-28T00:00:00"/>
    <d v="2019-08-27T00:00:00"/>
    <n v="158500"/>
    <n v="158500"/>
    <d v="2019-05-22T00:00:00"/>
    <m/>
    <n v="158500"/>
    <m/>
    <s v="BVL"/>
    <n v="28"/>
    <n v="5"/>
    <s v="02301800209883285"/>
    <n v="158500"/>
    <n v="158500"/>
    <s v="AC/018P-0350059"/>
    <m/>
  </r>
  <r>
    <n v="237"/>
    <s v="Bảo Việt Nhân Thọ Móng Cái"/>
    <m/>
    <s v="S108701001"/>
    <s v="Phòng KD Móng Cái - MCA"/>
    <s v="A108701003"/>
    <s v="Ban Đầm Hà 1 - MCA"/>
    <s v="U108701026"/>
    <x v="0"/>
    <s v="D108708479"/>
    <s v="Đặng Viết Chờ"/>
    <s v="Tư vấn tài chính"/>
    <d v="2003-04-22T00:00:00"/>
    <m/>
    <s v="03901800002577"/>
    <s v="Lê Thị Quyết"/>
    <s v="Phố Trần Phú, Huyện Đầm Hà, Tỉnh Quảng Ninh"/>
    <m/>
    <m/>
    <m/>
    <s v="08700010475"/>
    <m/>
    <d v="2019-05-28T00:00:00"/>
    <d v="2019-06-27T00:00:00"/>
    <n v="599500"/>
    <m/>
    <m/>
    <m/>
    <m/>
    <m/>
    <s v="BVL"/>
    <n v="28"/>
    <n v="5"/>
    <s v="03901800002577285"/>
    <s v=""/>
    <s v=""/>
    <s v=""/>
    <m/>
  </r>
  <r>
    <n v="238"/>
    <s v="Bảo Việt Nhân Thọ Móng Cái"/>
    <m/>
    <s v="S108701001"/>
    <s v="Phòng KD Móng Cái - MCA"/>
    <s v="A108701003"/>
    <s v="Ban Đầm Hà 1 - MCA"/>
    <s v="U108701026"/>
    <x v="0"/>
    <s v="D108708479"/>
    <s v="Đặng Viết Chờ"/>
    <s v="Tư vấn tài chính"/>
    <d v="2003-04-22T00:00:00"/>
    <m/>
    <s v="568758883"/>
    <s v="Hoàng Minh Tân (Hoàng Văn Tân)"/>
    <s v="15 - Trần Phú, Thị trấn Đầm Hà, Huyện Đầm Hà, Quảng Ninh"/>
    <m/>
    <m/>
    <s v="01635655999"/>
    <s v="AC/018P-0350063"/>
    <m/>
    <d v="2019-05-28T00:00:00"/>
    <d v="2019-06-27T00:00:00"/>
    <n v="500000"/>
    <m/>
    <m/>
    <m/>
    <m/>
    <m/>
    <s v="TAL"/>
    <n v="28"/>
    <n v="5"/>
    <s v="568758883285"/>
    <s v=""/>
    <s v=""/>
    <s v=""/>
    <m/>
  </r>
  <r>
    <n v="239"/>
    <s v="Bảo Việt Nhân Thọ Móng Cái"/>
    <m/>
    <s v="S108701001"/>
    <s v="Phòng KD Móng Cái - MCA"/>
    <s v="A108701003"/>
    <s v="Ban Đầm Hà 1 - MCA"/>
    <s v="U108701026"/>
    <x v="0"/>
    <s v="D108708479"/>
    <s v="Đặng Viết Chờ"/>
    <s v="Tư vấn tài chính"/>
    <d v="2003-04-22T00:00:00"/>
    <m/>
    <s v="568896334"/>
    <s v="Phan Thị Nga"/>
    <s v="Thôn Đầm Buôn, Thị trấn Đầm Hà, Huyện Đầm Hà, Quảng Ninh"/>
    <m/>
    <m/>
    <s v="0979350540"/>
    <s v="AC/018P-0350065"/>
    <m/>
    <d v="2019-05-28T00:00:00"/>
    <d v="2019-06-27T00:00:00"/>
    <n v="1004906"/>
    <n v="1004906"/>
    <d v="2019-05-21T00:00:00"/>
    <m/>
    <n v="1004906"/>
    <m/>
    <s v="TAL"/>
    <n v="28"/>
    <n v="5"/>
    <s v="568896334285"/>
    <n v="1004906"/>
    <n v="1004906"/>
    <s v="AC/018P-0350065"/>
    <m/>
  </r>
  <r>
    <n v="240"/>
    <s v="Bảo Việt Nhân Thọ Móng Cái"/>
    <m/>
    <s v="S108701001"/>
    <s v="Phòng KD Móng Cái - MCA"/>
    <s v="A108701003"/>
    <s v="Ban Đầm Hà 1 - MCA"/>
    <s v="U108701026"/>
    <x v="0"/>
    <s v="D108708479"/>
    <s v="Đặng Viết Chờ"/>
    <s v="Tư vấn tài chính"/>
    <d v="2003-04-22T00:00:00"/>
    <m/>
    <s v="568776961"/>
    <s v="Chu Văn Lưu"/>
    <s v="Số nhà 90 - Phố Minh Khai, Thị trấn Đầm Hà, Huyện Đầm Hà, Quảng Ninh"/>
    <s v="0333500081"/>
    <s v="0333506002"/>
    <m/>
    <s v="AC/018P-0350064"/>
    <m/>
    <d v="2019-05-28T00:00:00"/>
    <d v="2019-06-27T00:00:00"/>
    <n v="500000"/>
    <m/>
    <m/>
    <m/>
    <m/>
    <m/>
    <s v="TAL"/>
    <n v="28"/>
    <n v="5"/>
    <s v="568776961285"/>
    <s v=""/>
    <s v=""/>
    <s v=""/>
    <m/>
  </r>
  <r>
    <n v="241"/>
    <s v="Bảo Việt Nhân Thọ Móng Cái"/>
    <m/>
    <s v="S108701001"/>
    <s v="Phòng KD Móng Cái - MCA"/>
    <s v="A108701003"/>
    <s v="Ban Đầm Hà 1 - MCA"/>
    <s v="U108701026"/>
    <x v="0"/>
    <s v="D108708479"/>
    <s v="Đặng Viết Chờ"/>
    <s v="Tư vấn tài chính"/>
    <d v="2003-04-22T00:00:00"/>
    <m/>
    <s v="03701800034123"/>
    <s v="Hoàng Thị Lệ"/>
    <s v="Thôn Thác Bưởi 1, Huyện Tiên Yên, Tỉnh Quảng Ninh"/>
    <m/>
    <s v="1685196174"/>
    <m/>
    <s v="08700010479"/>
    <s v="08700010479"/>
    <d v="2019-05-29T00:00:00"/>
    <d v="2019-06-28T00:00:00"/>
    <n v="201700"/>
    <n v="201700"/>
    <d v="2019-05-17T00:00:00"/>
    <m/>
    <n v="201700"/>
    <m/>
    <s v="BVL"/>
    <n v="29"/>
    <n v="5"/>
    <s v="03701800034123295"/>
    <n v="201700"/>
    <n v="201700"/>
    <s v="AC/018P-0350071"/>
    <m/>
  </r>
  <r>
    <n v="242"/>
    <s v="Bảo Việt Nhân Thọ Móng Cái"/>
    <m/>
    <s v="S108701001"/>
    <s v="Phòng KD Móng Cái - MCA"/>
    <s v="A108701003"/>
    <s v="Ban Đầm Hà 1 - MCA"/>
    <s v="U108701026"/>
    <x v="0"/>
    <s v="D108708479"/>
    <s v="Đặng Viết Chờ"/>
    <s v="Tư vấn tài chính"/>
    <d v="2003-04-22T00:00:00"/>
    <m/>
    <s v="569329280"/>
    <s v="Bùi Thị Minh"/>
    <s v="Thôn An Lợi, Xã Quảng Lợi, Huyện Đầm Hà, Quảng Ninh"/>
    <m/>
    <m/>
    <s v="0945004513"/>
    <s v="AC/018P-0350083"/>
    <m/>
    <d v="2019-05-29T00:00:00"/>
    <d v="2019-06-28T00:00:00"/>
    <n v="1000000"/>
    <n v="1000000"/>
    <d v="2019-05-13T00:00:00"/>
    <m/>
    <n v="1000000"/>
    <m/>
    <s v="TAL"/>
    <n v="29"/>
    <n v="5"/>
    <s v="569329280295"/>
    <n v="1000000"/>
    <n v="1000000"/>
    <s v="AC/018P-0350083"/>
    <m/>
  </r>
  <r>
    <n v="243"/>
    <s v="Bảo Việt Nhân Thọ Móng Cái"/>
    <m/>
    <s v="S108701001"/>
    <s v="Phòng KD Móng Cái - MCA"/>
    <s v="A108701003"/>
    <s v="Ban Đầm Hà 1 - MCA"/>
    <s v="U108701026"/>
    <x v="0"/>
    <s v="D108708479"/>
    <s v="Đặng Viết Chờ"/>
    <s v="Tư vấn tài chính"/>
    <d v="2003-04-22T00:00:00"/>
    <m/>
    <s v="569378533"/>
    <s v="Hoàng Thị Tý"/>
    <s v="Phố Bắc Sơn, Thị trấn Đầm Hà, Huyện Đầm Hà, Quảng Ninh"/>
    <s v="0393007763"/>
    <m/>
    <s v="0373595767"/>
    <s v="AC/018P-0350084"/>
    <m/>
    <d v="2019-05-29T00:00:00"/>
    <d v="2019-08-28T00:00:00"/>
    <n v="2087326"/>
    <m/>
    <m/>
    <m/>
    <m/>
    <m/>
    <s v="TAL"/>
    <n v="29"/>
    <n v="5"/>
    <s v="569378533295"/>
    <s v=""/>
    <s v=""/>
    <s v=""/>
    <m/>
  </r>
  <r>
    <n v="244"/>
    <s v="Bảo Việt Nhân Thọ Móng Cái"/>
    <m/>
    <s v="S108701001"/>
    <s v="Phòng KD Móng Cái - MCA"/>
    <s v="A108701003"/>
    <s v="Ban Đầm Hà 1 - MCA"/>
    <s v="U108701026"/>
    <x v="0"/>
    <s v="D108708479"/>
    <s v="Đặng Viết Chờ"/>
    <s v="Tư vấn tài chính"/>
    <d v="2003-04-22T00:00:00"/>
    <m/>
    <s v="568740862"/>
    <s v="Trần Văn Khởn"/>
    <s v="121 - Phố Hòa Bình, Thị trấn Tiên Yên, Huyện Tiên Yên, Quảng Ninh"/>
    <m/>
    <m/>
    <s v="0983730695"/>
    <s v="AC/018P-0350077"/>
    <m/>
    <d v="2019-05-29T00:00:00"/>
    <d v="2019-08-28T00:00:00"/>
    <n v="2999979"/>
    <n v="2999979"/>
    <d v="2019-05-13T00:00:00"/>
    <m/>
    <n v="2999979"/>
    <m/>
    <s v="TAL"/>
    <n v="29"/>
    <n v="5"/>
    <s v="568740862295"/>
    <n v="2999979"/>
    <n v="2999979"/>
    <s v="AC/018P-0350077"/>
    <m/>
  </r>
  <r>
    <n v="245"/>
    <s v="Bảo Việt Nhân Thọ Móng Cái"/>
    <m/>
    <s v="S108701001"/>
    <s v="Phòng KD Móng Cái - MCA"/>
    <s v="A108701003"/>
    <s v="Ban Đầm Hà 1 - MCA"/>
    <s v="U108701026"/>
    <x v="0"/>
    <s v="D108708479"/>
    <s v="Đặng Viết Chờ"/>
    <s v="Tư vấn tài chính"/>
    <d v="2003-04-22T00:00:00"/>
    <m/>
    <s v="568857454"/>
    <s v="Chu Văn Thiệm"/>
    <s v="Số Nhà 136 - Phố Lê Hồng Phong, Thị trấn Đầm Hà, Huyện Đầm Hà, Quảng Ninh"/>
    <m/>
    <m/>
    <s v="01263429111"/>
    <s v="AC/018P-0350081"/>
    <m/>
    <d v="2019-05-29T00:00:00"/>
    <d v="2019-06-28T00:00:00"/>
    <n v="519719"/>
    <n v="519719"/>
    <d v="2019-05-23T00:00:00"/>
    <m/>
    <n v="519719"/>
    <m/>
    <s v="TAL"/>
    <n v="29"/>
    <n v="5"/>
    <s v="568857454295"/>
    <n v="519719"/>
    <n v="519719"/>
    <s v="AC/018P-0350081"/>
    <m/>
  </r>
  <r>
    <n v="246"/>
    <s v="Bảo Việt Nhân Thọ Móng Cái"/>
    <m/>
    <s v="S108701001"/>
    <s v="Phòng KD Móng Cái - MCA"/>
    <s v="A108701003"/>
    <s v="Ban Đầm Hà 1 - MCA"/>
    <s v="U108701026"/>
    <x v="0"/>
    <s v="D108708479"/>
    <s v="Đặng Viết Chờ"/>
    <s v="Tư vấn tài chính"/>
    <d v="2003-04-22T00:00:00"/>
    <m/>
    <s v="02301800215921"/>
    <s v="Hoàng Quốc Kiệm"/>
    <s v="SN 95 Phố Minh Khai, Huyện Đầm Hà, Tỉnh Quảng Ninh"/>
    <m/>
    <m/>
    <m/>
    <s v="08700010476"/>
    <m/>
    <d v="2019-05-29T00:00:00"/>
    <d v="2019-06-28T00:00:00"/>
    <n v="169400"/>
    <m/>
    <m/>
    <m/>
    <m/>
    <m/>
    <s v="BVL"/>
    <n v="29"/>
    <n v="5"/>
    <s v="02301800215921295"/>
    <n v="169400"/>
    <n v="169400"/>
    <s v="AC/018P-0350068"/>
    <m/>
  </r>
  <r>
    <n v="247"/>
    <s v="Bảo Việt Nhân Thọ Móng Cái"/>
    <m/>
    <s v="S108701001"/>
    <s v="Phòng KD Móng Cái - MCA"/>
    <s v="A108701003"/>
    <s v="Ban Đầm Hà 1 - MCA"/>
    <s v="U108701026"/>
    <x v="0"/>
    <s v="D108708479"/>
    <s v="Đặng Viết Chờ"/>
    <s v="Tư vấn tài chính"/>
    <d v="2003-04-22T00:00:00"/>
    <m/>
    <s v="568740052"/>
    <s v="Đặng Vân Trường"/>
    <s v="Phố Trần Quốc Toản, Thị trấn Quảng Hà, Huyện Hải Hà, Quảng Ninh"/>
    <s v="0947318706"/>
    <m/>
    <m/>
    <s v="AC/018P-0350073"/>
    <m/>
    <d v="2019-05-29T00:00:00"/>
    <d v="2019-06-28T00:00:00"/>
    <n v="504960"/>
    <n v="504960"/>
    <d v="2019-05-27T00:00:00"/>
    <m/>
    <n v="504960"/>
    <m/>
    <s v="TAL"/>
    <n v="29"/>
    <n v="5"/>
    <s v="568740052295"/>
    <n v="504960"/>
    <n v="504960"/>
    <s v="AC/018P-0350073"/>
    <m/>
  </r>
  <r>
    <n v="248"/>
    <s v="Bảo Việt Nhân Thọ Móng Cái"/>
    <m/>
    <s v="S108701001"/>
    <s v="Phòng KD Móng Cái - MCA"/>
    <s v="A108701003"/>
    <s v="Ban Đầm Hà 1 - MCA"/>
    <s v="U108701026"/>
    <x v="0"/>
    <s v="D108708479"/>
    <s v="Đặng Viết Chờ"/>
    <s v="Tư vấn tài chính"/>
    <d v="2003-04-22T00:00:00"/>
    <m/>
    <s v="568858237"/>
    <s v="Đặng Văn Phương"/>
    <s v="Số Nhà 97 - Phố Lê Hồng Phong, Thị trấn Đầm Hà, Huyện Đầm Hà, Quảng Ninh"/>
    <m/>
    <m/>
    <s v="01654975125"/>
    <s v="AC/018P-0350082"/>
    <m/>
    <d v="2019-05-29T00:00:00"/>
    <d v="2019-06-28T00:00:00"/>
    <n v="1002423"/>
    <n v="1002423"/>
    <d v="2019-05-23T00:00:00"/>
    <m/>
    <n v="1002423"/>
    <m/>
    <s v="TAL"/>
    <n v="29"/>
    <n v="5"/>
    <s v="568858237295"/>
    <n v="1002423"/>
    <n v="1002423"/>
    <s v="AC/018P-0350082"/>
    <m/>
  </r>
  <r>
    <n v="249"/>
    <s v="Bảo Việt Nhân Thọ Móng Cái"/>
    <m/>
    <s v="S108701001"/>
    <s v="Phòng KD Móng Cái - MCA"/>
    <s v="A108701003"/>
    <s v="Ban Đầm Hà 1 - MCA"/>
    <s v="U108701026"/>
    <x v="0"/>
    <s v="D108708479"/>
    <s v="Đặng Viết Chờ"/>
    <s v="Tư vấn tài chính"/>
    <d v="2003-04-22T00:00:00"/>
    <m/>
    <s v="568740692"/>
    <s v="Đặng Hải Ninh"/>
    <s v="Số Nhà 152 - Phố Hoàng Văn Thụ, Thị trấn Đầm Hà, Huyện Đầm Hà, Quảng Ninh"/>
    <m/>
    <m/>
    <s v="01655772500"/>
    <s v="AC/018P-0350076"/>
    <m/>
    <d v="2019-05-29T00:00:00"/>
    <d v="2019-06-28T00:00:00"/>
    <n v="516369"/>
    <n v="516369"/>
    <d v="2019-05-17T00:00:00"/>
    <m/>
    <n v="516369"/>
    <m/>
    <s v="TAL"/>
    <n v="29"/>
    <n v="5"/>
    <s v="568740692295"/>
    <n v="516369"/>
    <n v="516369"/>
    <s v="AC/018P-0350076"/>
    <m/>
  </r>
  <r>
    <n v="250"/>
    <s v="Bảo Việt Nhân Thọ Móng Cái"/>
    <m/>
    <s v="S108701001"/>
    <s v="Phòng KD Móng Cái - MCA"/>
    <s v="A108701003"/>
    <s v="Ban Đầm Hà 1 - MCA"/>
    <s v="U108701026"/>
    <x v="0"/>
    <s v="D108708479"/>
    <s v="Đặng Viết Chờ"/>
    <s v="Tư vấn tài chính"/>
    <d v="2003-04-22T00:00:00"/>
    <m/>
    <s v="568740874"/>
    <s v="Đặng Hương Giang"/>
    <s v="thôn 3, Xã Quảng Tân, Huyện Đầm Hà, Quảng Ninh"/>
    <s v="01276843399"/>
    <m/>
    <m/>
    <s v="AC/018P-0350078"/>
    <m/>
    <d v="2019-05-29T00:00:00"/>
    <d v="2019-06-28T00:00:00"/>
    <n v="512741"/>
    <n v="512741"/>
    <d v="2019-05-17T00:00:00"/>
    <m/>
    <n v="512741"/>
    <m/>
    <s v="TAL"/>
    <n v="29"/>
    <n v="5"/>
    <s v="568740874295"/>
    <n v="512741"/>
    <n v="512741"/>
    <s v="AC/018P-0350078"/>
    <m/>
  </r>
  <r>
    <n v="251"/>
    <s v="Bảo Việt Nhân Thọ Móng Cái"/>
    <m/>
    <s v="S108701001"/>
    <s v="Phòng KD Móng Cái - MCA"/>
    <s v="A108701003"/>
    <s v="Ban Đầm Hà 1 - MCA"/>
    <s v="U108701026"/>
    <x v="0"/>
    <s v="D108708479"/>
    <s v="Đặng Viết Chờ"/>
    <s v="Tư vấn tài chính"/>
    <d v="2003-04-22T00:00:00"/>
    <m/>
    <s v="03701800034048"/>
    <s v="Hà Văn Chu"/>
    <s v="Thôn Làng Nhội, Huyện Tiên Yên, Tỉnh Quảng Ninh"/>
    <m/>
    <m/>
    <m/>
    <s v="08700010477"/>
    <m/>
    <d v="2019-05-29T00:00:00"/>
    <d v="2019-06-28T00:00:00"/>
    <n v="511000"/>
    <m/>
    <m/>
    <m/>
    <m/>
    <m/>
    <s v="BVL"/>
    <n v="29"/>
    <n v="5"/>
    <s v="03701800034048295"/>
    <s v=""/>
    <s v=""/>
    <s v=""/>
    <m/>
  </r>
  <r>
    <n v="252"/>
    <s v="Bảo Việt Nhân Thọ Móng Cái"/>
    <m/>
    <s v="S108701001"/>
    <s v="Phòng KD Móng Cái - MCA"/>
    <s v="A108701003"/>
    <s v="Ban Đầm Hà 1 - MCA"/>
    <s v="U108701026"/>
    <x v="0"/>
    <s v="D108708479"/>
    <s v="Đặng Viết Chờ"/>
    <s v="Tư vấn tài chính"/>
    <d v="2003-04-22T00:00:00"/>
    <m/>
    <s v="568741211"/>
    <s v="Đặng Hải Vân"/>
    <s v="Số nhà 152 - Phố Hoàng Văn Thụ, Thị trấn Đầm Hà, Huyện Đầm Hà, Quảng Ninh"/>
    <s v="01655772500"/>
    <m/>
    <m/>
    <s v="AC/018P-0350079"/>
    <m/>
    <d v="2019-05-29T00:00:00"/>
    <d v="2019-06-28T00:00:00"/>
    <n v="503200"/>
    <n v="503200"/>
    <d v="2019-05-17T00:00:00"/>
    <m/>
    <n v="503200"/>
    <m/>
    <s v="TAL"/>
    <n v="29"/>
    <n v="5"/>
    <s v="568741211295"/>
    <n v="503200"/>
    <n v="503200"/>
    <s v="AC/018P-0350079"/>
    <m/>
  </r>
  <r>
    <n v="253"/>
    <s v="Bảo Việt Nhân Thọ Móng Cái"/>
    <m/>
    <s v="S108701001"/>
    <s v="Phòng KD Móng Cái - MCA"/>
    <s v="A108701003"/>
    <s v="Ban Đầm Hà 1 - MCA"/>
    <s v="U108701026"/>
    <x v="0"/>
    <s v="D108708479"/>
    <s v="Đặng Viết Chờ"/>
    <s v="Tư vấn tài chính"/>
    <d v="2003-04-22T00:00:00"/>
    <m/>
    <s v="568740081"/>
    <s v="Hà Thị Hồi"/>
    <s v="Số nhà 152 - Phố Hoàng Văn Thụ, Thị trấn Đầm Hà, Huyện Đầm Hà, Quảng Ninh"/>
    <m/>
    <m/>
    <m/>
    <s v="AC/018P-0350074"/>
    <m/>
    <d v="2019-05-29T00:00:00"/>
    <d v="2019-06-28T00:00:00"/>
    <n v="508712"/>
    <n v="508712"/>
    <d v="2019-05-17T00:00:00"/>
    <m/>
    <n v="508712"/>
    <m/>
    <s v="TAL"/>
    <n v="29"/>
    <n v="5"/>
    <s v="568740081295"/>
    <n v="508712"/>
    <n v="508712"/>
    <s v="AC/018P-0350074"/>
    <m/>
  </r>
  <r>
    <n v="254"/>
    <s v="Bảo Việt Nhân Thọ Móng Cái"/>
    <m/>
    <s v="S108701001"/>
    <s v="Phòng KD Móng Cái - MCA"/>
    <s v="A108701003"/>
    <s v="Ban Đầm Hà 1 - MCA"/>
    <s v="U108701026"/>
    <x v="0"/>
    <s v="D108708479"/>
    <s v="Đặng Viết Chờ"/>
    <s v="Tư vấn tài chính"/>
    <d v="2003-04-22T00:00:00"/>
    <m/>
    <s v="568740612"/>
    <s v="Đặng Hương Giang"/>
    <s v="thôn 3, Xã Quảng Tân, Huyện Đầm Hà, Quảng Ninh"/>
    <s v="01276843399"/>
    <m/>
    <m/>
    <s v="AC/018P-0350075"/>
    <m/>
    <d v="2019-05-29T00:00:00"/>
    <d v="2019-06-28T00:00:00"/>
    <n v="500000"/>
    <n v="500000"/>
    <d v="2019-05-17T00:00:00"/>
    <m/>
    <n v="500000"/>
    <m/>
    <s v="TAL"/>
    <n v="29"/>
    <n v="5"/>
    <s v="568740612295"/>
    <n v="500000"/>
    <n v="500000"/>
    <s v="AC/018P-0350075"/>
    <m/>
  </r>
  <r>
    <n v="255"/>
    <s v="Bảo Việt Nhân Thọ Móng Cái"/>
    <m/>
    <s v="S108701001"/>
    <s v="Phòng KD Móng Cái - MCA"/>
    <s v="A108701003"/>
    <s v="Ban Đầm Hà 1 - MCA"/>
    <s v="U108701026"/>
    <x v="0"/>
    <s v="D108708479"/>
    <s v="Đặng Viết Chờ"/>
    <s v="Tư vấn tài chính"/>
    <d v="2003-04-22T00:00:00"/>
    <m/>
    <s v="568590354"/>
    <s v="Đinh Thị Lan"/>
    <s v="Thôn Tân Hợp, Xã Quảng Tân, Huyện Đầm Hà, Quảng Ninh"/>
    <m/>
    <m/>
    <s v="01214515233"/>
    <s v="AC/018P-0350072"/>
    <m/>
    <d v="2019-05-29T00:00:00"/>
    <d v="2020-05-28T00:00:00"/>
    <n v="5157489"/>
    <n v="5157489"/>
    <d v="2019-05-22T00:00:00"/>
    <m/>
    <n v="5157489"/>
    <m/>
    <s v="TAL"/>
    <n v="29"/>
    <n v="5"/>
    <s v="568590354295"/>
    <n v="5157489"/>
    <n v="5157489"/>
    <s v="AC/018P-0350072"/>
    <m/>
  </r>
  <r>
    <n v="256"/>
    <s v="Bảo Việt Nhân Thọ Móng Cái"/>
    <m/>
    <s v="S108701001"/>
    <s v="Phòng KD Móng Cái - MCA"/>
    <s v="A108701003"/>
    <s v="Ban Đầm Hà 1 - MCA"/>
    <s v="U108701026"/>
    <x v="0"/>
    <s v="D108708479"/>
    <s v="Đặng Viết Chờ"/>
    <s v="Tư vấn tài chính"/>
    <d v="2003-04-22T00:00:00"/>
    <m/>
    <s v="568857362"/>
    <s v="Nguyễn Văn Sĩ"/>
    <s v="Số 81 Trần Phú, Thị trấn Đầm Hà, Huyện Đầm Hà, Quảng Ninh"/>
    <m/>
    <m/>
    <s v="01674239535"/>
    <s v="AC/018P-0350080"/>
    <m/>
    <d v="2019-05-29T00:00:00"/>
    <d v="2019-06-28T00:00:00"/>
    <n v="501920"/>
    <n v="501920"/>
    <d v="2019-05-24T00:00:00"/>
    <m/>
    <n v="501920"/>
    <m/>
    <s v="TAL"/>
    <n v="29"/>
    <n v="5"/>
    <s v="568857362295"/>
    <n v="501920"/>
    <n v="501920"/>
    <s v="AC/018P-0350080"/>
    <m/>
  </r>
  <r>
    <n v="257"/>
    <s v="Bảo Việt Nhân Thọ Móng Cái"/>
    <m/>
    <s v="S108701001"/>
    <s v="Phòng KD Móng Cái - MCA"/>
    <s v="A108701003"/>
    <s v="Ban Đầm Hà 1 - MCA"/>
    <s v="U108701026"/>
    <x v="0"/>
    <s v="D108708479"/>
    <s v="Đặng Viết Chờ"/>
    <s v="Tư vấn tài chính"/>
    <d v="2003-04-22T00:00:00"/>
    <m/>
    <s v="03701800034055"/>
    <s v="Lương Thị Tần"/>
    <s v="Thôn Làng Nhội, Huyện Tiên Yên, Tỉnh Quảng Ninh"/>
    <m/>
    <m/>
    <m/>
    <s v="08700010478"/>
    <m/>
    <d v="2019-05-29T00:00:00"/>
    <d v="2019-06-28T00:00:00"/>
    <n v="510100"/>
    <m/>
    <m/>
    <m/>
    <m/>
    <m/>
    <s v="BVL"/>
    <n v="29"/>
    <n v="5"/>
    <s v="03701800034055295"/>
    <s v=""/>
    <s v=""/>
    <s v=""/>
    <m/>
  </r>
  <r>
    <n v="258"/>
    <s v="Bảo Việt Nhân Thọ Móng Cái"/>
    <m/>
    <s v="S108701001"/>
    <s v="Phòng KD Móng Cái - MCA"/>
    <s v="A108701003"/>
    <s v="Ban Đầm Hà 1 - MCA"/>
    <s v="U108701026"/>
    <x v="0"/>
    <s v="D108708479"/>
    <s v="Đặng Viết Chờ"/>
    <s v="Tư vấn tài chính"/>
    <d v="2003-04-22T00:00:00"/>
    <m/>
    <s v="568693483"/>
    <s v="Nguyễn Thị Hằng"/>
    <s v="Số nhà 163 - Phố Thống Nhất, Thị trấn Tiên Yên, Huyện Tiên Yên, Quảng Ninh"/>
    <m/>
    <s v="01645222335"/>
    <s v="0987253203"/>
    <s v="AC/018P-0350088"/>
    <m/>
    <d v="2019-05-30T00:00:00"/>
    <d v="2019-11-29T00:00:00"/>
    <n v="3202107"/>
    <m/>
    <m/>
    <m/>
    <m/>
    <m/>
    <s v="TAL"/>
    <n v="30"/>
    <n v="5"/>
    <s v="568693483305"/>
    <s v=""/>
    <s v=""/>
    <s v=""/>
    <m/>
  </r>
  <r>
    <n v="259"/>
    <s v="Bảo Việt Nhân Thọ Móng Cái"/>
    <m/>
    <s v="S108701001"/>
    <s v="Phòng KD Móng Cái - MCA"/>
    <s v="A108701003"/>
    <s v="Ban Đầm Hà 1 - MCA"/>
    <s v="U108701026"/>
    <x v="0"/>
    <s v="D108708479"/>
    <s v="Đặng Viết Chờ"/>
    <s v="Tư vấn tài chính"/>
    <d v="2003-04-22T00:00:00"/>
    <m/>
    <s v="568795625"/>
    <s v="Phan Văn Khiêm"/>
    <s v="Phố Chu Văn An, Thị trấn Đầm Hà, Huyện Đầm Hà, Quảng Ninh"/>
    <m/>
    <m/>
    <s v="01672184658"/>
    <s v="AC/018P-0350092"/>
    <m/>
    <d v="2019-05-30T00:00:00"/>
    <d v="2019-08-29T00:00:00"/>
    <n v="1502115"/>
    <m/>
    <m/>
    <m/>
    <m/>
    <m/>
    <s v="TAL"/>
    <n v="30"/>
    <n v="5"/>
    <s v="568795625305"/>
    <s v=""/>
    <s v=""/>
    <s v=""/>
    <m/>
  </r>
  <r>
    <n v="260"/>
    <s v="Bảo Việt Nhân Thọ Móng Cái"/>
    <m/>
    <s v="S108701001"/>
    <s v="Phòng KD Móng Cái - MCA"/>
    <s v="A108701003"/>
    <s v="Ban Đầm Hà 1 - MCA"/>
    <s v="U108701026"/>
    <x v="0"/>
    <s v="D108708479"/>
    <s v="Đặng Viết Chờ"/>
    <s v="Tư vấn tài chính"/>
    <d v="2003-04-22T00:00:00"/>
    <m/>
    <s v="568693574"/>
    <s v="Đinh Tuấn Anh"/>
    <s v="Số nhà 370 - Phố Thống Nhất, Thị trấn Tiên Yên, Huyện Tiên Yên, Quảng Ninh"/>
    <m/>
    <m/>
    <s v="0987793181"/>
    <s v="AC/018P-0350091"/>
    <m/>
    <d v="2019-05-30T00:00:00"/>
    <d v="2019-11-29T00:00:00"/>
    <n v="6204216"/>
    <m/>
    <m/>
    <m/>
    <m/>
    <m/>
    <s v="TAL"/>
    <n v="30"/>
    <n v="5"/>
    <s v="568693574305"/>
    <s v=""/>
    <s v=""/>
    <s v=""/>
    <m/>
  </r>
  <r>
    <n v="261"/>
    <s v="Bảo Việt Nhân Thọ Móng Cái"/>
    <m/>
    <s v="S108701001"/>
    <s v="Phòng KD Móng Cái - MCA"/>
    <s v="A108701003"/>
    <s v="Ban Đầm Hà 1 - MCA"/>
    <s v="U108701026"/>
    <x v="0"/>
    <s v="D108708479"/>
    <s v="Đặng Viết Chờ"/>
    <s v="Tư vấn tài chính"/>
    <d v="2003-04-22T00:00:00"/>
    <m/>
    <s v="568693460"/>
    <s v="Trần Thị Thu Hà"/>
    <s v="Số Nhà 26 - Phố Hòa Bình, Thị trấn Tiên Yên, Huyện Tiên Yên, Quảng Ninh"/>
    <m/>
    <m/>
    <s v="01255735186"/>
    <s v="AC/018P-0350087"/>
    <m/>
    <d v="2019-05-30T00:00:00"/>
    <d v="2019-11-29T00:00:00"/>
    <n v="3115131"/>
    <n v="3115131"/>
    <d v="2019-05-13T00:00:00"/>
    <m/>
    <n v="3115131"/>
    <m/>
    <s v="TAL"/>
    <n v="30"/>
    <n v="5"/>
    <s v="568693460305"/>
    <n v="3115131"/>
    <n v="3115131"/>
    <s v="AC/018P-0350087"/>
    <m/>
  </r>
  <r>
    <n v="262"/>
    <s v="Bảo Việt Nhân Thọ Móng Cái"/>
    <m/>
    <s v="S108701001"/>
    <s v="Phòng KD Móng Cái - MCA"/>
    <s v="A108701003"/>
    <s v="Ban Đầm Hà 1 - MCA"/>
    <s v="U108701026"/>
    <x v="0"/>
    <s v="D108708479"/>
    <s v="Đặng Viết Chờ"/>
    <s v="Tư vấn tài chính"/>
    <d v="2003-04-22T00:00:00"/>
    <m/>
    <s v="568535959"/>
    <s v="Nguyễn Thị Liên"/>
    <s v="Thôn Đông Ngũ Hoa, Xã Đông Ngũ, Huyện Tiên Yên, Quảng Ninh"/>
    <m/>
    <s v="0915659564"/>
    <s v="0912659564"/>
    <s v="AC/018P-0350086"/>
    <m/>
    <d v="2019-05-30T00:00:00"/>
    <d v="2019-06-29T00:00:00"/>
    <n v="1003200"/>
    <n v="1003200"/>
    <d v="2019-05-24T00:00:00"/>
    <m/>
    <n v="1003200"/>
    <m/>
    <s v="TAL"/>
    <n v="30"/>
    <n v="5"/>
    <s v="568535959305"/>
    <n v="1003200"/>
    <n v="1003200"/>
    <s v="AC/018P-0350086"/>
    <m/>
  </r>
  <r>
    <n v="263"/>
    <s v="Bảo Việt Nhân Thọ Móng Cái"/>
    <m/>
    <s v="S108701001"/>
    <s v="Phòng KD Móng Cái - MCA"/>
    <s v="A108701003"/>
    <s v="Ban Đầm Hà 1 - MCA"/>
    <s v="U108701026"/>
    <x v="0"/>
    <s v="D108708479"/>
    <s v="Đặng Viết Chờ"/>
    <s v="Tư vấn tài chính"/>
    <d v="2003-04-22T00:00:00"/>
    <m/>
    <s v="568693528"/>
    <s v="Nguyễn Thị Hằng"/>
    <s v="Số nhà 163 - Phố Thống Nhất, Thị trấn Tiên Yên, Huyện Tiên Yên, Quảng Ninh"/>
    <m/>
    <s v="01645222335"/>
    <s v="0987253203"/>
    <s v="AC/018P-0350089"/>
    <m/>
    <d v="2019-05-30T00:00:00"/>
    <d v="2019-11-29T00:00:00"/>
    <n v="6332712"/>
    <m/>
    <m/>
    <m/>
    <m/>
    <m/>
    <s v="TAL"/>
    <n v="30"/>
    <n v="5"/>
    <s v="568693528305"/>
    <s v=""/>
    <s v=""/>
    <s v=""/>
    <m/>
  </r>
  <r>
    <n v="264"/>
    <s v="Bảo Việt Nhân Thọ Móng Cái"/>
    <m/>
    <s v="S108701001"/>
    <s v="Phòng KD Móng Cái - MCA"/>
    <s v="A108701003"/>
    <s v="Ban Đầm Hà 1 - MCA"/>
    <s v="U108701026"/>
    <x v="0"/>
    <s v="D108708479"/>
    <s v="Đặng Viết Chờ"/>
    <s v="Tư vấn tài chính"/>
    <d v="2003-04-22T00:00:00"/>
    <m/>
    <s v="02301800229614"/>
    <s v="Đặng Văn Nguyên"/>
    <s v="Quảng Thắng, Huyện Hải Hà, Tỉnh Quảng Ninh"/>
    <m/>
    <m/>
    <m/>
    <s v="08700010480"/>
    <m/>
    <d v="2019-05-30T00:00:00"/>
    <d v="2019-08-29T00:00:00"/>
    <n v="127900"/>
    <m/>
    <m/>
    <m/>
    <m/>
    <m/>
    <s v="BVL"/>
    <n v="30"/>
    <n v="5"/>
    <s v="02301800229614305"/>
    <n v="127900"/>
    <n v="127900"/>
    <s v="AC/018P-0350085"/>
    <m/>
  </r>
  <r>
    <n v="265"/>
    <s v="Bảo Việt Nhân Thọ Móng Cái"/>
    <m/>
    <s v="S108701001"/>
    <s v="Phòng KD Móng Cái - MCA"/>
    <s v="A108701003"/>
    <s v="Ban Đầm Hà 1 - MCA"/>
    <s v="U108701026"/>
    <x v="0"/>
    <s v="D108708479"/>
    <s v="Đặng Viết Chờ"/>
    <s v="Tư vấn tài chính"/>
    <d v="2003-04-22T00:00:00"/>
    <m/>
    <s v="568796611"/>
    <s v="Phạm Văn Tân"/>
    <s v="Thôn Tân Hòa, Xã Quảng Tân, Huyện Đầm Hà, Quảng Ninh"/>
    <m/>
    <m/>
    <s v="01674359448"/>
    <s v="AC/018P-0350093"/>
    <m/>
    <d v="2019-05-30T00:00:00"/>
    <d v="2020-05-29T00:00:00"/>
    <n v="5999722"/>
    <n v="5999722"/>
    <d v="2019-05-23T00:00:00"/>
    <m/>
    <n v="5999722"/>
    <m/>
    <s v="TAL"/>
    <n v="30"/>
    <n v="5"/>
    <s v="568796611305"/>
    <n v="5999722"/>
    <n v="5999722"/>
    <s v="AC/018P-0350093"/>
    <m/>
  </r>
  <r>
    <n v="266"/>
    <s v="Bảo Việt Nhân Thọ Móng Cái"/>
    <m/>
    <s v="S108701001"/>
    <s v="Phòng KD Móng Cái - MCA"/>
    <s v="A108701003"/>
    <s v="Ban Đầm Hà 1 - MCA"/>
    <s v="U108701026"/>
    <x v="0"/>
    <s v="D108708479"/>
    <s v="Đặng Viết Chờ"/>
    <s v="Tư vấn tài chính"/>
    <d v="2003-04-22T00:00:00"/>
    <m/>
    <s v="568693540"/>
    <s v="Nguyễn Thị Bài"/>
    <s v="Số 43 - Phố Tam Thịnh, Thị trấn Tiên Yên, Huyện Tiên Yên, Quảng Ninh"/>
    <m/>
    <m/>
    <s v="01696116066"/>
    <s v="AC/018P-0350090"/>
    <m/>
    <d v="2019-05-30T00:00:00"/>
    <d v="2019-06-29T00:00:00"/>
    <n v="506400"/>
    <n v="506400"/>
    <d v="2019-05-13T00:00:00"/>
    <m/>
    <n v="506400"/>
    <m/>
    <s v="TAL"/>
    <n v="30"/>
    <n v="5"/>
    <s v="568693540305"/>
    <n v="506400"/>
    <n v="506400"/>
    <s v="AC/018P-0350090"/>
    <m/>
  </r>
  <r>
    <n v="267"/>
    <s v="Bảo Việt Nhân Thọ Móng Cái"/>
    <m/>
    <s v="S108701001"/>
    <s v="Phòng KD Móng Cái - MCA"/>
    <s v="A108701003"/>
    <s v="Ban Đầm Hà 1 - MCA"/>
    <s v="U108701026"/>
    <x v="0"/>
    <s v="D108708479"/>
    <s v="Đặng Viết Chờ"/>
    <s v="Tư vấn tài chính"/>
    <d v="2003-04-22T00:00:00"/>
    <m/>
    <s v="568797458"/>
    <s v="Nguyễn Văn Cương"/>
    <s v="Thôn Tân Thanh, Xã Quảng Tân, Huyện Đầm Hà, Quảng Ninh"/>
    <s v="01653075234"/>
    <m/>
    <m/>
    <s v="AC/018P-0350094"/>
    <m/>
    <d v="2019-05-31T00:00:00"/>
    <d v="2019-06-29T00:00:00"/>
    <n v="500000"/>
    <n v="500000"/>
    <d v="2019-05-13T00:00:00"/>
    <m/>
    <n v="500000"/>
    <m/>
    <s v="TAL"/>
    <n v="31"/>
    <n v="5"/>
    <s v="568797458315"/>
    <n v="500000"/>
    <n v="500000"/>
    <s v="AC/018P-0350094"/>
    <m/>
  </r>
  <r>
    <n v="268"/>
    <s v="Bảo Việt Nhân Thọ Móng Cái"/>
    <m/>
    <s v="S108701001"/>
    <s v="Phòng KD Móng Cái - MCA"/>
    <s v="A108701003"/>
    <s v="Ban Đầm Hà 1 - MCA"/>
    <s v="U108701026"/>
    <x v="0"/>
    <s v="D108708479"/>
    <s v="Đặng Viết Chờ"/>
    <s v="Tư vấn tài chính"/>
    <d v="2003-04-22T00:00:00"/>
    <m/>
    <s v="568798132"/>
    <s v="Hà Thị Hồi"/>
    <s v="Số nhà 152 - Phố Hoàng Văn Thụ, Thị trấn Đầm Hà, Huyện Đầm Hà, Quảng Ninh"/>
    <m/>
    <m/>
    <m/>
    <s v="AC/018P-0350095"/>
    <m/>
    <d v="2019-05-31T00:00:00"/>
    <d v="2019-08-30T00:00:00"/>
    <n v="500000"/>
    <n v="500000"/>
    <d v="2019-05-17T00:00:00"/>
    <m/>
    <n v="500000"/>
    <m/>
    <s v="TAL"/>
    <n v="31"/>
    <n v="5"/>
    <s v="568798132315"/>
    <n v="500000"/>
    <n v="500000"/>
    <s v="AC/018P-0350095"/>
    <m/>
  </r>
  <r>
    <n v="269"/>
    <s v="Bảo Việt Nhân Thọ Móng Cái"/>
    <m/>
    <s v="S108701001"/>
    <s v="Phòng KD Móng Cái - MCA"/>
    <s v="A108701003"/>
    <s v="Ban Đầm Hà 1 - MCA"/>
    <s v="U108701026"/>
    <x v="0"/>
    <s v="D108708655"/>
    <s v="Phan Văn Chấm"/>
    <s v="Tư vấn tài chính"/>
    <d v="2003-05-07T00:00:00"/>
    <m/>
    <s v="569335037"/>
    <s v="Đồng Ngọc Giang"/>
    <s v="Đông Thành, Xã Quảng An, Huyện Đầm Hà, Quảng Ninh"/>
    <m/>
    <m/>
    <s v="0945419733"/>
    <s v="AC/018P-0347680"/>
    <m/>
    <d v="2019-03-03T00:00:00"/>
    <d v="2019-04-02T00:00:00"/>
    <n v="1000000"/>
    <n v="1000000"/>
    <d v="2019-05-07T00:00:00"/>
    <m/>
    <n v="1000000"/>
    <m/>
    <s v="TAL"/>
    <n v="3"/>
    <n v="3"/>
    <s v="56933503733"/>
    <n v="1000000"/>
    <n v="1000000"/>
    <s v="AC/018P-0347680"/>
    <m/>
  </r>
  <r>
    <n v="270"/>
    <s v="Bảo Việt Nhân Thọ Móng Cái"/>
    <m/>
    <s v="S108701001"/>
    <s v="Phòng KD Móng Cái - MCA"/>
    <s v="A108701003"/>
    <s v="Ban Đầm Hà 1 - MCA"/>
    <s v="U108701026"/>
    <x v="0"/>
    <s v="D108708655"/>
    <s v="Phan Văn Chấm"/>
    <s v="Tư vấn tài chính"/>
    <d v="2003-05-07T00:00:00"/>
    <m/>
    <s v="569335037"/>
    <s v="Đồng Ngọc Giang"/>
    <s v="Đông Thành, Xã Quảng An, Huyện Đầm Hà, Quảng Ninh"/>
    <m/>
    <m/>
    <s v="0945419733"/>
    <s v="AC/018P-0348870"/>
    <m/>
    <d v="2019-04-03T00:00:00"/>
    <d v="2019-05-02T00:00:00"/>
    <n v="1000000"/>
    <m/>
    <m/>
    <m/>
    <n v="1000000"/>
    <m/>
    <s v="TAL"/>
    <n v="3"/>
    <n v="4"/>
    <s v="56933503734"/>
    <n v="1000000"/>
    <s v=""/>
    <s v=""/>
    <m/>
  </r>
  <r>
    <n v="271"/>
    <s v="Bảo Việt Nhân Thọ Móng Cái"/>
    <m/>
    <s v="S108701001"/>
    <s v="Phòng KD Móng Cái - MCA"/>
    <s v="A108701003"/>
    <s v="Ban Đầm Hà 1 - MCA"/>
    <s v="U108701026"/>
    <x v="0"/>
    <s v="D108708655"/>
    <s v="Phan Văn Chấm"/>
    <s v="Tư vấn tài chính"/>
    <d v="2003-05-07T00:00:00"/>
    <m/>
    <s v="02301800203911"/>
    <s v="Lương Văn Tuấn"/>
    <s v="Thôn 1 Quảng An, Huyện Đầm Hà, Tỉnh Quảng Ninh"/>
    <s v="0389051616"/>
    <m/>
    <m/>
    <s v="08700010195"/>
    <s v="08700010492"/>
    <d v="2019-04-25T00:00:00"/>
    <d v="2019-05-24T00:00:00"/>
    <n v="46700"/>
    <n v="46700"/>
    <d v="2019-05-20T00:00:00"/>
    <m/>
    <n v="46700"/>
    <m/>
    <s v="BVL"/>
    <n v="25"/>
    <n v="4"/>
    <s v="02301800203911254"/>
    <n v="46700"/>
    <s v=""/>
    <s v=""/>
    <m/>
  </r>
  <r>
    <n v="272"/>
    <s v="Bảo Việt Nhân Thọ Móng Cái"/>
    <m/>
    <s v="S108701001"/>
    <s v="Phòng KD Móng Cái - MCA"/>
    <s v="A108701003"/>
    <s v="Ban Đầm Hà 1 - MCA"/>
    <s v="U108701026"/>
    <x v="0"/>
    <s v="D108708655"/>
    <s v="Phan Văn Chấm"/>
    <s v="Tư vấn tài chính"/>
    <d v="2003-05-07T00:00:00"/>
    <m/>
    <s v="569335037"/>
    <s v="Đồng Ngọc Giang"/>
    <s v="Đông Thành, Xã Quảng An, Huyện Đầm Hà, Quảng Ninh"/>
    <m/>
    <m/>
    <s v="0945419733"/>
    <s v="AC/018P-0350096"/>
    <m/>
    <d v="2019-05-03T00:00:00"/>
    <d v="2019-06-02T00:00:00"/>
    <n v="1000000"/>
    <m/>
    <m/>
    <m/>
    <n v="1000000"/>
    <m/>
    <s v="TAL"/>
    <n v="3"/>
    <n v="5"/>
    <s v="56933503735"/>
    <n v="1000000"/>
    <s v=""/>
    <s v=""/>
    <m/>
  </r>
  <r>
    <n v="273"/>
    <s v="Bảo Việt Nhân Thọ Móng Cái"/>
    <m/>
    <s v="S108701001"/>
    <s v="Phòng KD Móng Cái - MCA"/>
    <s v="A108701003"/>
    <s v="Ban Đầm Hà 1 - MCA"/>
    <s v="U108701026"/>
    <x v="0"/>
    <s v="D108708655"/>
    <s v="Phan Văn Chấm"/>
    <s v="Tư vấn tài chính"/>
    <d v="2003-05-07T00:00:00"/>
    <m/>
    <s v="569233850"/>
    <s v="Vũ Văn Lừu"/>
    <s v="Bình Minh, Xã Đại Bình, Huyện Đầm Hà, Quảng Ninh"/>
    <m/>
    <m/>
    <s v="01668258633"/>
    <s v="AC/018P-0350097"/>
    <m/>
    <d v="2019-05-04T00:00:00"/>
    <d v="2019-11-03T00:00:00"/>
    <n v="3000000"/>
    <n v="3000000"/>
    <d v="2019-05-22T00:00:00"/>
    <m/>
    <n v="3000000"/>
    <m/>
    <s v="TAL"/>
    <n v="4"/>
    <n v="5"/>
    <s v="56923385045"/>
    <n v="3000000"/>
    <n v="3000000"/>
    <s v="AC/018P-0350097"/>
    <m/>
  </r>
  <r>
    <n v="274"/>
    <s v="Bảo Việt Nhân Thọ Móng Cái"/>
    <m/>
    <s v="S108701001"/>
    <s v="Phòng KD Móng Cái - MCA"/>
    <s v="A108701003"/>
    <s v="Ban Đầm Hà 1 - MCA"/>
    <s v="U108701026"/>
    <x v="0"/>
    <s v="D108708655"/>
    <s v="Phan Văn Chấm"/>
    <s v="Tư vấn tài chính"/>
    <d v="2003-05-07T00:00:00"/>
    <m/>
    <s v="02301800227450"/>
    <s v="Tô Thị Chanh"/>
    <s v="Thôn 1 Xã Đại Bình, Huyện Đầm Hà, Tỉnh Quảng Ninh"/>
    <m/>
    <m/>
    <m/>
    <s v="08700010482"/>
    <s v="08700010482"/>
    <d v="2019-05-05T00:00:00"/>
    <d v="2019-06-04T00:00:00"/>
    <n v="49900"/>
    <n v="49900"/>
    <d v="2019-05-22T00:00:00"/>
    <m/>
    <n v="49900"/>
    <m/>
    <s v="BVL"/>
    <n v="5"/>
    <n v="5"/>
    <s v="0230180022745055"/>
    <n v="49900"/>
    <n v="49900"/>
    <s v="AC/018P-0350099"/>
    <m/>
  </r>
  <r>
    <n v="275"/>
    <s v="Bảo Việt Nhân Thọ Móng Cái"/>
    <m/>
    <s v="S108701001"/>
    <s v="Phòng KD Móng Cái - MCA"/>
    <s v="A108701003"/>
    <s v="Ban Đầm Hà 1 - MCA"/>
    <s v="U108701026"/>
    <x v="0"/>
    <s v="D108708655"/>
    <s v="Phan Văn Chấm"/>
    <s v="Tư vấn tài chính"/>
    <d v="2003-05-07T00:00:00"/>
    <m/>
    <s v="02301800141053"/>
    <s v="Hoàng Văn Độ"/>
    <s v="Khu Tập Thể Ngân Hàng Phố Minh Khai, Huyện Đầm Hà, Tỉnh Quảng Ninh"/>
    <s v="0345658716"/>
    <m/>
    <m/>
    <s v="08700010481"/>
    <m/>
    <d v="2019-05-05T00:00:00"/>
    <d v="2020-05-04T00:00:00"/>
    <n v="473100"/>
    <m/>
    <m/>
    <m/>
    <n v="473100"/>
    <m/>
    <s v="BVL"/>
    <n v="5"/>
    <n v="5"/>
    <s v="0230180014105355"/>
    <n v="473100"/>
    <s v=""/>
    <s v=""/>
    <m/>
  </r>
  <r>
    <n v="276"/>
    <s v="Bảo Việt Nhân Thọ Móng Cái"/>
    <m/>
    <s v="S108701001"/>
    <s v="Phòng KD Móng Cái - MCA"/>
    <s v="A108701003"/>
    <s v="Ban Đầm Hà 1 - MCA"/>
    <s v="U108701026"/>
    <x v="0"/>
    <s v="D108708655"/>
    <s v="Phan Văn Chấm"/>
    <s v="Tư vấn tài chính"/>
    <d v="2003-05-07T00:00:00"/>
    <m/>
    <s v="02301800223391"/>
    <s v="Nguyễn Thị Lợi"/>
    <s v="Thôn Thái Lập Xã Tân Lập, Huyện Đầm Hà, Tỉnh Quảng Ninh"/>
    <m/>
    <m/>
    <m/>
    <s v="08700010483"/>
    <s v="08700010483"/>
    <d v="2019-05-07T00:00:00"/>
    <d v="2019-06-06T00:00:00"/>
    <n v="106800"/>
    <n v="106800"/>
    <d v="2019-05-22T00:00:00"/>
    <m/>
    <n v="106800"/>
    <m/>
    <s v="BVL"/>
    <n v="7"/>
    <n v="5"/>
    <s v="0230180022339175"/>
    <n v="106800"/>
    <n v="106800"/>
    <s v="AC/018P-0350100"/>
    <m/>
  </r>
  <r>
    <n v="277"/>
    <s v="Bảo Việt Nhân Thọ Móng Cái"/>
    <m/>
    <s v="S108701001"/>
    <s v="Phòng KD Móng Cái - MCA"/>
    <s v="A108701003"/>
    <s v="Ban Đầm Hà 1 - MCA"/>
    <s v="U108701026"/>
    <x v="0"/>
    <s v="D108708655"/>
    <s v="Phan Văn Chấm"/>
    <s v="Tư vấn tài chính"/>
    <d v="2003-05-07T00:00:00"/>
    <m/>
    <s v="568393199"/>
    <s v="Lưu Văn Là"/>
    <s v="Thôn Tân Trung, Xã Tân Bình, Huyện Đầm Hà, Quảng Ninh"/>
    <m/>
    <m/>
    <s v="0967 584 486"/>
    <s v="AC/018P-0350103"/>
    <m/>
    <d v="2019-05-08T00:00:00"/>
    <d v="2020-05-07T00:00:00"/>
    <n v="1500000"/>
    <n v="1500000"/>
    <d v="2019-05-20T00:00:00"/>
    <m/>
    <n v="1500000"/>
    <m/>
    <s v="TAL"/>
    <n v="8"/>
    <n v="5"/>
    <s v="56839319985"/>
    <n v="1500000"/>
    <n v="1500000"/>
    <s v="AC/018P-0350103"/>
    <m/>
  </r>
  <r>
    <n v="278"/>
    <s v="Bảo Việt Nhân Thọ Móng Cái"/>
    <m/>
    <s v="S108701001"/>
    <s v="Phòng KD Móng Cái - MCA"/>
    <s v="A108701003"/>
    <s v="Ban Đầm Hà 1 - MCA"/>
    <s v="U108701026"/>
    <x v="0"/>
    <s v="D108708655"/>
    <s v="Phan Văn Chấm"/>
    <s v="Tư vấn tài chính"/>
    <d v="2003-05-07T00:00:00"/>
    <m/>
    <s v="568234852"/>
    <s v="Đỗ Hải Sơn"/>
    <s v="149 Hoàng Văn Thụ, Đầm Hà, Huyện Đầm Hà, Quảng Ninh"/>
    <m/>
    <s v="01686618828"/>
    <s v="0913808828"/>
    <s v="AC/018P-0350102"/>
    <m/>
    <d v="2019-05-08T00:00:00"/>
    <d v="2020-05-07T00:00:00"/>
    <n v="6544440"/>
    <n v="6544440"/>
    <d v="2019-05-22T00:00:00"/>
    <m/>
    <n v="6544440"/>
    <m/>
    <s v="TAL"/>
    <n v="8"/>
    <n v="5"/>
    <s v="56823485285"/>
    <n v="6544440"/>
    <n v="6544440"/>
    <s v="AC/018P-0350102"/>
    <m/>
  </r>
  <r>
    <n v="279"/>
    <s v="Bảo Việt Nhân Thọ Móng Cái"/>
    <m/>
    <s v="S108701001"/>
    <s v="Phòng KD Móng Cái - MCA"/>
    <s v="A108701003"/>
    <s v="Ban Đầm Hà 1 - MCA"/>
    <s v="U108701026"/>
    <x v="0"/>
    <s v="D108708655"/>
    <s v="Phan Văn Chấm"/>
    <s v="Tư vấn tài chính"/>
    <d v="2003-05-07T00:00:00"/>
    <m/>
    <s v="568234839"/>
    <s v="Lương Vĩnh Khiêm"/>
    <s v="Thôn Tân Lương, Xã Tân Bình, Huyện Đầm Hà, Quảng Ninh"/>
    <m/>
    <m/>
    <s v="0979328978"/>
    <s v="AC/018P-0350101"/>
    <m/>
    <d v="2019-05-08T00:00:00"/>
    <d v="2020-05-07T00:00:00"/>
    <n v="6165036"/>
    <n v="6165036"/>
    <d v="2019-05-20T00:00:00"/>
    <m/>
    <n v="6165036"/>
    <m/>
    <s v="TAL"/>
    <n v="8"/>
    <n v="5"/>
    <s v="56823483985"/>
    <n v="6165036"/>
    <n v="6165036"/>
    <s v="AC/018P-0350101"/>
    <m/>
  </r>
  <r>
    <n v="280"/>
    <s v="Bảo Việt Nhân Thọ Móng Cái"/>
    <m/>
    <s v="S108701001"/>
    <s v="Phòng KD Móng Cái - MCA"/>
    <s v="A108701003"/>
    <s v="Ban Đầm Hà 1 - MCA"/>
    <s v="U108701026"/>
    <x v="0"/>
    <s v="D108708655"/>
    <s v="Phan Văn Chấm"/>
    <s v="Tư vấn tài chính"/>
    <d v="2003-05-07T00:00:00"/>
    <m/>
    <s v="568492225"/>
    <s v="Nguyễn Thị Nguyệt"/>
    <s v="Thôn Bình Minh, Xã Đại Bình, Huyện Đầm Hà, Quảng Ninh"/>
    <m/>
    <m/>
    <s v="0967562675"/>
    <s v="AC/018P-0350105"/>
    <m/>
    <d v="2019-05-10T00:00:00"/>
    <d v="2019-11-09T00:00:00"/>
    <n v="2576734"/>
    <m/>
    <m/>
    <m/>
    <n v="2576734"/>
    <m/>
    <s v="TAL"/>
    <n v="10"/>
    <n v="5"/>
    <s v="568492225105"/>
    <n v="2576734"/>
    <s v=""/>
    <s v=""/>
    <m/>
  </r>
  <r>
    <n v="281"/>
    <s v="Bảo Việt Nhân Thọ Móng Cái"/>
    <m/>
    <s v="S108701001"/>
    <s v="Phòng KD Móng Cái - MCA"/>
    <s v="A108701003"/>
    <s v="Ban Đầm Hà 1 - MCA"/>
    <s v="U108701026"/>
    <x v="0"/>
    <s v="D108708655"/>
    <s v="Phan Văn Chấm"/>
    <s v="Tư vấn tài chính"/>
    <d v="2003-05-07T00:00:00"/>
    <m/>
    <s v="02301800151847"/>
    <s v="Phạm Thị Mười"/>
    <s v="Phố Lỷ A Coỏng, Huyện Đầm Hà, Tỉnh Quảng Ninh"/>
    <s v="0333187029"/>
    <m/>
    <m/>
    <s v="08700010484"/>
    <s v="08700010484"/>
    <d v="2019-05-10T00:00:00"/>
    <d v="2019-06-09T00:00:00"/>
    <n v="64500"/>
    <n v="64500"/>
    <d v="2019-05-22T00:00:00"/>
    <m/>
    <n v="64500"/>
    <m/>
    <s v="BVL"/>
    <n v="10"/>
    <n v="5"/>
    <s v="02301800151847105"/>
    <n v="64500"/>
    <n v="64500"/>
    <s v="AC/018P-0350104"/>
    <m/>
  </r>
  <r>
    <n v="282"/>
    <s v="Bảo Việt Nhân Thọ Móng Cái"/>
    <m/>
    <s v="S108701001"/>
    <s v="Phòng KD Móng Cái - MCA"/>
    <s v="A108701003"/>
    <s v="Ban Đầm Hà 1 - MCA"/>
    <s v="U108701026"/>
    <x v="0"/>
    <s v="D108708655"/>
    <s v="Phan Văn Chấm"/>
    <s v="Tư vấn tài chính"/>
    <d v="2003-05-07T00:00:00"/>
    <m/>
    <s v="568398255"/>
    <s v="Nguyễn Thị Đệ"/>
    <s v="Số 58 - Phố Minh Khai, Thị trấn Đầm Hà, Huyện Đầm Hà, Quảng Ninh"/>
    <m/>
    <m/>
    <s v="0913912618"/>
    <s v="AC/018P-0350106"/>
    <m/>
    <d v="2019-05-12T00:00:00"/>
    <d v="2019-11-11T00:00:00"/>
    <n v="3000000"/>
    <m/>
    <m/>
    <m/>
    <n v="3000000"/>
    <m/>
    <s v="TAL"/>
    <n v="12"/>
    <n v="5"/>
    <s v="568398255125"/>
    <n v="3000000"/>
    <s v=""/>
    <s v=""/>
    <m/>
  </r>
  <r>
    <n v="283"/>
    <s v="Bảo Việt Nhân Thọ Móng Cái"/>
    <m/>
    <s v="S108701001"/>
    <s v="Phòng KD Móng Cái - MCA"/>
    <s v="A108701003"/>
    <s v="Ban Đầm Hà 1 - MCA"/>
    <s v="U108701026"/>
    <x v="0"/>
    <s v="D108708655"/>
    <s v="Phan Văn Chấm"/>
    <s v="Tư vấn tài chính"/>
    <d v="2003-05-07T00:00:00"/>
    <m/>
    <s v="568235031"/>
    <s v="Đinh Tiến Dũng"/>
    <s v="SN 09 - Phố Lê Lương, Thị trấn Đầm Hà, Huyện Đầm Hà, Quảng Ninh"/>
    <m/>
    <m/>
    <s v="0934419693"/>
    <s v="AC/018P-0350107"/>
    <m/>
    <d v="2019-05-13T00:00:00"/>
    <d v="2020-05-12T00:00:00"/>
    <n v="6090560"/>
    <n v="6090560"/>
    <d v="2019-05-22T00:00:00"/>
    <m/>
    <n v="6090560"/>
    <m/>
    <s v="TAL"/>
    <n v="13"/>
    <n v="5"/>
    <s v="568235031135"/>
    <n v="6090560"/>
    <n v="6090560"/>
    <s v="AC/018P-0350107"/>
    <m/>
  </r>
  <r>
    <n v="284"/>
    <s v="Bảo Việt Nhân Thọ Móng Cái"/>
    <m/>
    <s v="S108701001"/>
    <s v="Phòng KD Móng Cái - MCA"/>
    <s v="A108701003"/>
    <s v="Ban Đầm Hà 1 - MCA"/>
    <s v="U108701026"/>
    <x v="0"/>
    <s v="D108708655"/>
    <s v="Phan Văn Chấm"/>
    <s v="Tư vấn tài chính"/>
    <d v="2003-05-07T00:00:00"/>
    <m/>
    <s v="568314241"/>
    <s v="Lỷ Mạnh Hùng"/>
    <s v="Thôn Nà Pá, Xã Quảng An, Huyện Đầm Hà, Quảng Ninh"/>
    <m/>
    <m/>
    <s v="0169 508 4865"/>
    <s v="AC/018P-0350108"/>
    <m/>
    <d v="2019-05-13T00:00:00"/>
    <d v="2019-11-12T00:00:00"/>
    <n v="2500000"/>
    <n v="2500000"/>
    <d v="2019-05-22T00:00:00"/>
    <m/>
    <n v="2500000"/>
    <m/>
    <s v="TAL"/>
    <n v="13"/>
    <n v="5"/>
    <s v="568314241135"/>
    <n v="2500000"/>
    <n v="2500000"/>
    <s v="AC/018P-0350108"/>
    <m/>
  </r>
  <r>
    <n v="285"/>
    <s v="Bảo Việt Nhân Thọ Móng Cái"/>
    <m/>
    <s v="S108701001"/>
    <s v="Phòng KD Móng Cái - MCA"/>
    <s v="A108701003"/>
    <s v="Ban Đầm Hà 1 - MCA"/>
    <s v="U108701026"/>
    <x v="0"/>
    <s v="D108708655"/>
    <s v="Phan Văn Chấm"/>
    <s v="Tư vấn tài chính"/>
    <d v="2003-05-07T00:00:00"/>
    <m/>
    <s v="568237605"/>
    <s v="Trần Thị Ánh"/>
    <s v="Thôn Tân Trung, Xã Tân Bình, Huyện Đầm Hà, Quảng Ninh"/>
    <m/>
    <m/>
    <s v="0333880313"/>
    <s v="AC/018P-0350109"/>
    <m/>
    <d v="2019-05-14T00:00:00"/>
    <d v="2020-05-13T00:00:00"/>
    <n v="10000000"/>
    <n v="10000000"/>
    <d v="2019-05-20T00:00:00"/>
    <m/>
    <n v="10000000"/>
    <m/>
    <s v="TAL"/>
    <n v="14"/>
    <n v="5"/>
    <s v="568237605145"/>
    <n v="10000000"/>
    <n v="10000000"/>
    <s v="AC/018P-0350109"/>
    <m/>
  </r>
  <r>
    <n v="286"/>
    <s v="Bảo Việt Nhân Thọ Móng Cái"/>
    <m/>
    <s v="S108701001"/>
    <s v="Phòng KD Móng Cái - MCA"/>
    <s v="A108701003"/>
    <s v="Ban Đầm Hà 1 - MCA"/>
    <s v="U108701026"/>
    <x v="0"/>
    <s v="D108708655"/>
    <s v="Phan Văn Chấm"/>
    <s v="Tư vấn tài chính"/>
    <d v="2003-05-07T00:00:00"/>
    <m/>
    <s v="568494350"/>
    <s v="Đặng Thị Chính"/>
    <s v="Thôn Tân Trung, Xã Tân Bình, Huyện Đầm Hà, Quảng Ninh"/>
    <m/>
    <m/>
    <s v="01698088970"/>
    <s v="AC/018P-0350110"/>
    <m/>
    <d v="2019-05-14T00:00:00"/>
    <d v="2019-11-13T00:00:00"/>
    <n v="2518816"/>
    <n v="2518816"/>
    <d v="2019-05-20T00:00:00"/>
    <m/>
    <n v="2518816"/>
    <m/>
    <s v="TAL"/>
    <n v="14"/>
    <n v="5"/>
    <s v="568494350145"/>
    <n v="2518816"/>
    <n v="2518816"/>
    <s v="AC/018P-0350110"/>
    <m/>
  </r>
  <r>
    <n v="287"/>
    <s v="Bảo Việt Nhân Thọ Móng Cái"/>
    <m/>
    <s v="S108701001"/>
    <s v="Phòng KD Móng Cái - MCA"/>
    <s v="A108701003"/>
    <s v="Ban Đầm Hà 1 - MCA"/>
    <s v="U108701026"/>
    <x v="0"/>
    <s v="D108708655"/>
    <s v="Phan Văn Chấm"/>
    <s v="Tư vấn tài chính"/>
    <d v="2003-05-07T00:00:00"/>
    <m/>
    <s v="568403468"/>
    <s v="Nguyễn Văn Hiếu"/>
    <s v="Thôn Tân Hà, Xã Tân Bình, Huyện Đầm Hà, Quảng Ninh"/>
    <m/>
    <m/>
    <s v="01263 384 268"/>
    <s v="AC/018P-0350111"/>
    <m/>
    <d v="2019-05-16T00:00:00"/>
    <d v="2020-05-15T00:00:00"/>
    <n v="1500000"/>
    <m/>
    <m/>
    <m/>
    <n v="1500000"/>
    <m/>
    <s v="TAL"/>
    <n v="16"/>
    <n v="5"/>
    <s v="568403468165"/>
    <n v="1500000"/>
    <s v=""/>
    <s v=""/>
    <m/>
  </r>
  <r>
    <n v="288"/>
    <s v="Bảo Việt Nhân Thọ Móng Cái"/>
    <m/>
    <s v="S108701001"/>
    <s v="Phòng KD Móng Cái - MCA"/>
    <s v="A108701003"/>
    <s v="Ban Đầm Hà 1 - MCA"/>
    <s v="U108701026"/>
    <x v="0"/>
    <s v="D108708655"/>
    <s v="Phan Văn Chấm"/>
    <s v="Tư vấn tài chính"/>
    <d v="2003-05-07T00:00:00"/>
    <m/>
    <s v="568853831"/>
    <s v="Hoàng Duy Tùng"/>
    <s v="Phố Bắc Sơn, Thị trấn Đầm Hà, Huyện Đầm Hà, Quảng Ninh"/>
    <m/>
    <m/>
    <s v="0989959883"/>
    <s v="AC/018P-0350112"/>
    <m/>
    <d v="2019-05-16T00:00:00"/>
    <d v="2019-06-15T00:00:00"/>
    <n v="520813"/>
    <m/>
    <m/>
    <m/>
    <n v="520813"/>
    <m/>
    <s v="TAL"/>
    <n v="16"/>
    <n v="5"/>
    <s v="568853831165"/>
    <n v="520813"/>
    <s v=""/>
    <s v=""/>
    <m/>
  </r>
  <r>
    <n v="289"/>
    <s v="Bảo Việt Nhân Thọ Móng Cái"/>
    <m/>
    <s v="S108701001"/>
    <s v="Phòng KD Móng Cái - MCA"/>
    <s v="A108701003"/>
    <s v="Ban Đầm Hà 1 - MCA"/>
    <s v="U108701026"/>
    <x v="0"/>
    <s v="D108708655"/>
    <s v="Phan Văn Chấm"/>
    <s v="Tư vấn tài chính"/>
    <d v="2003-05-07T00:00:00"/>
    <m/>
    <s v="569239123"/>
    <s v="La Thị Sồi"/>
    <s v="Thôn Tân Tiến, Xã Tân Bình, Huyện Đầm Hà, Quảng Ninh"/>
    <m/>
    <m/>
    <s v="01279897663"/>
    <s v="AC/018P-0350114"/>
    <m/>
    <d v="2019-05-17T00:00:00"/>
    <d v="2020-05-16T00:00:00"/>
    <n v="4000000"/>
    <m/>
    <m/>
    <m/>
    <n v="4000000"/>
    <m/>
    <s v="TAL"/>
    <n v="17"/>
    <n v="5"/>
    <s v="569239123175"/>
    <n v="4000000"/>
    <s v=""/>
    <s v=""/>
    <m/>
  </r>
  <r>
    <n v="290"/>
    <s v="Bảo Việt Nhân Thọ Móng Cái"/>
    <m/>
    <s v="S108701001"/>
    <s v="Phòng KD Móng Cái - MCA"/>
    <s v="A108701003"/>
    <s v="Ban Đầm Hà 1 - MCA"/>
    <s v="U108701026"/>
    <x v="0"/>
    <s v="D108708655"/>
    <s v="Phan Văn Chấm"/>
    <s v="Tư vấn tài chính"/>
    <d v="2003-05-07T00:00:00"/>
    <m/>
    <s v="02301800216997"/>
    <s v="Phạm Thị Gái"/>
    <s v="Làng Nhội Đông Hải, Huyện Tiên Yên, Tỉnh Quảng Ninh"/>
    <s v="0917369521"/>
    <m/>
    <m/>
    <s v="08700010485"/>
    <s v="08700010485"/>
    <d v="2019-05-17T00:00:00"/>
    <d v="2019-06-16T00:00:00"/>
    <n v="101900"/>
    <n v="101900"/>
    <d v="2019-05-22T00:00:00"/>
    <m/>
    <n v="101900"/>
    <m/>
    <s v="BVL"/>
    <n v="17"/>
    <n v="5"/>
    <s v="02301800216997175"/>
    <n v="101900"/>
    <n v="101900"/>
    <s v="AC/018P-0350113"/>
    <m/>
  </r>
  <r>
    <n v="291"/>
    <s v="Bảo Việt Nhân Thọ Móng Cái"/>
    <m/>
    <s v="S108701001"/>
    <s v="Phòng KD Móng Cái - MCA"/>
    <s v="A108701003"/>
    <s v="Ban Đầm Hà 1 - MCA"/>
    <s v="U108701026"/>
    <x v="0"/>
    <s v="D108708655"/>
    <s v="Phan Văn Chấm"/>
    <s v="Tư vấn tài chính"/>
    <d v="2003-05-07T00:00:00"/>
    <m/>
    <s v="569239614"/>
    <s v="Lương Đình Nghiêm"/>
    <s v="Thôn Tân Thành, Xã Tân Bình, Huyện Đầm Hà, Quảng Ninh"/>
    <m/>
    <m/>
    <s v="01685816157"/>
    <s v="AC/018P-0350115"/>
    <m/>
    <d v="2019-05-17T00:00:00"/>
    <d v="2020-05-16T00:00:00"/>
    <n v="4000000"/>
    <n v="4000000"/>
    <d v="2019-05-20T00:00:00"/>
    <m/>
    <n v="4000000"/>
    <m/>
    <s v="TAL"/>
    <n v="17"/>
    <n v="5"/>
    <s v="569239614175"/>
    <n v="4000000"/>
    <n v="4000000"/>
    <s v="AC/018P-0350115"/>
    <m/>
  </r>
  <r>
    <n v="292"/>
    <s v="Bảo Việt Nhân Thọ Móng Cái"/>
    <m/>
    <s v="S108701001"/>
    <s v="Phòng KD Móng Cái - MCA"/>
    <s v="A108701003"/>
    <s v="Ban Đầm Hà 1 - MCA"/>
    <s v="U108701026"/>
    <x v="0"/>
    <s v="D108708655"/>
    <s v="Phan Văn Chấm"/>
    <s v="Tư vấn tài chính"/>
    <d v="2003-05-07T00:00:00"/>
    <m/>
    <s v="02301800183756"/>
    <s v="Tằng Vằn Phúc"/>
    <s v="Thôn Tài Lý Xáy Xã Quảng Lâm, Huyện Đầm Hà, Tỉnh Quảng Ninh"/>
    <s v="0366789536"/>
    <m/>
    <m/>
    <s v="08700010486"/>
    <s v="08700010486"/>
    <d v="2019-05-18T00:00:00"/>
    <d v="2019-08-17T00:00:00"/>
    <n v="94600"/>
    <n v="94600"/>
    <d v="2019-05-22T00:00:00"/>
    <m/>
    <n v="94600"/>
    <m/>
    <s v="BVL"/>
    <n v="18"/>
    <n v="5"/>
    <s v="02301800183756185"/>
    <n v="94600"/>
    <n v="94600"/>
    <s v="AC/018P-0350116"/>
    <m/>
  </r>
  <r>
    <n v="293"/>
    <s v="Bảo Việt Nhân Thọ Móng Cái"/>
    <m/>
    <s v="S108701001"/>
    <s v="Phòng KD Móng Cái - MCA"/>
    <s v="A108701003"/>
    <s v="Ban Đầm Hà 1 - MCA"/>
    <s v="U108701026"/>
    <x v="0"/>
    <s v="D108708655"/>
    <s v="Phan Văn Chấm"/>
    <s v="Tư vấn tài chính"/>
    <d v="2003-05-07T00:00:00"/>
    <m/>
    <s v="568401653"/>
    <s v="Nịnh Văn Toàn"/>
    <s v="Thôn Tân Tiến, Xã Tân Bình, Huyện Đầm Hà, Quảng Ninh"/>
    <m/>
    <m/>
    <s v="01646 746 758"/>
    <s v="AC/018P-0350118"/>
    <m/>
    <d v="2019-05-19T00:00:00"/>
    <d v="2020-05-18T00:00:00"/>
    <n v="4000000"/>
    <n v="4000000"/>
    <d v="2019-05-20T00:00:00"/>
    <m/>
    <n v="4000000"/>
    <m/>
    <s v="TAL"/>
    <n v="19"/>
    <n v="5"/>
    <s v="568401653195"/>
    <n v="4000000"/>
    <n v="4000000"/>
    <s v="AC/018P-0350118"/>
    <m/>
  </r>
  <r>
    <n v="294"/>
    <s v="Bảo Việt Nhân Thọ Móng Cái"/>
    <m/>
    <s v="S108701001"/>
    <s v="Phòng KD Móng Cái - MCA"/>
    <s v="A108701003"/>
    <s v="Ban Đầm Hà 1 - MCA"/>
    <s v="U108701026"/>
    <x v="0"/>
    <s v="D108708655"/>
    <s v="Phan Văn Chấm"/>
    <s v="Tư vấn tài chính"/>
    <d v="2003-05-07T00:00:00"/>
    <m/>
    <s v="02301800164953"/>
    <s v="Lê Thị Ngà"/>
    <s v="Phố Lê Hồng Phong, Huyện Đầm Hà, Tỉnh Quảng Ninh"/>
    <m/>
    <s v="880099"/>
    <m/>
    <s v="08700010487"/>
    <s v="08700010487"/>
    <d v="2019-05-19T00:00:00"/>
    <d v="2019-06-18T00:00:00"/>
    <n v="59900"/>
    <n v="59900"/>
    <d v="2019-05-22T00:00:00"/>
    <m/>
    <n v="59900"/>
    <m/>
    <s v="BVL"/>
    <n v="19"/>
    <n v="5"/>
    <s v="02301800164953195"/>
    <n v="59900"/>
    <n v="59900"/>
    <s v="AC/018P-0350117"/>
    <m/>
  </r>
  <r>
    <n v="295"/>
    <s v="Bảo Việt Nhân Thọ Móng Cái"/>
    <m/>
    <s v="S108701001"/>
    <s v="Phòng KD Móng Cái - MCA"/>
    <s v="A108701003"/>
    <s v="Ban Đầm Hà 1 - MCA"/>
    <s v="U108701026"/>
    <x v="0"/>
    <s v="D108708655"/>
    <s v="Phan Văn Chấm"/>
    <s v="Tư vấn tài chính"/>
    <d v="2003-05-07T00:00:00"/>
    <m/>
    <s v="568402151"/>
    <s v="Hoàng Văn Nghiêm"/>
    <s v="Thôn Đông, Xã Dực Yên, Huyện Đầm Hà, Quảng Ninh"/>
    <m/>
    <m/>
    <s v="0988 061 689"/>
    <s v="AC/018P-0350119"/>
    <m/>
    <d v="2019-05-19T00:00:00"/>
    <d v="2020-05-18T00:00:00"/>
    <n v="2000000"/>
    <m/>
    <m/>
    <m/>
    <n v="2000000"/>
    <m/>
    <s v="TAL"/>
    <n v="19"/>
    <n v="5"/>
    <s v="568402151195"/>
    <n v="2000000"/>
    <s v=""/>
    <s v=""/>
    <m/>
  </r>
  <r>
    <n v="296"/>
    <s v="Bảo Việt Nhân Thọ Móng Cái"/>
    <m/>
    <s v="S108701001"/>
    <s v="Phòng KD Móng Cái - MCA"/>
    <s v="A108701003"/>
    <s v="Ban Đầm Hà 1 - MCA"/>
    <s v="U108701026"/>
    <x v="0"/>
    <s v="D108708655"/>
    <s v="Phan Văn Chấm"/>
    <s v="Tư vấn tài chính"/>
    <d v="2003-05-07T00:00:00"/>
    <m/>
    <s v="568240300"/>
    <s v="Phạm Thị Phượng"/>
    <s v="SN 189, Phố Chu Văn An, Thị trấn Đầm Hà, Huyện Đầm Hà, Quảng Ninh"/>
    <m/>
    <m/>
    <s v="01683792473"/>
    <s v="AC/018P-0350122"/>
    <m/>
    <d v="2019-05-20T00:00:00"/>
    <d v="2020-05-19T00:00:00"/>
    <n v="10000000"/>
    <n v="10000000"/>
    <d v="2019-05-20T00:00:00"/>
    <m/>
    <n v="10000000"/>
    <m/>
    <s v="TAL"/>
    <n v="20"/>
    <n v="5"/>
    <s v="568240300205"/>
    <n v="10000000"/>
    <n v="10000000"/>
    <s v="AC/018P-0350122"/>
    <m/>
  </r>
  <r>
    <n v="297"/>
    <s v="Bảo Việt Nhân Thọ Móng Cái"/>
    <m/>
    <s v="S108701001"/>
    <s v="Phòng KD Móng Cái - MCA"/>
    <s v="A108701003"/>
    <s v="Ban Đầm Hà 1 - MCA"/>
    <s v="U108701026"/>
    <x v="0"/>
    <s v="D108708655"/>
    <s v="Phan Văn Chấm"/>
    <s v="Tư vấn tài chính"/>
    <d v="2003-05-07T00:00:00"/>
    <m/>
    <s v="03701800035304"/>
    <s v="Tô Thị Phương"/>
    <s v="Phố Lê Lương, Huyện Đầm Hà, Tỉnh Quảng Ninh"/>
    <s v="0344697524"/>
    <m/>
    <m/>
    <s v="08700010488"/>
    <s v="08700010488"/>
    <d v="2019-05-20T00:00:00"/>
    <d v="2019-06-19T00:00:00"/>
    <n v="199700"/>
    <n v="199700"/>
    <d v="2019-05-22T00:00:00"/>
    <m/>
    <n v="199700"/>
    <m/>
    <s v="BVL"/>
    <n v="20"/>
    <n v="5"/>
    <s v="03701800035304205"/>
    <n v="199700"/>
    <n v="199700"/>
    <s v="AC/018P-0350120"/>
    <m/>
  </r>
  <r>
    <n v="298"/>
    <s v="Bảo Việt Nhân Thọ Móng Cái"/>
    <m/>
    <s v="S108701001"/>
    <s v="Phòng KD Móng Cái - MCA"/>
    <s v="A108701003"/>
    <s v="Ban Đầm Hà 1 - MCA"/>
    <s v="U108701026"/>
    <x v="0"/>
    <s v="D108708655"/>
    <s v="Phan Văn Chấm"/>
    <s v="Tư vấn tài chính"/>
    <d v="2003-05-07T00:00:00"/>
    <m/>
    <s v="568240227"/>
    <s v="Hoàng Văn Quyết"/>
    <s v="Thôn Bình Hải, Xã Tân Bình, Huyện Đầm Hà, Quảng Ninh"/>
    <m/>
    <m/>
    <s v="01694796728"/>
    <s v="AC/018P-0350121"/>
    <m/>
    <d v="2019-05-20T00:00:00"/>
    <d v="2020-05-19T00:00:00"/>
    <n v="6101880"/>
    <m/>
    <m/>
    <m/>
    <n v="6101880"/>
    <m/>
    <s v="TAL"/>
    <n v="20"/>
    <n v="5"/>
    <s v="568240227205"/>
    <n v="6101880"/>
    <s v=""/>
    <s v=""/>
    <m/>
  </r>
  <r>
    <n v="299"/>
    <s v="Bảo Việt Nhân Thọ Móng Cái"/>
    <m/>
    <s v="S108701001"/>
    <s v="Phòng KD Móng Cái - MCA"/>
    <s v="A108701003"/>
    <s v="Ban Đầm Hà 1 - MCA"/>
    <s v="U108701026"/>
    <x v="0"/>
    <s v="D108708655"/>
    <s v="Phan Văn Chấm"/>
    <s v="Tư vấn tài chính"/>
    <d v="2003-05-07T00:00:00"/>
    <m/>
    <s v="02401800008254"/>
    <s v="Hoàng Thị Hồng"/>
    <s v="Thôn Trại Giữa, Huyện Đầm Hà, Tỉnh Quảng Ninh"/>
    <s v="0968209890"/>
    <m/>
    <m/>
    <s v="08700010489"/>
    <s v="08700010489"/>
    <d v="2019-05-21T00:00:00"/>
    <d v="2019-06-20T00:00:00"/>
    <n v="29600"/>
    <n v="29600"/>
    <d v="2019-05-20T00:00:00"/>
    <m/>
    <n v="29600"/>
    <m/>
    <s v="BVL"/>
    <n v="21"/>
    <n v="5"/>
    <s v="02401800008254215"/>
    <n v="29600"/>
    <n v="29600"/>
    <s v="AC/018P-0350123"/>
    <m/>
  </r>
  <r>
    <n v="300"/>
    <s v="Bảo Việt Nhân Thọ Móng Cái"/>
    <m/>
    <s v="S108701001"/>
    <s v="Phòng KD Móng Cái - MCA"/>
    <s v="A108701003"/>
    <s v="Ban Đầm Hà 1 - MCA"/>
    <s v="U108701026"/>
    <x v="0"/>
    <s v="D108708655"/>
    <s v="Phan Văn Chấm"/>
    <s v="Tư vấn tài chính"/>
    <d v="2003-05-07T00:00:00"/>
    <m/>
    <s v="569244836"/>
    <s v="Đinh Thị Vạn"/>
    <s v="Phố Bắc Sơn, Thị trấn Đầm Hà, Huyện Đầm Hà, Quảng Ninh"/>
    <m/>
    <m/>
    <s v="01673072373"/>
    <s v="AC/018P-0350124"/>
    <m/>
    <d v="2019-05-22T00:00:00"/>
    <d v="2020-05-21T00:00:00"/>
    <n v="5000000"/>
    <m/>
    <m/>
    <m/>
    <n v="5000000"/>
    <m/>
    <s v="TAL"/>
    <n v="22"/>
    <n v="5"/>
    <s v="569244836225"/>
    <n v="5000000"/>
    <s v=""/>
    <s v=""/>
    <m/>
  </r>
  <r>
    <n v="301"/>
    <s v="Bảo Việt Nhân Thọ Móng Cái"/>
    <m/>
    <s v="S108701001"/>
    <s v="Phòng KD Móng Cái - MCA"/>
    <s v="A108701003"/>
    <s v="Ban Đầm Hà 1 - MCA"/>
    <s v="U108701026"/>
    <x v="0"/>
    <s v="D108708655"/>
    <s v="Phan Văn Chấm"/>
    <s v="Tư vấn tài chính"/>
    <d v="2003-05-07T00:00:00"/>
    <m/>
    <s v="02301800221878"/>
    <s v="Chìu Dì Dằn (a Nhì)"/>
    <s v="Lý Xáy Xã Quảng Lâm, Huyện Đầm Hà, Tỉnh Quảng Ninh"/>
    <s v="0342467828"/>
    <m/>
    <m/>
    <s v="08700010491"/>
    <s v="08700010491"/>
    <d v="2019-05-23T00:00:00"/>
    <d v="2019-06-22T00:00:00"/>
    <n v="43100"/>
    <n v="43100"/>
    <d v="2019-05-20T00:00:00"/>
    <m/>
    <n v="43100"/>
    <m/>
    <s v="BVL"/>
    <n v="23"/>
    <n v="5"/>
    <s v="02301800221878235"/>
    <n v="43100"/>
    <n v="43100"/>
    <s v="AC/018P-0350126"/>
    <m/>
  </r>
  <r>
    <n v="302"/>
    <s v="Bảo Việt Nhân Thọ Móng Cái"/>
    <m/>
    <s v="S108701001"/>
    <s v="Phòng KD Móng Cái - MCA"/>
    <s v="A108701003"/>
    <s v="Ban Đầm Hà 1 - MCA"/>
    <s v="U108701026"/>
    <x v="0"/>
    <s v="D108708655"/>
    <s v="Phan Văn Chấm"/>
    <s v="Tư vấn tài chính"/>
    <d v="2003-05-07T00:00:00"/>
    <m/>
    <s v="02301800221861"/>
    <s v="Chíu Tài Múi"/>
    <s v="Lý Xáy Xã Quảng Lâm, Huyện Đầm Hà, Tỉnh Quảng Ninh"/>
    <s v="0835769358"/>
    <m/>
    <m/>
    <s v="08700010490"/>
    <s v="08700010490"/>
    <d v="2019-05-23T00:00:00"/>
    <d v="2019-06-22T00:00:00"/>
    <n v="23400"/>
    <n v="23400"/>
    <d v="2019-05-20T00:00:00"/>
    <m/>
    <n v="23400"/>
    <m/>
    <s v="BVL"/>
    <n v="23"/>
    <n v="5"/>
    <s v="02301800221861235"/>
    <n v="23400"/>
    <n v="23400"/>
    <s v="AC/018P-0350125"/>
    <m/>
  </r>
  <r>
    <n v="303"/>
    <s v="Bảo Việt Nhân Thọ Móng Cái"/>
    <m/>
    <s v="S108701001"/>
    <s v="Phòng KD Móng Cái - MCA"/>
    <s v="A108701003"/>
    <s v="Ban Đầm Hà 1 - MCA"/>
    <s v="U108701026"/>
    <x v="0"/>
    <s v="D108708655"/>
    <s v="Phan Văn Chấm"/>
    <s v="Tư vấn tài chính"/>
    <d v="2003-05-07T00:00:00"/>
    <m/>
    <s v="569094889"/>
    <s v="Nguyễn Văn Cao"/>
    <s v="Thôn Hà Tràng Đông, Xã Đông Hải, Huyện Tiên Yên, Quảng Ninh"/>
    <m/>
    <m/>
    <s v="01699590018"/>
    <s v="AC/018P-0350127"/>
    <m/>
    <d v="2019-05-24T00:00:00"/>
    <d v="2019-08-23T00:00:00"/>
    <n v="2071280"/>
    <m/>
    <m/>
    <m/>
    <n v="2071280"/>
    <m/>
    <s v="TAL"/>
    <n v="24"/>
    <n v="5"/>
    <s v="569094889245"/>
    <n v="2071280"/>
    <s v=""/>
    <s v=""/>
    <m/>
  </r>
  <r>
    <n v="304"/>
    <s v="Bảo Việt Nhân Thọ Móng Cái"/>
    <m/>
    <s v="S108701001"/>
    <s v="Phòng KD Móng Cái - MCA"/>
    <s v="A108701003"/>
    <s v="Ban Đầm Hà 1 - MCA"/>
    <s v="U108701026"/>
    <x v="0"/>
    <s v="D108708655"/>
    <s v="Phan Văn Chấm"/>
    <s v="Tư vấn tài chính"/>
    <d v="2003-05-07T00:00:00"/>
    <m/>
    <s v="568501679"/>
    <s v="Đào Thị Nam"/>
    <s v="Thôn Hội Phố, Xã Đông Hải, Huyện Tiên Yên, Quảng Ninh"/>
    <m/>
    <m/>
    <s v="01695614646"/>
    <s v="AC/018P-0350130"/>
    <m/>
    <d v="2019-05-25T00:00:00"/>
    <d v="2019-11-24T00:00:00"/>
    <n v="2500000"/>
    <m/>
    <m/>
    <m/>
    <m/>
    <m/>
    <s v="TAL"/>
    <n v="25"/>
    <n v="5"/>
    <s v="568501679255"/>
    <s v=""/>
    <s v=""/>
    <s v=""/>
    <m/>
  </r>
  <r>
    <n v="305"/>
    <s v="Bảo Việt Nhân Thọ Móng Cái"/>
    <m/>
    <s v="S108701001"/>
    <s v="Phòng KD Móng Cái - MCA"/>
    <s v="A108701003"/>
    <s v="Ban Đầm Hà 1 - MCA"/>
    <s v="U108701026"/>
    <x v="0"/>
    <s v="D108708655"/>
    <s v="Phan Văn Chấm"/>
    <s v="Tư vấn tài chính"/>
    <d v="2003-05-07T00:00:00"/>
    <m/>
    <s v="568317778"/>
    <s v="Tô Văn Hùng"/>
    <s v="Thôn Đông, Xã Dực Yên, Huyện Đầm Hà, Quảng Ninh"/>
    <m/>
    <m/>
    <s v="0123 860 4231"/>
    <s v="AC/018P-0350129"/>
    <m/>
    <d v="2019-05-25T00:00:00"/>
    <d v="2019-11-24T00:00:00"/>
    <n v="2090000"/>
    <m/>
    <m/>
    <m/>
    <m/>
    <m/>
    <s v="TAL"/>
    <n v="25"/>
    <n v="5"/>
    <s v="568317778255"/>
    <s v=""/>
    <s v=""/>
    <s v=""/>
    <m/>
  </r>
  <r>
    <n v="306"/>
    <s v="Bảo Việt Nhân Thọ Móng Cái"/>
    <m/>
    <s v="S108701001"/>
    <s v="Phòng KD Móng Cái - MCA"/>
    <s v="A108701003"/>
    <s v="Ban Đầm Hà 1 - MCA"/>
    <s v="U108701026"/>
    <x v="0"/>
    <s v="D108708655"/>
    <s v="Phan Văn Chấm"/>
    <s v="Tư vấn tài chính"/>
    <d v="2003-05-07T00:00:00"/>
    <m/>
    <s v="02301800203911"/>
    <s v="Lương Văn Tuấn"/>
    <s v="Thôn 1 Quảng An, Huyện Đầm Hà, Tỉnh Quảng Ninh"/>
    <s v="0389051616"/>
    <m/>
    <m/>
    <s v="08700010492"/>
    <m/>
    <d v="2019-05-25T00:00:00"/>
    <d v="2019-06-24T00:00:00"/>
    <n v="46700"/>
    <m/>
    <m/>
    <m/>
    <m/>
    <m/>
    <s v="BVL"/>
    <n v="25"/>
    <n v="5"/>
    <s v="02301800203911255"/>
    <n v="46700"/>
    <n v="46700"/>
    <s v="AC/018P-0350128"/>
    <m/>
  </r>
  <r>
    <n v="307"/>
    <s v="Bảo Việt Nhân Thọ Móng Cái"/>
    <m/>
    <s v="S108701001"/>
    <s v="Phòng KD Móng Cái - MCA"/>
    <s v="A108701003"/>
    <s v="Ban Đầm Hà 1 - MCA"/>
    <s v="U108701026"/>
    <x v="0"/>
    <s v="D108708655"/>
    <s v="Phan Văn Chấm"/>
    <s v="Tư vấn tài chính"/>
    <d v="2003-05-07T00:00:00"/>
    <m/>
    <s v="568403845"/>
    <s v="Mễ Thị Thịm"/>
    <s v="Thôn Tân Tiến, Xã Tân Bình, Huyện Đầm Hà, Quảng Ninh"/>
    <m/>
    <m/>
    <s v="0978 985 882"/>
    <s v="AC/018P-0350133"/>
    <m/>
    <d v="2019-05-26T00:00:00"/>
    <d v="2020-05-25T00:00:00"/>
    <n v="3000000"/>
    <m/>
    <m/>
    <m/>
    <m/>
    <m/>
    <s v="TAL"/>
    <n v="26"/>
    <n v="5"/>
    <s v="568403845265"/>
    <s v=""/>
    <s v=""/>
    <s v=""/>
    <m/>
  </r>
  <r>
    <n v="308"/>
    <s v="Bảo Việt Nhân Thọ Móng Cái"/>
    <m/>
    <s v="S108701001"/>
    <s v="Phòng KD Móng Cái - MCA"/>
    <s v="A108701003"/>
    <s v="Ban Đầm Hà 1 - MCA"/>
    <s v="U108701026"/>
    <x v="0"/>
    <s v="D108708655"/>
    <s v="Phan Văn Chấm"/>
    <s v="Tư vấn tài chính"/>
    <d v="2003-05-07T00:00:00"/>
    <m/>
    <s v="568322253"/>
    <s v="Nguyễn Thị Lụa"/>
    <s v="Thôn Bình Hải, Xã Tân Bình, Huyện Đầm Hà, Quảng Ninh"/>
    <m/>
    <m/>
    <s v="01654 888 652"/>
    <s v="AC/018P-0350132"/>
    <m/>
    <d v="2019-05-26T00:00:00"/>
    <d v="2019-08-25T00:00:00"/>
    <n v="782511"/>
    <m/>
    <m/>
    <m/>
    <m/>
    <m/>
    <s v="TAL"/>
    <n v="26"/>
    <n v="5"/>
    <s v="568322253265"/>
    <s v=""/>
    <s v=""/>
    <s v=""/>
    <m/>
  </r>
  <r>
    <n v="309"/>
    <s v="Bảo Việt Nhân Thọ Móng Cái"/>
    <m/>
    <s v="S108701001"/>
    <s v="Phòng KD Móng Cái - MCA"/>
    <s v="A108701003"/>
    <s v="Ban Đầm Hà 1 - MCA"/>
    <s v="U108701026"/>
    <x v="0"/>
    <s v="D108708655"/>
    <s v="Phan Văn Chấm"/>
    <s v="Tư vấn tài chính"/>
    <d v="2003-05-07T00:00:00"/>
    <m/>
    <s v="568585328"/>
    <s v="Chu Thị Lam"/>
    <s v="Phố Bắc Sơn, Thị trấn Đầm Hà, Huyện Đầm Hà, Quảng Ninh"/>
    <m/>
    <m/>
    <s v="01644061204"/>
    <s v="AC/018P-0350134"/>
    <m/>
    <d v="2019-05-26T00:00:00"/>
    <d v="2020-05-25T00:00:00"/>
    <n v="6200994"/>
    <m/>
    <m/>
    <m/>
    <m/>
    <m/>
    <s v="TAL"/>
    <n v="26"/>
    <n v="5"/>
    <s v="568585328265"/>
    <s v=""/>
    <s v=""/>
    <s v=""/>
    <m/>
  </r>
  <r>
    <n v="310"/>
    <s v="Bảo Việt Nhân Thọ Móng Cái"/>
    <m/>
    <s v="S108701001"/>
    <s v="Phòng KD Móng Cái - MCA"/>
    <s v="A108701003"/>
    <s v="Ban Đầm Hà 1 - MCA"/>
    <s v="U108701026"/>
    <x v="0"/>
    <s v="D108708655"/>
    <s v="Phan Văn Chấm"/>
    <s v="Tư vấn tài chính"/>
    <d v="2003-05-07T00:00:00"/>
    <m/>
    <s v="568320963"/>
    <s v="Vương Thị Hạnh"/>
    <s v="Phố Hoàng Văn Thụ, Thị trấn Đầm Hà, Huyện Đầm Hà, Quảng Ninh"/>
    <m/>
    <m/>
    <s v="0124 679 1145"/>
    <s v="AC/018P-0350131"/>
    <m/>
    <d v="2019-05-26T00:00:00"/>
    <d v="2019-08-25T00:00:00"/>
    <n v="750000"/>
    <n v="750000"/>
    <d v="2019-05-22T00:00:00"/>
    <m/>
    <n v="750000"/>
    <m/>
    <s v="TAL"/>
    <n v="26"/>
    <n v="5"/>
    <s v="568320963265"/>
    <n v="750000"/>
    <n v="750000"/>
    <s v="AC/018P-0350131"/>
    <m/>
  </r>
  <r>
    <n v="311"/>
    <s v="Bảo Việt Nhân Thọ Móng Cái"/>
    <m/>
    <s v="S108701001"/>
    <s v="Phòng KD Móng Cái - MCA"/>
    <s v="A108701003"/>
    <s v="Ban Đầm Hà 1 - MCA"/>
    <s v="U108701026"/>
    <x v="0"/>
    <s v="D108708655"/>
    <s v="Phan Văn Chấm"/>
    <s v="Tư vấn tài chính"/>
    <d v="2003-05-07T00:00:00"/>
    <m/>
    <s v="03901800000962"/>
    <s v="Hà Văn Duyên"/>
    <s v="Đông Hải, Huyện Tiên Yên, Tỉnh Quảng Ninh"/>
    <s v="0373159235"/>
    <m/>
    <m/>
    <s v="08700010495"/>
    <m/>
    <d v="2019-05-27T00:00:00"/>
    <d v="2019-06-26T00:00:00"/>
    <n v="275200"/>
    <m/>
    <m/>
    <m/>
    <m/>
    <m/>
    <s v="BVL"/>
    <n v="27"/>
    <n v="5"/>
    <s v="03901800000962275"/>
    <s v=""/>
    <s v=""/>
    <s v=""/>
    <m/>
  </r>
  <r>
    <n v="312"/>
    <s v="Bảo Việt Nhân Thọ Móng Cái"/>
    <m/>
    <s v="S108701001"/>
    <s v="Phòng KD Móng Cái - MCA"/>
    <s v="A108701003"/>
    <s v="Ban Đầm Hà 1 - MCA"/>
    <s v="U108701026"/>
    <x v="0"/>
    <s v="D108708655"/>
    <s v="Phan Văn Chấm"/>
    <s v="Tư vấn tài chính"/>
    <d v="2003-05-07T00:00:00"/>
    <m/>
    <s v="02701800003113"/>
    <s v="Nguyễn Văn Lành"/>
    <s v="Làng Đài Đông Hải, Huyện Tiên Yên, Tỉnh Quảng Ninh"/>
    <s v="0973207937"/>
    <m/>
    <m/>
    <s v="08700010493"/>
    <m/>
    <d v="2019-05-27T00:00:00"/>
    <d v="2019-06-26T00:00:00"/>
    <n v="156500"/>
    <m/>
    <m/>
    <m/>
    <m/>
    <m/>
    <s v="BVL"/>
    <n v="27"/>
    <n v="5"/>
    <s v="02701800003113275"/>
    <s v=""/>
    <s v=""/>
    <s v=""/>
    <m/>
  </r>
  <r>
    <n v="313"/>
    <s v="Bảo Việt Nhân Thọ Móng Cái"/>
    <m/>
    <s v="S108701001"/>
    <s v="Phòng KD Móng Cái - MCA"/>
    <s v="A108701003"/>
    <s v="Ban Đầm Hà 1 - MCA"/>
    <s v="U108701026"/>
    <x v="0"/>
    <s v="D108708655"/>
    <s v="Phan Văn Chấm"/>
    <s v="Tư vấn tài chính"/>
    <d v="2003-05-07T00:00:00"/>
    <m/>
    <s v="03901800000955"/>
    <s v="Tô Thị Gái"/>
    <s v="Đông Hải, Huyện Tiên Yên, Tỉnh Quảng Ninh"/>
    <s v="0373159235"/>
    <m/>
    <m/>
    <s v="08700010494"/>
    <m/>
    <d v="2019-05-27T00:00:00"/>
    <d v="2019-06-26T00:00:00"/>
    <n v="252000"/>
    <m/>
    <m/>
    <m/>
    <m/>
    <m/>
    <s v="BVL"/>
    <n v="27"/>
    <n v="5"/>
    <s v="03901800000955275"/>
    <s v=""/>
    <s v=""/>
    <s v=""/>
    <m/>
  </r>
  <r>
    <n v="314"/>
    <s v="Bảo Việt Nhân Thọ Móng Cái"/>
    <m/>
    <s v="S108701001"/>
    <s v="Phòng KD Móng Cái - MCA"/>
    <s v="A108701003"/>
    <s v="Ban Đầm Hà 1 - MCA"/>
    <s v="U108701026"/>
    <x v="0"/>
    <s v="D108708655"/>
    <s v="Phan Văn Chấm"/>
    <s v="Tư vấn tài chính"/>
    <d v="2003-05-07T00:00:00"/>
    <m/>
    <s v="02301800206417"/>
    <s v="Hoàng Văn Vĩ"/>
    <s v="Thôn Bình Nguyên, Huyện Đầm Hà, Tỉnh Quảng Ninh"/>
    <s v="0989730465"/>
    <m/>
    <m/>
    <s v="08700010497"/>
    <s v="08700010497"/>
    <d v="2019-05-28T00:00:00"/>
    <d v="2019-06-27T00:00:00"/>
    <n v="106100"/>
    <n v="106100"/>
    <d v="2019-05-20T00:00:00"/>
    <m/>
    <n v="106100"/>
    <m/>
    <s v="BVL"/>
    <n v="28"/>
    <n v="5"/>
    <s v="02301800206417285"/>
    <n v="106100"/>
    <n v="106100"/>
    <s v="AC/018P-0350139"/>
    <m/>
  </r>
  <r>
    <n v="315"/>
    <s v="Bảo Việt Nhân Thọ Móng Cái"/>
    <m/>
    <s v="S108701001"/>
    <s v="Phòng KD Móng Cái - MCA"/>
    <s v="A108701003"/>
    <s v="Ban Đầm Hà 1 - MCA"/>
    <s v="U108701026"/>
    <x v="0"/>
    <s v="D108708655"/>
    <s v="Phan Văn Chấm"/>
    <s v="Tư vấn tài chính"/>
    <d v="2003-05-07T00:00:00"/>
    <m/>
    <s v="02301800204024"/>
    <s v="Đinh Văn Ngung"/>
    <s v="Thôn Tân Thành, Huyện Đầm Hà, Tỉnh Quảng Ninh"/>
    <s v="0398214142"/>
    <m/>
    <m/>
    <s v="08700010496"/>
    <s v="08700010496"/>
    <d v="2019-05-28T00:00:00"/>
    <d v="2019-11-27T00:00:00"/>
    <n v="274100"/>
    <n v="274100"/>
    <d v="2019-05-22T00:00:00"/>
    <m/>
    <n v="274100"/>
    <m/>
    <s v="BVL"/>
    <n v="28"/>
    <n v="5"/>
    <s v="02301800204024285"/>
    <n v="274100"/>
    <n v="274100"/>
    <s v="AC/018P-0350138"/>
    <m/>
  </r>
  <r>
    <n v="316"/>
    <s v="Bảo Việt Nhân Thọ Móng Cái"/>
    <m/>
    <s v="S108701001"/>
    <s v="Phòng KD Móng Cái - MCA"/>
    <s v="A108701003"/>
    <s v="Ban Đầm Hà 1 - MCA"/>
    <s v="U108701026"/>
    <x v="0"/>
    <s v="D108708655"/>
    <s v="Phan Văn Chấm"/>
    <s v="Tư vấn tài chính"/>
    <d v="2003-05-07T00:00:00"/>
    <m/>
    <s v="569270309"/>
    <s v="Phan Văn Chung"/>
    <s v="Thôn Tân Trung, Xã Tân Bình, Huyện Đầm Hà, Quảng Ninh"/>
    <s v="01697886074"/>
    <m/>
    <s v="0987425626"/>
    <s v="AC/018P-0350142"/>
    <m/>
    <d v="2019-05-29T00:00:00"/>
    <d v="2019-06-28T00:00:00"/>
    <n v="1100000"/>
    <n v="1100000"/>
    <d v="2019-05-20T00:00:00"/>
    <m/>
    <n v="1100000"/>
    <m/>
    <s v="TAL"/>
    <n v="29"/>
    <n v="5"/>
    <s v="569270309295"/>
    <n v="1100000"/>
    <n v="1100000"/>
    <s v="AC/018P-0350142"/>
    <m/>
  </r>
  <r>
    <n v="317"/>
    <s v="Bảo Việt Nhân Thọ Móng Cái"/>
    <m/>
    <s v="S108701001"/>
    <s v="Phòng KD Móng Cái - MCA"/>
    <s v="A108701003"/>
    <s v="Ban Đầm Hà 1 - MCA"/>
    <s v="U108701026"/>
    <x v="0"/>
    <s v="D108708655"/>
    <s v="Phan Văn Chấm"/>
    <s v="Tư vấn tài chính"/>
    <d v="2003-05-07T00:00:00"/>
    <m/>
    <s v="569378819"/>
    <s v="Bùi Thị Mỹ"/>
    <s v="Phố Chu Văn An, Thị trấn Đầm Hà, Huyện Đầm Hà, Quảng Ninh"/>
    <m/>
    <m/>
    <s v="0975217340"/>
    <s v="AC/018P-0350143"/>
    <m/>
    <d v="2019-05-29T00:00:00"/>
    <d v="2019-11-28T00:00:00"/>
    <n v="4000000"/>
    <n v="4000000"/>
    <d v="2019-05-22T00:00:00"/>
    <m/>
    <n v="4000000"/>
    <m/>
    <s v="TAL"/>
    <n v="29"/>
    <n v="5"/>
    <s v="569378819295"/>
    <n v="4000000"/>
    <n v="4000000"/>
    <s v="AC/018P-0350143"/>
    <m/>
  </r>
  <r>
    <n v="318"/>
    <s v="Bảo Việt Nhân Thọ Móng Cái"/>
    <m/>
    <s v="S108701001"/>
    <s v="Phòng KD Móng Cái - MCA"/>
    <s v="A108701003"/>
    <s v="Ban Đầm Hà 1 - MCA"/>
    <s v="U108701026"/>
    <x v="0"/>
    <s v="D108708655"/>
    <s v="Phan Văn Chấm"/>
    <s v="Tư vấn tài chính"/>
    <d v="2003-05-07T00:00:00"/>
    <m/>
    <s v="02301800222066"/>
    <s v="Vũ Văn Thuân"/>
    <s v="Phố Lê Hồng Phong, Huyện Đầm Hà, Tỉnh Quảng Ninh"/>
    <s v="0989616346"/>
    <m/>
    <m/>
    <s v="08700010498"/>
    <s v="08700010498"/>
    <d v="2019-05-29T00:00:00"/>
    <d v="2019-06-28T00:00:00"/>
    <n v="105300"/>
    <n v="105300"/>
    <d v="2019-05-22T00:00:00"/>
    <m/>
    <n v="105300"/>
    <m/>
    <s v="BVL"/>
    <n v="29"/>
    <n v="5"/>
    <s v="02301800222066295"/>
    <n v="105300"/>
    <n v="105300"/>
    <s v="AC/018P-0350140"/>
    <m/>
  </r>
  <r>
    <n v="319"/>
    <s v="Bảo Việt Nhân Thọ Móng Cái"/>
    <m/>
    <s v="S108701001"/>
    <s v="Phòng KD Móng Cái - MCA"/>
    <s v="A108701003"/>
    <s v="Ban Đầm Hà 1 - MCA"/>
    <s v="U108701026"/>
    <x v="0"/>
    <s v="D108708655"/>
    <s v="Phan Văn Chấm"/>
    <s v="Tư vấn tài chính"/>
    <d v="2003-05-07T00:00:00"/>
    <m/>
    <s v="568742417"/>
    <s v="Nguyễn Thị Nhuần"/>
    <s v="Thôn 1, Xã Quảng An, Huyện Đầm Hà, Quảng Ninh"/>
    <m/>
    <m/>
    <s v="0963516957"/>
    <s v="AC/018P-0350141"/>
    <m/>
    <d v="2019-05-29T00:00:00"/>
    <d v="2019-06-28T00:00:00"/>
    <n v="514643"/>
    <m/>
    <m/>
    <m/>
    <m/>
    <m/>
    <s v="TAL"/>
    <n v="29"/>
    <n v="5"/>
    <s v="568742417295"/>
    <s v=""/>
    <s v=""/>
    <s v=""/>
    <m/>
  </r>
  <r>
    <n v="320"/>
    <s v="Bảo Việt Nhân Thọ Móng Cái"/>
    <m/>
    <s v="S108701001"/>
    <s v="Phòng KD Móng Cái - MCA"/>
    <s v="A108701003"/>
    <s v="Ban Đầm Hà 1 - MCA"/>
    <s v="U108701026"/>
    <x v="0"/>
    <s v="D108708655"/>
    <s v="Phan Văn Chấm"/>
    <s v="Tư vấn tài chính"/>
    <d v="2003-05-07T00:00:00"/>
    <m/>
    <s v="03701800028788"/>
    <s v="Vũ Văn Quyết"/>
    <s v="Thôn Cái Khánh Xã Đông Hải, Huyện Tiên Yên, Tỉnh Quảng Ninh"/>
    <s v="0332184028"/>
    <m/>
    <m/>
    <s v="08700010499"/>
    <m/>
    <d v="2019-05-30T00:00:00"/>
    <d v="2019-08-29T00:00:00"/>
    <n v="684000"/>
    <m/>
    <m/>
    <m/>
    <m/>
    <m/>
    <s v="BVL"/>
    <n v="30"/>
    <n v="5"/>
    <s v="03701800028788305"/>
    <s v=""/>
    <s v=""/>
    <s v=""/>
    <m/>
  </r>
  <r>
    <n v="321"/>
    <s v="Bảo Việt Nhân Thọ Móng Cái"/>
    <m/>
    <s v="S108701001"/>
    <s v="Phòng KD Móng Cái - MCA"/>
    <s v="A108701003"/>
    <s v="Ban Đầm Hà 1 - MCA"/>
    <s v="U108701026"/>
    <x v="0"/>
    <s v="D108708655"/>
    <s v="Phan Văn Chấm"/>
    <s v="Tư vấn tài chính"/>
    <d v="2003-05-07T00:00:00"/>
    <m/>
    <s v="568797554"/>
    <s v="Tô Thị Mai"/>
    <s v="Thôn Làng Đài, Xã Đông Hải, Huyện Tiên Yên, Quảng Ninh"/>
    <m/>
    <m/>
    <s v="0914833263"/>
    <s v="AC/018P-0350145"/>
    <m/>
    <d v="2019-05-31T00:00:00"/>
    <d v="2020-05-30T00:00:00"/>
    <n v="3000000"/>
    <m/>
    <m/>
    <m/>
    <m/>
    <m/>
    <s v="TAL"/>
    <n v="31"/>
    <n v="5"/>
    <s v="568797554315"/>
    <s v=""/>
    <s v=""/>
    <s v=""/>
    <m/>
  </r>
  <r>
    <n v="322"/>
    <s v="Bảo Việt Nhân Thọ Móng Cái"/>
    <m/>
    <s v="S108701001"/>
    <s v="Phòng KD Móng Cái - MCA"/>
    <s v="A108701003"/>
    <s v="Ban Đầm Hà 1 - MCA"/>
    <s v="U108701026"/>
    <x v="0"/>
    <s v="D108711598"/>
    <s v="Nông Văn Chiên"/>
    <s v="Tư vấn tài chính"/>
    <d v="2004-09-13T00:00:00"/>
    <m/>
    <s v="02301800226798"/>
    <s v="Nguyễn Văn Ban"/>
    <s v="Thôn Phương Đông Xã Đông Ngũ, Huyện Tiên Yên, Tỉnh Quảng Ninh"/>
    <s v="0965156848"/>
    <m/>
    <m/>
    <m/>
    <m/>
    <d v="2019-03-14T00:00:00"/>
    <d v="2019-04-13T00:00:00"/>
    <n v="8000"/>
    <m/>
    <m/>
    <m/>
    <n v="8000"/>
    <m/>
    <s v="BVL"/>
    <n v="14"/>
    <n v="3"/>
    <s v="02301800226798143"/>
    <n v="8000"/>
    <s v=""/>
    <s v=""/>
    <m/>
  </r>
  <r>
    <n v="323"/>
    <s v="Bảo Việt Nhân Thọ Móng Cái"/>
    <m/>
    <s v="S108701001"/>
    <s v="Phòng KD Móng Cái - MCA"/>
    <s v="A108701003"/>
    <s v="Ban Đầm Hà 1 - MCA"/>
    <s v="U108701026"/>
    <x v="0"/>
    <s v="D108711598"/>
    <s v="Nông Văn Chiên"/>
    <s v="Tư vấn tài chính"/>
    <d v="2004-09-13T00:00:00"/>
    <m/>
    <s v="569321400"/>
    <s v="Nguyễn Thị Hường"/>
    <s v="Thôn Khe Cạn, Xã Đông Hải, Huyện Tiên Yên, Quảng Ninh"/>
    <m/>
    <m/>
    <s v="01629024375"/>
    <s v="AC/018P-0347740"/>
    <m/>
    <d v="2019-03-20T00:00:00"/>
    <d v="2019-06-19T00:00:00"/>
    <n v="2000000"/>
    <m/>
    <m/>
    <m/>
    <n v="2000000"/>
    <m/>
    <s v="TAL"/>
    <n v="20"/>
    <n v="3"/>
    <s v="569321400203"/>
    <n v="2000000"/>
    <s v=""/>
    <s v=""/>
    <m/>
  </r>
  <r>
    <n v="324"/>
    <s v="Bảo Việt Nhân Thọ Móng Cái"/>
    <m/>
    <s v="S108701001"/>
    <s v="Phòng KD Móng Cái - MCA"/>
    <s v="A108701003"/>
    <s v="Ban Đầm Hà 1 - MCA"/>
    <s v="U108701026"/>
    <x v="0"/>
    <s v="D108711598"/>
    <s v="Nông Văn Chiên"/>
    <s v="Tư vấn tài chính"/>
    <d v="2004-09-13T00:00:00"/>
    <m/>
    <s v="02301800226798"/>
    <s v="Nguyễn Văn Ban"/>
    <s v="Thôn Phương Đông Xã Đông Ngũ, Huyện Tiên Yên, Tỉnh Quảng Ninh"/>
    <s v="0965156848"/>
    <m/>
    <m/>
    <s v="08700010207"/>
    <m/>
    <d v="2019-04-14T00:00:00"/>
    <d v="2019-05-13T00:00:00"/>
    <n v="8000"/>
    <m/>
    <m/>
    <m/>
    <n v="8000"/>
    <m/>
    <s v="BVL"/>
    <n v="14"/>
    <n v="4"/>
    <s v="02301800226798144"/>
    <n v="8000"/>
    <s v=""/>
    <s v=""/>
    <m/>
  </r>
  <r>
    <n v="325"/>
    <s v="Bảo Việt Nhân Thọ Móng Cái"/>
    <m/>
    <s v="S108701001"/>
    <s v="Phòng KD Móng Cái - MCA"/>
    <s v="A108701003"/>
    <s v="Ban Đầm Hà 1 - MCA"/>
    <s v="U108701026"/>
    <x v="0"/>
    <s v="D108711598"/>
    <s v="Nông Văn Chiên"/>
    <s v="Tư vấn tài chính"/>
    <d v="2004-09-13T00:00:00"/>
    <m/>
    <s v="03801800008718"/>
    <s v="Đinh Thị Lan"/>
    <s v="Thôn Đông Ngũ, Huyện Tiên Yên, Tỉnh Quảng Ninh"/>
    <m/>
    <s v="033.3745084"/>
    <m/>
    <s v="08700010214"/>
    <m/>
    <d v="2019-04-30T00:00:00"/>
    <d v="2019-05-30T00:00:00"/>
    <n v="282000"/>
    <m/>
    <m/>
    <m/>
    <n v="282000"/>
    <m/>
    <s v="BVL"/>
    <n v="30"/>
    <n v="4"/>
    <s v="03801800008718304"/>
    <n v="282000"/>
    <s v=""/>
    <s v=""/>
    <m/>
  </r>
  <r>
    <n v="326"/>
    <s v="Bảo Việt Nhân Thọ Móng Cái"/>
    <m/>
    <s v="S108701001"/>
    <s v="Phòng KD Móng Cái - MCA"/>
    <s v="A108701003"/>
    <s v="Ban Đầm Hà 1 - MCA"/>
    <s v="U108701026"/>
    <x v="0"/>
    <s v="D108711598"/>
    <s v="Nông Văn Chiên"/>
    <s v="Tư vấn tài chính"/>
    <d v="2004-09-13T00:00:00"/>
    <m/>
    <s v="569132994"/>
    <s v="Quách Thị Thúy"/>
    <s v="Thôn Xán Xế Nam, Xã Đông Ngũ, Huyện Tiên Yên, Quảng Ninh"/>
    <m/>
    <m/>
    <s v="01699673893"/>
    <s v="AC/018P-0350146"/>
    <m/>
    <d v="2019-05-01T00:00:00"/>
    <d v="2019-10-31T00:00:00"/>
    <n v="3000000"/>
    <m/>
    <m/>
    <m/>
    <n v="3000000"/>
    <m/>
    <s v="TAL"/>
    <n v="1"/>
    <n v="5"/>
    <s v="56913299415"/>
    <n v="3000000"/>
    <s v=""/>
    <s v=""/>
    <m/>
  </r>
  <r>
    <n v="327"/>
    <s v="Bảo Việt Nhân Thọ Móng Cái"/>
    <m/>
    <s v="S108701001"/>
    <s v="Phòng KD Móng Cái - MCA"/>
    <s v="A108701003"/>
    <s v="Ban Đầm Hà 1 - MCA"/>
    <s v="U108701026"/>
    <x v="0"/>
    <s v="D108711598"/>
    <s v="Nông Văn Chiên"/>
    <s v="Tư vấn tài chính"/>
    <d v="2004-09-13T00:00:00"/>
    <m/>
    <s v="568232562"/>
    <s v="Tô Thị Sơn"/>
    <s v="Thôn Đông Ngũ Hoa, Xã Đông Ngũ, Huyện Tiên Yên, Quảng Ninh"/>
    <m/>
    <m/>
    <s v="01627505665"/>
    <s v="AC/018P-0350147"/>
    <m/>
    <d v="2019-05-02T00:00:00"/>
    <d v="2019-08-01T00:00:00"/>
    <n v="1534233"/>
    <m/>
    <m/>
    <m/>
    <n v="1534233"/>
    <m/>
    <s v="TAL"/>
    <n v="2"/>
    <n v="5"/>
    <s v="56823256225"/>
    <n v="1534233"/>
    <s v=""/>
    <s v=""/>
    <m/>
  </r>
  <r>
    <n v="328"/>
    <s v="Bảo Việt Nhân Thọ Móng Cái"/>
    <m/>
    <s v="S108701001"/>
    <s v="Phòng KD Móng Cái - MCA"/>
    <s v="A108701003"/>
    <s v="Ban Đầm Hà 1 - MCA"/>
    <s v="U108701026"/>
    <x v="0"/>
    <s v="D108711598"/>
    <s v="Nông Văn Chiên"/>
    <s v="Tư vấn tài chính"/>
    <d v="2004-09-13T00:00:00"/>
    <m/>
    <s v="03701800030446"/>
    <s v="Vũ Văn Tiến"/>
    <s v="Thôn Hà Tràng Tây, Huyện Tiên Yên, Tỉnh Quảng Ninh"/>
    <s v="0394014166"/>
    <m/>
    <m/>
    <s v="08700010500"/>
    <m/>
    <d v="2019-05-04T00:00:00"/>
    <d v="2019-06-03T00:00:00"/>
    <n v="500000"/>
    <m/>
    <m/>
    <m/>
    <n v="500000"/>
    <m/>
    <s v="BVL"/>
    <n v="4"/>
    <n v="5"/>
    <s v="0370180003044645"/>
    <n v="500000"/>
    <s v=""/>
    <s v=""/>
    <m/>
  </r>
  <r>
    <n v="329"/>
    <s v="Bảo Việt Nhân Thọ Móng Cái"/>
    <m/>
    <s v="S108701001"/>
    <s v="Phòng KD Móng Cái - MCA"/>
    <s v="A108701003"/>
    <s v="Ban Đầm Hà 1 - MCA"/>
    <s v="U108701026"/>
    <x v="0"/>
    <s v="D108711598"/>
    <s v="Nông Văn Chiên"/>
    <s v="Tư vấn tài chính"/>
    <d v="2004-09-13T00:00:00"/>
    <m/>
    <s v="02301800212449"/>
    <s v="Tô Thị Dung"/>
    <s v="Thôn Sán Xế Nam Xã Đông Ngũ, Huyện Tiên Yên, Tỉnh Quảng Ninh"/>
    <m/>
    <m/>
    <m/>
    <s v="08700010501"/>
    <m/>
    <d v="2019-05-06T00:00:00"/>
    <d v="2019-06-05T00:00:00"/>
    <n v="49900"/>
    <m/>
    <m/>
    <m/>
    <n v="49900"/>
    <m/>
    <s v="BVL"/>
    <n v="6"/>
    <n v="5"/>
    <s v="0230180021244965"/>
    <n v="49900"/>
    <s v=""/>
    <s v=""/>
    <m/>
  </r>
  <r>
    <n v="330"/>
    <s v="Bảo Việt Nhân Thọ Móng Cái"/>
    <m/>
    <s v="S108701001"/>
    <s v="Phòng KD Móng Cái - MCA"/>
    <s v="A108701003"/>
    <s v="Ban Đầm Hà 1 - MCA"/>
    <s v="U108701026"/>
    <x v="0"/>
    <s v="D108711598"/>
    <s v="Nông Văn Chiên"/>
    <s v="Tư vấn tài chính"/>
    <d v="2004-09-13T00:00:00"/>
    <m/>
    <s v="02301800226798"/>
    <s v="Nguyễn Văn Ban"/>
    <s v="Thôn Phương Đông Xã Đông Ngũ, Huyện Tiên Yên, Tỉnh Quảng Ninh"/>
    <s v="0965156848"/>
    <m/>
    <m/>
    <s v="08700010502"/>
    <m/>
    <d v="2019-05-14T00:00:00"/>
    <d v="2019-06-13T00:00:00"/>
    <n v="8000"/>
    <m/>
    <m/>
    <m/>
    <n v="8000"/>
    <m/>
    <s v="BVL"/>
    <n v="14"/>
    <n v="5"/>
    <s v="02301800226798145"/>
    <n v="8000"/>
    <s v=""/>
    <s v=""/>
    <m/>
  </r>
  <r>
    <n v="331"/>
    <s v="Bảo Việt Nhân Thọ Móng Cái"/>
    <m/>
    <s v="S108701001"/>
    <s v="Phòng KD Móng Cái - MCA"/>
    <s v="A108701003"/>
    <s v="Ban Đầm Hà 1 - MCA"/>
    <s v="U108701026"/>
    <x v="0"/>
    <s v="D108711598"/>
    <s v="Nông Văn Chiên"/>
    <s v="Tư vấn tài chính"/>
    <d v="2004-09-13T00:00:00"/>
    <m/>
    <s v="05701800002045"/>
    <s v="Tô Văn Giang"/>
    <s v="Thôn Đông Ngũ Xã Đông Ngũ, Huyện Tiên Yên, Tỉnh Quảng Ninh"/>
    <m/>
    <s v="0333745179"/>
    <m/>
    <s v="08700010503"/>
    <m/>
    <d v="2019-05-23T00:00:00"/>
    <d v="2019-06-22T00:00:00"/>
    <n v="206800"/>
    <m/>
    <m/>
    <m/>
    <n v="206800"/>
    <m/>
    <s v="BVL"/>
    <n v="23"/>
    <n v="5"/>
    <s v="05701800002045235"/>
    <n v="206800"/>
    <s v=""/>
    <s v=""/>
    <m/>
  </r>
  <r>
    <n v="332"/>
    <s v="Bảo Việt Nhân Thọ Móng Cái"/>
    <m/>
    <s v="S108701001"/>
    <s v="Phòng KD Móng Cái - MCA"/>
    <s v="A108701003"/>
    <s v="Ban Đầm Hà 1 - MCA"/>
    <s v="U108701026"/>
    <x v="0"/>
    <s v="D108711598"/>
    <s v="Nông Văn Chiên"/>
    <s v="Tư vấn tài chính"/>
    <d v="2004-09-13T00:00:00"/>
    <m/>
    <s v="02301800223100"/>
    <s v="Đào Trung Hiếu"/>
    <s v="Thôn Đông Ngũ, Huyện Tiên Yên, Tỉnh Quảng Ninh"/>
    <s v="0946265640"/>
    <m/>
    <m/>
    <s v="08700010504"/>
    <m/>
    <d v="2019-05-25T00:00:00"/>
    <d v="2019-08-24T00:00:00"/>
    <n v="483100"/>
    <m/>
    <m/>
    <m/>
    <m/>
    <m/>
    <s v="BVL"/>
    <n v="25"/>
    <n v="5"/>
    <s v="02301800223100255"/>
    <s v=""/>
    <s v=""/>
    <s v=""/>
    <m/>
  </r>
  <r>
    <n v="333"/>
    <s v="Bảo Việt Nhân Thọ Móng Cái"/>
    <m/>
    <s v="S108701001"/>
    <s v="Phòng KD Móng Cái - MCA"/>
    <s v="A108701003"/>
    <s v="Ban Đầm Hà 1 - MCA"/>
    <s v="U108701026"/>
    <x v="0"/>
    <s v="D108711598"/>
    <s v="Nông Văn Chiên"/>
    <s v="Tư vấn tài chính"/>
    <d v="2004-09-13T00:00:00"/>
    <m/>
    <s v="02301800234038"/>
    <s v="Bùi Đức Cảnh"/>
    <s v="Thôn Sán Xế Nam Xã Đông Ngũ, Huyện Tiên Yên, Tỉnh Quảng Ninh"/>
    <s v="0763444924"/>
    <m/>
    <m/>
    <s v="08700010505"/>
    <m/>
    <d v="2019-05-25T00:00:00"/>
    <d v="2019-11-24T00:00:00"/>
    <n v="680100"/>
    <m/>
    <m/>
    <m/>
    <m/>
    <m/>
    <s v="BVL"/>
    <n v="25"/>
    <n v="5"/>
    <s v="02301800234038255"/>
    <s v=""/>
    <s v=""/>
    <s v=""/>
    <m/>
  </r>
  <r>
    <n v="334"/>
    <s v="Bảo Việt Nhân Thọ Móng Cái"/>
    <m/>
    <s v="S108701001"/>
    <s v="Phòng KD Móng Cái - MCA"/>
    <s v="A108701003"/>
    <s v="Ban Đầm Hà 1 - MCA"/>
    <s v="U108701026"/>
    <x v="0"/>
    <s v="D108711598"/>
    <s v="Nông Văn Chiên"/>
    <s v="Tư vấn tài chính"/>
    <d v="2004-09-13T00:00:00"/>
    <m/>
    <s v="02301800230979"/>
    <s v="Trần Mạnh Tiến"/>
    <s v="Khu chợ Đông Ngũ Xã Đông Ngũ, Huyện Tiên Yên, Tỉnh Quảng Ninh"/>
    <s v="0378505842"/>
    <m/>
    <m/>
    <s v="08700010506"/>
    <m/>
    <d v="2019-05-26T00:00:00"/>
    <d v="2019-06-25T00:00:00"/>
    <n v="181200"/>
    <m/>
    <m/>
    <m/>
    <m/>
    <m/>
    <s v="BVL"/>
    <n v="26"/>
    <n v="5"/>
    <s v="02301800230979265"/>
    <s v=""/>
    <s v=""/>
    <s v=""/>
    <m/>
  </r>
  <r>
    <n v="335"/>
    <s v="Bảo Việt Nhân Thọ Móng Cái"/>
    <m/>
    <s v="S108701001"/>
    <s v="Phòng KD Móng Cái - MCA"/>
    <s v="A108701003"/>
    <s v="Ban Đầm Hà 1 - MCA"/>
    <s v="U108701026"/>
    <x v="0"/>
    <s v="D108711598"/>
    <s v="Nông Văn Chiên"/>
    <s v="Tư vấn tài chính"/>
    <d v="2004-09-13T00:00:00"/>
    <m/>
    <s v="568242795"/>
    <s v="Hoàng Văn Đồng"/>
    <s v="Thôn Sán Xế Đông, Xã Đông Ngũ, Huyện Tiên Yên, Quảng Ninh"/>
    <m/>
    <m/>
    <s v="01673 519 418"/>
    <s v="AC/018P-0350155"/>
    <m/>
    <d v="2019-05-27T00:00:00"/>
    <d v="2020-05-26T00:00:00"/>
    <n v="10438970"/>
    <m/>
    <m/>
    <m/>
    <m/>
    <m/>
    <s v="TAL"/>
    <n v="27"/>
    <n v="5"/>
    <s v="568242795275"/>
    <s v=""/>
    <s v=""/>
    <s v=""/>
    <m/>
  </r>
  <r>
    <n v="336"/>
    <s v="Bảo Việt Nhân Thọ Móng Cái"/>
    <m/>
    <s v="S108701001"/>
    <s v="Phòng KD Móng Cái - MCA"/>
    <s v="A108701003"/>
    <s v="Ban Đầm Hà 1 - MCA"/>
    <s v="U108701026"/>
    <x v="0"/>
    <s v="D108711598"/>
    <s v="Nông Văn Chiên"/>
    <s v="Tư vấn tài chính"/>
    <d v="2004-09-13T00:00:00"/>
    <m/>
    <s v="02301800232348"/>
    <s v="Tô Thị Vi"/>
    <s v="Khu Chợ Đông Ngũ Xã Đông Ngũ, Huyện Tiên Yên, Tỉnh Quảng Ninh"/>
    <m/>
    <s v="033745243"/>
    <m/>
    <s v="08700010507"/>
    <m/>
    <d v="2019-05-28T00:00:00"/>
    <d v="2019-06-27T00:00:00"/>
    <n v="164900"/>
    <m/>
    <m/>
    <m/>
    <m/>
    <m/>
    <s v="BVL"/>
    <n v="28"/>
    <n v="5"/>
    <s v="02301800232348285"/>
    <s v=""/>
    <s v=""/>
    <s v=""/>
    <m/>
  </r>
  <r>
    <n v="337"/>
    <s v="Bảo Việt Nhân Thọ Móng Cái"/>
    <m/>
    <s v="S108701001"/>
    <s v="Phòng KD Móng Cái - MCA"/>
    <s v="A108701003"/>
    <s v="Ban Đầm Hà 1 - MCA"/>
    <s v="U108701026"/>
    <x v="0"/>
    <s v="D108711598"/>
    <s v="Nông Văn Chiên"/>
    <s v="Tư vấn tài chính"/>
    <d v="2004-09-13T00:00:00"/>
    <m/>
    <s v="03801800000675"/>
    <s v="Tô Văn Thắng"/>
    <s v="Thôn Phương Đông Xã Đông Ngũ, Huyện Tiên Yên, Tỉnh Quảng Ninh"/>
    <m/>
    <s v="033745538"/>
    <m/>
    <s v="08700010508"/>
    <m/>
    <d v="2019-05-29T00:00:00"/>
    <d v="2019-06-28T00:00:00"/>
    <n v="192200"/>
    <m/>
    <m/>
    <m/>
    <m/>
    <m/>
    <s v="BVL"/>
    <n v="29"/>
    <n v="5"/>
    <s v="03801800000675295"/>
    <s v=""/>
    <s v=""/>
    <s v=""/>
    <m/>
  </r>
  <r>
    <n v="338"/>
    <s v="Bảo Việt Nhân Thọ Móng Cái"/>
    <m/>
    <s v="S108701001"/>
    <s v="Phòng KD Móng Cái - MCA"/>
    <s v="A108701003"/>
    <s v="Ban Đầm Hà 1 - MCA"/>
    <s v="U108701026"/>
    <x v="0"/>
    <s v="D108711598"/>
    <s v="Nông Văn Chiên"/>
    <s v="Tư vấn tài chính"/>
    <d v="2004-09-13T00:00:00"/>
    <m/>
    <s v="02301800231150"/>
    <s v="Phạm Thị Thương"/>
    <s v="Khu chợ Đông Ngũ Xã Đông Ngũ, Huyện Tiên Yên, Tỉnh Quảng Ninh"/>
    <s v="0369938428"/>
    <m/>
    <m/>
    <s v="08700010509"/>
    <m/>
    <d v="2019-05-30T00:00:00"/>
    <d v="2019-06-29T00:00:00"/>
    <n v="153900"/>
    <m/>
    <m/>
    <m/>
    <m/>
    <m/>
    <s v="BVL"/>
    <n v="30"/>
    <n v="5"/>
    <s v="02301800231150305"/>
    <s v=""/>
    <s v=""/>
    <s v=""/>
    <m/>
  </r>
  <r>
    <n v="339"/>
    <s v="Bảo Việt Nhân Thọ Móng Cái"/>
    <m/>
    <s v="S108701001"/>
    <s v="Phòng KD Móng Cái - MCA"/>
    <s v="A108701003"/>
    <s v="Ban Đầm Hà 1 - MCA"/>
    <s v="U108701026"/>
    <x v="0"/>
    <s v="D108711598"/>
    <s v="Nông Văn Chiên"/>
    <s v="Tư vấn tài chính"/>
    <d v="2004-09-13T00:00:00"/>
    <m/>
    <s v="03801800006608"/>
    <s v="Nông Văn Chiên"/>
    <s v="Thôn Sán Xế Nam Xã Đông Ngũ, Huyện Tiên Yên, Tỉnh Quảng Ninh"/>
    <s v="0368020436"/>
    <s v="0368020436"/>
    <m/>
    <s v="08700010510"/>
    <m/>
    <d v="2019-05-30T00:00:00"/>
    <d v="2019-06-29T00:00:00"/>
    <n v="301100"/>
    <m/>
    <m/>
    <m/>
    <m/>
    <m/>
    <s v="BVL"/>
    <n v="30"/>
    <n v="5"/>
    <s v="03801800006608305"/>
    <s v=""/>
    <s v=""/>
    <s v=""/>
    <m/>
  </r>
  <r>
    <n v="340"/>
    <s v="Bảo Việt Nhân Thọ Móng Cái"/>
    <m/>
    <s v="S108701001"/>
    <s v="Phòng KD Móng Cái - MCA"/>
    <s v="A108701003"/>
    <s v="Ban Đầm Hà 1 - MCA"/>
    <s v="U108701026"/>
    <x v="0"/>
    <s v="D108711598"/>
    <s v="Nông Văn Chiên"/>
    <s v="Tư vấn tài chính"/>
    <d v="2004-09-13T00:00:00"/>
    <m/>
    <s v="03801800008718"/>
    <s v="Đinh Thị Lan"/>
    <s v="Thôn Đông Ngũ, Huyện Tiên Yên, Tỉnh Quảng Ninh"/>
    <m/>
    <s v="033.3745084"/>
    <m/>
    <s v="08700010511"/>
    <m/>
    <d v="2019-05-31T00:00:00"/>
    <d v="2019-06-29T00:00:00"/>
    <n v="290400"/>
    <m/>
    <m/>
    <m/>
    <m/>
    <m/>
    <s v="BVL"/>
    <n v="31"/>
    <n v="5"/>
    <s v="03801800008718315"/>
    <s v=""/>
    <s v=""/>
    <s v=""/>
    <m/>
  </r>
  <r>
    <n v="341"/>
    <s v="Bảo Việt Nhân Thọ Móng Cái"/>
    <m/>
    <s v="S108701001"/>
    <s v="Phòng KD Móng Cái - MCA"/>
    <s v="A108701003"/>
    <s v="Ban Đầm Hà 1 - MCA"/>
    <s v="U108701026"/>
    <x v="0"/>
    <s v="D108711598"/>
    <s v="Nông Văn Chiên"/>
    <s v="Tư vấn tài chính"/>
    <d v="2004-09-13T00:00:00"/>
    <m/>
    <s v="05701800011375"/>
    <s v="Nông Văn Chiều"/>
    <s v="Thôn Sán Xế Nam, Huyện Tiên Yên, Tỉnh Quảng Ninh"/>
    <s v="0989226986"/>
    <m/>
    <m/>
    <s v="08700010512"/>
    <m/>
    <d v="2019-05-31T00:00:00"/>
    <d v="2020-05-30T00:00:00"/>
    <n v="2526500"/>
    <m/>
    <m/>
    <m/>
    <m/>
    <m/>
    <s v="BVL"/>
    <n v="31"/>
    <n v="5"/>
    <s v="05701800011375315"/>
    <s v=""/>
    <s v=""/>
    <s v=""/>
    <m/>
  </r>
  <r>
    <n v="342"/>
    <s v="Bảo Việt Nhân Thọ Móng Cái"/>
    <m/>
    <s v="S108701001"/>
    <s v="Phòng KD Móng Cái - MCA"/>
    <s v="A108701003"/>
    <s v="Ban Đầm Hà 1 - MCA"/>
    <s v="U108701026"/>
    <x v="0"/>
    <s v="D108716654"/>
    <s v="Đặng Hải Ninh"/>
    <s v="Trưởng nhóm"/>
    <d v="2012-11-07T00:00:00"/>
    <m/>
    <s v="568443797"/>
    <s v="Vũ Thị Lan"/>
    <s v="Thôn Tân Hà, Xã Tân Bình, Huyện Đầm Hà, Quảng Ninh"/>
    <m/>
    <m/>
    <s v="01692790679"/>
    <s v="AC/018P-0346439"/>
    <m/>
    <d v="2019-02-07T00:00:00"/>
    <d v="2019-08-06T00:00:00"/>
    <n v="1531089"/>
    <m/>
    <m/>
    <m/>
    <n v="1531089"/>
    <m/>
    <s v="TAL"/>
    <n v="7"/>
    <n v="2"/>
    <s v="56844379772"/>
    <n v="1531089"/>
    <s v=""/>
    <s v=""/>
    <m/>
  </r>
  <r>
    <n v="343"/>
    <s v="Bảo Việt Nhân Thọ Móng Cái"/>
    <m/>
    <s v="S108701001"/>
    <s v="Phòng KD Móng Cái - MCA"/>
    <s v="A108701003"/>
    <s v="Ban Đầm Hà 1 - MCA"/>
    <s v="U108701026"/>
    <x v="0"/>
    <s v="D108716654"/>
    <s v="Đặng Hải Ninh"/>
    <s v="Trưởng nhóm"/>
    <d v="2012-11-07T00:00:00"/>
    <m/>
    <s v="08008700000070"/>
    <s v="Lương Văn Long"/>
    <s v="Thôn Trại Dinh, Huyện Đầm Hà, Tỉnh Quảng Ninh"/>
    <s v="0388230633"/>
    <m/>
    <m/>
    <s v="08700009935"/>
    <m/>
    <d v="2019-03-27T00:00:00"/>
    <d v="2019-04-26T00:00:00"/>
    <n v="357300"/>
    <m/>
    <m/>
    <m/>
    <n v="357300"/>
    <m/>
    <s v="BVL"/>
    <n v="27"/>
    <n v="3"/>
    <s v="08008700000070273"/>
    <n v="357300"/>
    <s v=""/>
    <s v=""/>
    <m/>
  </r>
  <r>
    <n v="344"/>
    <s v="Bảo Việt Nhân Thọ Móng Cái"/>
    <m/>
    <s v="S108701001"/>
    <s v="Phòng KD Móng Cái - MCA"/>
    <s v="A108701003"/>
    <s v="Ban Đầm Hà 1 - MCA"/>
    <s v="U108701026"/>
    <x v="0"/>
    <s v="D108716654"/>
    <s v="Đặng Hải Ninh"/>
    <s v="Trưởng nhóm"/>
    <d v="2012-11-07T00:00:00"/>
    <m/>
    <s v="08008700000063"/>
    <s v="Nguyễn Văn Dương"/>
    <s v="Thôn 1, Huyện Đầm Hà, Tỉnh Quảng Ninh"/>
    <s v="0382916600"/>
    <m/>
    <m/>
    <s v="08700009934"/>
    <m/>
    <d v="2019-03-27T00:00:00"/>
    <d v="2019-04-26T00:00:00"/>
    <n v="353200"/>
    <m/>
    <m/>
    <m/>
    <n v="353200"/>
    <m/>
    <s v="BVL"/>
    <n v="27"/>
    <n v="3"/>
    <s v="08008700000063273"/>
    <n v="353200"/>
    <s v=""/>
    <s v=""/>
    <m/>
  </r>
  <r>
    <n v="345"/>
    <s v="Bảo Việt Nhân Thọ Móng Cái"/>
    <m/>
    <s v="S108701001"/>
    <s v="Phòng KD Móng Cái - MCA"/>
    <s v="A108701003"/>
    <s v="Ban Đầm Hà 1 - MCA"/>
    <s v="U108701026"/>
    <x v="0"/>
    <s v="D108716654"/>
    <s v="Đặng Hải Ninh"/>
    <s v="Trưởng nhóm"/>
    <d v="2012-11-07T00:00:00"/>
    <m/>
    <s v="568371034"/>
    <s v="Lương Thị Thuận"/>
    <s v="Thôn Trung, Xã Đồng Rui, Huyện Tiên Yên, Quảng Ninh"/>
    <m/>
    <m/>
    <s v="01668929966"/>
    <s v="AC/018P-0347779"/>
    <m/>
    <d v="2019-03-28T00:00:00"/>
    <d v="2019-09-27T00:00:00"/>
    <n v="1579119"/>
    <n v="1579119"/>
    <d v="2019-05-02T00:00:00"/>
    <m/>
    <n v="1579119"/>
    <m/>
    <s v="TAL"/>
    <n v="28"/>
    <n v="3"/>
    <s v="568371034283"/>
    <n v="1579119"/>
    <n v="1579119"/>
    <s v="AC/018P-0347779"/>
    <m/>
  </r>
  <r>
    <n v="346"/>
    <s v="Bảo Việt Nhân Thọ Móng Cái"/>
    <m/>
    <s v="S108701001"/>
    <s v="Phòng KD Móng Cái - MCA"/>
    <s v="A108701003"/>
    <s v="Ban Đầm Hà 1 - MCA"/>
    <s v="U108701026"/>
    <x v="0"/>
    <s v="D108716654"/>
    <s v="Đặng Hải Ninh"/>
    <s v="Trưởng nhóm"/>
    <d v="2012-11-07T00:00:00"/>
    <m/>
    <s v="08008700000070"/>
    <s v="Lương Văn Long"/>
    <s v="Thôn Trại Dinh, Huyện Đầm Hà, Tỉnh Quảng Ninh"/>
    <s v="0388230633"/>
    <m/>
    <m/>
    <s v="08700010217"/>
    <m/>
    <d v="2019-04-27T00:00:00"/>
    <d v="2019-05-26T00:00:00"/>
    <n v="357300"/>
    <m/>
    <m/>
    <m/>
    <n v="357300"/>
    <m/>
    <s v="BVL"/>
    <n v="27"/>
    <n v="4"/>
    <s v="08008700000070274"/>
    <n v="357300"/>
    <s v=""/>
    <s v=""/>
    <m/>
  </r>
  <r>
    <n v="347"/>
    <s v="Bảo Việt Nhân Thọ Móng Cái"/>
    <m/>
    <s v="S108701001"/>
    <s v="Phòng KD Móng Cái - MCA"/>
    <s v="A108701003"/>
    <s v="Ban Đầm Hà 1 - MCA"/>
    <s v="U108701026"/>
    <x v="0"/>
    <s v="D108716654"/>
    <s v="Đặng Hải Ninh"/>
    <s v="Trưởng nhóm"/>
    <d v="2012-11-07T00:00:00"/>
    <m/>
    <s v="08008700000063"/>
    <s v="Nguyễn Văn Dương"/>
    <s v="Thôn 1, Huyện Đầm Hà, Tỉnh Quảng Ninh"/>
    <s v="0382916600"/>
    <m/>
    <m/>
    <s v="08700010216"/>
    <m/>
    <d v="2019-04-27T00:00:00"/>
    <d v="2019-05-26T00:00:00"/>
    <n v="353200"/>
    <m/>
    <m/>
    <m/>
    <n v="353200"/>
    <m/>
    <s v="BVL"/>
    <n v="27"/>
    <n v="4"/>
    <s v="08008700000063274"/>
    <n v="353200"/>
    <s v=""/>
    <s v=""/>
    <m/>
  </r>
  <r>
    <n v="348"/>
    <s v="Bảo Việt Nhân Thọ Móng Cái"/>
    <m/>
    <s v="S108701001"/>
    <s v="Phòng KD Móng Cái - MCA"/>
    <s v="A108701003"/>
    <s v="Ban Đầm Hà 1 - MCA"/>
    <s v="U108701026"/>
    <x v="0"/>
    <s v="D108716654"/>
    <s v="Đặng Hải Ninh"/>
    <s v="Trưởng nhóm"/>
    <d v="2012-11-07T00:00:00"/>
    <m/>
    <s v="568674218"/>
    <s v="Đoàn Văn Tân"/>
    <s v="Số nhà 94 - Phố Chu Văn An, Thị trấn Đầm Hà, Huyện Đầm Hà, Quảng Ninh"/>
    <m/>
    <m/>
    <s v="0985544560"/>
    <s v="AC/018P-0348953"/>
    <m/>
    <d v="2019-04-29T00:00:00"/>
    <d v="2019-07-28T00:00:00"/>
    <n v="2162515"/>
    <m/>
    <m/>
    <m/>
    <n v="2162515"/>
    <m/>
    <s v="TAL"/>
    <n v="29"/>
    <n v="4"/>
    <s v="568674218294"/>
    <n v="2162515"/>
    <s v=""/>
    <s v=""/>
    <m/>
  </r>
  <r>
    <n v="349"/>
    <s v="Bảo Việt Nhân Thọ Móng Cái"/>
    <m/>
    <s v="S108701001"/>
    <s v="Phòng KD Móng Cái - MCA"/>
    <s v="A108701003"/>
    <s v="Ban Đầm Hà 1 - MCA"/>
    <s v="U108701026"/>
    <x v="0"/>
    <s v="D108716654"/>
    <s v="Đặng Hải Ninh"/>
    <s v="Trưởng nhóm"/>
    <d v="2012-11-07T00:00:00"/>
    <m/>
    <s v="568488777"/>
    <s v="Vũ Thị Hạnh"/>
    <s v="Thôn Làng Nhội, Xã Đông Hải, Huyện Tiên Yên, Quảng Ninh"/>
    <m/>
    <m/>
    <s v="0977210468"/>
    <s v="AC/018P-0350162"/>
    <m/>
    <d v="2019-05-03T00:00:00"/>
    <d v="2019-08-02T00:00:00"/>
    <n v="1750000"/>
    <n v="1750000"/>
    <d v="2019-05-21T00:00:00"/>
    <m/>
    <n v="1750000"/>
    <m/>
    <s v="TAL"/>
    <n v="3"/>
    <n v="5"/>
    <s v="56848877735"/>
    <n v="1750000"/>
    <n v="1750000"/>
    <s v="AC/018P-0350162"/>
    <m/>
  </r>
  <r>
    <n v="350"/>
    <s v="Bảo Việt Nhân Thọ Móng Cái"/>
    <m/>
    <s v="S108701001"/>
    <s v="Phòng KD Móng Cái - MCA"/>
    <s v="A108701003"/>
    <s v="Ban Đầm Hà 1 - MCA"/>
    <s v="U108701026"/>
    <x v="0"/>
    <s v="D108716654"/>
    <s v="Đặng Hải Ninh"/>
    <s v="Trưởng nhóm"/>
    <d v="2012-11-07T00:00:00"/>
    <m/>
    <s v="568677105"/>
    <s v="Đinh Văn Giới"/>
    <s v="Số nhà 114, Phố Lê Hồng Phong, Thị trấn Đầm Hà, Huyện Đầm Hà, Quảng Ninh"/>
    <m/>
    <m/>
    <s v="0982158929"/>
    <s v="AC/018P-0350163"/>
    <m/>
    <d v="2019-05-04T00:00:00"/>
    <d v="2019-06-03T00:00:00"/>
    <n v="519200"/>
    <n v="519200"/>
    <d v="2019-05-23T00:00:00"/>
    <m/>
    <n v="519200"/>
    <m/>
    <s v="TAL"/>
    <n v="4"/>
    <n v="5"/>
    <s v="56867710545"/>
    <n v="519200"/>
    <n v="519200"/>
    <s v="AC/018P-0350163"/>
    <m/>
  </r>
  <r>
    <n v="351"/>
    <s v="Bảo Việt Nhân Thọ Móng Cái"/>
    <m/>
    <s v="S108701001"/>
    <s v="Phòng KD Móng Cái - MCA"/>
    <s v="A108701003"/>
    <s v="Ban Đầm Hà 1 - MCA"/>
    <s v="U108701026"/>
    <x v="0"/>
    <s v="D108716654"/>
    <s v="Đặng Hải Ninh"/>
    <s v="Trưởng nhóm"/>
    <d v="2012-11-07T00:00:00"/>
    <m/>
    <s v="568441499"/>
    <s v="Nình A Phin"/>
    <s v="Thôn Khe Lục, Xã Đại Dực, Huyện Tiên Yên, Quảng Ninh"/>
    <m/>
    <m/>
    <s v="01654016499"/>
    <s v="AC/018P-0350166"/>
    <m/>
    <d v="2019-05-05T00:00:00"/>
    <d v="2019-06-04T00:00:00"/>
    <n v="1000000"/>
    <m/>
    <m/>
    <m/>
    <n v="1000000"/>
    <m/>
    <s v="TAL"/>
    <n v="5"/>
    <n v="5"/>
    <s v="56844149955"/>
    <n v="1000000"/>
    <s v=""/>
    <s v=""/>
    <m/>
  </r>
  <r>
    <n v="352"/>
    <s v="Bảo Việt Nhân Thọ Móng Cái"/>
    <m/>
    <s v="S108701001"/>
    <s v="Phòng KD Móng Cái - MCA"/>
    <s v="A108701003"/>
    <s v="Ban Đầm Hà 1 - MCA"/>
    <s v="U108701026"/>
    <x v="0"/>
    <s v="D108716654"/>
    <s v="Đặng Hải Ninh"/>
    <s v="Trưởng nhóm"/>
    <d v="2012-11-07T00:00:00"/>
    <m/>
    <s v="568441365"/>
    <s v="Phạm Thị Thiết"/>
    <s v="Thôn Thống Nhất, Hải Lạng, Huyện Tiên Yên, Quảng Ninh"/>
    <m/>
    <m/>
    <s v="0943004493"/>
    <s v="AC/018P-0350164"/>
    <m/>
    <d v="2019-05-05T00:00:00"/>
    <d v="2019-06-04T00:00:00"/>
    <n v="513105"/>
    <m/>
    <m/>
    <m/>
    <n v="513105"/>
    <m/>
    <s v="TAL"/>
    <n v="5"/>
    <n v="5"/>
    <s v="56844136555"/>
    <n v="513105"/>
    <s v=""/>
    <s v=""/>
    <m/>
  </r>
  <r>
    <n v="353"/>
    <s v="Bảo Việt Nhân Thọ Móng Cái"/>
    <m/>
    <s v="S108701001"/>
    <s v="Phòng KD Móng Cái - MCA"/>
    <s v="A108701003"/>
    <s v="Ban Đầm Hà 1 - MCA"/>
    <s v="U108701026"/>
    <x v="0"/>
    <s v="D108716654"/>
    <s v="Đặng Hải Ninh"/>
    <s v="Trưởng nhóm"/>
    <d v="2012-11-07T00:00:00"/>
    <m/>
    <s v="568441466"/>
    <s v="Nguyễn Thị Thu"/>
    <s v="Thôn Thống Nhất, Xã Hải Lạng, Huyện Tiên Yên, Quảng Ninh"/>
    <m/>
    <m/>
    <s v="0986578286"/>
    <s v="AC/018P-0350165"/>
    <m/>
    <d v="2019-05-05T00:00:00"/>
    <d v="2019-06-04T00:00:00"/>
    <n v="509853"/>
    <m/>
    <m/>
    <m/>
    <n v="509853"/>
    <m/>
    <s v="TAL"/>
    <n v="5"/>
    <n v="5"/>
    <s v="56844146655"/>
    <n v="509853"/>
    <s v=""/>
    <s v=""/>
    <m/>
  </r>
  <r>
    <n v="354"/>
    <s v="Bảo Việt Nhân Thọ Móng Cái"/>
    <m/>
    <s v="S108701001"/>
    <s v="Phòng KD Móng Cái - MCA"/>
    <s v="A108701003"/>
    <s v="Ban Đầm Hà 1 - MCA"/>
    <s v="U108701026"/>
    <x v="0"/>
    <s v="D108716654"/>
    <s v="Đặng Hải Ninh"/>
    <s v="Trưởng nhóm"/>
    <d v="2012-11-07T00:00:00"/>
    <m/>
    <s v="568679176"/>
    <s v="Đỗ Thị Ngọc"/>
    <s v="Số nhà 18 - Phố Bắc Sơn, Thị trấn Đầm Hà, Huyện Đầm Hà, Quảng Ninh"/>
    <m/>
    <m/>
    <s v="0936017884"/>
    <s v="AC/018P-0350167"/>
    <m/>
    <d v="2019-05-06T00:00:00"/>
    <d v="2019-06-05T00:00:00"/>
    <n v="512560"/>
    <n v="512560"/>
    <d v="2019-05-23T00:00:00"/>
    <m/>
    <n v="512560"/>
    <m/>
    <s v="TAL"/>
    <n v="6"/>
    <n v="5"/>
    <s v="56867917665"/>
    <n v="512560"/>
    <n v="512560"/>
    <s v="AC/018P-0350167"/>
    <m/>
  </r>
  <r>
    <n v="355"/>
    <s v="Bảo Việt Nhân Thọ Móng Cái"/>
    <m/>
    <s v="S108701001"/>
    <s v="Phòng KD Móng Cái - MCA"/>
    <s v="A108701003"/>
    <s v="Ban Đầm Hà 1 - MCA"/>
    <s v="U108701026"/>
    <x v="0"/>
    <s v="D108716654"/>
    <s v="Đặng Hải Ninh"/>
    <s v="Trưởng nhóm"/>
    <d v="2012-11-07T00:00:00"/>
    <m/>
    <s v="568393172"/>
    <s v="Hoàng Văn Sinh"/>
    <s v="Phố Bắc Sơn, Thị trấn Đầm Hà, Huyện Đầm Hà, Quảng Ninh"/>
    <m/>
    <m/>
    <s v="0168 333 6290"/>
    <s v="AC/018P-0350168"/>
    <m/>
    <d v="2019-05-08T00:00:00"/>
    <d v="2019-11-07T00:00:00"/>
    <n v="1500000"/>
    <m/>
    <m/>
    <m/>
    <n v="1500000"/>
    <m/>
    <s v="TAL"/>
    <n v="8"/>
    <n v="5"/>
    <s v="56839317285"/>
    <n v="1500000"/>
    <s v=""/>
    <s v=""/>
    <m/>
  </r>
  <r>
    <n v="356"/>
    <s v="Bảo Việt Nhân Thọ Móng Cái"/>
    <m/>
    <s v="S108701001"/>
    <s v="Phòng KD Móng Cái - MCA"/>
    <s v="A108701003"/>
    <s v="Ban Đầm Hà 1 - MCA"/>
    <s v="U108701026"/>
    <x v="0"/>
    <s v="D108716654"/>
    <s v="Đặng Hải Ninh"/>
    <s v="Trưởng nhóm"/>
    <d v="2012-11-07T00:00:00"/>
    <m/>
    <s v="568444605"/>
    <s v="Nình Thị Lý"/>
    <s v="Số nhà 42 - Phố Lê Lương, Thị trấn Đầm Hà, Huyện Đầm Hà, Quảng Ninh"/>
    <m/>
    <m/>
    <s v="01232808334"/>
    <s v="AC/018P-0350169"/>
    <m/>
    <d v="2019-05-12T00:00:00"/>
    <d v="2019-08-11T00:00:00"/>
    <n v="1537391"/>
    <n v="1537391"/>
    <d v="2019-05-23T00:00:00"/>
    <m/>
    <n v="1537391"/>
    <m/>
    <s v="TAL"/>
    <n v="12"/>
    <n v="5"/>
    <s v="568444605125"/>
    <n v="1537391"/>
    <n v="1537391"/>
    <s v="AC/018P-0350169"/>
    <m/>
  </r>
  <r>
    <n v="357"/>
    <s v="Bảo Việt Nhân Thọ Móng Cái"/>
    <m/>
    <s v="S108701001"/>
    <s v="Phòng KD Móng Cái - MCA"/>
    <s v="A108701003"/>
    <s v="Ban Đầm Hà 1 - MCA"/>
    <s v="U108701026"/>
    <x v="0"/>
    <s v="D108716654"/>
    <s v="Đặng Hải Ninh"/>
    <s v="Trưởng nhóm"/>
    <d v="2012-11-07T00:00:00"/>
    <m/>
    <s v="568397578"/>
    <s v="Phạm Yến Ngọc"/>
    <s v="Thôn Đông Ngũ, Xã Đông Ngũ, Huyện Tiên Yên, Quảng Ninh"/>
    <m/>
    <m/>
    <s v="01678061186"/>
    <s v="AC/018P-0350176"/>
    <m/>
    <d v="2019-05-14T00:00:00"/>
    <d v="2019-08-13T00:00:00"/>
    <n v="765210"/>
    <n v="765210"/>
    <d v="2019-05-24T00:00:00"/>
    <m/>
    <n v="765210"/>
    <m/>
    <s v="TAL"/>
    <n v="14"/>
    <n v="5"/>
    <s v="568397578145"/>
    <n v="765210"/>
    <n v="765210"/>
    <s v="AC/018P-0350176"/>
    <m/>
  </r>
  <r>
    <n v="358"/>
    <s v="Bảo Việt Nhân Thọ Móng Cái"/>
    <m/>
    <s v="S108701001"/>
    <s v="Phòng KD Móng Cái - MCA"/>
    <s v="A108701003"/>
    <s v="Ban Đầm Hà 1 - MCA"/>
    <s v="U108701026"/>
    <x v="0"/>
    <s v="D108716654"/>
    <s v="Đặng Hải Ninh"/>
    <s v="Trưởng nhóm"/>
    <d v="2012-11-07T00:00:00"/>
    <m/>
    <s v="568397535"/>
    <s v="Lương Văn Liêm"/>
    <s v="Đông Ngũ, Xã Đông Ngũ, Huyện Tiên Yên, Quảng Ninh"/>
    <m/>
    <m/>
    <s v="01256 055 768"/>
    <s v="AC/018P-0350175"/>
    <m/>
    <d v="2019-05-14T00:00:00"/>
    <d v="2019-08-13T00:00:00"/>
    <n v="778751"/>
    <m/>
    <m/>
    <m/>
    <n v="778751"/>
    <m/>
    <s v="TAL"/>
    <n v="14"/>
    <n v="5"/>
    <s v="568397535145"/>
    <n v="778751"/>
    <s v=""/>
    <s v=""/>
    <m/>
  </r>
  <r>
    <n v="359"/>
    <s v="Bảo Việt Nhân Thọ Móng Cái"/>
    <m/>
    <s v="S108701001"/>
    <s v="Phòng KD Móng Cái - MCA"/>
    <s v="A108701003"/>
    <s v="Ban Đầm Hà 1 - MCA"/>
    <s v="U108701026"/>
    <x v="0"/>
    <s v="D108716654"/>
    <s v="Đặng Hải Ninh"/>
    <s v="Trưởng nhóm"/>
    <d v="2012-11-07T00:00:00"/>
    <m/>
    <s v="568398177"/>
    <s v="Vi Thị Kim"/>
    <s v="Thôn Đông Ngũ, Xã Đông Ngũ, Huyện Tiên Yên, Quảng Ninh"/>
    <m/>
    <m/>
    <s v="0973957316"/>
    <s v="AC/018P-0350179"/>
    <m/>
    <d v="2019-05-14T00:00:00"/>
    <d v="2019-06-13T00:00:00"/>
    <n v="511411"/>
    <m/>
    <m/>
    <m/>
    <n v="511411"/>
    <m/>
    <s v="TAL"/>
    <n v="14"/>
    <n v="5"/>
    <s v="568398177145"/>
    <n v="511411"/>
    <s v=""/>
    <s v=""/>
    <m/>
  </r>
  <r>
    <n v="360"/>
    <s v="Bảo Việt Nhân Thọ Móng Cái"/>
    <m/>
    <s v="S108701001"/>
    <s v="Phòng KD Móng Cái - MCA"/>
    <s v="A108701003"/>
    <s v="Ban Đầm Hà 1 - MCA"/>
    <s v="U108701026"/>
    <x v="0"/>
    <s v="D108716654"/>
    <s v="Đặng Hải Ninh"/>
    <s v="Trưởng nhóm"/>
    <d v="2012-11-07T00:00:00"/>
    <m/>
    <s v="568235732"/>
    <s v="Nguyễn Văn Độ"/>
    <s v="Thôn Tân Hòa, Xã Quảng Tân, Huyện Đầm Hà, Quảng Ninh"/>
    <m/>
    <m/>
    <s v="0982302181"/>
    <s v="AC/018P-0350171"/>
    <m/>
    <d v="2019-05-14T00:00:00"/>
    <d v="2020-05-13T00:00:00"/>
    <n v="3000000"/>
    <n v="3000000"/>
    <d v="2019-05-20T00:00:00"/>
    <m/>
    <n v="3000000"/>
    <m/>
    <s v="TAL"/>
    <n v="14"/>
    <n v="5"/>
    <s v="568235732145"/>
    <n v="3000000"/>
    <n v="3000000"/>
    <s v="AC/018P-0350171"/>
    <m/>
  </r>
  <r>
    <n v="361"/>
    <s v="Bảo Việt Nhân Thọ Móng Cái"/>
    <m/>
    <s v="S108701001"/>
    <s v="Phòng KD Móng Cái - MCA"/>
    <s v="A108701003"/>
    <s v="Ban Đầm Hà 1 - MCA"/>
    <s v="U108701026"/>
    <x v="0"/>
    <s v="D108716654"/>
    <s v="Đặng Hải Ninh"/>
    <s v="Trưởng nhóm"/>
    <d v="2012-11-07T00:00:00"/>
    <m/>
    <s v="568397618"/>
    <s v="Nình Thị Hưởng"/>
    <s v="Thôn Đông Ngũ, Xã Đông Ngũ, Huyện Tiên Yên, Quảng Ninh"/>
    <m/>
    <m/>
    <s v="01275169699"/>
    <s v="AC/018P-0350177"/>
    <m/>
    <d v="2019-05-14T00:00:00"/>
    <d v="2020-05-13T00:00:00"/>
    <n v="6175716"/>
    <m/>
    <m/>
    <m/>
    <n v="6175716"/>
    <m/>
    <s v="TAL"/>
    <n v="14"/>
    <n v="5"/>
    <s v="568397618145"/>
    <n v="6175716"/>
    <s v=""/>
    <s v=""/>
    <m/>
  </r>
  <r>
    <n v="362"/>
    <s v="Bảo Việt Nhân Thọ Móng Cái"/>
    <m/>
    <s v="S108701001"/>
    <s v="Phòng KD Móng Cái - MCA"/>
    <s v="A108701003"/>
    <s v="Ban Đầm Hà 1 - MCA"/>
    <s v="U108701026"/>
    <x v="0"/>
    <s v="D108716654"/>
    <s v="Đặng Hải Ninh"/>
    <s v="Trưởng nhóm"/>
    <d v="2012-11-07T00:00:00"/>
    <m/>
    <s v="568397507"/>
    <s v="Lương Văn Liêm"/>
    <s v="Đông Ngũ, Xã Đông Ngũ, Huyện Tiên Yên, Quảng Ninh"/>
    <m/>
    <m/>
    <s v="01256 055 768"/>
    <s v="AC/018P-0350172"/>
    <m/>
    <d v="2019-05-14T00:00:00"/>
    <d v="2019-08-13T00:00:00"/>
    <n v="778751"/>
    <m/>
    <m/>
    <m/>
    <n v="778751"/>
    <m/>
    <s v="TAL"/>
    <n v="14"/>
    <n v="5"/>
    <s v="568397507145"/>
    <n v="778751"/>
    <s v=""/>
    <s v=""/>
    <m/>
  </r>
  <r>
    <n v="363"/>
    <s v="Bảo Việt Nhân Thọ Móng Cái"/>
    <m/>
    <s v="S108701001"/>
    <s v="Phòng KD Móng Cái - MCA"/>
    <s v="A108701003"/>
    <s v="Ban Đầm Hà 1 - MCA"/>
    <s v="U108701026"/>
    <x v="0"/>
    <s v="D108716654"/>
    <s v="Đặng Hải Ninh"/>
    <s v="Trưởng nhóm"/>
    <d v="2012-11-07T00:00:00"/>
    <m/>
    <s v="568397517"/>
    <s v="Đào Thị Thuận"/>
    <s v="Thôn Đông Ngũ, Xã Đông Ngũ, Huyện Tiên Yên, Quảng Ninh"/>
    <m/>
    <m/>
    <s v="01645 755 588"/>
    <s v="AC/018P-0350173"/>
    <m/>
    <d v="2019-05-14T00:00:00"/>
    <d v="2019-08-13T00:00:00"/>
    <n v="764040"/>
    <n v="764040"/>
    <d v="2019-05-24T00:00:00"/>
    <m/>
    <n v="764040"/>
    <m/>
    <s v="TAL"/>
    <n v="14"/>
    <n v="5"/>
    <s v="568397517145"/>
    <n v="764040"/>
    <n v="764040"/>
    <s v="AC/018P-0350173"/>
    <m/>
  </r>
  <r>
    <n v="364"/>
    <s v="Bảo Việt Nhân Thọ Móng Cái"/>
    <m/>
    <s v="S108701001"/>
    <s v="Phòng KD Móng Cái - MCA"/>
    <s v="A108701003"/>
    <s v="Ban Đầm Hà 1 - MCA"/>
    <s v="U108701026"/>
    <x v="0"/>
    <s v="D108716654"/>
    <s v="Đặng Hải Ninh"/>
    <s v="Trưởng nhóm"/>
    <d v="2012-11-07T00:00:00"/>
    <m/>
    <s v="568235664"/>
    <s v="Trần Văn Vĩ"/>
    <s v="Chợ Đông Ngũ, Xã Đông Ngũ, Huyện Tiên Yên, Quảng Ninh"/>
    <m/>
    <m/>
    <s v="01235305576"/>
    <s v="AC/018P-0350170"/>
    <m/>
    <d v="2019-05-14T00:00:00"/>
    <d v="2020-05-13T00:00:00"/>
    <n v="6000000"/>
    <n v="6000000"/>
    <d v="2019-05-13T00:00:00"/>
    <m/>
    <n v="6000000"/>
    <m/>
    <s v="TAL"/>
    <n v="14"/>
    <n v="5"/>
    <s v="568235664145"/>
    <n v="6000000"/>
    <n v="6000000"/>
    <s v="AC/018P-0350170"/>
    <m/>
  </r>
  <r>
    <n v="365"/>
    <s v="Bảo Việt Nhân Thọ Móng Cái"/>
    <m/>
    <s v="S108701001"/>
    <s v="Phòng KD Móng Cái - MCA"/>
    <s v="A108701003"/>
    <s v="Ban Đầm Hà 1 - MCA"/>
    <s v="U108701026"/>
    <x v="0"/>
    <s v="D108716654"/>
    <s v="Đặng Hải Ninh"/>
    <s v="Trưởng nhóm"/>
    <d v="2012-11-07T00:00:00"/>
    <m/>
    <s v="568398152"/>
    <s v="Đinh Thị Phương"/>
    <s v="Thôn Đông Ngũ, Xã Đông Ngũ, Huyện Tiên Yên, Quảng Ninh"/>
    <m/>
    <m/>
    <m/>
    <s v="AC/018P-0350178"/>
    <m/>
    <d v="2019-05-14T00:00:00"/>
    <d v="2019-11-13T00:00:00"/>
    <n v="3063864"/>
    <n v="3063864"/>
    <d v="2019-05-24T00:00:00"/>
    <m/>
    <n v="3063864"/>
    <m/>
    <s v="TAL"/>
    <n v="14"/>
    <n v="5"/>
    <s v="568398152145"/>
    <n v="3063864"/>
    <n v="3063864"/>
    <s v="AC/018P-0350178"/>
    <m/>
  </r>
  <r>
    <n v="366"/>
    <s v="Bảo Việt Nhân Thọ Móng Cái"/>
    <m/>
    <s v="S108701001"/>
    <s v="Phòng KD Móng Cái - MCA"/>
    <s v="A108701003"/>
    <s v="Ban Đầm Hà 1 - MCA"/>
    <s v="U108701026"/>
    <x v="0"/>
    <s v="D108716654"/>
    <s v="Đặng Hải Ninh"/>
    <s v="Trưởng nhóm"/>
    <d v="2012-11-07T00:00:00"/>
    <m/>
    <s v="568397523"/>
    <s v="Lê Thị Duyên"/>
    <s v="Thôn Hội Phố, Xã Đông Hải, Huyện Tiên Yên, Quảng Ninh"/>
    <m/>
    <m/>
    <s v="01653766880"/>
    <s v="AC/018P-0350174"/>
    <m/>
    <d v="2019-05-14T00:00:00"/>
    <d v="2019-11-13T00:00:00"/>
    <n v="1520688"/>
    <n v="1520688"/>
    <d v="2019-05-24T00:00:00"/>
    <m/>
    <n v="1520688"/>
    <m/>
    <s v="TAL"/>
    <n v="14"/>
    <n v="5"/>
    <s v="568397523145"/>
    <n v="1520688"/>
    <n v="1520688"/>
    <s v="AC/018P-0350174"/>
    <m/>
  </r>
  <r>
    <n v="367"/>
    <s v="Bảo Việt Nhân Thọ Móng Cái"/>
    <m/>
    <s v="S108701001"/>
    <s v="Phòng KD Móng Cái - MCA"/>
    <s v="A108701003"/>
    <s v="Ban Đầm Hà 1 - MCA"/>
    <s v="U108701026"/>
    <x v="0"/>
    <s v="D108716654"/>
    <s v="Đặng Hải Ninh"/>
    <s v="Trưởng nhóm"/>
    <d v="2012-11-07T00:00:00"/>
    <m/>
    <s v="568240784"/>
    <s v="Đặng Hương Giang ( Đặng Thị Hương Giang )"/>
    <s v="Thôn 3, Xã Quảng Tân, Huyện Đầm Hà, Quảng Ninh"/>
    <m/>
    <m/>
    <s v="01276843399"/>
    <s v="AC/018P-0350180"/>
    <m/>
    <d v="2019-05-15T00:00:00"/>
    <d v="2020-05-14T00:00:00"/>
    <n v="6011320"/>
    <m/>
    <m/>
    <m/>
    <n v="6011320"/>
    <m/>
    <s v="TAL"/>
    <n v="15"/>
    <n v="5"/>
    <s v="568240784155"/>
    <n v="6011320"/>
    <n v="6011320"/>
    <s v="AC/018P-0350180"/>
    <m/>
  </r>
  <r>
    <n v="368"/>
    <s v="Bảo Việt Nhân Thọ Móng Cái"/>
    <m/>
    <s v="S108701001"/>
    <s v="Phòng KD Móng Cái - MCA"/>
    <s v="A108701003"/>
    <s v="Ban Đầm Hà 1 - MCA"/>
    <s v="U108701026"/>
    <x v="0"/>
    <s v="D108716654"/>
    <s v="Đặng Hải Ninh"/>
    <s v="Trưởng nhóm"/>
    <d v="2012-11-07T00:00:00"/>
    <m/>
    <s v="568399313"/>
    <s v="Đinh Xuân Cường"/>
    <s v="phố Minh Khai, Thị trấn Đầm Hà, Huyện Đầm Hà, Quảng Ninh"/>
    <s v="01236953000"/>
    <m/>
    <m/>
    <s v="AC/018P-0350188"/>
    <m/>
    <d v="2019-05-16T00:00:00"/>
    <d v="2020-05-15T00:00:00"/>
    <n v="12000000"/>
    <n v="12000000"/>
    <d v="2019-05-17T00:00:00"/>
    <m/>
    <n v="12000000"/>
    <m/>
    <s v="TAL"/>
    <n v="16"/>
    <n v="5"/>
    <s v="568399313165"/>
    <n v="12000000"/>
    <n v="12000000"/>
    <s v="AC/018P-0350188"/>
    <m/>
  </r>
  <r>
    <n v="369"/>
    <s v="Bảo Việt Nhân Thọ Móng Cái"/>
    <m/>
    <s v="S108701001"/>
    <s v="Phòng KD Móng Cái - MCA"/>
    <s v="A108701003"/>
    <s v="Ban Đầm Hà 1 - MCA"/>
    <s v="U108701026"/>
    <x v="0"/>
    <s v="D108716654"/>
    <s v="Đặng Hải Ninh"/>
    <s v="Trưởng nhóm"/>
    <d v="2012-11-07T00:00:00"/>
    <m/>
    <s v="568397438"/>
    <s v="Nguyễn Thị Lý"/>
    <s v="Thôn Đông Ngũ, Xã Đông Ngũ, Huyện Tiên Yên, Quảng Ninh"/>
    <m/>
    <m/>
    <s v="01635 376 589"/>
    <s v="AC/018P-0350182"/>
    <m/>
    <d v="2019-05-16T00:00:00"/>
    <d v="2019-08-15T00:00:00"/>
    <n v="504752"/>
    <n v="504752"/>
    <d v="2019-05-24T00:00:00"/>
    <m/>
    <n v="504752"/>
    <m/>
    <s v="TAL"/>
    <n v="16"/>
    <n v="5"/>
    <s v="568397438165"/>
    <n v="504752"/>
    <n v="504752"/>
    <s v="AC/018P-0350182"/>
    <m/>
  </r>
  <r>
    <n v="370"/>
    <s v="Bảo Việt Nhân Thọ Móng Cái"/>
    <m/>
    <s v="S108701001"/>
    <s v="Phòng KD Móng Cái - MCA"/>
    <s v="A108701003"/>
    <s v="Ban Đầm Hà 1 - MCA"/>
    <s v="U108701026"/>
    <x v="0"/>
    <s v="D108716654"/>
    <s v="Đặng Hải Ninh"/>
    <s v="Trưởng nhóm"/>
    <d v="2012-11-07T00:00:00"/>
    <m/>
    <s v="568401084"/>
    <s v="Ty Minh Phương"/>
    <s v="Minh Khai, Thị trấn Đầm Hà, Huyện Đầm Hà, Quảng Ninh"/>
    <m/>
    <m/>
    <s v="01687278670"/>
    <s v="AC/018P-0350189"/>
    <m/>
    <d v="2019-05-16T00:00:00"/>
    <d v="2020-05-15T00:00:00"/>
    <n v="6000000"/>
    <n v="6000000"/>
    <d v="2019-05-24T00:00:00"/>
    <m/>
    <n v="6000000"/>
    <m/>
    <s v="TAL"/>
    <n v="16"/>
    <n v="5"/>
    <s v="568401084165"/>
    <n v="6000000"/>
    <n v="6000000"/>
    <s v="AC/018P-0350189"/>
    <m/>
  </r>
  <r>
    <n v="371"/>
    <s v="Bảo Việt Nhân Thọ Móng Cái"/>
    <m/>
    <s v="S108701001"/>
    <s v="Phòng KD Móng Cái - MCA"/>
    <s v="A108701003"/>
    <s v="Ban Đầm Hà 1 - MCA"/>
    <s v="U108701026"/>
    <x v="0"/>
    <s v="D108716654"/>
    <s v="Đặng Hải Ninh"/>
    <s v="Trưởng nhóm"/>
    <d v="2012-11-07T00:00:00"/>
    <m/>
    <s v="568397474"/>
    <s v="Vũ Thị Tuyền"/>
    <s v="Thôn Làng Đài, Xã Đông Hải, Huyện Tiên Yên, Quảng Ninh"/>
    <m/>
    <m/>
    <s v="0123 636 8988"/>
    <s v="AC/018P-0350183"/>
    <m/>
    <d v="2019-05-16T00:00:00"/>
    <d v="2019-06-15T00:00:00"/>
    <n v="513105"/>
    <n v="513105"/>
    <d v="2019-05-24T00:00:00"/>
    <m/>
    <n v="513105"/>
    <m/>
    <s v="TAL"/>
    <n v="16"/>
    <n v="5"/>
    <s v="568397474165"/>
    <n v="513105"/>
    <n v="513105"/>
    <s v="AC/018P-0350183"/>
    <m/>
  </r>
  <r>
    <n v="372"/>
    <s v="Bảo Việt Nhân Thọ Móng Cái"/>
    <m/>
    <s v="S108701001"/>
    <s v="Phòng KD Móng Cái - MCA"/>
    <s v="A108701003"/>
    <s v="Ban Đầm Hà 1 - MCA"/>
    <s v="U108701026"/>
    <x v="0"/>
    <s v="D108716654"/>
    <s v="Đặng Hải Ninh"/>
    <s v="Trưởng nhóm"/>
    <d v="2012-11-07T00:00:00"/>
    <m/>
    <s v="568397805"/>
    <s v="Phạm Văn Thiện"/>
    <s v="Đông Ngũ, Thị trấn Tiên Yên, Huyện Tiên Yên, Quảng Ninh"/>
    <m/>
    <s v="0912638948"/>
    <s v="0912638948"/>
    <s v="AC/018P-0350185"/>
    <m/>
    <d v="2019-05-16T00:00:00"/>
    <d v="2019-08-15T00:00:00"/>
    <n v="1561472"/>
    <n v="1561472"/>
    <d v="2019-05-24T00:00:00"/>
    <m/>
    <n v="1561472"/>
    <m/>
    <s v="TAL"/>
    <n v="16"/>
    <n v="5"/>
    <s v="568397805165"/>
    <n v="1561472"/>
    <n v="1561472"/>
    <s v="AC/018P-0350185"/>
    <m/>
  </r>
  <r>
    <n v="373"/>
    <s v="Bảo Việt Nhân Thọ Móng Cái"/>
    <m/>
    <s v="S108701001"/>
    <s v="Phòng KD Móng Cái - MCA"/>
    <s v="A108701003"/>
    <s v="Ban Đầm Hà 1 - MCA"/>
    <s v="U108701026"/>
    <x v="0"/>
    <s v="D108716654"/>
    <s v="Đặng Hải Ninh"/>
    <s v="Trưởng nhóm"/>
    <d v="2012-11-07T00:00:00"/>
    <m/>
    <s v="568238835"/>
    <s v="Phạm Văn Thắm"/>
    <s v="Phố Chu Văn An, Thị trấn Đầm Hà, Huyện Đầm Hà, Quảng Ninh"/>
    <m/>
    <m/>
    <s v="01699048616"/>
    <s v="AC/018P-0350181"/>
    <m/>
    <d v="2019-05-16T00:00:00"/>
    <d v="2020-05-15T00:00:00"/>
    <n v="4000000"/>
    <n v="4000000"/>
    <d v="2019-05-24T00:00:00"/>
    <m/>
    <n v="4000000"/>
    <m/>
    <s v="TAL"/>
    <n v="16"/>
    <n v="5"/>
    <s v="568238835165"/>
    <n v="4000000"/>
    <n v="4000000"/>
    <s v="AC/018P-0350181"/>
    <m/>
  </r>
  <r>
    <n v="374"/>
    <s v="Bảo Việt Nhân Thọ Móng Cái"/>
    <m/>
    <s v="S108701001"/>
    <s v="Phòng KD Móng Cái - MCA"/>
    <s v="A108701003"/>
    <s v="Ban Đầm Hà 1 - MCA"/>
    <s v="U108701026"/>
    <x v="0"/>
    <s v="D108716654"/>
    <s v="Đặng Hải Ninh"/>
    <s v="Trưởng nhóm"/>
    <d v="2012-11-07T00:00:00"/>
    <m/>
    <s v="568397778"/>
    <s v="Lê Văn Vũ"/>
    <s v="Thôn Hà Tràng Tây, Xã Đông Hải, Huyện Tiên Yên, Quảng Ninh"/>
    <m/>
    <m/>
    <s v="01699 632 865"/>
    <s v="AC/018P-0350184"/>
    <m/>
    <d v="2019-05-16T00:00:00"/>
    <d v="2019-08-15T00:00:00"/>
    <n v="782923"/>
    <m/>
    <m/>
    <m/>
    <n v="782923"/>
    <m/>
    <s v="TAL"/>
    <n v="16"/>
    <n v="5"/>
    <s v="568397778165"/>
    <n v="782923"/>
    <s v=""/>
    <s v=""/>
    <m/>
  </r>
  <r>
    <n v="375"/>
    <s v="Bảo Việt Nhân Thọ Móng Cái"/>
    <m/>
    <s v="S108701001"/>
    <s v="Phòng KD Móng Cái - MCA"/>
    <s v="A108701003"/>
    <s v="Ban Đầm Hà 1 - MCA"/>
    <s v="U108701026"/>
    <x v="0"/>
    <s v="D108716654"/>
    <s v="Đặng Hải Ninh"/>
    <s v="Trưởng nhóm"/>
    <d v="2012-11-07T00:00:00"/>
    <m/>
    <s v="568398205"/>
    <s v="Phạm Thế Phán"/>
    <s v="Thôn Đông Ngũ, Xã Đông Ngũ, Huyện Tiên Yên, Quảng Ninh"/>
    <m/>
    <m/>
    <s v="01635376589"/>
    <s v="AC/018P-0350186"/>
    <m/>
    <d v="2019-05-16T00:00:00"/>
    <d v="2019-08-15T00:00:00"/>
    <n v="504752"/>
    <n v="504752"/>
    <d v="2019-05-24T00:00:00"/>
    <m/>
    <n v="504752"/>
    <m/>
    <s v="TAL"/>
    <n v="16"/>
    <n v="5"/>
    <s v="568398205165"/>
    <n v="504752"/>
    <n v="504752"/>
    <s v="AC/018P-0350186"/>
    <m/>
  </r>
  <r>
    <n v="376"/>
    <s v="Bảo Việt Nhân Thọ Móng Cái"/>
    <m/>
    <s v="S108701001"/>
    <s v="Phòng KD Móng Cái - MCA"/>
    <s v="A108701003"/>
    <s v="Ban Đầm Hà 1 - MCA"/>
    <s v="U108701026"/>
    <x v="0"/>
    <s v="D108716654"/>
    <s v="Đặng Hải Ninh"/>
    <s v="Trưởng nhóm"/>
    <d v="2012-11-07T00:00:00"/>
    <m/>
    <s v="568398230"/>
    <s v="Phạm Văn Thiện"/>
    <s v="Đông Ngũ, Thị trấn Tiên Yên, Huyện Tiên Yên, Quảng Ninh"/>
    <m/>
    <s v="0912638948"/>
    <s v="0912638948"/>
    <s v="AC/018P-0350187"/>
    <m/>
    <d v="2019-05-16T00:00:00"/>
    <d v="2019-08-15T00:00:00"/>
    <n v="1561472"/>
    <n v="1561472"/>
    <d v="2019-05-24T00:00:00"/>
    <m/>
    <n v="1561472"/>
    <m/>
    <s v="TAL"/>
    <n v="16"/>
    <n v="5"/>
    <s v="568398230165"/>
    <n v="1561472"/>
    <n v="1561472"/>
    <s v="AC/018P-0350187"/>
    <m/>
  </r>
  <r>
    <n v="377"/>
    <s v="Bảo Việt Nhân Thọ Móng Cái"/>
    <m/>
    <s v="S108701001"/>
    <s v="Phòng KD Móng Cái - MCA"/>
    <s v="A108701003"/>
    <s v="Ban Đầm Hà 1 - MCA"/>
    <s v="U108701026"/>
    <x v="0"/>
    <s v="D108716654"/>
    <s v="Đặng Hải Ninh"/>
    <s v="Trưởng nhóm"/>
    <d v="2012-11-07T00:00:00"/>
    <m/>
    <s v="05701800038686"/>
    <s v="Đặng Hải Ninh"/>
    <s v="SN 152 - Hoàng Văn Thụ, Huyện Đầm Hà, Tỉnh Quảng Ninh"/>
    <s v="0355772500"/>
    <m/>
    <s v="880596"/>
    <s v="08700010513"/>
    <s v="08700010513"/>
    <d v="2019-05-17T00:00:00"/>
    <d v="2019-06-16T00:00:00"/>
    <n v="210500"/>
    <n v="210500"/>
    <d v="2019-05-17T00:00:00"/>
    <m/>
    <n v="210500"/>
    <m/>
    <s v="BVL"/>
    <n v="17"/>
    <n v="5"/>
    <s v="05701800038686175"/>
    <n v="210500"/>
    <n v="210500"/>
    <s v="AC/018P-0350190"/>
    <m/>
  </r>
  <r>
    <n v="378"/>
    <s v="Bảo Việt Nhân Thọ Móng Cái"/>
    <m/>
    <s v="S108701001"/>
    <s v="Phòng KD Móng Cái - MCA"/>
    <s v="A108701003"/>
    <s v="Ban Đầm Hà 1 - MCA"/>
    <s v="U108701026"/>
    <x v="0"/>
    <s v="D108716654"/>
    <s v="Đặng Hải Ninh"/>
    <s v="Trưởng nhóm"/>
    <d v="2012-11-07T00:00:00"/>
    <m/>
    <s v="568686513"/>
    <s v="Đinh Thị Giang"/>
    <s v="Số nhà 31 - Phố Hà Quang Vóc, Thị trấn Đầm Hà, Huyện Đầm Hà, Quảng Ninh"/>
    <m/>
    <m/>
    <s v="01683978958"/>
    <s v="AC/018P-0350191"/>
    <m/>
    <d v="2019-05-18T00:00:00"/>
    <d v="2019-08-17T00:00:00"/>
    <n v="1499925"/>
    <n v="1499925"/>
    <d v="2019-05-20T00:00:00"/>
    <m/>
    <n v="1499925"/>
    <m/>
    <s v="TAL"/>
    <n v="18"/>
    <n v="5"/>
    <s v="568686513185"/>
    <n v="1499925"/>
    <n v="1499925"/>
    <s v="AC/018P-0350191"/>
    <m/>
  </r>
  <r>
    <n v="379"/>
    <s v="Bảo Việt Nhân Thọ Móng Cái"/>
    <m/>
    <s v="S108701001"/>
    <s v="Phòng KD Móng Cái - MCA"/>
    <s v="A108701003"/>
    <s v="Ban Đầm Hà 1 - MCA"/>
    <s v="U108701026"/>
    <x v="0"/>
    <s v="D108716654"/>
    <s v="Đặng Hải Ninh"/>
    <s v="Trưởng nhóm"/>
    <d v="2012-11-07T00:00:00"/>
    <m/>
    <s v="568669800"/>
    <s v="Đinh Thị Nhung"/>
    <s v="Số nhà 235 - Hoàng Văn Thụ, Thị trấn Đầm Hà, Huyện Đầm Hà, Quảng Ninh"/>
    <m/>
    <m/>
    <s v="0984585175"/>
    <s v="AC/018P-0350195"/>
    <m/>
    <d v="2019-05-19T00:00:00"/>
    <d v="2019-06-18T00:00:00"/>
    <n v="548653"/>
    <n v="548653"/>
    <d v="2019-05-23T00:00:00"/>
    <m/>
    <n v="548653"/>
    <m/>
    <s v="TAL"/>
    <n v="19"/>
    <n v="5"/>
    <s v="568669800195"/>
    <n v="548653"/>
    <n v="548653"/>
    <s v="AC/018P-0350195"/>
    <m/>
  </r>
  <r>
    <n v="380"/>
    <s v="Bảo Việt Nhân Thọ Móng Cái"/>
    <m/>
    <s v="S108701001"/>
    <s v="Phòng KD Móng Cái - MCA"/>
    <s v="A108701003"/>
    <s v="Ban Đầm Hà 1 - MCA"/>
    <s v="U108701026"/>
    <x v="0"/>
    <s v="D108716654"/>
    <s v="Đặng Hải Ninh"/>
    <s v="Trưởng nhóm"/>
    <d v="2012-11-07T00:00:00"/>
    <m/>
    <s v="568398847"/>
    <s v="Đào Thị Hồng Giang"/>
    <s v="Phố Long Châu, Xã Tiên Yên, Huyện Tiên Yên, Quảng Ninh"/>
    <m/>
    <m/>
    <s v="0967450786"/>
    <s v="AC/018P-0350193"/>
    <m/>
    <d v="2019-05-19T00:00:00"/>
    <d v="2019-11-18T00:00:00"/>
    <n v="3077286"/>
    <m/>
    <m/>
    <m/>
    <n v="3077286"/>
    <m/>
    <s v="TAL"/>
    <n v="19"/>
    <n v="5"/>
    <s v="568398847195"/>
    <n v="3077286"/>
    <s v=""/>
    <s v=""/>
    <m/>
  </r>
  <r>
    <n v="381"/>
    <s v="Bảo Việt Nhân Thọ Móng Cái"/>
    <m/>
    <s v="S108701001"/>
    <s v="Phòng KD Móng Cái - MCA"/>
    <s v="A108701003"/>
    <s v="Ban Đầm Hà 1 - MCA"/>
    <s v="U108701026"/>
    <x v="0"/>
    <s v="D108716654"/>
    <s v="Đặng Hải Ninh"/>
    <s v="Trưởng nhóm"/>
    <d v="2012-11-07T00:00:00"/>
    <m/>
    <s v="568667698"/>
    <s v="Hoàng Minh Tuấn"/>
    <s v="Số Nhà 18 - Phố Bắc Sơn, Thị trấn Đầm Hà, Huyện Đầm Hà, Quảng Ninh"/>
    <m/>
    <m/>
    <s v="0936017884"/>
    <s v="AC/018P-0350194"/>
    <m/>
    <d v="2019-05-19T00:00:00"/>
    <d v="2019-06-18T00:00:00"/>
    <n v="528956"/>
    <n v="528956"/>
    <d v="2019-05-23T00:00:00"/>
    <m/>
    <n v="528956"/>
    <m/>
    <s v="TAL"/>
    <n v="19"/>
    <n v="5"/>
    <s v="568667698195"/>
    <n v="528956"/>
    <n v="528956"/>
    <s v="AC/018P-0350194"/>
    <m/>
  </r>
  <r>
    <n v="382"/>
    <s v="Bảo Việt Nhân Thọ Móng Cái"/>
    <m/>
    <s v="S108701001"/>
    <s v="Phòng KD Móng Cái - MCA"/>
    <s v="A108701003"/>
    <s v="Ban Đầm Hà 1 - MCA"/>
    <s v="U108701026"/>
    <x v="0"/>
    <s v="D108716654"/>
    <s v="Đặng Hải Ninh"/>
    <s v="Trưởng nhóm"/>
    <d v="2012-11-07T00:00:00"/>
    <m/>
    <s v="568397327"/>
    <s v="Ngô Văn Tới"/>
    <s v="Thôn Hà Lai, Tân Lập, Huyện Đầm Hà, Quảng Ninh"/>
    <m/>
    <m/>
    <s v="01663 171 026"/>
    <s v="AC/018P-0350192"/>
    <m/>
    <d v="2019-05-19T00:00:00"/>
    <d v="2020-05-18T00:00:00"/>
    <n v="6011320"/>
    <n v="6011320"/>
    <d v="2019-05-21T00:00:00"/>
    <m/>
    <n v="6011320"/>
    <m/>
    <s v="TAL"/>
    <n v="19"/>
    <n v="5"/>
    <s v="568397327195"/>
    <n v="6011320"/>
    <n v="6011320"/>
    <s v="AC/018P-0350192"/>
    <m/>
  </r>
  <r>
    <n v="383"/>
    <s v="Bảo Việt Nhân Thọ Móng Cái"/>
    <m/>
    <s v="S108701001"/>
    <s v="Phòng KD Móng Cái - MCA"/>
    <s v="A108701003"/>
    <s v="Ban Đầm Hà 1 - MCA"/>
    <s v="U108701026"/>
    <x v="0"/>
    <s v="D108716654"/>
    <s v="Đặng Hải Ninh"/>
    <s v="Trưởng nhóm"/>
    <d v="2012-11-07T00:00:00"/>
    <m/>
    <s v="568449051"/>
    <s v="Đỗ Thị Thanh"/>
    <s v="Thôn Đông Ngũ, Xã Đông Ngũ, Huyện Tiên Yên, Quảng Ninh"/>
    <m/>
    <m/>
    <s v="0947223420"/>
    <s v="AC/018P-0350202"/>
    <m/>
    <d v="2019-05-20T00:00:00"/>
    <d v="2019-08-19T00:00:00"/>
    <n v="1522509"/>
    <n v="1522509"/>
    <d v="2019-05-24T00:00:00"/>
    <m/>
    <n v="1522509"/>
    <m/>
    <s v="TAL"/>
    <n v="20"/>
    <n v="5"/>
    <s v="568449051205"/>
    <n v="1522509"/>
    <n v="1522509"/>
    <s v="AC/018P-0350202"/>
    <m/>
  </r>
  <r>
    <n v="384"/>
    <s v="Bảo Việt Nhân Thọ Móng Cái"/>
    <m/>
    <s v="S108701001"/>
    <s v="Phòng KD Móng Cái - MCA"/>
    <s v="A108701003"/>
    <s v="Ban Đầm Hà 1 - MCA"/>
    <s v="U108701026"/>
    <x v="0"/>
    <s v="D108716654"/>
    <s v="Đặng Hải Ninh"/>
    <s v="Trưởng nhóm"/>
    <d v="2012-11-07T00:00:00"/>
    <m/>
    <s v="568240108"/>
    <s v="Lê Văn Nhan"/>
    <s v="Phố Hoàng Văn Thụ, Thị trấn Đầm Hà, Huyện Đầm Hà, Quảng Ninh"/>
    <m/>
    <m/>
    <s v="01656007721"/>
    <s v="AC/018P-0350196"/>
    <m/>
    <d v="2019-05-20T00:00:00"/>
    <d v="2020-05-19T00:00:00"/>
    <n v="3000000"/>
    <n v="3000000"/>
    <d v="2019-05-22T00:00:00"/>
    <m/>
    <n v="3000000"/>
    <m/>
    <s v="TAL"/>
    <n v="20"/>
    <n v="5"/>
    <s v="568240108205"/>
    <n v="3000000"/>
    <n v="3000000"/>
    <s v="AC/018P-0350196"/>
    <m/>
  </r>
  <r>
    <n v="385"/>
    <s v="Bảo Việt Nhân Thọ Móng Cái"/>
    <m/>
    <s v="S108701001"/>
    <s v="Phòng KD Móng Cái - MCA"/>
    <s v="A108701003"/>
    <s v="Ban Đầm Hà 1 - MCA"/>
    <s v="U108701026"/>
    <x v="0"/>
    <s v="D108716654"/>
    <s v="Đặng Hải Ninh"/>
    <s v="Trưởng nhóm"/>
    <d v="2012-11-07T00:00:00"/>
    <m/>
    <s v="568988914"/>
    <s v="Hoàng Thị Tý"/>
    <s v="Phố Bắc Sơn, Thị trấn Đầm Hà, Huyện Đầm Hà, Quảng Ninh"/>
    <s v="0393007763"/>
    <m/>
    <s v="0373595767"/>
    <s v="AC/018P-0350205"/>
    <m/>
    <d v="2019-05-20T00:00:00"/>
    <d v="2019-06-19T00:00:00"/>
    <n v="503200"/>
    <n v="503200"/>
    <d v="2019-05-23T00:00:00"/>
    <m/>
    <n v="503200"/>
    <m/>
    <s v="TAL"/>
    <n v="20"/>
    <n v="5"/>
    <s v="568988914205"/>
    <n v="503200"/>
    <n v="503200"/>
    <s v="AC/018P-0350205"/>
    <m/>
  </r>
  <r>
    <n v="386"/>
    <s v="Bảo Việt Nhân Thọ Móng Cái"/>
    <m/>
    <s v="S108701001"/>
    <s v="Phòng KD Móng Cái - MCA"/>
    <s v="A108701003"/>
    <s v="Ban Đầm Hà 1 - MCA"/>
    <s v="U108701026"/>
    <x v="0"/>
    <s v="D108716654"/>
    <s v="Đặng Hải Ninh"/>
    <s v="Trưởng nhóm"/>
    <d v="2012-11-07T00:00:00"/>
    <m/>
    <s v="568240141"/>
    <s v="Lê Thị Thúy Nga"/>
    <s v="Thôn Tân Liên, Xã Quảng Tân, Huyện Đầm Hà, Quảng Ninh"/>
    <m/>
    <m/>
    <s v="0356007721"/>
    <s v="AC/018P-0350198"/>
    <m/>
    <d v="2019-05-20T00:00:00"/>
    <d v="2020-05-19T00:00:00"/>
    <n v="3000000"/>
    <n v="3000000"/>
    <d v="2019-05-22T00:00:00"/>
    <m/>
    <n v="3000000"/>
    <m/>
    <s v="TAL"/>
    <n v="20"/>
    <n v="5"/>
    <s v="568240141205"/>
    <n v="3000000"/>
    <n v="3000000"/>
    <s v="AC/018P-0350198"/>
    <m/>
  </r>
  <r>
    <n v="387"/>
    <s v="Bảo Việt Nhân Thọ Móng Cái"/>
    <m/>
    <s v="S108701001"/>
    <s v="Phòng KD Móng Cái - MCA"/>
    <s v="A108701003"/>
    <s v="Ban Đầm Hà 1 - MCA"/>
    <s v="U108701026"/>
    <x v="0"/>
    <s v="D108716654"/>
    <s v="Đặng Hải Ninh"/>
    <s v="Trưởng nhóm"/>
    <d v="2012-11-07T00:00:00"/>
    <m/>
    <s v="568450793"/>
    <s v="Nguyễn Hằng Phương"/>
    <s v="Số 115 - Phố Đông Tiến II, Thị trấn Tiên Yên, Huyện Tiên Yên, Quảng Ninh"/>
    <m/>
    <m/>
    <s v="0983500488"/>
    <s v="AC/018P-0350203"/>
    <m/>
    <d v="2019-05-20T00:00:00"/>
    <d v="2019-08-19T00:00:00"/>
    <n v="762131"/>
    <n v="762131"/>
    <d v="2019-05-13T00:00:00"/>
    <m/>
    <n v="762131"/>
    <m/>
    <s v="TAL"/>
    <n v="20"/>
    <n v="5"/>
    <s v="568450793205"/>
    <n v="762131"/>
    <n v="762131"/>
    <s v="AC/018P-0350203"/>
    <m/>
  </r>
  <r>
    <n v="388"/>
    <s v="Bảo Việt Nhân Thọ Móng Cái"/>
    <m/>
    <s v="S108701001"/>
    <s v="Phòng KD Móng Cái - MCA"/>
    <s v="A108701003"/>
    <s v="Ban Đầm Hà 1 - MCA"/>
    <s v="U108701026"/>
    <x v="0"/>
    <s v="D108716654"/>
    <s v="Đặng Hải Ninh"/>
    <s v="Trưởng nhóm"/>
    <d v="2012-11-07T00:00:00"/>
    <m/>
    <s v="568448260"/>
    <s v="Đỗ Thị Thanh"/>
    <s v="Thôn Đông Ngũ, Xã Đông Ngũ, Huyện Tiên Yên, Quảng Ninh"/>
    <m/>
    <m/>
    <s v="0947223420"/>
    <s v="AC/018P-0350200"/>
    <m/>
    <d v="2019-05-20T00:00:00"/>
    <d v="2019-08-19T00:00:00"/>
    <n v="1522509"/>
    <n v="1522509"/>
    <d v="2019-05-24T00:00:00"/>
    <m/>
    <n v="1522509"/>
    <m/>
    <s v="TAL"/>
    <n v="20"/>
    <n v="5"/>
    <s v="568448260205"/>
    <n v="1522509"/>
    <n v="1522509"/>
    <s v="AC/018P-0350200"/>
    <m/>
  </r>
  <r>
    <n v="389"/>
    <s v="Bảo Việt Nhân Thọ Móng Cái"/>
    <m/>
    <s v="S108701001"/>
    <s v="Phòng KD Móng Cái - MCA"/>
    <s v="A108701003"/>
    <s v="Ban Đầm Hà 1 - MCA"/>
    <s v="U108701026"/>
    <x v="0"/>
    <s v="D108716654"/>
    <s v="Đặng Hải Ninh"/>
    <s v="Trưởng nhóm"/>
    <d v="2012-11-07T00:00:00"/>
    <m/>
    <s v="568667780"/>
    <s v="Trần Thị Thơm"/>
    <s v="Thôn Xóm Khe, Xã Đại Bình, Huyện Đầm Hà, Quảng Ninh"/>
    <m/>
    <m/>
    <s v="0916123866"/>
    <s v="AC/018P-0350204"/>
    <m/>
    <d v="2019-05-20T00:00:00"/>
    <d v="2019-06-19T00:00:00"/>
    <n v="510995"/>
    <n v="510995"/>
    <d v="2019-05-23T00:00:00"/>
    <m/>
    <n v="510995"/>
    <m/>
    <s v="TAL"/>
    <n v="20"/>
    <n v="5"/>
    <s v="568667780205"/>
    <n v="510995"/>
    <n v="510995"/>
    <s v="AC/018P-0350204"/>
    <m/>
  </r>
  <r>
    <n v="390"/>
    <s v="Bảo Việt Nhân Thọ Móng Cái"/>
    <m/>
    <s v="S108701001"/>
    <s v="Phòng KD Móng Cái - MCA"/>
    <s v="A108701003"/>
    <s v="Ban Đầm Hà 1 - MCA"/>
    <s v="U108701026"/>
    <x v="0"/>
    <s v="D108716654"/>
    <s v="Đặng Hải Ninh"/>
    <s v="Trưởng nhóm"/>
    <d v="2012-11-07T00:00:00"/>
    <m/>
    <s v="568448971"/>
    <s v="Nguyễn Hằng Phương"/>
    <s v="Số 115 - Phố Đông Tiến II, Thị trấn Tiên Yên, Huyện Tiên Yên, Quảng Ninh"/>
    <m/>
    <m/>
    <s v="0983500488"/>
    <s v="AC/018P-0350201"/>
    <m/>
    <d v="2019-05-20T00:00:00"/>
    <d v="2019-08-19T00:00:00"/>
    <n v="768696"/>
    <n v="768696"/>
    <d v="2019-05-13T00:00:00"/>
    <m/>
    <n v="768696"/>
    <m/>
    <s v="TAL"/>
    <n v="20"/>
    <n v="5"/>
    <s v="568448971205"/>
    <n v="768696"/>
    <n v="768696"/>
    <s v="AC/018P-0350201"/>
    <m/>
  </r>
  <r>
    <n v="391"/>
    <s v="Bảo Việt Nhân Thọ Móng Cái"/>
    <m/>
    <s v="S108701001"/>
    <s v="Phòng KD Móng Cái - MCA"/>
    <s v="A108701003"/>
    <s v="Ban Đầm Hà 1 - MCA"/>
    <s v="U108701026"/>
    <x v="0"/>
    <s v="D108716654"/>
    <s v="Đặng Hải Ninh"/>
    <s v="Trưởng nhóm"/>
    <d v="2012-11-07T00:00:00"/>
    <m/>
    <s v="568401469"/>
    <s v="Vũ Xuân Thu"/>
    <s v="Thôn Hải An, Xã Quảng An, Huyện Đầm Hà, Quảng Ninh"/>
    <m/>
    <m/>
    <s v="0979 530 366"/>
    <s v="AC/018P-0350199"/>
    <m/>
    <d v="2019-05-20T00:00:00"/>
    <d v="2019-11-19T00:00:00"/>
    <n v="3000000"/>
    <m/>
    <m/>
    <m/>
    <n v="3000000"/>
    <m/>
    <s v="TAL"/>
    <n v="20"/>
    <n v="5"/>
    <s v="568401469205"/>
    <n v="3000000"/>
    <s v=""/>
    <s v=""/>
    <m/>
  </r>
  <r>
    <n v="392"/>
    <s v="Bảo Việt Nhân Thọ Móng Cái"/>
    <m/>
    <s v="S108701001"/>
    <s v="Phòng KD Móng Cái - MCA"/>
    <s v="A108701003"/>
    <s v="Ban Đầm Hà 1 - MCA"/>
    <s v="U108701026"/>
    <x v="0"/>
    <s v="D108716654"/>
    <s v="Đặng Hải Ninh"/>
    <s v="Trưởng nhóm"/>
    <d v="2012-11-07T00:00:00"/>
    <m/>
    <s v="568240126"/>
    <s v="Đinh Công Làu"/>
    <s v="Thôn Đầm Buôn, Thị trấn Đầm Hà, Huyện Đầm Hà, Quảng Ninh"/>
    <m/>
    <m/>
    <s v="01695945933"/>
    <s v="AC/018P-0350197"/>
    <m/>
    <d v="2019-05-20T00:00:00"/>
    <d v="2020-05-19T00:00:00"/>
    <n v="5000000"/>
    <n v="5000000"/>
    <d v="2019-05-20T00:00:00"/>
    <m/>
    <n v="5000000"/>
    <m/>
    <s v="TAL"/>
    <n v="20"/>
    <n v="5"/>
    <s v="568240126205"/>
    <n v="5000000"/>
    <n v="5000000"/>
    <s v="AC/018P-0350197"/>
    <m/>
  </r>
  <r>
    <n v="393"/>
    <s v="Bảo Việt Nhân Thọ Móng Cái"/>
    <m/>
    <s v="S108701001"/>
    <s v="Phòng KD Móng Cái - MCA"/>
    <s v="A108701003"/>
    <s v="Ban Đầm Hà 1 - MCA"/>
    <s v="U108701026"/>
    <x v="0"/>
    <s v="D108716654"/>
    <s v="Đặng Hải Ninh"/>
    <s v="Trưởng nhóm"/>
    <d v="2012-11-07T00:00:00"/>
    <m/>
    <s v="568401420"/>
    <s v="Phạm Thu Hằng"/>
    <s v="Đông Ngũ Hoa, Xã Đông Ngũ, Huyện Tiên Yên, Quảng Ninh"/>
    <m/>
    <m/>
    <s v="01629 631 220"/>
    <s v="AC/018P-0350207"/>
    <m/>
    <d v="2019-05-21T00:00:00"/>
    <d v="2019-08-20T00:00:00"/>
    <n v="760344"/>
    <n v="760344"/>
    <d v="2019-05-24T00:00:00"/>
    <m/>
    <n v="760344"/>
    <m/>
    <s v="TAL"/>
    <n v="21"/>
    <n v="5"/>
    <s v="568401420215"/>
    <n v="760344"/>
    <n v="760344"/>
    <s v="AC/018P-0350207"/>
    <m/>
  </r>
  <r>
    <n v="394"/>
    <s v="Bảo Việt Nhân Thọ Móng Cái"/>
    <m/>
    <s v="S108701001"/>
    <s v="Phòng KD Móng Cái - MCA"/>
    <s v="A108701003"/>
    <s v="Ban Đầm Hà 1 - MCA"/>
    <s v="U108701026"/>
    <x v="0"/>
    <s v="D108716654"/>
    <s v="Đặng Hải Ninh"/>
    <s v="Trưởng nhóm"/>
    <d v="2012-11-07T00:00:00"/>
    <m/>
    <s v="568401402"/>
    <s v="Phạm Thị Hồng"/>
    <s v="Đông Ngũ Hoa, Xã Đông Ngũ, Huyện Tiên Yên, Quảng Ninh"/>
    <m/>
    <m/>
    <s v="01677 280 558"/>
    <s v="AC/018P-0350206"/>
    <m/>
    <d v="2019-05-21T00:00:00"/>
    <d v="2019-08-20T00:00:00"/>
    <n v="764040"/>
    <n v="764040"/>
    <d v="2019-05-24T00:00:00"/>
    <m/>
    <n v="764040"/>
    <m/>
    <s v="TAL"/>
    <n v="21"/>
    <n v="5"/>
    <s v="568401402215"/>
    <n v="764040"/>
    <n v="764040"/>
    <s v="AC/018P-0350206"/>
    <m/>
  </r>
  <r>
    <n v="395"/>
    <s v="Bảo Việt Nhân Thọ Móng Cái"/>
    <m/>
    <s v="S108701001"/>
    <s v="Phòng KD Móng Cái - MCA"/>
    <s v="A108701003"/>
    <s v="Ban Đầm Hà 1 - MCA"/>
    <s v="U108701026"/>
    <x v="0"/>
    <s v="D108716654"/>
    <s v="Đặng Hải Ninh"/>
    <s v="Trưởng nhóm"/>
    <d v="2012-11-07T00:00:00"/>
    <m/>
    <s v="568403576"/>
    <s v="Phạm Thị Hoa"/>
    <s v="Thôn Đông Ngũ, Xã Đông Ngũ, Huyện Tiên Yên, Quảng Ninh"/>
    <m/>
    <m/>
    <s v="01668 813 291"/>
    <s v="AC/018P-0350209"/>
    <m/>
    <d v="2019-05-21T00:00:00"/>
    <d v="2019-08-20T00:00:00"/>
    <n v="766492"/>
    <m/>
    <m/>
    <m/>
    <n v="766492"/>
    <m/>
    <s v="TAL"/>
    <n v="21"/>
    <n v="5"/>
    <s v="568403576215"/>
    <n v="766492"/>
    <s v=""/>
    <s v=""/>
    <m/>
  </r>
  <r>
    <n v="396"/>
    <s v="Bảo Việt Nhân Thọ Móng Cái"/>
    <m/>
    <s v="S108701001"/>
    <s v="Phòng KD Móng Cái - MCA"/>
    <s v="A108701003"/>
    <s v="Ban Đầm Hà 1 - MCA"/>
    <s v="U108701026"/>
    <x v="0"/>
    <s v="D108716654"/>
    <s v="Đặng Hải Ninh"/>
    <s v="Trưởng nhóm"/>
    <d v="2012-11-07T00:00:00"/>
    <m/>
    <s v="568401450"/>
    <s v="Bùi Thị Dung"/>
    <s v="Đông Ngũ, Xã Đông Ngũ, Huyện Tiên Yên, Quảng Ninh"/>
    <m/>
    <m/>
    <s v="0987 519 233"/>
    <s v="AC/018P-0350208"/>
    <m/>
    <d v="2019-05-21T00:00:00"/>
    <d v="2019-08-20T00:00:00"/>
    <n v="760668"/>
    <m/>
    <m/>
    <m/>
    <n v="760668"/>
    <m/>
    <s v="TAL"/>
    <n v="21"/>
    <n v="5"/>
    <s v="568401450215"/>
    <n v="760668"/>
    <s v=""/>
    <s v=""/>
    <m/>
  </r>
  <r>
    <n v="397"/>
    <s v="Bảo Việt Nhân Thọ Móng Cái"/>
    <m/>
    <s v="S108701001"/>
    <s v="Phòng KD Móng Cái - MCA"/>
    <s v="A108701003"/>
    <s v="Ban Đầm Hà 1 - MCA"/>
    <s v="U108701026"/>
    <x v="0"/>
    <s v="D108716654"/>
    <s v="Đặng Hải Ninh"/>
    <s v="Trưởng nhóm"/>
    <d v="2012-11-07T00:00:00"/>
    <m/>
    <s v="568403599"/>
    <s v="Phạm Thị Hoa"/>
    <s v="Thôn Đông Ngũ, Xã Đông Ngũ, Huyện Tiên Yên, Quảng Ninh"/>
    <m/>
    <m/>
    <s v="01668 813 291"/>
    <s v="AC/018P-0350210"/>
    <m/>
    <d v="2019-05-21T00:00:00"/>
    <d v="2019-08-20T00:00:00"/>
    <n v="766492"/>
    <m/>
    <m/>
    <m/>
    <n v="766492"/>
    <m/>
    <s v="TAL"/>
    <n v="21"/>
    <n v="5"/>
    <s v="568403599215"/>
    <n v="766492"/>
    <s v=""/>
    <s v=""/>
    <m/>
  </r>
  <r>
    <n v="398"/>
    <s v="Bảo Việt Nhân Thọ Móng Cái"/>
    <m/>
    <s v="S108701001"/>
    <s v="Phòng KD Móng Cái - MCA"/>
    <s v="A108701003"/>
    <s v="Ban Đầm Hà 1 - MCA"/>
    <s v="U108701026"/>
    <x v="0"/>
    <s v="D108716654"/>
    <s v="Đặng Hải Ninh"/>
    <s v="Trưởng nhóm"/>
    <d v="2012-11-07T00:00:00"/>
    <m/>
    <s v="568281297"/>
    <s v="Hoàng Văn Hiếu"/>
    <s v="Thôn Đông Sơn, Xã Tân Bình, Huyện Đầm Hà, Quảng Ninh"/>
    <m/>
    <m/>
    <s v="0972 271 735"/>
    <s v="AC/018P-0350211"/>
    <m/>
    <d v="2019-05-22T00:00:00"/>
    <d v="2019-08-21T00:00:00"/>
    <n v="764388"/>
    <n v="764388"/>
    <d v="2019-05-24T00:00:00"/>
    <m/>
    <n v="764388"/>
    <m/>
    <s v="TAL"/>
    <n v="22"/>
    <n v="5"/>
    <s v="568281297225"/>
    <n v="764388"/>
    <n v="764388"/>
    <s v="AC/018P-0350211"/>
    <m/>
  </r>
  <r>
    <n v="399"/>
    <s v="Bảo Việt Nhân Thọ Móng Cái"/>
    <m/>
    <s v="S108701001"/>
    <s v="Phòng KD Móng Cái - MCA"/>
    <s v="A108701003"/>
    <s v="Ban Đầm Hà 1 - MCA"/>
    <s v="U108701026"/>
    <x v="0"/>
    <s v="D108716654"/>
    <s v="Đặng Hải Ninh"/>
    <s v="Trưởng nhóm"/>
    <d v="2012-11-07T00:00:00"/>
    <m/>
    <s v="568242658"/>
    <s v="Hoàng Thị Hòa"/>
    <s v="Số 169 - Phố Trần Phú, Thị trấn Đầm Hà, Huyện Đầm Hà, Quảng Ninh"/>
    <m/>
    <s v="01249828962"/>
    <m/>
    <s v="AC/018P-0350218"/>
    <m/>
    <d v="2019-05-24T00:00:00"/>
    <d v="2020-05-23T00:00:00"/>
    <n v="3099267"/>
    <m/>
    <m/>
    <m/>
    <n v="3099267"/>
    <m/>
    <s v="TAL"/>
    <n v="24"/>
    <n v="5"/>
    <s v="568242658245"/>
    <n v="3099267"/>
    <s v=""/>
    <s v=""/>
    <m/>
  </r>
  <r>
    <n v="400"/>
    <s v="Bảo Việt Nhân Thọ Móng Cái"/>
    <m/>
    <s v="S108701001"/>
    <s v="Phòng KD Móng Cái - MCA"/>
    <s v="A108701003"/>
    <s v="Ban Đầm Hà 1 - MCA"/>
    <s v="U108701026"/>
    <x v="0"/>
    <s v="D108716654"/>
    <s v="Đặng Hải Ninh"/>
    <s v="Trưởng nhóm"/>
    <d v="2012-11-07T00:00:00"/>
    <m/>
    <s v="568242310"/>
    <s v="Phạm Văn Quang"/>
    <s v="Thôn Hội Phố, Xã Đông Hải, Huyện Tiên Yên, Quảng Ninh"/>
    <m/>
    <m/>
    <s v="01674226792"/>
    <s v="AC/018P-0350214"/>
    <m/>
    <d v="2019-05-24T00:00:00"/>
    <d v="2019-08-23T00:00:00"/>
    <n v="1557501"/>
    <n v="1557501"/>
    <d v="2019-05-22T00:00:00"/>
    <m/>
    <n v="1557501"/>
    <m/>
    <s v="TAL"/>
    <n v="24"/>
    <n v="5"/>
    <s v="568242310245"/>
    <n v="1557501"/>
    <n v="1557501"/>
    <s v="AC/018P-0350214"/>
    <m/>
  </r>
  <r>
    <n v="401"/>
    <s v="Bảo Việt Nhân Thọ Móng Cái"/>
    <m/>
    <s v="S108701001"/>
    <s v="Phòng KD Móng Cái - MCA"/>
    <s v="A108701003"/>
    <s v="Ban Đầm Hà 1 - MCA"/>
    <s v="U108701026"/>
    <x v="0"/>
    <s v="D108716654"/>
    <s v="Đặng Hải Ninh"/>
    <s v="Trưởng nhóm"/>
    <d v="2012-11-07T00:00:00"/>
    <m/>
    <s v="568242188"/>
    <s v="Phạm Thị Dần"/>
    <s v="Thôn Hội Phố, Xã Đông Hải, Huyện Tiên Yên, Quảng Ninh"/>
    <m/>
    <m/>
    <s v="01646790380"/>
    <s v="AC/018P-0350213"/>
    <m/>
    <d v="2019-05-24T00:00:00"/>
    <d v="2019-11-23T00:00:00"/>
    <n v="1531089"/>
    <n v="1531089"/>
    <d v="2019-05-18T00:00:00"/>
    <m/>
    <n v="1531089"/>
    <m/>
    <s v="TAL"/>
    <n v="24"/>
    <n v="5"/>
    <s v="568242188245"/>
    <n v="1531089"/>
    <n v="1531089"/>
    <s v="AC/018P-0350213"/>
    <m/>
  </r>
  <r>
    <n v="402"/>
    <s v="Bảo Việt Nhân Thọ Móng Cái"/>
    <m/>
    <s v="S108701001"/>
    <s v="Phòng KD Móng Cái - MCA"/>
    <s v="A108701003"/>
    <s v="Ban Đầm Hà 1 - MCA"/>
    <s v="U108701026"/>
    <x v="0"/>
    <s v="D108716654"/>
    <s v="Đặng Hải Ninh"/>
    <s v="Trưởng nhóm"/>
    <d v="2012-11-07T00:00:00"/>
    <m/>
    <s v="568242170"/>
    <s v="Phạm Thị Luyến"/>
    <s v="Thôn Hội Phố, Xã Đông Hải, Huyện Tiên Yên, Quảng Ninh"/>
    <m/>
    <m/>
    <s v="0333745429"/>
    <s v="AC/018P-0350212"/>
    <m/>
    <d v="2019-05-24T00:00:00"/>
    <d v="2020-05-23T00:00:00"/>
    <n v="3000000"/>
    <n v="3000000"/>
    <d v="2019-05-22T00:00:00"/>
    <m/>
    <n v="3000000"/>
    <m/>
    <s v="TAL"/>
    <n v="24"/>
    <n v="5"/>
    <s v="568242170245"/>
    <n v="3000000"/>
    <n v="3000000"/>
    <s v="AC/018P-0350212"/>
    <m/>
  </r>
  <r>
    <n v="403"/>
    <s v="Bảo Việt Nhân Thọ Móng Cái"/>
    <m/>
    <s v="S108701001"/>
    <s v="Phòng KD Móng Cái - MCA"/>
    <s v="A108701003"/>
    <s v="Ban Đầm Hà 1 - MCA"/>
    <s v="U108701026"/>
    <x v="0"/>
    <s v="D108716654"/>
    <s v="Đặng Hải Ninh"/>
    <s v="Trưởng nhóm"/>
    <d v="2012-11-07T00:00:00"/>
    <m/>
    <s v="568242615"/>
    <s v="Đặng Thị Dậu"/>
    <s v="Phố Lê Hồng Phong, Thị trấn Đầm Hà, Huyện Đầm Hà, Quảng Ninh"/>
    <m/>
    <m/>
    <s v="0987 081 645"/>
    <s v="AC/018P-0350216"/>
    <m/>
    <d v="2019-05-24T00:00:00"/>
    <d v="2020-05-23T00:00:00"/>
    <n v="3000000"/>
    <n v="3000000"/>
    <d v="2019-05-23T00:00:00"/>
    <m/>
    <n v="3000000"/>
    <m/>
    <s v="TAL"/>
    <n v="24"/>
    <n v="5"/>
    <s v="568242615245"/>
    <n v="3000000"/>
    <n v="3000000"/>
    <s v="AC/018P-0350216"/>
    <m/>
  </r>
  <r>
    <n v="404"/>
    <s v="Bảo Việt Nhân Thọ Móng Cái"/>
    <m/>
    <s v="S108701001"/>
    <s v="Phòng KD Móng Cái - MCA"/>
    <s v="A108701003"/>
    <s v="Ban Đầm Hà 1 - MCA"/>
    <s v="U108701026"/>
    <x v="0"/>
    <s v="D108716654"/>
    <s v="Đặng Hải Ninh"/>
    <s v="Trưởng nhóm"/>
    <d v="2012-11-07T00:00:00"/>
    <m/>
    <s v="568242636"/>
    <s v="Hà Văn Quý"/>
    <s v="Thôn Hội Phố, Xã Đông Hải, Huyện Tiên Yên, Quảng Ninh"/>
    <m/>
    <m/>
    <s v="0333745429"/>
    <s v="AC/018P-0350217"/>
    <m/>
    <d v="2019-05-24T00:00:00"/>
    <d v="2020-05-23T00:00:00"/>
    <n v="3000000"/>
    <n v="3000000"/>
    <d v="2019-05-22T00:00:00"/>
    <m/>
    <n v="3000000"/>
    <m/>
    <s v="TAL"/>
    <n v="24"/>
    <n v="5"/>
    <s v="568242636245"/>
    <n v="3000000"/>
    <n v="3000000"/>
    <s v="AC/018P-0350217"/>
    <m/>
  </r>
  <r>
    <n v="405"/>
    <s v="Bảo Việt Nhân Thọ Móng Cái"/>
    <m/>
    <s v="S108701001"/>
    <s v="Phòng KD Móng Cái - MCA"/>
    <s v="A108701003"/>
    <s v="Ban Đầm Hà 1 - MCA"/>
    <s v="U108701026"/>
    <x v="0"/>
    <s v="D108716654"/>
    <s v="Đặng Hải Ninh"/>
    <s v="Trưởng nhóm"/>
    <d v="2012-11-07T00:00:00"/>
    <m/>
    <s v="568242521"/>
    <s v="Phạm Văn Cảnh"/>
    <s v="Thôn Hội Phố, Xã Đông Hải, Huyện Tiên Yên, Quảng Ninh"/>
    <m/>
    <m/>
    <s v="01646790380"/>
    <s v="AC/018P-0350215"/>
    <m/>
    <d v="2019-05-24T00:00:00"/>
    <d v="2019-11-23T00:00:00"/>
    <n v="1548117"/>
    <n v="1548117"/>
    <d v="2019-05-18T00:00:00"/>
    <m/>
    <n v="1548117"/>
    <m/>
    <s v="TAL"/>
    <n v="24"/>
    <n v="5"/>
    <s v="568242521245"/>
    <n v="1548117"/>
    <n v="1548117"/>
    <s v="AC/018P-0350215"/>
    <m/>
  </r>
  <r>
    <n v="406"/>
    <s v="Bảo Việt Nhân Thọ Móng Cái"/>
    <m/>
    <s v="S108701001"/>
    <s v="Phòng KD Móng Cái - MCA"/>
    <s v="A108701003"/>
    <s v="Ban Đầm Hà 1 - MCA"/>
    <s v="U108701026"/>
    <x v="0"/>
    <s v="D108716654"/>
    <s v="Đặng Hải Ninh"/>
    <s v="Trưởng nhóm"/>
    <d v="2012-11-07T00:00:00"/>
    <m/>
    <s v="568242623"/>
    <s v="Phạm Văn Xuân"/>
    <s v="Thôn Hội Phố, Xã Đông Hải, Huyện Tiên Yên, Quảng Ninh"/>
    <s v="0978 178 216"/>
    <m/>
    <s v="0976282145"/>
    <s v="AC/018P-0350222"/>
    <m/>
    <d v="2019-05-27T00:00:00"/>
    <d v="2019-08-26T00:00:00"/>
    <n v="750000"/>
    <n v="750000"/>
    <d v="2019-05-21T00:00:00"/>
    <m/>
    <n v="750000"/>
    <m/>
    <s v="TAL"/>
    <n v="27"/>
    <n v="5"/>
    <s v="568242623275"/>
    <n v="750000"/>
    <n v="750000"/>
    <s v="AC/018P-0350222"/>
    <m/>
  </r>
  <r>
    <n v="407"/>
    <s v="Bảo Việt Nhân Thọ Móng Cái"/>
    <m/>
    <s v="S108701001"/>
    <s v="Phòng KD Móng Cái - MCA"/>
    <s v="A108701003"/>
    <s v="Ban Đầm Hà 1 - MCA"/>
    <s v="U108701026"/>
    <x v="0"/>
    <s v="D108716654"/>
    <s v="Đặng Hải Ninh"/>
    <s v="Trưởng nhóm"/>
    <d v="2012-11-07T00:00:00"/>
    <m/>
    <s v="08008700000070"/>
    <s v="Lương Văn Long"/>
    <s v="Thôn Trại Dinh, Huyện Đầm Hà, Tỉnh Quảng Ninh"/>
    <s v="0388230633"/>
    <m/>
    <m/>
    <s v="08700010515"/>
    <m/>
    <d v="2019-05-27T00:00:00"/>
    <d v="2019-06-26T00:00:00"/>
    <n v="357300"/>
    <m/>
    <m/>
    <m/>
    <m/>
    <m/>
    <s v="BVL"/>
    <n v="27"/>
    <n v="5"/>
    <s v="08008700000070275"/>
    <s v=""/>
    <s v=""/>
    <s v=""/>
    <m/>
  </r>
  <r>
    <n v="408"/>
    <s v="Bảo Việt Nhân Thọ Móng Cái"/>
    <m/>
    <s v="S108701001"/>
    <s v="Phòng KD Móng Cái - MCA"/>
    <s v="A108701003"/>
    <s v="Ban Đầm Hà 1 - MCA"/>
    <s v="U108701026"/>
    <x v="0"/>
    <s v="D108716654"/>
    <s v="Đặng Hải Ninh"/>
    <s v="Trưởng nhóm"/>
    <d v="2012-11-07T00:00:00"/>
    <m/>
    <s v="568242670"/>
    <s v="Nguyễn Thị Thời"/>
    <s v="Làng Đài, Xã Đông Hải, Huyện Tiên Yên, Quảng Ninh"/>
    <m/>
    <s v="0333 745 565"/>
    <m/>
    <s v="AC/018P-0350224"/>
    <m/>
    <d v="2019-05-27T00:00:00"/>
    <d v="2020-05-26T00:00:00"/>
    <n v="10000000"/>
    <n v="10000000"/>
    <d v="2019-05-22T00:00:00"/>
    <m/>
    <n v="10000000"/>
    <m/>
    <s v="TAL"/>
    <n v="27"/>
    <n v="5"/>
    <s v="568242670275"/>
    <n v="10000000"/>
    <n v="10000000"/>
    <s v="AC/018P-0350224"/>
    <m/>
  </r>
  <r>
    <n v="409"/>
    <s v="Bảo Việt Nhân Thọ Móng Cái"/>
    <m/>
    <s v="S108701001"/>
    <s v="Phòng KD Móng Cái - MCA"/>
    <s v="A108701003"/>
    <s v="Ban Đầm Hà 1 - MCA"/>
    <s v="U108701026"/>
    <x v="0"/>
    <s v="D108716654"/>
    <s v="Đặng Hải Ninh"/>
    <s v="Trưởng nhóm"/>
    <d v="2012-11-07T00:00:00"/>
    <m/>
    <s v="568242627"/>
    <s v="Phạm Thị Thu"/>
    <s v="Hội Phố, Xã Đông Hải, Huyện Tiên Yên, Quảng Ninh"/>
    <m/>
    <m/>
    <s v="0987 262 416"/>
    <s v="AC/018P-0350223"/>
    <m/>
    <d v="2019-05-27T00:00:00"/>
    <d v="2019-08-26T00:00:00"/>
    <n v="765545"/>
    <n v="765545"/>
    <d v="2019-05-21T00:00:00"/>
    <m/>
    <n v="765545"/>
    <m/>
    <s v="TAL"/>
    <n v="27"/>
    <n v="5"/>
    <s v="568242627275"/>
    <n v="765545"/>
    <n v="765545"/>
    <s v="AC/018P-0350223"/>
    <m/>
  </r>
  <r>
    <n v="410"/>
    <s v="Bảo Việt Nhân Thọ Móng Cái"/>
    <m/>
    <s v="S108701001"/>
    <s v="Phòng KD Móng Cái - MCA"/>
    <s v="A108701003"/>
    <s v="Ban Đầm Hà 1 - MCA"/>
    <s v="U108701026"/>
    <x v="0"/>
    <s v="D108716654"/>
    <s v="Đặng Hải Ninh"/>
    <s v="Trưởng nhóm"/>
    <d v="2012-11-07T00:00:00"/>
    <m/>
    <s v="08008700000063"/>
    <s v="Nguyễn Văn Dương"/>
    <s v="Thôn 1, Huyện Đầm Hà, Tỉnh Quảng Ninh"/>
    <s v="0382916600"/>
    <m/>
    <m/>
    <s v="08700010514"/>
    <m/>
    <d v="2019-05-27T00:00:00"/>
    <d v="2019-06-26T00:00:00"/>
    <n v="353200"/>
    <m/>
    <m/>
    <m/>
    <m/>
    <m/>
    <s v="BVL"/>
    <n v="27"/>
    <n v="5"/>
    <s v="08008700000063275"/>
    <s v=""/>
    <s v=""/>
    <s v=""/>
    <m/>
  </r>
  <r>
    <n v="411"/>
    <s v="Bảo Việt Nhân Thọ Móng Cái"/>
    <m/>
    <s v="S108701001"/>
    <s v="Phòng KD Móng Cái - MCA"/>
    <s v="A108701003"/>
    <s v="Ban Đầm Hà 1 - MCA"/>
    <s v="U108701026"/>
    <x v="0"/>
    <s v="D108716654"/>
    <s v="Đặng Hải Ninh"/>
    <s v="Trưởng nhóm"/>
    <d v="2012-11-07T00:00:00"/>
    <m/>
    <s v="568242680"/>
    <s v="Hà Thị Hồi"/>
    <s v="Số 152 - Phố  Hoàng Văn Thụ, Thị trấn Đầm Hà, Huyện Đầm Hà, Quảng Ninh"/>
    <m/>
    <s v="0333 766 061"/>
    <s v="01655 772 500"/>
    <s v="AC/018P-0350225"/>
    <m/>
    <d v="2019-05-27T00:00:00"/>
    <d v="2020-05-26T00:00:00"/>
    <n v="6000000"/>
    <n v="6000000"/>
    <d v="2019-05-17T00:00:00"/>
    <m/>
    <n v="6000000"/>
    <m/>
    <s v="TAL"/>
    <n v="27"/>
    <n v="5"/>
    <s v="568242680275"/>
    <n v="6000000"/>
    <n v="6000000"/>
    <s v="AC/018P-0350225"/>
    <m/>
  </r>
  <r>
    <n v="412"/>
    <s v="Bảo Việt Nhân Thọ Móng Cái"/>
    <m/>
    <s v="S108701001"/>
    <s v="Phòng KD Móng Cái - MCA"/>
    <s v="A108701003"/>
    <s v="Ban Đầm Hà 1 - MCA"/>
    <s v="U108701026"/>
    <x v="0"/>
    <s v="D108716654"/>
    <s v="Đặng Hải Ninh"/>
    <s v="Trưởng nhóm"/>
    <d v="2012-11-07T00:00:00"/>
    <m/>
    <s v="568242739"/>
    <s v="Hoàng Văn Lộc"/>
    <s v="SN 135 - Phố Trần Phú, Thị trấn Đầm Hà, Huyện Đầm Hà, Quảng Ninh"/>
    <m/>
    <m/>
    <s v="01696123699"/>
    <s v="AC/018P-0350226"/>
    <m/>
    <d v="2019-05-27T00:00:00"/>
    <d v="2019-08-26T00:00:00"/>
    <n v="910242"/>
    <m/>
    <m/>
    <m/>
    <m/>
    <m/>
    <s v="TAL"/>
    <n v="27"/>
    <n v="5"/>
    <s v="568242739275"/>
    <s v=""/>
    <s v=""/>
    <s v=""/>
    <m/>
  </r>
  <r>
    <n v="413"/>
    <s v="Bảo Việt Nhân Thọ Móng Cái"/>
    <m/>
    <s v="S108701001"/>
    <s v="Phòng KD Móng Cái - MCA"/>
    <s v="A108701003"/>
    <s v="Ban Đầm Hà 1 - MCA"/>
    <s v="U108701026"/>
    <x v="0"/>
    <s v="D108716654"/>
    <s v="Đặng Hải Ninh"/>
    <s v="Trưởng nhóm"/>
    <d v="2012-11-07T00:00:00"/>
    <m/>
    <s v="568242337"/>
    <s v="Đặng Thị Sơn"/>
    <s v="Trại Khe, Đầm Hà, Huyện Đầm Hà, Quảng Ninh"/>
    <m/>
    <m/>
    <s v="01263498580"/>
    <s v="AC/018P-0350221"/>
    <m/>
    <d v="2019-05-27T00:00:00"/>
    <d v="2020-05-26T00:00:00"/>
    <n v="3000000"/>
    <n v="3000000"/>
    <d v="2019-05-22T00:00:00"/>
    <m/>
    <n v="3000000"/>
    <m/>
    <s v="TAL"/>
    <n v="27"/>
    <n v="5"/>
    <s v="568242337275"/>
    <n v="3000000"/>
    <n v="3000000"/>
    <s v="AC/018P-0350221"/>
    <m/>
  </r>
  <r>
    <n v="414"/>
    <s v="Bảo Việt Nhân Thọ Móng Cái"/>
    <m/>
    <s v="S108701001"/>
    <s v="Phòng KD Móng Cái - MCA"/>
    <s v="A108701003"/>
    <s v="Ban Đầm Hà 1 - MCA"/>
    <s v="U108701026"/>
    <x v="0"/>
    <s v="D108716654"/>
    <s v="Đặng Hải Ninh"/>
    <s v="Trưởng nhóm"/>
    <d v="2012-11-07T00:00:00"/>
    <m/>
    <s v="568673685"/>
    <s v="Nguyễn Hồng Thanh"/>
    <s v="Số nhà 57 - Phố Lê Hồng Phong, Thị trấn Đầm Hà, Huyện Đầm Hà, Quảng Ninh"/>
    <m/>
    <m/>
    <s v="0983563288"/>
    <s v="AC/018P-0350227"/>
    <m/>
    <d v="2019-05-28T00:00:00"/>
    <d v="2019-06-27T00:00:00"/>
    <n v="519911"/>
    <n v="519911"/>
    <d v="2019-05-23T00:00:00"/>
    <m/>
    <n v="519911"/>
    <m/>
    <s v="TAL"/>
    <n v="28"/>
    <n v="5"/>
    <s v="568673685285"/>
    <n v="519911"/>
    <n v="519911"/>
    <s v="AC/018P-0350227"/>
    <m/>
  </r>
  <r>
    <n v="415"/>
    <s v="Bảo Việt Nhân Thọ Móng Cái"/>
    <m/>
    <s v="S108701001"/>
    <s v="Phòng KD Móng Cái - MCA"/>
    <s v="A108701003"/>
    <s v="Ban Đầm Hà 1 - MCA"/>
    <s v="U108701026"/>
    <x v="0"/>
    <s v="D108716654"/>
    <s v="Đặng Hải Ninh"/>
    <s v="Trưởng nhóm"/>
    <d v="2012-11-07T00:00:00"/>
    <m/>
    <s v="568917171"/>
    <s v="Bùi Thị Huyền"/>
    <s v="Thôn Đông Ngũ Hoa, Xã Đông Ngũ, Huyện Tiên Yên, Quảng Ninh"/>
    <m/>
    <m/>
    <s v="01688946843"/>
    <s v="AC/018P-0350228"/>
    <m/>
    <d v="2019-05-28T00:00:00"/>
    <d v="2019-06-27T00:00:00"/>
    <n v="508402"/>
    <n v="508402"/>
    <d v="2019-05-24T00:00:00"/>
    <m/>
    <n v="508402"/>
    <m/>
    <s v="TAL"/>
    <n v="28"/>
    <n v="5"/>
    <s v="568917171285"/>
    <n v="508402"/>
    <n v="508402"/>
    <s v="AC/018P-0350228"/>
    <m/>
  </r>
  <r>
    <n v="416"/>
    <s v="Bảo Việt Nhân Thọ Móng Cái"/>
    <m/>
    <s v="S108701001"/>
    <s v="Phòng KD Móng Cái - MCA"/>
    <s v="A108701003"/>
    <s v="Ban Đầm Hà 1 - MCA"/>
    <s v="U108701026"/>
    <x v="0"/>
    <s v="D108716654"/>
    <s v="Đặng Hải Ninh"/>
    <s v="Trưởng nhóm"/>
    <d v="2012-11-07T00:00:00"/>
    <m/>
    <s v="568404991"/>
    <s v="Nguyễn Thị Thu Huyền"/>
    <s v="Phố Hà Quang Vóc, Thị trấn Đầm Hà, Huyện Đầm Hà, Quảng Ninh"/>
    <m/>
    <m/>
    <m/>
    <s v="AC/018P-0350230"/>
    <m/>
    <d v="2019-05-29T00:00:00"/>
    <d v="2020-05-28T00:00:00"/>
    <n v="6000000"/>
    <m/>
    <m/>
    <m/>
    <m/>
    <m/>
    <s v="TAL"/>
    <n v="29"/>
    <n v="5"/>
    <s v="568404991295"/>
    <s v=""/>
    <s v=""/>
    <s v=""/>
    <m/>
  </r>
  <r>
    <n v="417"/>
    <s v="Bảo Việt Nhân Thọ Móng Cái"/>
    <m/>
    <s v="S108701001"/>
    <s v="Phòng KD Móng Cái - MCA"/>
    <s v="A108701003"/>
    <s v="Ban Đầm Hà 1 - MCA"/>
    <s v="U108701026"/>
    <x v="0"/>
    <s v="D108716654"/>
    <s v="Đặng Hải Ninh"/>
    <s v="Trưởng nhóm"/>
    <d v="2012-11-07T00:00:00"/>
    <m/>
    <s v="568404897"/>
    <s v="Đinh Thị Vần"/>
    <s v="Phố Chu Văn An, Thị trấn Đầm Hà, Huyện Đầm Hà, Quảng Ninh"/>
    <m/>
    <m/>
    <s v="01657496533"/>
    <s v="AC/018P-0350229"/>
    <m/>
    <d v="2019-05-29T00:00:00"/>
    <d v="2020-05-28T00:00:00"/>
    <n v="4000000"/>
    <n v="4000000"/>
    <d v="2019-05-20T00:00:00"/>
    <m/>
    <n v="4000000"/>
    <m/>
    <s v="TAL"/>
    <n v="29"/>
    <n v="5"/>
    <s v="568404897295"/>
    <n v="4000000"/>
    <n v="4000000"/>
    <s v="AC/018P-0350229"/>
    <m/>
  </r>
  <r>
    <n v="418"/>
    <s v="Bảo Việt Nhân Thọ Móng Cái"/>
    <m/>
    <s v="S108701001"/>
    <s v="Phòng KD Móng Cái - MCA"/>
    <s v="A108701003"/>
    <s v="Ban Đầm Hà 1 - MCA"/>
    <s v="U108701026"/>
    <x v="0"/>
    <s v="D108716654"/>
    <s v="Đặng Hải Ninh"/>
    <s v="Trưởng nhóm"/>
    <d v="2012-11-07T00:00:00"/>
    <m/>
    <s v="568405051"/>
    <s v="Lương Thị Hương Lan"/>
    <s v="Phố Chu Văn An, Thị trấn Đầm Hà, Huyện Đầm Hà, Quảng Ninh"/>
    <m/>
    <m/>
    <s v="0913767786"/>
    <s v="AC/018P-0350231"/>
    <m/>
    <d v="2019-05-30T00:00:00"/>
    <d v="2020-05-29T00:00:00"/>
    <n v="3000000"/>
    <n v="3000000"/>
    <d v="2019-05-23T00:00:00"/>
    <m/>
    <n v="3000000"/>
    <m/>
    <s v="TAL"/>
    <n v="30"/>
    <n v="5"/>
    <s v="568405051305"/>
    <n v="3000000"/>
    <n v="3000000"/>
    <s v="AC/018P-0350231"/>
    <m/>
  </r>
  <r>
    <n v="419"/>
    <s v="Bảo Việt Nhân Thọ Móng Cái"/>
    <m/>
    <s v="S108701001"/>
    <s v="Phòng KD Móng Cái - MCA"/>
    <s v="A108701003"/>
    <s v="Ban Đầm Hà 1 - MCA"/>
    <s v="U108701026"/>
    <x v="0"/>
    <s v="D108716654"/>
    <s v="Đặng Hải Ninh"/>
    <s v="Trưởng nhóm"/>
    <d v="2012-11-07T00:00:00"/>
    <m/>
    <s v="568405063"/>
    <s v="Nguyễn Hữu Cơ"/>
    <s v="Phố Trần Phú, Thị trấn Đầm Hà, Huyện Đầm Hà, Quảng Ninh"/>
    <m/>
    <m/>
    <s v="0975 411 366"/>
    <s v="AC/018P-0350232"/>
    <m/>
    <d v="2019-05-30T00:00:00"/>
    <d v="2020-05-29T00:00:00"/>
    <n v="3000000"/>
    <n v="3000000"/>
    <d v="2019-05-23T00:00:00"/>
    <m/>
    <n v="3000000"/>
    <m/>
    <s v="TAL"/>
    <n v="30"/>
    <n v="5"/>
    <s v="568405063305"/>
    <n v="3000000"/>
    <n v="3000000"/>
    <s v="AC/018P-0350232"/>
    <m/>
  </r>
  <r>
    <n v="420"/>
    <s v="Bảo Việt Nhân Thọ Móng Cái"/>
    <m/>
    <s v="S108701001"/>
    <s v="Phòng KD Móng Cái - MCA"/>
    <s v="A108701003"/>
    <s v="Ban Đầm Hà 1 - MCA"/>
    <s v="U108701026"/>
    <x v="0"/>
    <s v="D108716654"/>
    <s v="Đặng Hải Ninh"/>
    <s v="Trưởng nhóm"/>
    <d v="2012-11-07T00:00:00"/>
    <m/>
    <s v="568535676"/>
    <s v="Đỗ Văn Bích"/>
    <s v="Thôn Đông Ngũ, Xã Đông Ngũ, Huyện Tiên Yên, Quảng Ninh"/>
    <m/>
    <m/>
    <s v="0978743163"/>
    <s v="AC/018P-0350234"/>
    <m/>
    <d v="2019-05-30T00:00:00"/>
    <d v="2019-06-29T00:00:00"/>
    <n v="1005200"/>
    <n v="1005200"/>
    <d v="2019-05-24T00:00:00"/>
    <m/>
    <n v="1005200"/>
    <m/>
    <s v="TAL"/>
    <n v="30"/>
    <n v="5"/>
    <s v="568535676305"/>
    <n v="1005200"/>
    <n v="1005200"/>
    <s v="AC/018P-0350234"/>
    <m/>
  </r>
  <r>
    <n v="421"/>
    <s v="Bảo Việt Nhân Thọ Móng Cái"/>
    <m/>
    <s v="S108701001"/>
    <s v="Phòng KD Móng Cái - MCA"/>
    <s v="A108701003"/>
    <s v="Ban Đầm Hà 1 - MCA"/>
    <s v="U108701026"/>
    <x v="0"/>
    <s v="D108716654"/>
    <s v="Đặng Hải Ninh"/>
    <s v="Trưởng nhóm"/>
    <d v="2012-11-07T00:00:00"/>
    <m/>
    <s v="568405196"/>
    <s v="Phạm Thị Thơm"/>
    <s v="Phố Trần Phú, Thị trấn Đầm Hà, Huyện Đầm Hà, Quảng Ninh"/>
    <m/>
    <m/>
    <m/>
    <s v="AC/018P-0350233"/>
    <m/>
    <d v="2019-05-30T00:00:00"/>
    <d v="2020-05-29T00:00:00"/>
    <n v="3000000"/>
    <n v="3000000"/>
    <d v="2019-05-23T00:00:00"/>
    <m/>
    <n v="3000000"/>
    <m/>
    <s v="TAL"/>
    <n v="30"/>
    <n v="5"/>
    <s v="568405196305"/>
    <n v="3000000"/>
    <n v="3000000"/>
    <s v="AC/018P-0350233"/>
    <m/>
  </r>
  <r>
    <n v="422"/>
    <s v="Bảo Việt Nhân Thọ Móng Cái"/>
    <m/>
    <s v="S108701001"/>
    <s v="Phòng KD Móng Cái - MCA"/>
    <s v="A108701003"/>
    <s v="Ban Đầm Hà 1 - MCA"/>
    <s v="U108701026"/>
    <x v="0"/>
    <s v="D108718500"/>
    <s v="Hà Thị Hồi"/>
    <s v="Tư vấn tài chính"/>
    <d v="2013-06-14T00:00:00"/>
    <m/>
    <s v="568291244"/>
    <s v="Phạm Văn Lượng"/>
    <s v="Thôn Hội Phố, Xã Đông Hải, Huyện Tiên Yên, Quảng Ninh"/>
    <m/>
    <m/>
    <s v="0934 334 797"/>
    <s v="AC/017P-0244147"/>
    <m/>
    <d v="2018-04-20T00:00:00"/>
    <d v="2018-05-19T00:00:00"/>
    <n v="514145"/>
    <m/>
    <m/>
    <m/>
    <n v="514145"/>
    <m/>
    <s v="TAL"/>
    <n v="20"/>
    <n v="4"/>
    <s v="568291244204"/>
    <n v="514145"/>
    <s v=""/>
    <s v=""/>
    <m/>
  </r>
  <r>
    <n v="423"/>
    <s v="Bảo Việt Nhân Thọ Móng Cái"/>
    <m/>
    <s v="S108701001"/>
    <s v="Phòng KD Móng Cái - MCA"/>
    <s v="A108701003"/>
    <s v="Ban Đầm Hà 1 - MCA"/>
    <s v="U108701026"/>
    <x v="0"/>
    <s v="D108718500"/>
    <s v="Hà Thị Hồi"/>
    <s v="Tư vấn tài chính"/>
    <d v="2013-06-14T00:00:00"/>
    <m/>
    <s v="569008627"/>
    <s v="Hoàng Thị Minh Hiền"/>
    <s v="Tổ 6 - Cao Sơn 1, Phường Cẩm Sơn, Thành phố Cẩm Phả, Quảng Ninh"/>
    <m/>
    <m/>
    <s v="01205522609"/>
    <s v="AC/018P-0348968"/>
    <m/>
    <d v="2019-04-12T00:00:00"/>
    <d v="2019-05-11T00:00:00"/>
    <n v="500000"/>
    <n v="500000"/>
    <d v="2019-05-17T00:00:00"/>
    <m/>
    <n v="500000"/>
    <m/>
    <s v="TAL"/>
    <n v="12"/>
    <n v="4"/>
    <s v="569008627124"/>
    <n v="500000"/>
    <n v="500000"/>
    <s v="AC/018P-0348968"/>
    <m/>
  </r>
  <r>
    <n v="424"/>
    <s v="Bảo Việt Nhân Thọ Móng Cái"/>
    <m/>
    <s v="S108701001"/>
    <s v="Phòng KD Móng Cái - MCA"/>
    <s v="A108701003"/>
    <s v="Ban Đầm Hà 1 - MCA"/>
    <s v="U108701026"/>
    <x v="0"/>
    <s v="D108718500"/>
    <s v="Hà Thị Hồi"/>
    <s v="Tư vấn tài chính"/>
    <d v="2013-06-14T00:00:00"/>
    <m/>
    <s v="569008666"/>
    <s v="Hoàng Thị Hạnh"/>
    <s v="SN 165 - Phố Thống Nhất, Thị trấn Tiên Yên, Huyện Tiên Yên, Quảng Ninh"/>
    <m/>
    <m/>
    <s v="01686166973"/>
    <s v="AC/018P-0348969"/>
    <m/>
    <d v="2019-04-12T00:00:00"/>
    <d v="2019-05-11T00:00:00"/>
    <n v="500000"/>
    <n v="500000"/>
    <d v="2019-05-17T00:00:00"/>
    <m/>
    <n v="500000"/>
    <m/>
    <s v="TAL"/>
    <n v="12"/>
    <n v="4"/>
    <s v="569008666124"/>
    <n v="500000"/>
    <n v="500000"/>
    <s v="AC/018P-0348969"/>
    <m/>
  </r>
  <r>
    <n v="425"/>
    <s v="Bảo Việt Nhân Thọ Móng Cái"/>
    <m/>
    <s v="S108701001"/>
    <s v="Phòng KD Móng Cái - MCA"/>
    <s v="A108701003"/>
    <s v="Ban Đầm Hà 1 - MCA"/>
    <s v="U108701026"/>
    <x v="0"/>
    <s v="D108718500"/>
    <s v="Hà Thị Hồi"/>
    <s v="Tư vấn tài chính"/>
    <d v="2013-06-14T00:00:00"/>
    <m/>
    <s v="568386065"/>
    <s v="Vũ Thị Luyến"/>
    <s v="Thôn Đông Thành, Xã Quảng An, Huyện Đầm Hà, Quảng Ninh"/>
    <m/>
    <s v="q"/>
    <s v="01697098577"/>
    <s v="AC/018P-0348983"/>
    <m/>
    <d v="2019-04-25T00:00:00"/>
    <d v="2020-04-24T00:00:00"/>
    <n v="3000000"/>
    <n v="3000000"/>
    <d v="2019-05-02T00:00:00"/>
    <m/>
    <n v="3000000"/>
    <m/>
    <s v="TAL"/>
    <n v="25"/>
    <n v="4"/>
    <s v="568386065254"/>
    <n v="3000000"/>
    <n v="3000000"/>
    <s v="AC/018P-0348983"/>
    <m/>
  </r>
  <r>
    <n v="426"/>
    <s v="Bảo Việt Nhân Thọ Móng Cái"/>
    <m/>
    <s v="S108701001"/>
    <s v="Phòng KD Móng Cái - MCA"/>
    <s v="A108701003"/>
    <s v="Ban Đầm Hà 1 - MCA"/>
    <s v="U108701026"/>
    <x v="0"/>
    <s v="D108718500"/>
    <s v="Hà Thị Hồi"/>
    <s v="Tư vấn tài chính"/>
    <d v="2013-06-14T00:00:00"/>
    <m/>
    <s v="568977996"/>
    <s v="Tô Văn Như"/>
    <s v="Thôn Thác Bưởi 1, Xã Tiên Lãng, Huyện Tiên Yên, Quảng Ninh"/>
    <m/>
    <m/>
    <s v="0987219111"/>
    <s v="AC/018P-0350235"/>
    <m/>
    <d v="2019-05-01T00:00:00"/>
    <d v="2019-05-31T00:00:00"/>
    <n v="519980"/>
    <n v="519980"/>
    <d v="2019-05-13T00:00:00"/>
    <m/>
    <n v="519980"/>
    <m/>
    <s v="TAL"/>
    <n v="1"/>
    <n v="5"/>
    <s v="56897799615"/>
    <n v="519980"/>
    <n v="519980"/>
    <s v="AC/018P-0350235"/>
    <m/>
  </r>
  <r>
    <n v="427"/>
    <s v="Bảo Việt Nhân Thọ Móng Cái"/>
    <m/>
    <s v="S108701001"/>
    <s v="Phòng KD Móng Cái - MCA"/>
    <s v="A108701003"/>
    <s v="Ban Đầm Hà 1 - MCA"/>
    <s v="U108701026"/>
    <x v="0"/>
    <s v="D108718500"/>
    <s v="Hà Thị Hồi"/>
    <s v="Tư vấn tài chính"/>
    <d v="2013-06-14T00:00:00"/>
    <m/>
    <s v="568322286"/>
    <s v="Phạm Thị Hà"/>
    <s v="Phố Hoàng Văn Thụ, Thị trấn Đầm Hà, Huyện Đầm Hà, Quảng Ninh"/>
    <m/>
    <m/>
    <s v="01696 606 696"/>
    <s v="AC/018P-0350236"/>
    <m/>
    <d v="2019-05-04T00:00:00"/>
    <d v="2019-06-03T00:00:00"/>
    <n v="508087"/>
    <n v="508087"/>
    <d v="2019-05-17T00:00:00"/>
    <m/>
    <n v="508087"/>
    <m/>
    <s v="TAL"/>
    <n v="4"/>
    <n v="5"/>
    <s v="56832228645"/>
    <n v="508087"/>
    <n v="508087"/>
    <s v="AC/018P-0350236"/>
    <m/>
  </r>
  <r>
    <n v="428"/>
    <s v="Bảo Việt Nhân Thọ Móng Cái"/>
    <m/>
    <s v="S108701001"/>
    <s v="Phòng KD Móng Cái - MCA"/>
    <s v="A108701003"/>
    <s v="Ban Đầm Hà 1 - MCA"/>
    <s v="U108701026"/>
    <x v="0"/>
    <s v="D108718500"/>
    <s v="Hà Thị Hồi"/>
    <s v="Tư vấn tài chính"/>
    <d v="2013-06-14T00:00:00"/>
    <m/>
    <s v="568391839"/>
    <s v="Phạm Thị Phương"/>
    <s v="Thôn Mào Sán Cáu, Xã Quảng An, Huyện Đầm Hà, Quảng Ninh"/>
    <m/>
    <m/>
    <m/>
    <s v="AC/018P-0350237"/>
    <m/>
    <d v="2019-05-05T00:00:00"/>
    <d v="2019-11-04T00:00:00"/>
    <n v="2000000"/>
    <n v="2000000"/>
    <d v="2019-05-21T00:00:00"/>
    <m/>
    <n v="2000000"/>
    <m/>
    <s v="TAL"/>
    <n v="5"/>
    <n v="5"/>
    <s v="56839183955"/>
    <n v="2000000"/>
    <n v="2000000"/>
    <s v="AC/018P-0350237"/>
    <m/>
  </r>
  <r>
    <n v="429"/>
    <s v="Bảo Việt Nhân Thọ Móng Cái"/>
    <m/>
    <s v="S108701001"/>
    <s v="Phòng KD Móng Cái - MCA"/>
    <s v="A108701003"/>
    <s v="Ban Đầm Hà 1 - MCA"/>
    <s v="U108701026"/>
    <x v="0"/>
    <s v="D108718500"/>
    <s v="Hà Thị Hồi"/>
    <s v="Tư vấn tài chính"/>
    <d v="2013-06-14T00:00:00"/>
    <m/>
    <s v="568310972"/>
    <s v="Phạm Thị Châu"/>
    <s v="Thôn An Lợi, Xã Quảng Lợi, Huyện Đầm Hà, Quảng Ninh"/>
    <m/>
    <m/>
    <s v="0167 606 9299"/>
    <s v="AC/018P-0350238"/>
    <m/>
    <d v="2019-05-06T00:00:00"/>
    <d v="2019-08-05T00:00:00"/>
    <n v="1535580"/>
    <n v="1535580"/>
    <d v="2019-05-20T00:00:00"/>
    <m/>
    <n v="1535580"/>
    <m/>
    <s v="TAL"/>
    <n v="6"/>
    <n v="5"/>
    <s v="56831097265"/>
    <n v="1535580"/>
    <n v="1535580"/>
    <s v="AC/018P-0350238"/>
    <m/>
  </r>
  <r>
    <n v="430"/>
    <s v="Bảo Việt Nhân Thọ Móng Cái"/>
    <m/>
    <s v="S108701001"/>
    <s v="Phòng KD Móng Cái - MCA"/>
    <s v="A108701003"/>
    <s v="Ban Đầm Hà 1 - MCA"/>
    <s v="U108701026"/>
    <x v="0"/>
    <s v="D108718500"/>
    <s v="Hà Thị Hồi"/>
    <s v="Tư vấn tài chính"/>
    <d v="2013-06-14T00:00:00"/>
    <m/>
    <s v="568394088"/>
    <s v="Phạm Quang Tân"/>
    <s v="Thôn Hải An, Xã Quảng An, Huyện Đầm Hà, Quảng Ninh"/>
    <m/>
    <m/>
    <s v="0983 399 308"/>
    <s v="AC/018P-0350240"/>
    <m/>
    <d v="2019-05-09T00:00:00"/>
    <d v="2020-05-08T00:00:00"/>
    <n v="3079176"/>
    <m/>
    <m/>
    <m/>
    <n v="3079176"/>
    <m/>
    <s v="TAL"/>
    <n v="9"/>
    <n v="5"/>
    <s v="56839408895"/>
    <n v="3079176"/>
    <s v=""/>
    <s v=""/>
    <m/>
  </r>
  <r>
    <n v="431"/>
    <s v="Bảo Việt Nhân Thọ Móng Cái"/>
    <m/>
    <s v="S108701001"/>
    <s v="Phòng KD Móng Cái - MCA"/>
    <s v="A108701003"/>
    <s v="Ban Đầm Hà 1 - MCA"/>
    <s v="U108701026"/>
    <x v="0"/>
    <s v="D108718500"/>
    <s v="Hà Thị Hồi"/>
    <s v="Tư vấn tài chính"/>
    <d v="2013-06-14T00:00:00"/>
    <m/>
    <s v="568395413"/>
    <s v="Nguyễn Thị Thanh Nhài"/>
    <s v="Phố Hoàng Ngân, Thị trấn Đầm Hà, Huyện Đầm Hà, Quảng Ninh"/>
    <m/>
    <m/>
    <s v="0987 441 881"/>
    <s v="AC/018P-0350241"/>
    <m/>
    <d v="2019-05-09T00:00:00"/>
    <d v="2020-05-08T00:00:00"/>
    <n v="4055884"/>
    <m/>
    <m/>
    <m/>
    <n v="4055884"/>
    <m/>
    <s v="TAL"/>
    <n v="9"/>
    <n v="5"/>
    <s v="56839541395"/>
    <n v="4055884"/>
    <s v=""/>
    <s v=""/>
    <m/>
  </r>
  <r>
    <n v="432"/>
    <s v="Bảo Việt Nhân Thọ Móng Cái"/>
    <m/>
    <s v="S108701001"/>
    <s v="Phòng KD Móng Cái - MCA"/>
    <s v="A108701003"/>
    <s v="Ban Đầm Hà 1 - MCA"/>
    <s v="U108701026"/>
    <x v="0"/>
    <s v="D108718500"/>
    <s v="Hà Thị Hồi"/>
    <s v="Tư vấn tài chính"/>
    <d v="2013-06-14T00:00:00"/>
    <m/>
    <s v="568302416"/>
    <s v="Hà Văn Thực"/>
    <s v="Thôn Làng Nhội, Xã Đông Hải, Huyện Tiên Yên, Quảng Ninh"/>
    <m/>
    <m/>
    <s v="01674 818 485"/>
    <s v="AC/018P-0350239"/>
    <m/>
    <d v="2019-05-09T00:00:00"/>
    <d v="2019-06-08T00:00:00"/>
    <n v="513196"/>
    <m/>
    <m/>
    <m/>
    <n v="513196"/>
    <m/>
    <s v="TAL"/>
    <n v="9"/>
    <n v="5"/>
    <s v="56830241695"/>
    <n v="513196"/>
    <s v=""/>
    <s v=""/>
    <m/>
  </r>
  <r>
    <n v="433"/>
    <s v="Bảo Việt Nhân Thọ Móng Cái"/>
    <m/>
    <s v="S108701001"/>
    <s v="Phòng KD Móng Cái - MCA"/>
    <s v="A108701003"/>
    <s v="Ban Đầm Hà 1 - MCA"/>
    <s v="U108701026"/>
    <x v="0"/>
    <s v="D108718500"/>
    <s v="Hà Thị Hồi"/>
    <s v="Tư vấn tài chính"/>
    <d v="2013-06-14T00:00:00"/>
    <m/>
    <s v="568962724"/>
    <s v="Nông Thị Hòa"/>
    <s v="Thôn Đồng Mộc, Xã Đông Ngũ, Huyện Tiên Yên, Quảng Ninh"/>
    <m/>
    <m/>
    <s v="01647690691"/>
    <s v="AC/018P-0350242"/>
    <m/>
    <d v="2019-05-10T00:00:00"/>
    <d v="2019-06-09T00:00:00"/>
    <n v="512703"/>
    <m/>
    <m/>
    <m/>
    <n v="512703"/>
    <m/>
    <s v="TAL"/>
    <n v="10"/>
    <n v="5"/>
    <s v="568962724105"/>
    <n v="512703"/>
    <s v=""/>
    <s v=""/>
    <m/>
  </r>
  <r>
    <n v="434"/>
    <s v="Bảo Việt Nhân Thọ Móng Cái"/>
    <m/>
    <s v="S108701001"/>
    <s v="Phòng KD Móng Cái - MCA"/>
    <s v="A108701003"/>
    <s v="Ban Đầm Hà 1 - MCA"/>
    <s v="U108701026"/>
    <x v="0"/>
    <s v="D108718500"/>
    <s v="Hà Thị Hồi"/>
    <s v="Tư vấn tài chính"/>
    <d v="2013-06-14T00:00:00"/>
    <m/>
    <s v="568288063"/>
    <s v="Phạm Thị Tình"/>
    <s v="SN 78 - Phố Hoàng Văn Thụ, Thị trấn Đầm Hà, Huyện Đầm Hà, Quảng Ninh"/>
    <m/>
    <m/>
    <s v="01682847740"/>
    <s v="AC/018P-0350243"/>
    <m/>
    <d v="2019-05-11T00:00:00"/>
    <d v="2019-06-10T00:00:00"/>
    <n v="500000"/>
    <m/>
    <m/>
    <m/>
    <n v="500000"/>
    <m/>
    <s v="TAL"/>
    <n v="11"/>
    <n v="5"/>
    <s v="568288063115"/>
    <n v="500000"/>
    <s v=""/>
    <s v=""/>
    <m/>
  </r>
  <r>
    <n v="435"/>
    <s v="Bảo Việt Nhân Thọ Móng Cái"/>
    <m/>
    <s v="S108701001"/>
    <s v="Phòng KD Móng Cái - MCA"/>
    <s v="A108701003"/>
    <s v="Ban Đầm Hà 1 - MCA"/>
    <s v="U108701026"/>
    <x v="0"/>
    <s v="D108718500"/>
    <s v="Hà Thị Hồi"/>
    <s v="Tư vấn tài chính"/>
    <d v="2013-06-14T00:00:00"/>
    <m/>
    <s v="569008666"/>
    <s v="Hoàng Thị Hạnh"/>
    <s v="SN 165 - Phố Thống Nhất, Thị trấn Tiên Yên, Huyện Tiên Yên, Quảng Ninh"/>
    <m/>
    <m/>
    <s v="01686166973"/>
    <s v="AC/018P-0350247"/>
    <m/>
    <d v="2019-05-12T00:00:00"/>
    <d v="2019-06-11T00:00:00"/>
    <n v="500000"/>
    <m/>
    <m/>
    <m/>
    <n v="500000"/>
    <m/>
    <s v="TAL"/>
    <n v="12"/>
    <n v="5"/>
    <s v="569008666125"/>
    <n v="500000"/>
    <s v=""/>
    <s v=""/>
    <m/>
  </r>
  <r>
    <n v="436"/>
    <s v="Bảo Việt Nhân Thọ Móng Cái"/>
    <m/>
    <s v="S108701001"/>
    <s v="Phòng KD Móng Cái - MCA"/>
    <s v="A108701003"/>
    <s v="Ban Đầm Hà 1 - MCA"/>
    <s v="U108701026"/>
    <x v="0"/>
    <s v="D108718500"/>
    <s v="Hà Thị Hồi"/>
    <s v="Tư vấn tài chính"/>
    <d v="2013-06-14T00:00:00"/>
    <m/>
    <s v="568395394"/>
    <s v="Lỷ A Tiền"/>
    <s v="Thôn Nà Thổng, Xã Quảng An, Huyện Đầm Hà, Quảng Ninh"/>
    <m/>
    <m/>
    <s v="01659 391 502"/>
    <s v="AC/018P-0350245"/>
    <m/>
    <d v="2019-05-12T00:00:00"/>
    <d v="2020-05-11T00:00:00"/>
    <n v="2036006"/>
    <n v="2036006"/>
    <d v="2019-05-23T00:00:00"/>
    <m/>
    <n v="2036006"/>
    <m/>
    <s v="TAL"/>
    <n v="12"/>
    <n v="5"/>
    <s v="568395394125"/>
    <n v="2036006"/>
    <n v="2036006"/>
    <s v="AC/018P-0350245"/>
    <m/>
  </r>
  <r>
    <n v="437"/>
    <s v="Bảo Việt Nhân Thọ Móng Cái"/>
    <m/>
    <s v="S108701001"/>
    <s v="Phòng KD Móng Cái - MCA"/>
    <s v="A108701003"/>
    <s v="Ban Đầm Hà 1 - MCA"/>
    <s v="U108701026"/>
    <x v="0"/>
    <s v="D108718500"/>
    <s v="Hà Thị Hồi"/>
    <s v="Tư vấn tài chính"/>
    <d v="2013-06-14T00:00:00"/>
    <m/>
    <s v="569008627"/>
    <s v="Hoàng Thị Minh Hiền"/>
    <s v="Tổ 6 - Cao Sơn 1, Phường Cẩm Sơn, Thành phố Cẩm Phả, Quảng Ninh"/>
    <m/>
    <m/>
    <s v="01205522609"/>
    <s v="AC/018P-0350246"/>
    <m/>
    <d v="2019-05-12T00:00:00"/>
    <d v="2019-06-11T00:00:00"/>
    <n v="500000"/>
    <m/>
    <m/>
    <m/>
    <n v="500000"/>
    <m/>
    <s v="TAL"/>
    <n v="12"/>
    <n v="5"/>
    <s v="569008627125"/>
    <n v="500000"/>
    <s v=""/>
    <s v=""/>
    <m/>
  </r>
  <r>
    <n v="438"/>
    <s v="Bảo Việt Nhân Thọ Móng Cái"/>
    <m/>
    <s v="S108701001"/>
    <s v="Phòng KD Móng Cái - MCA"/>
    <s v="A108701003"/>
    <s v="Ban Đầm Hà 1 - MCA"/>
    <s v="U108701026"/>
    <x v="0"/>
    <s v="D108718500"/>
    <s v="Hà Thị Hồi"/>
    <s v="Tư vấn tài chính"/>
    <d v="2013-06-14T00:00:00"/>
    <m/>
    <s v="568394119"/>
    <s v="Trần Văn Mạnh ( Trần Văn Khỏe )"/>
    <s v="Thôn Đông Thành, Xã Quảng An, Huyện Đầm Hà, Quảng Ninh"/>
    <m/>
    <m/>
    <s v="01697 098 577"/>
    <s v="AC/018P-0350244"/>
    <m/>
    <d v="2019-05-12T00:00:00"/>
    <d v="2019-11-11T00:00:00"/>
    <n v="3000000"/>
    <m/>
    <m/>
    <m/>
    <n v="3000000"/>
    <m/>
    <s v="TAL"/>
    <n v="12"/>
    <n v="5"/>
    <s v="568394119125"/>
    <n v="3000000"/>
    <s v=""/>
    <s v=""/>
    <m/>
  </r>
  <r>
    <n v="439"/>
    <s v="Bảo Việt Nhân Thọ Móng Cái"/>
    <m/>
    <s v="S108701001"/>
    <s v="Phòng KD Móng Cái - MCA"/>
    <s v="A108701003"/>
    <s v="Ban Đầm Hà 1 - MCA"/>
    <s v="U108701026"/>
    <x v="0"/>
    <s v="D108718500"/>
    <s v="Hà Thị Hồi"/>
    <s v="Tư vấn tài chính"/>
    <d v="2013-06-14T00:00:00"/>
    <m/>
    <s v="568312823"/>
    <s v="Đào Xuân Hồi"/>
    <s v="Thôn Đông Thành, Xã Quảng An, Huyện Đầm Hà, Quảng Ninh"/>
    <s v="01689 891 246"/>
    <m/>
    <s v="01654584316"/>
    <s v="AC/018P-0350248"/>
    <m/>
    <d v="2019-05-13T00:00:00"/>
    <d v="2019-11-12T00:00:00"/>
    <n v="1543953"/>
    <n v="1543953"/>
    <d v="2019-05-23T00:00:00"/>
    <m/>
    <n v="1543953"/>
    <m/>
    <s v="TAL"/>
    <n v="13"/>
    <n v="5"/>
    <s v="568312823135"/>
    <n v="1543953"/>
    <n v="1543953"/>
    <s v="AC/018P-0350248"/>
    <m/>
  </r>
  <r>
    <n v="440"/>
    <s v="Bảo Việt Nhân Thọ Móng Cái"/>
    <m/>
    <s v="S108701001"/>
    <s v="Phòng KD Móng Cái - MCA"/>
    <s v="A108701003"/>
    <s v="Ban Đầm Hà 1 - MCA"/>
    <s v="U108701026"/>
    <x v="0"/>
    <s v="D108718500"/>
    <s v="Hà Thị Hồi"/>
    <s v="Tư vấn tài chính"/>
    <d v="2013-06-14T00:00:00"/>
    <m/>
    <s v="569257572"/>
    <s v="Nguyễn Mạnh Cường"/>
    <s v="Phố Lý A Coơng, Thị trấn Đầm Hà, Huyện Đầm Hà, Quảng Ninh"/>
    <m/>
    <m/>
    <s v="0972198345"/>
    <s v="AC/018P-0350249"/>
    <m/>
    <d v="2019-05-14T00:00:00"/>
    <d v="2019-06-13T00:00:00"/>
    <n v="1033756"/>
    <m/>
    <m/>
    <m/>
    <n v="1033756"/>
    <m/>
    <s v="TAL"/>
    <n v="14"/>
    <n v="5"/>
    <s v="569257572145"/>
    <n v="1033756"/>
    <s v=""/>
    <s v=""/>
    <m/>
  </r>
  <r>
    <n v="441"/>
    <s v="Bảo Việt Nhân Thọ Móng Cái"/>
    <m/>
    <s v="S108701001"/>
    <s v="Phòng KD Móng Cái - MCA"/>
    <s v="A108701003"/>
    <s v="Ban Đầm Hà 1 - MCA"/>
    <s v="U108701026"/>
    <x v="0"/>
    <s v="D108718500"/>
    <s v="Hà Thị Hồi"/>
    <s v="Tư vấn tài chính"/>
    <d v="2013-06-14T00:00:00"/>
    <m/>
    <s v="568265194"/>
    <s v="Lưu Hải Yến"/>
    <s v="Thôn Tân Hợp, Xã Quảng Tân, Huyện Đầm Hà, Quảng Ninh"/>
    <m/>
    <m/>
    <s v="0982569382"/>
    <s v="AC/018P-0350250"/>
    <m/>
    <d v="2019-05-16T00:00:00"/>
    <d v="2019-06-15T00:00:00"/>
    <n v="1015537"/>
    <n v="1015537"/>
    <d v="2019-05-23T00:00:00"/>
    <m/>
    <n v="1015537"/>
    <m/>
    <s v="TAL"/>
    <n v="16"/>
    <n v="5"/>
    <s v="568265194165"/>
    <n v="1015537"/>
    <n v="1015537"/>
    <s v="AC/018P-0350250"/>
    <m/>
  </r>
  <r>
    <n v="442"/>
    <s v="Bảo Việt Nhân Thọ Móng Cái"/>
    <m/>
    <s v="S108701001"/>
    <s v="Phòng KD Móng Cái - MCA"/>
    <s v="A108701003"/>
    <s v="Ban Đầm Hà 1 - MCA"/>
    <s v="U108701026"/>
    <x v="0"/>
    <s v="D108718500"/>
    <s v="Hà Thị Hồi"/>
    <s v="Tư vấn tài chính"/>
    <d v="2013-06-14T00:00:00"/>
    <m/>
    <s v="569261518"/>
    <s v="Vy Thị Hồng"/>
    <s v="Số nhà 72, Lý Thường Kiệt, Thị trấn Tiên Yên, Huyện Tiên Yên, Quảng Ninh"/>
    <m/>
    <m/>
    <s v="091515943"/>
    <s v="AC/018P-0350254"/>
    <m/>
    <d v="2019-05-20T00:00:00"/>
    <d v="2019-06-19T00:00:00"/>
    <n v="1004800"/>
    <n v="1004800"/>
    <d v="2019-05-21T00:00:00"/>
    <m/>
    <n v="1004800"/>
    <m/>
    <s v="TAL"/>
    <n v="20"/>
    <n v="5"/>
    <s v="569261518205"/>
    <n v="1004800"/>
    <n v="1004800"/>
    <s v="AC/018P-0350254"/>
    <m/>
  </r>
  <r>
    <n v="443"/>
    <s v="Bảo Việt Nhân Thọ Móng Cái"/>
    <m/>
    <s v="S108701001"/>
    <s v="Phòng KD Móng Cái - MCA"/>
    <s v="A108701003"/>
    <s v="Ban Đầm Hà 1 - MCA"/>
    <s v="U108701026"/>
    <x v="0"/>
    <s v="D108718500"/>
    <s v="Hà Thị Hồi"/>
    <s v="Tư vấn tài chính"/>
    <d v="2013-06-14T00:00:00"/>
    <m/>
    <s v="568989024"/>
    <s v="Đinh Văn Huynh"/>
    <s v="Phố Bắc Sơn, Thị trấn Đầm Hà, Huyện Đầm Hà, Quảng Ninh"/>
    <m/>
    <m/>
    <s v="01655270614"/>
    <s v="AC/018P-0350253"/>
    <m/>
    <d v="2019-05-20T00:00:00"/>
    <d v="2019-06-19T00:00:00"/>
    <n v="522847"/>
    <n v="522847"/>
    <d v="2019-05-21T00:00:00"/>
    <m/>
    <n v="522847"/>
    <m/>
    <s v="TAL"/>
    <n v="20"/>
    <n v="5"/>
    <s v="568989024205"/>
    <n v="522847"/>
    <n v="522847"/>
    <s v="AC/018P-0350253"/>
    <m/>
  </r>
  <r>
    <n v="444"/>
    <s v="Bảo Việt Nhân Thọ Móng Cái"/>
    <m/>
    <s v="S108701001"/>
    <s v="Phòng KD Móng Cái - MCA"/>
    <s v="A108701003"/>
    <s v="Ban Đầm Hà 1 - MCA"/>
    <s v="U108701026"/>
    <x v="0"/>
    <s v="D108718500"/>
    <s v="Hà Thị Hồi"/>
    <s v="Tư vấn tài chính"/>
    <d v="2013-06-14T00:00:00"/>
    <m/>
    <s v="568971065"/>
    <s v="Dương Thị Hương"/>
    <s v="Số Nhà 171 - Phố Hoàng Văn Thụ, Thị trấn Đầm Hà, Huyện Đầm Hà, Quảng Ninh"/>
    <m/>
    <m/>
    <s v="0919559388"/>
    <s v="AC/018P-0350252"/>
    <m/>
    <d v="2019-05-20T00:00:00"/>
    <d v="2019-06-19T00:00:00"/>
    <n v="1001607"/>
    <n v="1001607"/>
    <d v="2019-05-23T00:00:00"/>
    <m/>
    <n v="1001607"/>
    <m/>
    <s v="TAL"/>
    <n v="20"/>
    <n v="5"/>
    <s v="568971065205"/>
    <n v="1001607"/>
    <n v="1001607"/>
    <s v="AC/018P-0350252"/>
    <m/>
  </r>
  <r>
    <n v="445"/>
    <s v="Bảo Việt Nhân Thọ Móng Cái"/>
    <m/>
    <s v="S108701001"/>
    <s v="Phòng KD Móng Cái - MCA"/>
    <s v="A108701003"/>
    <s v="Ban Đầm Hà 1 - MCA"/>
    <s v="U108701026"/>
    <x v="0"/>
    <s v="D108718500"/>
    <s v="Hà Thị Hồi"/>
    <s v="Tư vấn tài chính"/>
    <d v="2013-06-14T00:00:00"/>
    <m/>
    <s v="568291244"/>
    <s v="Phạm Văn Lượng"/>
    <s v="Thôn Hội Phố, Xã Đông Hải, Huyện Tiên Yên, Quảng Ninh"/>
    <m/>
    <m/>
    <s v="0934 334 797"/>
    <s v="AC/018P-0350251"/>
    <m/>
    <d v="2019-05-20T00:00:00"/>
    <d v="2019-06-19T00:00:00"/>
    <n v="514145"/>
    <n v="514145"/>
    <d v="2019-05-18T00:00:00"/>
    <m/>
    <n v="514145"/>
    <m/>
    <s v="TAL"/>
    <n v="20"/>
    <n v="5"/>
    <s v="568291244205"/>
    <n v="514145"/>
    <n v="514145"/>
    <s v="AC/018P-0350251"/>
    <m/>
  </r>
  <r>
    <n v="446"/>
    <s v="Bảo Việt Nhân Thọ Móng Cái"/>
    <m/>
    <s v="S108701001"/>
    <s v="Phòng KD Móng Cái - MCA"/>
    <s v="A108701003"/>
    <s v="Ban Đầm Hà 1 - MCA"/>
    <s v="U108701026"/>
    <x v="0"/>
    <s v="D108718500"/>
    <s v="Hà Thị Hồi"/>
    <s v="Tư vấn tài chính"/>
    <d v="2013-06-14T00:00:00"/>
    <m/>
    <s v="568969985"/>
    <s v="Đỗ Thị Thành"/>
    <s v="Thôn Đông Sơn, Xã Tân Bình, Huyện Đầm Hà, Quảng Ninh"/>
    <m/>
    <m/>
    <s v="01689457855"/>
    <s v="AC/018P-0350255"/>
    <m/>
    <d v="2019-05-21T00:00:00"/>
    <d v="2019-06-20T00:00:00"/>
    <n v="500000"/>
    <n v="500000"/>
    <d v="2019-05-13T00:00:00"/>
    <m/>
    <n v="500000"/>
    <m/>
    <s v="TAL"/>
    <n v="21"/>
    <n v="5"/>
    <s v="568969985215"/>
    <n v="500000"/>
    <n v="500000"/>
    <s v="AC/018P-0350255"/>
    <m/>
  </r>
  <r>
    <n v="447"/>
    <s v="Bảo Việt Nhân Thọ Móng Cái"/>
    <m/>
    <s v="S108701001"/>
    <s v="Phòng KD Móng Cái - MCA"/>
    <s v="A108701003"/>
    <s v="Ban Đầm Hà 1 - MCA"/>
    <s v="U108701026"/>
    <x v="0"/>
    <s v="D108718500"/>
    <s v="Hà Thị Hồi"/>
    <s v="Tư vấn tài chính"/>
    <d v="2013-06-14T00:00:00"/>
    <m/>
    <s v="568971331"/>
    <s v="Lê Thị Hương"/>
    <s v="Số Nhà 62 - Phố Hòa Bình, Thị trấn Tiên Yên, Huyện Tiên Yên, Quảng Ninh"/>
    <m/>
    <m/>
    <s v="0917978694"/>
    <s v="AC/018P-0350256"/>
    <m/>
    <d v="2019-05-21T00:00:00"/>
    <d v="2019-08-20T00:00:00"/>
    <n v="1500000"/>
    <n v="1500000"/>
    <d v="2019-05-13T00:00:00"/>
    <m/>
    <n v="1500000"/>
    <m/>
    <s v="TAL"/>
    <n v="21"/>
    <n v="5"/>
    <s v="568971331215"/>
    <n v="1500000"/>
    <n v="1500000"/>
    <s v="AC/018P-0350256"/>
    <m/>
  </r>
  <r>
    <n v="448"/>
    <s v="Bảo Việt Nhân Thọ Móng Cái"/>
    <m/>
    <s v="S108701001"/>
    <s v="Phòng KD Móng Cái - MCA"/>
    <s v="A108701003"/>
    <s v="Ban Đầm Hà 1 - MCA"/>
    <s v="U108701026"/>
    <x v="0"/>
    <s v="D108718500"/>
    <s v="Hà Thị Hồi"/>
    <s v="Tư vấn tài chính"/>
    <d v="2013-06-14T00:00:00"/>
    <m/>
    <s v="568501527"/>
    <s v="Đinh Văn Bảo"/>
    <s v="Thôn Làng Y, Xã Đại Bình, Huyện Đầm Hà, Quảng Ninh"/>
    <m/>
    <m/>
    <s v="0912530815"/>
    <s v="AC/018P-0350257"/>
    <m/>
    <d v="2019-05-25T00:00:00"/>
    <d v="2019-11-24T00:00:00"/>
    <n v="3091728"/>
    <n v="3091728"/>
    <d v="2019-05-22T00:00:00"/>
    <m/>
    <n v="3091728"/>
    <m/>
    <s v="TAL"/>
    <n v="25"/>
    <n v="5"/>
    <s v="568501527255"/>
    <n v="3091728"/>
    <n v="3091728"/>
    <s v="AC/018P-0350257"/>
    <m/>
  </r>
  <r>
    <n v="449"/>
    <s v="Bảo Việt Nhân Thọ Móng Cái"/>
    <m/>
    <s v="S108701001"/>
    <s v="Phòng KD Móng Cái - MCA"/>
    <s v="A108701003"/>
    <s v="Ban Đầm Hà 1 - MCA"/>
    <s v="U108701026"/>
    <x v="0"/>
    <s v="D108718500"/>
    <s v="Hà Thị Hồi"/>
    <s v="Tư vấn tài chính"/>
    <d v="2013-06-14T00:00:00"/>
    <m/>
    <s v="568319458"/>
    <s v="Đặng Văn Định"/>
    <s v="Phố Hoàng Văn Thụ, Thị trấn Đầm Hà, Huyện Đầm Hà, Quảng Ninh"/>
    <m/>
    <m/>
    <s v="0945 004 533"/>
    <s v="AC/018P-0350258"/>
    <m/>
    <d v="2019-05-27T00:00:00"/>
    <d v="2019-08-26T00:00:00"/>
    <n v="522551"/>
    <m/>
    <m/>
    <m/>
    <m/>
    <m/>
    <s v="TAL"/>
    <n v="27"/>
    <n v="5"/>
    <s v="568319458275"/>
    <s v=""/>
    <s v=""/>
    <s v=""/>
    <m/>
  </r>
  <r>
    <n v="450"/>
    <s v="Bảo Việt Nhân Thọ Móng Cái"/>
    <m/>
    <s v="S108701001"/>
    <s v="Phòng KD Móng Cái - MCA"/>
    <s v="A108701003"/>
    <s v="Ban Đầm Hà 1 - MCA"/>
    <s v="U108701026"/>
    <x v="0"/>
    <s v="D108718500"/>
    <s v="Hà Thị Hồi"/>
    <s v="Tư vấn tài chính"/>
    <d v="2013-06-14T00:00:00"/>
    <m/>
    <s v="569304494"/>
    <s v="Nguyễn Văn Đại"/>
    <s v="Thôn Đầm Buôn, Thị trấn Đầm Hà, Huyện Đầm Hà, Quảng Ninh"/>
    <m/>
    <m/>
    <s v="01687901125"/>
    <s v="AC/018P-0350259"/>
    <m/>
    <d v="2019-05-27T00:00:00"/>
    <d v="2019-06-26T00:00:00"/>
    <n v="1069949"/>
    <n v="1069949"/>
    <d v="2019-05-20T00:00:00"/>
    <m/>
    <n v="1069949"/>
    <m/>
    <s v="TAL"/>
    <n v="27"/>
    <n v="5"/>
    <s v="569304494275"/>
    <n v="1069949"/>
    <n v="1069949"/>
    <s v="AC/018P-0350259"/>
    <m/>
  </r>
  <r>
    <n v="451"/>
    <s v="Bảo Việt Nhân Thọ Móng Cái"/>
    <m/>
    <s v="S108701001"/>
    <s v="Phòng KD Móng Cái - MCA"/>
    <s v="A108701003"/>
    <s v="Ban Đầm Hà 1 - MCA"/>
    <s v="U108701026"/>
    <x v="0"/>
    <s v="D108718500"/>
    <s v="Hà Thị Hồi"/>
    <s v="Tư vấn tài chính"/>
    <d v="2013-06-14T00:00:00"/>
    <m/>
    <s v="569376268"/>
    <s v="Lý Văn Lộc (Lý Văn Dưỡng)"/>
    <s v="Số Nhà 132 - Thôn Thác Bưởi 1, Xã Tiên Lãng, Huyện Tiên Yên, Quảng Ninh"/>
    <m/>
    <m/>
    <s v="0977082762"/>
    <s v="AC/018P-0350260"/>
    <m/>
    <d v="2019-05-27T00:00:00"/>
    <d v="2019-11-26T00:00:00"/>
    <n v="3166653"/>
    <m/>
    <m/>
    <m/>
    <m/>
    <m/>
    <s v="TAL"/>
    <n v="27"/>
    <n v="5"/>
    <s v="569376268275"/>
    <s v=""/>
    <s v=""/>
    <s v=""/>
    <m/>
  </r>
  <r>
    <n v="452"/>
    <s v="Bảo Việt Nhân Thọ Móng Cái"/>
    <m/>
    <s v="S108701001"/>
    <s v="Phòng KD Móng Cái - MCA"/>
    <s v="A108701003"/>
    <s v="Ban Đầm Hà 1 - MCA"/>
    <s v="U108701026"/>
    <x v="0"/>
    <s v="D108719615"/>
    <s v="Hoàng Thị Tâm"/>
    <s v="Trưởng nhóm danh dự"/>
    <d v="2013-09-13T00:00:00"/>
    <m/>
    <s v="568550151"/>
    <s v="Đoàn Thị Trang"/>
    <s v="Thôn Tân Hòa, Xã Quảng Tân, Huyện Đầm Hà, Quảng Ninh"/>
    <m/>
    <m/>
    <s v="01644819852"/>
    <s v="AC/018P-0347820"/>
    <m/>
    <d v="2019-03-12T00:00:00"/>
    <d v="2020-03-11T00:00:00"/>
    <n v="4000000"/>
    <m/>
    <m/>
    <m/>
    <n v="4000000"/>
    <m/>
    <s v="TAL"/>
    <n v="12"/>
    <n v="3"/>
    <s v="568550151123"/>
    <n v="4000000"/>
    <s v=""/>
    <s v=""/>
    <m/>
  </r>
  <r>
    <n v="453"/>
    <s v="Bảo Việt Nhân Thọ Móng Cái"/>
    <m/>
    <s v="S108701001"/>
    <s v="Phòng KD Móng Cái - MCA"/>
    <s v="A108701003"/>
    <s v="Ban Đầm Hà 1 - MCA"/>
    <s v="U108701026"/>
    <x v="0"/>
    <s v="D108719615"/>
    <s v="Hoàng Thị Tâm"/>
    <s v="Trưởng nhóm danh dự"/>
    <d v="2013-09-13T00:00:00"/>
    <m/>
    <s v="568388873"/>
    <s v="Lạc Hồng Vân (Lạc Thị Vân)"/>
    <s v="Số 105 - Phố Minh Khai, Thị trấn Đầm Hà, Huyện Đầm Hà, Quảng Ninh"/>
    <m/>
    <m/>
    <s v="0979388618"/>
    <s v="AC/018P-0348999"/>
    <m/>
    <d v="2019-04-23T00:00:00"/>
    <d v="2020-04-22T00:00:00"/>
    <n v="6000000"/>
    <m/>
    <m/>
    <m/>
    <n v="6000000"/>
    <m/>
    <s v="TAL"/>
    <n v="23"/>
    <n v="4"/>
    <s v="568388873234"/>
    <n v="6000000"/>
    <s v=""/>
    <s v=""/>
    <m/>
  </r>
  <r>
    <n v="454"/>
    <s v="Bảo Việt Nhân Thọ Móng Cái"/>
    <m/>
    <s v="S108701001"/>
    <s v="Phòng KD Móng Cái - MCA"/>
    <s v="A108701003"/>
    <s v="Ban Đầm Hà 1 - MCA"/>
    <s v="U108701026"/>
    <x v="0"/>
    <s v="D108719615"/>
    <s v="Hoàng Thị Tâm"/>
    <s v="Trưởng nhóm danh dự"/>
    <d v="2013-09-13T00:00:00"/>
    <m/>
    <s v="568388920"/>
    <s v="Đinh Thị Dung"/>
    <s v="Phố Lê Hồng Phong, Thị trấn Đầm Hà, Huyện Đầm Hà, Quảng Ninh"/>
    <m/>
    <m/>
    <s v="0912 401 485"/>
    <s v="AC/018P-0349000"/>
    <m/>
    <d v="2019-04-23T00:00:00"/>
    <d v="2020-04-22T00:00:00"/>
    <n v="6000000"/>
    <n v="6000000"/>
    <d v="2019-05-24T00:00:00"/>
    <m/>
    <n v="6000000"/>
    <m/>
    <s v="TAL"/>
    <n v="23"/>
    <n v="4"/>
    <s v="568388920234"/>
    <n v="6000000"/>
    <n v="6000000"/>
    <s v="AC/018P-0349000"/>
    <m/>
  </r>
  <r>
    <n v="455"/>
    <s v="Bảo Việt Nhân Thọ Móng Cái"/>
    <m/>
    <s v="S108701001"/>
    <s v="Phòng KD Móng Cái - MCA"/>
    <s v="A108701003"/>
    <s v="Ban Đầm Hà 1 - MCA"/>
    <s v="U108701026"/>
    <x v="0"/>
    <s v="D108719615"/>
    <s v="Hoàng Thị Tâm"/>
    <s v="Trưởng nhóm danh dự"/>
    <d v="2013-09-13T00:00:00"/>
    <m/>
    <s v="568394158"/>
    <s v="Lạc Hồng Vân (Lạc Thị Vân)"/>
    <s v="Số 105 - Phố Minh Khai, Thị trấn Đầm Hà, Huyện Đầm Hà, Quảng Ninh"/>
    <m/>
    <m/>
    <s v="0979388618"/>
    <s v="AC/018P-0349008"/>
    <m/>
    <d v="2019-04-23T00:00:00"/>
    <d v="2020-04-22T00:00:00"/>
    <n v="6000000"/>
    <m/>
    <m/>
    <m/>
    <n v="6000000"/>
    <m/>
    <s v="TAL"/>
    <n v="23"/>
    <n v="4"/>
    <s v="568394158234"/>
    <n v="6000000"/>
    <s v=""/>
    <s v=""/>
    <m/>
  </r>
  <r>
    <n v="456"/>
    <s v="Bảo Việt Nhân Thọ Móng Cái"/>
    <m/>
    <s v="S108701001"/>
    <s v="Phòng KD Móng Cái - MCA"/>
    <s v="A108701003"/>
    <s v="Ban Đầm Hà 1 - MCA"/>
    <s v="U108701026"/>
    <x v="0"/>
    <s v="D108719615"/>
    <s v="Hoàng Thị Tâm"/>
    <s v="Trưởng nhóm danh dự"/>
    <d v="2013-09-13T00:00:00"/>
    <m/>
    <s v="568392155"/>
    <s v="Đoàn Thị Hưng"/>
    <s v="Thôn Tân Hợp, Xã Quảng Tân, Huyện Đầm Hà, Quảng Ninh"/>
    <m/>
    <m/>
    <s v="0985 829 538"/>
    <s v="AC/018P-0349013"/>
    <m/>
    <d v="2019-04-25T00:00:00"/>
    <d v="2020-04-24T00:00:00"/>
    <n v="6000000"/>
    <m/>
    <m/>
    <m/>
    <n v="6000000"/>
    <m/>
    <s v="TAL"/>
    <n v="25"/>
    <n v="4"/>
    <s v="568392155254"/>
    <n v="6000000"/>
    <s v=""/>
    <s v=""/>
    <m/>
  </r>
  <r>
    <n v="457"/>
    <s v="Bảo Việt Nhân Thọ Móng Cái"/>
    <m/>
    <s v="S108701001"/>
    <s v="Phòng KD Móng Cái - MCA"/>
    <s v="A108701003"/>
    <s v="Ban Đầm Hà 1 - MCA"/>
    <s v="U108701026"/>
    <x v="0"/>
    <s v="D108719615"/>
    <s v="Hoàng Thị Tâm"/>
    <s v="Trưởng nhóm danh dự"/>
    <d v="2013-09-13T00:00:00"/>
    <m/>
    <s v="568389036"/>
    <s v="Lê Hồng Hải"/>
    <s v="Thôn An Lợi, Xã Quảng Lợi, Huyện Đầm Hà, Quảng Ninh"/>
    <m/>
    <m/>
    <s v="0947 286 700"/>
    <s v="AC/018P-0349011"/>
    <m/>
    <d v="2019-04-25T00:00:00"/>
    <d v="2020-04-24T00:00:00"/>
    <n v="3131691"/>
    <m/>
    <m/>
    <m/>
    <n v="3131691"/>
    <m/>
    <s v="TAL"/>
    <n v="25"/>
    <n v="4"/>
    <s v="568389036254"/>
    <n v="3131691"/>
    <s v=""/>
    <s v=""/>
    <m/>
  </r>
  <r>
    <n v="458"/>
    <s v="Bảo Việt Nhân Thọ Móng Cái"/>
    <m/>
    <s v="S108701001"/>
    <s v="Phòng KD Móng Cái - MCA"/>
    <s v="A108701003"/>
    <s v="Ban Đầm Hà 1 - MCA"/>
    <s v="U108701026"/>
    <x v="0"/>
    <s v="D108719615"/>
    <s v="Hoàng Thị Tâm"/>
    <s v="Trưởng nhóm danh dự"/>
    <d v="2013-09-13T00:00:00"/>
    <m/>
    <s v="568389564"/>
    <s v="Nguyễn Xuân Trà"/>
    <s v="Thôn Tân Thanh, Xã Quảng Tân, Huyện Đầm Hà, Quảng Ninh"/>
    <m/>
    <m/>
    <s v="0169 489 1668"/>
    <s v="AC/018P-0349012"/>
    <m/>
    <d v="2019-04-25T00:00:00"/>
    <d v="2020-04-24T00:00:00"/>
    <n v="6000000"/>
    <m/>
    <m/>
    <m/>
    <n v="6000000"/>
    <m/>
    <s v="TAL"/>
    <n v="25"/>
    <n v="4"/>
    <s v="568389564254"/>
    <n v="6000000"/>
    <s v=""/>
    <s v=""/>
    <m/>
  </r>
  <r>
    <n v="459"/>
    <s v="Bảo Việt Nhân Thọ Móng Cái"/>
    <m/>
    <s v="S108701001"/>
    <s v="Phòng KD Móng Cái - MCA"/>
    <s v="A108701003"/>
    <s v="Ban Đầm Hà 1 - MCA"/>
    <s v="U108701026"/>
    <x v="0"/>
    <s v="D108719615"/>
    <s v="Hoàng Thị Tâm"/>
    <s v="Trưởng nhóm danh dự"/>
    <d v="2013-09-13T00:00:00"/>
    <m/>
    <s v="568394137"/>
    <s v="Lỷ Cắm Pẩu"/>
    <s v="Thôn Làng Ngang, Xã Quảng An, Huyện Đầm Hà, Quảng Ninh"/>
    <m/>
    <m/>
    <s v="01696 123 188"/>
    <s v="AC/018P-0349016"/>
    <m/>
    <d v="2019-04-28T00:00:00"/>
    <d v="2020-04-27T00:00:00"/>
    <n v="6000000"/>
    <m/>
    <m/>
    <m/>
    <n v="6000000"/>
    <m/>
    <s v="TAL"/>
    <n v="28"/>
    <n v="4"/>
    <s v="568394137284"/>
    <n v="6000000"/>
    <s v=""/>
    <s v=""/>
    <m/>
  </r>
  <r>
    <n v="460"/>
    <s v="Bảo Việt Nhân Thọ Móng Cái"/>
    <m/>
    <s v="S108701001"/>
    <s v="Phòng KD Móng Cái - MCA"/>
    <s v="A108701003"/>
    <s v="Ban Đầm Hà 1 - MCA"/>
    <s v="U108701026"/>
    <x v="0"/>
    <s v="D108719615"/>
    <s v="Hoàng Thị Tâm"/>
    <s v="Trưởng nhóm danh dự"/>
    <d v="2013-09-13T00:00:00"/>
    <m/>
    <s v="569141208"/>
    <s v="Đỗ Thị Thanh"/>
    <s v="Thôn Đầm Buôn, Thị trấn Đầm Hà, Huyện Đầm Hà, Quảng Ninh"/>
    <m/>
    <m/>
    <s v="0967005103"/>
    <s v="AC/018P-0350261"/>
    <m/>
    <d v="2019-05-10T00:00:00"/>
    <d v="2019-11-09T00:00:00"/>
    <n v="3078654"/>
    <n v="3078654"/>
    <d v="2019-05-24T00:00:00"/>
    <m/>
    <n v="3078654"/>
    <m/>
    <s v="TAL"/>
    <n v="10"/>
    <n v="5"/>
    <s v="569141208105"/>
    <n v="3078654"/>
    <n v="3078654"/>
    <s v="AC/018P-0350261"/>
    <m/>
  </r>
  <r>
    <n v="461"/>
    <s v="Bảo Việt Nhân Thọ Móng Cái"/>
    <m/>
    <s v="S108701001"/>
    <s v="Phòng KD Móng Cái - MCA"/>
    <s v="A108701003"/>
    <s v="Ban Đầm Hà 1 - MCA"/>
    <s v="U108701026"/>
    <x v="0"/>
    <s v="D108719615"/>
    <s v="Hoàng Thị Tâm"/>
    <s v="Trưởng nhóm danh dự"/>
    <d v="2013-09-13T00:00:00"/>
    <m/>
    <s v="569141228"/>
    <s v="Đinh Tiến Thanh"/>
    <s v="Phố Lê Lương, Thị trấn Đầm Hà, Huyện Đầm Hà, Quảng Ninh"/>
    <m/>
    <m/>
    <s v="0983459909"/>
    <s v="AC/018P-0350262"/>
    <m/>
    <d v="2019-05-10T00:00:00"/>
    <d v="2019-11-09T00:00:00"/>
    <n v="3097992"/>
    <n v="3097992"/>
    <d v="2019-05-24T00:00:00"/>
    <m/>
    <n v="3097992"/>
    <m/>
    <s v="TAL"/>
    <n v="10"/>
    <n v="5"/>
    <s v="569141228105"/>
    <n v="3097992"/>
    <n v="3097992"/>
    <s v="AC/018P-0350262"/>
    <m/>
  </r>
  <r>
    <n v="462"/>
    <s v="Bảo Việt Nhân Thọ Móng Cái"/>
    <m/>
    <s v="S108701001"/>
    <s v="Phòng KD Móng Cái - MCA"/>
    <s v="A108701003"/>
    <s v="Ban Đầm Hà 1 - MCA"/>
    <s v="U108701026"/>
    <x v="0"/>
    <s v="D108719615"/>
    <s v="Hoàng Thị Tâm"/>
    <s v="Trưởng nhóm danh dự"/>
    <d v="2013-09-13T00:00:00"/>
    <m/>
    <s v="568496518"/>
    <s v="Phan Thị Dung"/>
    <s v="Phố Hoàng Ngân, Thị trấn Đầm Hà, Huyện Đầm Hà, Quảng Ninh"/>
    <m/>
    <m/>
    <s v="01659060820"/>
    <s v="AC/018P-0350264"/>
    <m/>
    <d v="2019-05-17T00:00:00"/>
    <d v="2019-08-16T00:00:00"/>
    <n v="1500000"/>
    <n v="1500000"/>
    <d v="2019-05-24T00:00:00"/>
    <m/>
    <n v="1500000"/>
    <m/>
    <s v="TAL"/>
    <n v="17"/>
    <n v="5"/>
    <s v="568496518175"/>
    <n v="1500000"/>
    <n v="1500000"/>
    <s v="AC/018P-0350264"/>
    <m/>
  </r>
  <r>
    <n v="463"/>
    <s v="Bảo Việt Nhân Thọ Móng Cái"/>
    <m/>
    <s v="S108701001"/>
    <s v="Phòng KD Móng Cái - MCA"/>
    <s v="A108701003"/>
    <s v="Ban Đầm Hà 1 - MCA"/>
    <s v="U108701026"/>
    <x v="0"/>
    <s v="D108719615"/>
    <s v="Hoàng Thị Tâm"/>
    <s v="Trưởng nhóm danh dự"/>
    <d v="2013-09-13T00:00:00"/>
    <m/>
    <s v="568496505"/>
    <s v="Đinh Văn Hòa"/>
    <s v="Thôn Xóm Giáo, Xã Đầm Hà, Huyện Đầm Hà, Quảng Ninh"/>
    <m/>
    <m/>
    <s v="01668812025"/>
    <s v="AC/018P-0350263"/>
    <m/>
    <d v="2019-05-17T00:00:00"/>
    <d v="2019-08-16T00:00:00"/>
    <n v="1000000"/>
    <n v="1000000"/>
    <d v="2019-05-24T00:00:00"/>
    <m/>
    <n v="1000000"/>
    <m/>
    <s v="TAL"/>
    <n v="17"/>
    <n v="5"/>
    <s v="568496505175"/>
    <n v="1000000"/>
    <n v="1000000"/>
    <s v="AC/018P-0350263"/>
    <m/>
  </r>
  <r>
    <n v="464"/>
    <s v="Bảo Việt Nhân Thọ Móng Cái"/>
    <m/>
    <s v="S108701001"/>
    <s v="Phòng KD Móng Cái - MCA"/>
    <s v="A108701003"/>
    <s v="Ban Đầm Hà 1 - MCA"/>
    <s v="U108701026"/>
    <x v="0"/>
    <s v="D108719615"/>
    <s v="Hoàng Thị Tâm"/>
    <s v="Trưởng nhóm danh dự"/>
    <d v="2013-09-13T00:00:00"/>
    <m/>
    <s v="568403934"/>
    <s v="Lê Anh Đạo"/>
    <s v="Số nhà 119, Phố Minh Khai, Thị trấn Đầm Hà, Huyện Đầm Hà, Quảng Ninh"/>
    <s v="0823220386"/>
    <m/>
    <s v="0393139918"/>
    <s v="AC/018P-0350268"/>
    <m/>
    <d v="2019-05-20T00:00:00"/>
    <d v="2020-05-19T00:00:00"/>
    <n v="6000000"/>
    <m/>
    <m/>
    <m/>
    <n v="6000000"/>
    <m/>
    <s v="TAL"/>
    <n v="20"/>
    <n v="5"/>
    <s v="568403934205"/>
    <n v="6000000"/>
    <s v=""/>
    <s v=""/>
    <m/>
  </r>
  <r>
    <n v="465"/>
    <s v="Bảo Việt Nhân Thọ Móng Cái"/>
    <m/>
    <s v="S108701001"/>
    <s v="Phòng KD Móng Cái - MCA"/>
    <s v="A108701003"/>
    <s v="Ban Đầm Hà 1 - MCA"/>
    <s v="U108701026"/>
    <x v="0"/>
    <s v="D108719615"/>
    <s v="Hoàng Thị Tâm"/>
    <s v="Trưởng nhóm danh dự"/>
    <d v="2013-09-13T00:00:00"/>
    <m/>
    <s v="568403920"/>
    <s v="Phạm Thị Bình"/>
    <s v="Phố Minh Khai, Thị trấn Đầm Hà, Huyện Đầm Hà, Quảng Ninh"/>
    <m/>
    <m/>
    <s v="01293 220 386"/>
    <s v="AC/018P-0350267"/>
    <m/>
    <d v="2019-05-20T00:00:00"/>
    <d v="2020-05-19T00:00:00"/>
    <n v="6000000"/>
    <m/>
    <m/>
    <m/>
    <n v="6000000"/>
    <m/>
    <s v="TAL"/>
    <n v="20"/>
    <n v="5"/>
    <s v="568403920205"/>
    <n v="6000000"/>
    <s v=""/>
    <s v=""/>
    <m/>
  </r>
  <r>
    <n v="466"/>
    <s v="Bảo Việt Nhân Thọ Móng Cái"/>
    <m/>
    <s v="S108701001"/>
    <s v="Phòng KD Móng Cái - MCA"/>
    <s v="A108701003"/>
    <s v="Ban Đầm Hà 1 - MCA"/>
    <s v="U108701026"/>
    <x v="0"/>
    <s v="D108719615"/>
    <s v="Hoàng Thị Tâm"/>
    <s v="Trưởng nhóm danh dự"/>
    <d v="2013-09-13T00:00:00"/>
    <m/>
    <s v="568403254"/>
    <s v="Nguyễn Thị Tươi"/>
    <s v="Thôn Thái Lập, Xã Tân Lập, Huyện Đầm Hà, Quảng Ninh"/>
    <m/>
    <m/>
    <s v="01696 804 815"/>
    <s v="AC/018P-0350265"/>
    <m/>
    <d v="2019-05-20T00:00:00"/>
    <d v="2020-05-19T00:00:00"/>
    <n v="6000000"/>
    <m/>
    <m/>
    <m/>
    <n v="6000000"/>
    <m/>
    <s v="TAL"/>
    <n v="20"/>
    <n v="5"/>
    <s v="568403254205"/>
    <n v="6000000"/>
    <s v=""/>
    <s v=""/>
    <m/>
  </r>
  <r>
    <n v="467"/>
    <s v="Bảo Việt Nhân Thọ Móng Cái"/>
    <m/>
    <s v="S108701001"/>
    <s v="Phòng KD Móng Cái - MCA"/>
    <s v="A108701003"/>
    <s v="Ban Đầm Hà 1 - MCA"/>
    <s v="U108701026"/>
    <x v="0"/>
    <s v="D108719615"/>
    <s v="Hoàng Thị Tâm"/>
    <s v="Trưởng nhóm danh dự"/>
    <d v="2013-09-13T00:00:00"/>
    <m/>
    <s v="568403868"/>
    <s v="Lê Thị Chiên"/>
    <s v="Phố Minh Khai, Thị trấn Đầm Hà, Huyện Đầm Hà, Quảng Ninh"/>
    <m/>
    <m/>
    <s v="01698 090 988"/>
    <s v="AC/018P-0350266"/>
    <m/>
    <d v="2019-05-20T00:00:00"/>
    <d v="2020-05-19T00:00:00"/>
    <n v="6000000"/>
    <n v="6000000"/>
    <d v="2019-05-24T00:00:00"/>
    <m/>
    <n v="6000000"/>
    <m/>
    <s v="TAL"/>
    <n v="20"/>
    <n v="5"/>
    <s v="568403868205"/>
    <n v="6000000"/>
    <n v="6000000"/>
    <s v="AC/018P-0350266"/>
    <m/>
  </r>
  <r>
    <n v="468"/>
    <s v="Bảo Việt Nhân Thọ Móng Cái"/>
    <m/>
    <s v="S108701001"/>
    <s v="Phòng KD Móng Cái - MCA"/>
    <s v="A108701003"/>
    <s v="Ban Đầm Hà 1 - MCA"/>
    <s v="U108701026"/>
    <x v="0"/>
    <s v="D108719615"/>
    <s v="Hoàng Thị Tâm"/>
    <s v="Trưởng nhóm danh dự"/>
    <d v="2013-09-13T00:00:00"/>
    <m/>
    <s v="568403401"/>
    <s v="Đỗ Thị Ngũ"/>
    <s v="Thôn Tân Hòa, Xã Quảng Tân, Huyện Đầm Hà, Quảng Ninh"/>
    <m/>
    <m/>
    <s v="01669 813 775"/>
    <s v="AC/018P-0350271"/>
    <m/>
    <d v="2019-05-22T00:00:00"/>
    <d v="2020-05-21T00:00:00"/>
    <n v="4000000"/>
    <n v="4000000"/>
    <d v="2019-05-24T00:00:00"/>
    <m/>
    <n v="4000000"/>
    <m/>
    <s v="TAL"/>
    <n v="22"/>
    <n v="5"/>
    <s v="568403401225"/>
    <n v="4000000"/>
    <n v="4000000"/>
    <s v="AC/018P-0350271"/>
    <m/>
  </r>
  <r>
    <n v="469"/>
    <s v="Bảo Việt Nhân Thọ Móng Cái"/>
    <m/>
    <s v="S108701001"/>
    <s v="Phòng KD Móng Cái - MCA"/>
    <s v="A108701003"/>
    <s v="Ban Đầm Hà 1 - MCA"/>
    <s v="U108701026"/>
    <x v="0"/>
    <s v="D108719615"/>
    <s v="Hoàng Thị Tâm"/>
    <s v="Trưởng nhóm danh dự"/>
    <d v="2013-09-13T00:00:00"/>
    <m/>
    <s v="568403450"/>
    <s v="Tô Văn Tý"/>
    <s v="Thôn Tân Liên, Xã Quảng Tân, Huyện Đầm Hà, Quảng Ninh"/>
    <m/>
    <m/>
    <s v="01662 500 953"/>
    <s v="AC/018P-0350274"/>
    <m/>
    <d v="2019-05-22T00:00:00"/>
    <d v="2020-05-21T00:00:00"/>
    <n v="4000000"/>
    <n v="4000000"/>
    <d v="2019-05-24T00:00:00"/>
    <m/>
    <n v="4000000"/>
    <m/>
    <s v="TAL"/>
    <n v="22"/>
    <n v="5"/>
    <s v="568403450225"/>
    <n v="4000000"/>
    <n v="4000000"/>
    <s v="AC/018P-0350274"/>
    <m/>
  </r>
  <r>
    <n v="470"/>
    <s v="Bảo Việt Nhân Thọ Móng Cái"/>
    <m/>
    <s v="S108701001"/>
    <s v="Phòng KD Móng Cái - MCA"/>
    <s v="A108701003"/>
    <s v="Ban Đầm Hà 1 - MCA"/>
    <s v="U108701026"/>
    <x v="0"/>
    <s v="D108719615"/>
    <s v="Hoàng Thị Tâm"/>
    <s v="Trưởng nhóm danh dự"/>
    <d v="2013-09-13T00:00:00"/>
    <m/>
    <s v="568403432"/>
    <s v="Phạm Thị Thu Dung"/>
    <s v="Thôn Tân Thanh, Xã Quảng Tân, Huyện Đầm Hà, Quảng Ninh"/>
    <m/>
    <m/>
    <s v="01694 891 668"/>
    <s v="AC/018P-0350273"/>
    <m/>
    <d v="2019-05-22T00:00:00"/>
    <d v="2020-05-21T00:00:00"/>
    <n v="4081120"/>
    <m/>
    <m/>
    <m/>
    <n v="4081120"/>
    <m/>
    <s v="TAL"/>
    <n v="22"/>
    <n v="5"/>
    <s v="568403432225"/>
    <n v="4081120"/>
    <s v=""/>
    <s v=""/>
    <m/>
  </r>
  <r>
    <n v="471"/>
    <s v="Bảo Việt Nhân Thọ Móng Cái"/>
    <m/>
    <s v="S108701001"/>
    <s v="Phòng KD Móng Cái - MCA"/>
    <s v="A108701003"/>
    <s v="Ban Đầm Hà 1 - MCA"/>
    <s v="U108701026"/>
    <x v="0"/>
    <s v="D108719615"/>
    <s v="Hoàng Thị Tâm"/>
    <s v="Trưởng nhóm danh dự"/>
    <d v="2013-09-13T00:00:00"/>
    <m/>
    <s v="568403386"/>
    <s v="Nguyễn Văn Mão"/>
    <s v="Phố Trần Phú, Thị trấn Đầm Hà, Huyện Đầm Hà, Quảng Ninh"/>
    <m/>
    <m/>
    <s v="01649 863 217"/>
    <s v="AC/018P-0350270"/>
    <m/>
    <d v="2019-05-22T00:00:00"/>
    <d v="2020-05-21T00:00:00"/>
    <n v="7000000"/>
    <n v="7000000"/>
    <d v="2019-05-24T00:00:00"/>
    <m/>
    <n v="7000000"/>
    <m/>
    <s v="TAL"/>
    <n v="22"/>
    <n v="5"/>
    <s v="568403386225"/>
    <n v="7000000"/>
    <n v="7000000"/>
    <s v="AC/018P-0350270"/>
    <m/>
  </r>
  <r>
    <n v="472"/>
    <s v="Bảo Việt Nhân Thọ Móng Cái"/>
    <m/>
    <s v="S108701001"/>
    <s v="Phòng KD Móng Cái - MCA"/>
    <s v="A108701003"/>
    <s v="Ban Đầm Hà 1 - MCA"/>
    <s v="U108701026"/>
    <x v="0"/>
    <s v="D108719615"/>
    <s v="Hoàng Thị Tâm"/>
    <s v="Trưởng nhóm danh dự"/>
    <d v="2013-09-13T00:00:00"/>
    <m/>
    <s v="568403341"/>
    <s v="Linh Thị Mai Hiên"/>
    <s v="Phố Bắc Sơn, Thị trấn Đầm Hà, Huyện Đầm Hà, Quảng Ninh"/>
    <m/>
    <m/>
    <s v="0975 487 665"/>
    <s v="AC/018P-0350269"/>
    <m/>
    <d v="2019-05-22T00:00:00"/>
    <d v="2020-05-21T00:00:00"/>
    <n v="4078820"/>
    <m/>
    <m/>
    <m/>
    <n v="4078820"/>
    <m/>
    <s v="TAL"/>
    <n v="22"/>
    <n v="5"/>
    <s v="568403341225"/>
    <n v="4078820"/>
    <s v=""/>
    <s v=""/>
    <m/>
  </r>
  <r>
    <n v="473"/>
    <s v="Bảo Việt Nhân Thọ Móng Cái"/>
    <m/>
    <s v="S108701001"/>
    <s v="Phòng KD Móng Cái - MCA"/>
    <s v="A108701003"/>
    <s v="Ban Đầm Hà 1 - MCA"/>
    <s v="U108701026"/>
    <x v="0"/>
    <s v="D108719615"/>
    <s v="Hoàng Thị Tâm"/>
    <s v="Trưởng nhóm danh dự"/>
    <d v="2013-09-13T00:00:00"/>
    <m/>
    <s v="568403414"/>
    <s v="Đặng Thị Mùi"/>
    <s v="Thôn An Lợi, Xã Quảng Lợi, Huyện Đầm Hà, Quảng Ninh"/>
    <m/>
    <m/>
    <s v="0947 286 700"/>
    <s v="AC/018P-0350272"/>
    <m/>
    <d v="2019-05-22T00:00:00"/>
    <d v="2020-05-21T00:00:00"/>
    <n v="5131050"/>
    <m/>
    <m/>
    <m/>
    <n v="5131050"/>
    <m/>
    <s v="TAL"/>
    <n v="22"/>
    <n v="5"/>
    <s v="568403414225"/>
    <n v="5131050"/>
    <s v=""/>
    <s v=""/>
    <m/>
  </r>
  <r>
    <n v="474"/>
    <s v="Bảo Việt Nhân Thọ Móng Cái"/>
    <m/>
    <s v="S108701001"/>
    <s v="Phòng KD Móng Cái - MCA"/>
    <s v="A108701003"/>
    <s v="Ban Đầm Hà 1 - MCA"/>
    <s v="U108701026"/>
    <x v="0"/>
    <s v="D108719615"/>
    <s v="Hoàng Thị Tâm"/>
    <s v="Trưởng nhóm danh dự"/>
    <d v="2013-09-13T00:00:00"/>
    <m/>
    <s v="568403503"/>
    <s v="Tằng Vằn Tình"/>
    <s v="Phố Bắc Sơn, Thị trấn Đầm Hà, Huyện Đầm Hà, Quảng Ninh"/>
    <m/>
    <m/>
    <s v="01628 020 672"/>
    <s v="AC/018P-0350275"/>
    <m/>
    <d v="2019-05-22T00:00:00"/>
    <d v="2020-05-21T00:00:00"/>
    <n v="4000000"/>
    <m/>
    <m/>
    <m/>
    <n v="4000000"/>
    <m/>
    <s v="TAL"/>
    <n v="22"/>
    <n v="5"/>
    <s v="568403503225"/>
    <n v="4000000"/>
    <s v=""/>
    <s v=""/>
    <m/>
  </r>
  <r>
    <n v="475"/>
    <s v="Bảo Việt Nhân Thọ Móng Cái"/>
    <m/>
    <s v="S108701001"/>
    <s v="Phòng KD Móng Cái - MCA"/>
    <s v="A108701003"/>
    <s v="Ban Đầm Hà 1 - MCA"/>
    <s v="U108701026"/>
    <x v="0"/>
    <s v="D108719615"/>
    <s v="Hoàng Thị Tâm"/>
    <s v="Trưởng nhóm danh dự"/>
    <d v="2013-09-13T00:00:00"/>
    <m/>
    <s v="568792910"/>
    <s v="Đinh Văn Trường"/>
    <s v="Phố Lê Lương, Thị trấn Đầm Hà, Huyện Đầm Hà, Quảng Ninh"/>
    <m/>
    <m/>
    <s v="0904158916"/>
    <s v="AC/018P-0350278"/>
    <m/>
    <d v="2019-05-24T00:00:00"/>
    <d v="2020-05-23T00:00:00"/>
    <n v="6210580"/>
    <n v="6210580"/>
    <d v="2019-05-24T00:00:00"/>
    <m/>
    <n v="6210580"/>
    <m/>
    <s v="TAL"/>
    <n v="24"/>
    <n v="5"/>
    <s v="568792910245"/>
    <n v="6210580"/>
    <n v="6210580"/>
    <s v="AC/018P-0350278"/>
    <m/>
  </r>
  <r>
    <n v="476"/>
    <s v="Bảo Việt Nhân Thọ Móng Cái"/>
    <m/>
    <s v="S108701001"/>
    <s v="Phòng KD Móng Cái - MCA"/>
    <s v="A108701003"/>
    <s v="Ban Đầm Hà 1 - MCA"/>
    <s v="U108701026"/>
    <x v="0"/>
    <s v="D108719615"/>
    <s v="Hoàng Thị Tâm"/>
    <s v="Trưởng nhóm danh dự"/>
    <d v="2013-09-13T00:00:00"/>
    <m/>
    <s v="568792874"/>
    <s v="Đinh Xuân Sơn"/>
    <s v="Phố Hoàng Ngân, Thị trấn Đầm Hà, Huyện Đầm Hà, Quảng Ninh"/>
    <m/>
    <m/>
    <s v="0982896962"/>
    <s v="AC/018P-0350277"/>
    <m/>
    <d v="2019-05-24T00:00:00"/>
    <d v="2019-08-23T00:00:00"/>
    <n v="1545992"/>
    <n v="1545992"/>
    <d v="2019-05-24T00:00:00"/>
    <m/>
    <n v="1545992"/>
    <m/>
    <s v="TAL"/>
    <n v="24"/>
    <n v="5"/>
    <s v="568792874245"/>
    <n v="1545992"/>
    <n v="1545992"/>
    <s v="AC/018P-0350277"/>
    <m/>
  </r>
  <r>
    <n v="477"/>
    <s v="Bảo Việt Nhân Thọ Móng Cái"/>
    <m/>
    <s v="S108701001"/>
    <s v="Phòng KD Móng Cái - MCA"/>
    <s v="A108701003"/>
    <s v="Ban Đầm Hà 1 - MCA"/>
    <s v="U108701026"/>
    <x v="0"/>
    <s v="D108719615"/>
    <s v="Hoàng Thị Tâm"/>
    <s v="Trưởng nhóm danh dự"/>
    <d v="2013-09-13T00:00:00"/>
    <m/>
    <s v="568792854"/>
    <s v="Phạm Thị Lương"/>
    <s v="Phố Tam Thịnh, Thị trấn Tiên Yên, Huyện Tiên Yên, Quảng Ninh"/>
    <s v="01669283558"/>
    <m/>
    <s v="0987902548"/>
    <s v="AC/018P-0350276"/>
    <m/>
    <d v="2019-05-24T00:00:00"/>
    <d v="2019-11-23T00:00:00"/>
    <n v="2000000"/>
    <n v="2000000"/>
    <d v="2019-05-24T00:00:00"/>
    <m/>
    <n v="2000000"/>
    <m/>
    <s v="TAL"/>
    <n v="24"/>
    <n v="5"/>
    <s v="568792854245"/>
    <n v="2000000"/>
    <n v="2000000"/>
    <s v="AC/018P-0350276"/>
    <m/>
  </r>
  <r>
    <n v="478"/>
    <s v="Bảo Việt Nhân Thọ Móng Cái"/>
    <m/>
    <s v="S108701001"/>
    <s v="Phòng KD Móng Cái - MCA"/>
    <s v="A108701003"/>
    <s v="Ban Đầm Hà 1 - MCA"/>
    <s v="U108701026"/>
    <x v="0"/>
    <s v="D108719998"/>
    <s v="Ngô Thị Hiến"/>
    <s v="Tư vấn tài chính"/>
    <d v="2013-10-09T00:00:00"/>
    <m/>
    <s v="568623574"/>
    <s v="Đào Tiến Họa"/>
    <s v="Thôn Đông Thành, Xã Quảng An, Huyện Đầm Hà, Quảng Ninh"/>
    <m/>
    <m/>
    <s v="0979874369"/>
    <s v="AC/018P-0350279"/>
    <m/>
    <d v="2019-05-03T00:00:00"/>
    <d v="2019-08-02T00:00:00"/>
    <n v="1009504"/>
    <n v="1009504"/>
    <d v="2019-05-20T00:00:00"/>
    <m/>
    <n v="1009504"/>
    <m/>
    <s v="TAL"/>
    <n v="3"/>
    <n v="5"/>
    <s v="56862357435"/>
    <n v="1009504"/>
    <n v="1009504"/>
    <s v="AC/018P-0350279"/>
    <m/>
  </r>
  <r>
    <n v="479"/>
    <s v="Bảo Việt Nhân Thọ Móng Cái"/>
    <m/>
    <s v="S108701001"/>
    <s v="Phòng KD Móng Cái - MCA"/>
    <s v="A108701003"/>
    <s v="Ban Đầm Hà 1 - MCA"/>
    <s v="U108701026"/>
    <x v="0"/>
    <s v="D108719998"/>
    <s v="Ngô Thị Hiến"/>
    <s v="Tư vấn tài chính"/>
    <d v="2013-10-09T00:00:00"/>
    <m/>
    <s v="569220207"/>
    <s v="Đặng Thị Ngần"/>
    <s v="Phố Hà Quang Vóc, Thị trấn Đầm Hà, Huyện Đầm Hà, Quảng Ninh"/>
    <m/>
    <m/>
    <s v="01676165681"/>
    <s v="AC/018P-0350282"/>
    <m/>
    <d v="2019-05-10T00:00:00"/>
    <d v="2019-06-09T00:00:00"/>
    <n v="1005200"/>
    <n v="1005200"/>
    <d v="2019-05-27T00:00:00"/>
    <m/>
    <n v="1005200"/>
    <m/>
    <s v="TAL"/>
    <n v="10"/>
    <n v="5"/>
    <s v="569220207105"/>
    <n v="1005200"/>
    <n v="1005200"/>
    <s v="AC/018P-0350282"/>
    <m/>
  </r>
  <r>
    <n v="480"/>
    <s v="Bảo Việt Nhân Thọ Móng Cái"/>
    <m/>
    <s v="S108701001"/>
    <s v="Phòng KD Móng Cái - MCA"/>
    <s v="A108701003"/>
    <s v="Ban Đầm Hà 1 - MCA"/>
    <s v="U108701026"/>
    <x v="0"/>
    <s v="D108719998"/>
    <s v="Ngô Thị Hiến"/>
    <s v="Tư vấn tài chính"/>
    <d v="2013-10-09T00:00:00"/>
    <m/>
    <s v="568782994"/>
    <s v="Phạm Văn Chiều"/>
    <s v="Thôn Đông Thành, Xã Quảng An, Huyện Đầm Hà, Quảng Ninh"/>
    <m/>
    <m/>
    <s v="01694553118"/>
    <s v="AC/018P-0350281"/>
    <m/>
    <d v="2019-05-10T00:00:00"/>
    <d v="2020-05-09T00:00:00"/>
    <n v="3000000"/>
    <n v="3000000"/>
    <d v="2019-05-20T00:00:00"/>
    <m/>
    <n v="3000000"/>
    <m/>
    <s v="TAL"/>
    <n v="10"/>
    <n v="5"/>
    <s v="568782994105"/>
    <n v="3000000"/>
    <n v="3000000"/>
    <s v="AC/018P-0350281"/>
    <m/>
  </r>
  <r>
    <n v="481"/>
    <s v="Bảo Việt Nhân Thọ Móng Cái"/>
    <m/>
    <s v="S108701001"/>
    <s v="Phòng KD Móng Cái - MCA"/>
    <s v="A108701003"/>
    <s v="Ban Đầm Hà 1 - MCA"/>
    <s v="U108701026"/>
    <x v="0"/>
    <s v="D108719998"/>
    <s v="Ngô Thị Hiến"/>
    <s v="Tư vấn tài chính"/>
    <d v="2013-10-09T00:00:00"/>
    <m/>
    <s v="568611715"/>
    <s v="Hoàng Văn Lợi"/>
    <s v="Phố Bắc Sơn, Thị trấn Đầm Hà, Huyện Đầm Hà, Quảng Ninh"/>
    <m/>
    <m/>
    <s v="01654592897"/>
    <s v="AC/018P-0350280"/>
    <m/>
    <d v="2019-05-10T00:00:00"/>
    <d v="2019-06-09T00:00:00"/>
    <n v="500000"/>
    <n v="500000"/>
    <d v="2019-05-21T00:00:00"/>
    <m/>
    <n v="500000"/>
    <m/>
    <s v="TAL"/>
    <n v="10"/>
    <n v="5"/>
    <s v="568611715105"/>
    <n v="500000"/>
    <n v="500000"/>
    <s v="AC/018P-0350280"/>
    <m/>
  </r>
  <r>
    <n v="482"/>
    <s v="Bảo Việt Nhân Thọ Móng Cái"/>
    <m/>
    <s v="S108701001"/>
    <s v="Phòng KD Móng Cái - MCA"/>
    <s v="A108701003"/>
    <s v="Ban Đầm Hà 1 - MCA"/>
    <s v="U108701026"/>
    <x v="0"/>
    <s v="D108719998"/>
    <s v="Ngô Thị Hiến"/>
    <s v="Tư vấn tài chính"/>
    <d v="2013-10-09T00:00:00"/>
    <m/>
    <s v="568550312"/>
    <s v="Trương Văn Tài"/>
    <s v="Thôn 1 - Trại Cao, Xã Đầm Hà, Huyện Đầm Hà, Quảng Ninh"/>
    <m/>
    <m/>
    <s v="0966632386"/>
    <s v="AC/018P-0350283"/>
    <m/>
    <d v="2019-05-11T00:00:00"/>
    <d v="2019-06-10T00:00:00"/>
    <n v="1035278"/>
    <m/>
    <m/>
    <m/>
    <n v="1035278"/>
    <m/>
    <s v="TAL"/>
    <n v="11"/>
    <n v="5"/>
    <s v="568550312115"/>
    <n v="1035278"/>
    <s v=""/>
    <s v=""/>
    <m/>
  </r>
  <r>
    <n v="483"/>
    <s v="Bảo Việt Nhân Thọ Móng Cái"/>
    <m/>
    <s v="S108701001"/>
    <s v="Phòng KD Móng Cái - MCA"/>
    <s v="A108701003"/>
    <s v="Ban Đầm Hà 1 - MCA"/>
    <s v="U108701026"/>
    <x v="0"/>
    <s v="D108719998"/>
    <s v="Ngô Thị Hiến"/>
    <s v="Tư vấn tài chính"/>
    <d v="2013-10-09T00:00:00"/>
    <m/>
    <s v="568924320"/>
    <s v="Chíu A Tài (Chíu A Tú)"/>
    <s v="Thôn Hải An, Xã Quảng An, Huyện Đầm Hà, Quảng Ninh"/>
    <m/>
    <m/>
    <s v="01642468558"/>
    <s v="AC/018P-0350284"/>
    <m/>
    <d v="2019-05-12T00:00:00"/>
    <d v="2019-06-11T00:00:00"/>
    <n v="518969"/>
    <n v="518969"/>
    <d v="2019-05-20T00:00:00"/>
    <m/>
    <n v="518969"/>
    <m/>
    <s v="TAL"/>
    <n v="12"/>
    <n v="5"/>
    <s v="568924320125"/>
    <n v="518969"/>
    <n v="518969"/>
    <s v="AC/018P-0350284"/>
    <m/>
  </r>
  <r>
    <n v="484"/>
    <s v="Bảo Việt Nhân Thọ Móng Cái"/>
    <m/>
    <s v="S108701001"/>
    <s v="Phòng KD Móng Cái - MCA"/>
    <s v="A108701003"/>
    <s v="Ban Đầm Hà 1 - MCA"/>
    <s v="U108701026"/>
    <x v="0"/>
    <s v="D108719998"/>
    <s v="Ngô Thị Hiến"/>
    <s v="Tư vấn tài chính"/>
    <d v="2013-10-09T00:00:00"/>
    <m/>
    <s v="568908949"/>
    <s v="Đỗ Thị Hà"/>
    <s v="Thôn Đồng Tâm, Xã Dực Yên, Huyện Đầm Hà, Quảng Ninh"/>
    <m/>
    <m/>
    <s v="0977659188"/>
    <s v="AC/018P-0350285"/>
    <m/>
    <d v="2019-05-18T00:00:00"/>
    <d v="2019-06-17T00:00:00"/>
    <n v="1000000"/>
    <n v="1000000"/>
    <d v="2019-05-22T00:00:00"/>
    <m/>
    <n v="1000000"/>
    <m/>
    <s v="TAL"/>
    <n v="18"/>
    <n v="5"/>
    <s v="568908949185"/>
    <n v="1000000"/>
    <n v="1000000"/>
    <s v="AC/018P-0350285"/>
    <m/>
  </r>
  <r>
    <n v="485"/>
    <s v="Bảo Việt Nhân Thọ Móng Cái"/>
    <m/>
    <s v="S108701001"/>
    <s v="Phòng KD Móng Cái - MCA"/>
    <s v="A108701003"/>
    <s v="Ban Đầm Hà 1 - MCA"/>
    <s v="U108701026"/>
    <x v="0"/>
    <s v="D108719998"/>
    <s v="Ngô Thị Hiến"/>
    <s v="Tư vấn tài chính"/>
    <d v="2013-10-09T00:00:00"/>
    <m/>
    <s v="569371867"/>
    <s v="Nguyễn Văn Hãng"/>
    <s v="Thôn Tân Hợp, Xã Quảng Tân, Huyện Đầm Hà, Quảng Ninh"/>
    <m/>
    <m/>
    <s v="0363392195"/>
    <s v="AC/018P-0350286"/>
    <m/>
    <d v="2019-05-21T00:00:00"/>
    <d v="2019-11-20T00:00:00"/>
    <n v="3000000"/>
    <n v="3000000"/>
    <d v="2019-05-27T00:00:00"/>
    <m/>
    <n v="3000000"/>
    <m/>
    <s v="TAL"/>
    <n v="21"/>
    <n v="5"/>
    <s v="569371867215"/>
    <n v="3000000"/>
    <n v="3000000"/>
    <s v="AC/018P-0350286"/>
    <m/>
  </r>
  <r>
    <n v="486"/>
    <s v="Bảo Việt Nhân Thọ Móng Cái"/>
    <m/>
    <s v="S108701001"/>
    <s v="Phòng KD Móng Cái - MCA"/>
    <s v="A108701003"/>
    <s v="Ban Đầm Hà 1 - MCA"/>
    <s v="U108701026"/>
    <x v="0"/>
    <s v="D108719998"/>
    <s v="Ngô Thị Hiến"/>
    <s v="Tư vấn tài chính"/>
    <d v="2013-10-09T00:00:00"/>
    <m/>
    <s v="568589918"/>
    <s v="Trần Văn Tiến"/>
    <s v="Thôn An Lợi, Xã Quảng Lợi, Huyện Đầm Hà, Quảng Ninh"/>
    <m/>
    <s v="01662292986"/>
    <m/>
    <s v="AC/018P-0350287"/>
    <m/>
    <d v="2019-05-29T00:00:00"/>
    <d v="2020-05-28T00:00:00"/>
    <n v="3999110"/>
    <n v="3999110"/>
    <d v="2019-05-20T00:00:00"/>
    <m/>
    <n v="3999110"/>
    <m/>
    <s v="TAL"/>
    <n v="29"/>
    <n v="5"/>
    <s v="568589918295"/>
    <n v="3999110"/>
    <n v="3999110"/>
    <s v="AC/018P-0350287"/>
    <m/>
  </r>
  <r>
    <n v="487"/>
    <s v="Bảo Việt Nhân Thọ Móng Cái"/>
    <m/>
    <s v="S108701001"/>
    <s v="Phòng KD Móng Cái - MCA"/>
    <s v="A108701003"/>
    <s v="Ban Đầm Hà 1 - MCA"/>
    <s v="U108701026"/>
    <x v="0"/>
    <s v="D108721586"/>
    <s v="Đặng Hương Giang"/>
    <s v="Tư vấn tài chính"/>
    <d v="2014-04-16T00:00:00"/>
    <m/>
    <s v="569252857"/>
    <s v="Chíu Văn Lềnh (Chíu Văn Linh)"/>
    <s v="Thôn Đông, Xã Dực Yên, Huyện Đầm Hà, Quảng Ninh"/>
    <m/>
    <m/>
    <s v="01627498526"/>
    <s v="AC/018P-0347842"/>
    <m/>
    <d v="2019-03-06T00:00:00"/>
    <d v="2019-04-05T00:00:00"/>
    <n v="1029003"/>
    <m/>
    <m/>
    <m/>
    <n v="1029003"/>
    <m/>
    <s v="TAL"/>
    <n v="6"/>
    <n v="3"/>
    <s v="56925285763"/>
    <n v="1029003"/>
    <s v=""/>
    <s v=""/>
    <m/>
  </r>
  <r>
    <n v="488"/>
    <s v="Bảo Việt Nhân Thọ Móng Cái"/>
    <m/>
    <s v="S108701001"/>
    <s v="Phòng KD Móng Cái - MCA"/>
    <s v="A108701003"/>
    <s v="Ban Đầm Hà 1 - MCA"/>
    <s v="U108701026"/>
    <x v="0"/>
    <s v="D108721586"/>
    <s v="Đặng Hương Giang"/>
    <s v="Tư vấn tài chính"/>
    <d v="2014-04-16T00:00:00"/>
    <m/>
    <s v="568558977"/>
    <s v="Nguyễn Thị Vân"/>
    <s v="Thôn Tân Liên, Xã Quảng Tân, Huyện Đầm Hà, Quảng Ninh"/>
    <m/>
    <m/>
    <s v="0986414981"/>
    <s v="AC/018P-0348526"/>
    <m/>
    <d v="2019-03-31T00:00:00"/>
    <d v="2020-03-30T00:00:00"/>
    <n v="5025859"/>
    <n v="5025859"/>
    <d v="2019-05-02T00:00:00"/>
    <m/>
    <n v="5025859"/>
    <m/>
    <s v="TAL"/>
    <n v="31"/>
    <n v="3"/>
    <s v="568558977313"/>
    <n v="5025859"/>
    <n v="5025859"/>
    <s v="AC/018P-0348526"/>
    <m/>
  </r>
  <r>
    <n v="489"/>
    <s v="Bảo Việt Nhân Thọ Móng Cái"/>
    <m/>
    <s v="S108701001"/>
    <s v="Phòng KD Móng Cái - MCA"/>
    <s v="A108701003"/>
    <s v="Ban Đầm Hà 1 - MCA"/>
    <s v="U108701026"/>
    <x v="0"/>
    <s v="D108721586"/>
    <s v="Đặng Hương Giang"/>
    <s v="Tư vấn tài chính"/>
    <d v="2014-04-16T00:00:00"/>
    <m/>
    <s v="568660218"/>
    <s v="Phùng Văn Huy"/>
    <s v="Thôn Đông Thành, Xã Quảng An, Huyện Đầm Hà, Quảng Ninh"/>
    <m/>
    <m/>
    <s v="01668335183"/>
    <s v="AC/018P-0349033"/>
    <m/>
    <d v="2019-04-05T00:00:00"/>
    <d v="2019-07-04T00:00:00"/>
    <n v="1410653"/>
    <n v="1410653"/>
    <d v="2019-05-13T00:00:00"/>
    <m/>
    <n v="1410653"/>
    <m/>
    <s v="TAL"/>
    <n v="5"/>
    <n v="4"/>
    <s v="56866021854"/>
    <n v="1410653"/>
    <n v="1410653"/>
    <s v="AC/018P-0349033"/>
    <m/>
  </r>
  <r>
    <n v="490"/>
    <s v="Bảo Việt Nhân Thọ Móng Cái"/>
    <m/>
    <s v="S108701001"/>
    <s v="Phòng KD Móng Cái - MCA"/>
    <s v="A108701003"/>
    <s v="Ban Đầm Hà 1 - MCA"/>
    <s v="U108701026"/>
    <x v="0"/>
    <s v="D108721586"/>
    <s v="Đặng Hương Giang"/>
    <s v="Tư vấn tài chính"/>
    <d v="2014-04-16T00:00:00"/>
    <m/>
    <s v="569252857"/>
    <s v="Chíu Văn Lềnh (Chíu Văn Linh)"/>
    <s v="Thôn Đông, Xã Dực Yên, Huyện Đầm Hà, Quảng Ninh"/>
    <m/>
    <m/>
    <s v="01627498526"/>
    <s v="AC/018P-0349034"/>
    <m/>
    <d v="2019-04-06T00:00:00"/>
    <d v="2019-05-05T00:00:00"/>
    <n v="1029003"/>
    <m/>
    <m/>
    <m/>
    <n v="1029003"/>
    <m/>
    <s v="TAL"/>
    <n v="6"/>
    <n v="4"/>
    <s v="56925285764"/>
    <n v="1029003"/>
    <s v=""/>
    <s v=""/>
    <m/>
  </r>
  <r>
    <n v="491"/>
    <s v="Bảo Việt Nhân Thọ Móng Cái"/>
    <m/>
    <s v="S108701001"/>
    <s v="Phòng KD Móng Cái - MCA"/>
    <s v="A108701003"/>
    <s v="Ban Đầm Hà 1 - MCA"/>
    <s v="U108701026"/>
    <x v="0"/>
    <s v="D108721586"/>
    <s v="Đặng Hương Giang"/>
    <s v="Tư vấn tài chính"/>
    <d v="2014-04-16T00:00:00"/>
    <m/>
    <s v="568386612"/>
    <s v="Nguyễn Thị Hiện"/>
    <s v="Thôn Thiền Thủ, Xã Quảng An, Huyện Đầm Hà, Quảng Ninh"/>
    <m/>
    <m/>
    <s v="01652 638 436"/>
    <s v="AC/018P-0349052"/>
    <m/>
    <d v="2019-04-25T00:00:00"/>
    <d v="2020-04-24T00:00:00"/>
    <n v="3000000"/>
    <m/>
    <m/>
    <m/>
    <n v="3000000"/>
    <m/>
    <s v="TAL"/>
    <n v="25"/>
    <n v="4"/>
    <s v="568386612254"/>
    <n v="3000000"/>
    <s v=""/>
    <s v=""/>
    <m/>
  </r>
  <r>
    <n v="492"/>
    <s v="Bảo Việt Nhân Thọ Móng Cái"/>
    <m/>
    <s v="S108701001"/>
    <s v="Phòng KD Móng Cái - MCA"/>
    <s v="A108701003"/>
    <s v="Ban Đầm Hà 1 - MCA"/>
    <s v="U108701026"/>
    <x v="0"/>
    <s v="D108721586"/>
    <s v="Đặng Hương Giang"/>
    <s v="Tư vấn tài chính"/>
    <d v="2014-04-16T00:00:00"/>
    <m/>
    <s v="568675895"/>
    <s v="Vũ Thị Hoài"/>
    <s v="Thôn Đông Thành, Xã Quảng An, Huyện Đầm Hà, Quảng Ninh"/>
    <m/>
    <m/>
    <s v="01627021150"/>
    <s v="AC/018P-0350288"/>
    <m/>
    <d v="2019-05-02T00:00:00"/>
    <d v="2019-11-01T00:00:00"/>
    <n v="1509408"/>
    <n v="1509408"/>
    <d v="2019-05-24T00:00:00"/>
    <m/>
    <n v="1509408"/>
    <m/>
    <s v="TAL"/>
    <n v="2"/>
    <n v="5"/>
    <s v="56867589525"/>
    <n v="1509408"/>
    <n v="1509408"/>
    <s v="AC/018P-0350288"/>
    <m/>
  </r>
  <r>
    <n v="493"/>
    <s v="Bảo Việt Nhân Thọ Móng Cái"/>
    <m/>
    <s v="S108701001"/>
    <s v="Phòng KD Móng Cái - MCA"/>
    <s v="A108701003"/>
    <s v="Ban Đầm Hà 1 - MCA"/>
    <s v="U108701026"/>
    <x v="0"/>
    <s v="D108721586"/>
    <s v="Đặng Hương Giang"/>
    <s v="Tư vấn tài chính"/>
    <d v="2014-04-16T00:00:00"/>
    <m/>
    <s v="568573878"/>
    <s v="Hoàng Thị Hạnh"/>
    <s v="Thôn Phúc Tiến, Xã Tân Lập, Huyện Đầm Hà, Quảng Ninh"/>
    <m/>
    <m/>
    <s v="01634354550"/>
    <s v="AC/018P-0350289"/>
    <m/>
    <d v="2019-05-04T00:00:00"/>
    <d v="2020-05-03T00:00:00"/>
    <n v="2000000"/>
    <n v="2000000"/>
    <d v="2019-05-22T00:00:00"/>
    <m/>
    <n v="2000000"/>
    <m/>
    <s v="TAL"/>
    <n v="4"/>
    <n v="5"/>
    <s v="56857387845"/>
    <n v="2000000"/>
    <n v="2000000"/>
    <s v="AC/018P-0350289"/>
    <m/>
  </r>
  <r>
    <n v="494"/>
    <s v="Bảo Việt Nhân Thọ Móng Cái"/>
    <m/>
    <s v="S108701001"/>
    <s v="Phòng KD Móng Cái - MCA"/>
    <s v="A108701003"/>
    <s v="Ban Đầm Hà 1 - MCA"/>
    <s v="U108701026"/>
    <x v="0"/>
    <s v="D108721586"/>
    <s v="Đặng Hương Giang"/>
    <s v="Tư vấn tài chính"/>
    <d v="2014-04-16T00:00:00"/>
    <m/>
    <s v="568573932"/>
    <s v="Vi Văn Vinh"/>
    <s v="Thôn Hội Phố, Xã Đông Hải, Huyện Tiên Yên, Quảng Ninh"/>
    <m/>
    <m/>
    <s v="01687801698"/>
    <s v="AC/018P-0350291"/>
    <m/>
    <d v="2019-05-04T00:00:00"/>
    <d v="2019-11-03T00:00:00"/>
    <n v="1509408"/>
    <n v="1509408"/>
    <d v="2019-05-22T00:00:00"/>
    <m/>
    <n v="1509408"/>
    <m/>
    <s v="TAL"/>
    <n v="4"/>
    <n v="5"/>
    <s v="56857393245"/>
    <n v="1509408"/>
    <n v="1509408"/>
    <s v="AC/018P-0350291"/>
    <m/>
  </r>
  <r>
    <n v="495"/>
    <s v="Bảo Việt Nhân Thọ Móng Cái"/>
    <m/>
    <s v="S108701001"/>
    <s v="Phòng KD Móng Cái - MCA"/>
    <s v="A108701003"/>
    <s v="Ban Đầm Hà 1 - MCA"/>
    <s v="U108701026"/>
    <x v="0"/>
    <s v="D108721586"/>
    <s v="Đặng Hương Giang"/>
    <s v="Tư vấn tài chính"/>
    <d v="2014-04-16T00:00:00"/>
    <m/>
    <s v="568573909"/>
    <s v="Lạc Văn Làu"/>
    <s v="Thôn Hội Phố, Xã Đông Hải, Huyện Tiên Yên, Quảng Ninh"/>
    <m/>
    <m/>
    <s v="01663395217"/>
    <s v="AC/018P-0350290"/>
    <m/>
    <d v="2019-05-04T00:00:00"/>
    <d v="2019-11-03T00:00:00"/>
    <n v="1509408"/>
    <n v="1509408"/>
    <d v="2019-05-18T00:00:00"/>
    <m/>
    <n v="1509408"/>
    <m/>
    <s v="TAL"/>
    <n v="4"/>
    <n v="5"/>
    <s v="56857390945"/>
    <n v="1509408"/>
    <n v="1509408"/>
    <s v="AC/018P-0350290"/>
    <m/>
  </r>
  <r>
    <n v="496"/>
    <s v="Bảo Việt Nhân Thọ Móng Cái"/>
    <m/>
    <s v="S108701001"/>
    <s v="Phòng KD Móng Cái - MCA"/>
    <s v="A108701003"/>
    <s v="Ban Đầm Hà 1 - MCA"/>
    <s v="U108701026"/>
    <x v="0"/>
    <s v="D108721586"/>
    <s v="Đặng Hương Giang"/>
    <s v="Tư vấn tài chính"/>
    <d v="2014-04-16T00:00:00"/>
    <m/>
    <s v="568573946"/>
    <s v="Phạm Thị Huận"/>
    <s v="Thôn Hội Phố, Xã Đông Hải, Huyện Tiên Yên, Quảng Ninh"/>
    <m/>
    <m/>
    <s v="01678074031"/>
    <s v="AC/018P-0350292"/>
    <m/>
    <d v="2019-05-04T00:00:00"/>
    <d v="2019-11-03T00:00:00"/>
    <n v="2009408"/>
    <n v="2009408"/>
    <d v="2019-05-22T00:00:00"/>
    <m/>
    <n v="2009408"/>
    <m/>
    <s v="TAL"/>
    <n v="4"/>
    <n v="5"/>
    <s v="56857394645"/>
    <n v="2009408"/>
    <n v="2009408"/>
    <s v="AC/018P-0350292"/>
    <m/>
  </r>
  <r>
    <n v="497"/>
    <s v="Bảo Việt Nhân Thọ Móng Cái"/>
    <m/>
    <s v="S108701001"/>
    <s v="Phòng KD Móng Cái - MCA"/>
    <s v="A108701003"/>
    <s v="Ban Đầm Hà 1 - MCA"/>
    <s v="U108701026"/>
    <x v="0"/>
    <s v="D108721586"/>
    <s v="Đặng Hương Giang"/>
    <s v="Tư vấn tài chính"/>
    <d v="2014-04-16T00:00:00"/>
    <m/>
    <s v="568392259"/>
    <s v="Lỷ Dồng Váy"/>
    <s v="Thôn Nà Pá, Xã Quảng An, Huyện Đầm Hà, Quảng Ninh"/>
    <m/>
    <m/>
    <s v="0948 414 069"/>
    <s v="AC/018P-0350296"/>
    <m/>
    <d v="2019-05-05T00:00:00"/>
    <d v="2020-05-04T00:00:00"/>
    <n v="4000000"/>
    <n v="4000000"/>
    <d v="2019-05-23T00:00:00"/>
    <m/>
    <n v="4000000"/>
    <m/>
    <s v="TAL"/>
    <n v="5"/>
    <n v="5"/>
    <s v="56839225955"/>
    <n v="4000000"/>
    <n v="4000000"/>
    <s v="AC/018P-0350296"/>
    <m/>
  </r>
  <r>
    <n v="498"/>
    <s v="Bảo Việt Nhân Thọ Móng Cái"/>
    <m/>
    <s v="S108701001"/>
    <s v="Phòng KD Móng Cái - MCA"/>
    <s v="A108701003"/>
    <s v="Ban Đầm Hà 1 - MCA"/>
    <s v="U108701026"/>
    <x v="0"/>
    <s v="D108721586"/>
    <s v="Đặng Hương Giang"/>
    <s v="Tư vấn tài chính"/>
    <d v="2014-04-16T00:00:00"/>
    <m/>
    <s v="568392177"/>
    <s v="Hoàng Thị Thúy"/>
    <s v="SN 158 - Hoàng Văn Thụ, Thị trấn Đầm Hà, Huyện Đầm Hà, Quảng Ninh"/>
    <m/>
    <m/>
    <s v="01693 903 805"/>
    <s v="AC/018P-0350295"/>
    <m/>
    <d v="2019-05-05T00:00:00"/>
    <d v="2019-08-04T00:00:00"/>
    <n v="1019946"/>
    <n v="1019946"/>
    <d v="2019-05-20T00:00:00"/>
    <m/>
    <n v="1019946"/>
    <m/>
    <s v="TAL"/>
    <n v="5"/>
    <n v="5"/>
    <s v="56839217755"/>
    <n v="1019946"/>
    <n v="1019946"/>
    <s v="AC/018P-0350295"/>
    <m/>
  </r>
  <r>
    <n v="499"/>
    <s v="Bảo Việt Nhân Thọ Móng Cái"/>
    <m/>
    <s v="S108701001"/>
    <s v="Phòng KD Móng Cái - MCA"/>
    <s v="A108701003"/>
    <s v="Ban Đầm Hà 1 - MCA"/>
    <s v="U108701026"/>
    <x v="0"/>
    <s v="D108721586"/>
    <s v="Đặng Hương Giang"/>
    <s v="Tư vấn tài chính"/>
    <d v="2014-04-16T00:00:00"/>
    <m/>
    <s v="568390786"/>
    <s v="Đào Văn Đào"/>
    <s v="Thôn Tân Hòa, Xã Quảng Tân, Huyện Đầm Hà, Quảng Ninh"/>
    <m/>
    <m/>
    <s v="0978 099 132"/>
    <s v="AC/018P-0350293"/>
    <m/>
    <d v="2019-05-05T00:00:00"/>
    <d v="2020-05-04T00:00:00"/>
    <n v="3000000"/>
    <n v="3000000"/>
    <d v="2019-05-20T00:00:00"/>
    <m/>
    <n v="3000000"/>
    <m/>
    <s v="TAL"/>
    <n v="5"/>
    <n v="5"/>
    <s v="56839078655"/>
    <n v="3000000"/>
    <n v="3000000"/>
    <s v="AC/018P-0350293"/>
    <m/>
  </r>
  <r>
    <n v="500"/>
    <s v="Bảo Việt Nhân Thọ Móng Cái"/>
    <m/>
    <s v="S108701001"/>
    <s v="Phòng KD Móng Cái - MCA"/>
    <s v="A108701003"/>
    <s v="Ban Đầm Hà 1 - MCA"/>
    <s v="U108701026"/>
    <x v="0"/>
    <s v="D108721586"/>
    <s v="Đặng Hương Giang"/>
    <s v="Tư vấn tài chính"/>
    <d v="2014-04-16T00:00:00"/>
    <m/>
    <s v="568392175"/>
    <s v="Nguyễn Thị Còn"/>
    <s v="Thôn Hải An, Xã Quảng An, Huyện Đầm Hà, Quảng Ninh"/>
    <m/>
    <m/>
    <s v="01696 740 986"/>
    <s v="AC/018P-0350294"/>
    <m/>
    <d v="2019-05-05T00:00:00"/>
    <d v="2019-11-04T00:00:00"/>
    <n v="1540565"/>
    <n v="1540565"/>
    <d v="2019-05-23T00:00:00"/>
    <m/>
    <n v="1540565"/>
    <m/>
    <s v="TAL"/>
    <n v="5"/>
    <n v="5"/>
    <s v="56839217555"/>
    <n v="1540565"/>
    <n v="1540565"/>
    <s v="AC/018P-0350294"/>
    <m/>
  </r>
  <r>
    <n v="501"/>
    <s v="Bảo Việt Nhân Thọ Móng Cái"/>
    <m/>
    <s v="S108701001"/>
    <s v="Phòng KD Móng Cái - MCA"/>
    <s v="A108701003"/>
    <s v="Ban Đầm Hà 1 - MCA"/>
    <s v="U108701026"/>
    <x v="0"/>
    <s v="D108721586"/>
    <s v="Đặng Hương Giang"/>
    <s v="Tư vấn tài chính"/>
    <d v="2014-04-16T00:00:00"/>
    <m/>
    <s v="569252857"/>
    <s v="Chíu Văn Lềnh (Chíu Văn Linh)"/>
    <s v="Thôn Đông, Xã Dực Yên, Huyện Đầm Hà, Quảng Ninh"/>
    <m/>
    <m/>
    <s v="01627498526"/>
    <s v="AC/018P-0350297"/>
    <m/>
    <d v="2019-05-06T00:00:00"/>
    <d v="2019-06-05T00:00:00"/>
    <n v="1029003"/>
    <m/>
    <m/>
    <m/>
    <n v="1029003"/>
    <m/>
    <s v="TAL"/>
    <n v="6"/>
    <n v="5"/>
    <s v="56925285765"/>
    <n v="1029003"/>
    <s v=""/>
    <s v=""/>
    <m/>
  </r>
  <r>
    <n v="502"/>
    <s v="Bảo Việt Nhân Thọ Móng Cái"/>
    <m/>
    <s v="S108701001"/>
    <s v="Phòng KD Móng Cái - MCA"/>
    <s v="A108701003"/>
    <s v="Ban Đầm Hà 1 - MCA"/>
    <s v="U108701026"/>
    <x v="0"/>
    <s v="D108721586"/>
    <s v="Đặng Hương Giang"/>
    <s v="Tư vấn tài chính"/>
    <d v="2014-04-16T00:00:00"/>
    <m/>
    <s v="568393233"/>
    <s v="Lê Quang Công"/>
    <s v="Thôn Thìn Thủ, Xã Quảng An, Huyện Đầm Hà, Quảng Ninh"/>
    <m/>
    <m/>
    <s v="0986948698"/>
    <s v="AC/018P-0350298"/>
    <m/>
    <d v="2019-05-07T00:00:00"/>
    <d v="2019-11-06T00:00:00"/>
    <n v="3091668"/>
    <m/>
    <m/>
    <m/>
    <n v="3091668"/>
    <m/>
    <s v="TAL"/>
    <n v="7"/>
    <n v="5"/>
    <s v="56839323375"/>
    <n v="3091668"/>
    <s v=""/>
    <s v=""/>
    <m/>
  </r>
  <r>
    <n v="503"/>
    <s v="Bảo Việt Nhân Thọ Móng Cái"/>
    <m/>
    <s v="S108701001"/>
    <s v="Phòng KD Móng Cái - MCA"/>
    <s v="A108701003"/>
    <s v="Ban Đầm Hà 1 - MCA"/>
    <s v="U108701026"/>
    <x v="0"/>
    <s v="D108721586"/>
    <s v="Đặng Hương Giang"/>
    <s v="Tư vấn tài chính"/>
    <d v="2014-04-16T00:00:00"/>
    <m/>
    <s v="568679730"/>
    <s v="Hoàng Thị Hoan"/>
    <s v="Thôn Trung Sơn, Xã Quảng Lợi, Huyện Đầm Hà, Quảng Ninh"/>
    <m/>
    <m/>
    <s v="0967710819"/>
    <s v="AC/018P-0350300"/>
    <m/>
    <d v="2019-05-09T00:00:00"/>
    <d v="2019-08-08T00:00:00"/>
    <n v="1499831"/>
    <m/>
    <m/>
    <m/>
    <n v="1499831"/>
    <m/>
    <s v="TAL"/>
    <n v="9"/>
    <n v="5"/>
    <s v="56867973095"/>
    <n v="1499831"/>
    <s v=""/>
    <s v=""/>
    <m/>
  </r>
  <r>
    <n v="504"/>
    <s v="Bảo Việt Nhân Thọ Móng Cái"/>
    <m/>
    <s v="S108701001"/>
    <s v="Phòng KD Móng Cái - MCA"/>
    <s v="A108701003"/>
    <s v="Ban Đầm Hà 1 - MCA"/>
    <s v="U108701026"/>
    <x v="0"/>
    <s v="D108721586"/>
    <s v="Đặng Hương Giang"/>
    <s v="Tư vấn tài chính"/>
    <d v="2014-04-16T00:00:00"/>
    <m/>
    <s v="568409198"/>
    <s v="Đinh Thị Thanh Châm"/>
    <s v="Thôn Đầm Buôn, Xã Đầm Hà, Huyện Đầm Hà, Quảng Ninh"/>
    <m/>
    <m/>
    <s v="01289 242 303"/>
    <s v="AC/018P-0350299"/>
    <m/>
    <d v="2019-05-09T00:00:00"/>
    <d v="2019-06-08T00:00:00"/>
    <n v="507285"/>
    <n v="507285"/>
    <d v="2019-05-21T00:00:00"/>
    <m/>
    <n v="507285"/>
    <m/>
    <s v="TAL"/>
    <n v="9"/>
    <n v="5"/>
    <s v="56840919895"/>
    <n v="507285"/>
    <n v="507285"/>
    <s v="AC/018P-0350299"/>
    <m/>
  </r>
  <r>
    <n v="505"/>
    <s v="Bảo Việt Nhân Thọ Móng Cái"/>
    <m/>
    <s v="S108701001"/>
    <s v="Phòng KD Móng Cái - MCA"/>
    <s v="A108701003"/>
    <s v="Ban Đầm Hà 1 - MCA"/>
    <s v="U108701026"/>
    <x v="0"/>
    <s v="D108721586"/>
    <s v="Đặng Hương Giang"/>
    <s v="Tư vấn tài chính"/>
    <d v="2014-04-16T00:00:00"/>
    <m/>
    <s v="568403639"/>
    <s v="Hoàng Văn Việt"/>
    <s v="Thôn An Lợi, Xã Quảng Lợi, Huyện Đầm Hà, Quảng Ninh"/>
    <m/>
    <m/>
    <s v="01648 336 979"/>
    <s v="AC/018P-0350301"/>
    <m/>
    <d v="2019-05-16T00:00:00"/>
    <d v="2020-05-15T00:00:00"/>
    <n v="2000000"/>
    <n v="2000000"/>
    <d v="2019-05-24T00:00:00"/>
    <m/>
    <n v="2000000"/>
    <m/>
    <s v="TAL"/>
    <n v="16"/>
    <n v="5"/>
    <s v="568403639165"/>
    <n v="2000000"/>
    <n v="2000000"/>
    <s v="AC/018P-0350301"/>
    <m/>
  </r>
  <r>
    <n v="506"/>
    <s v="Bảo Việt Nhân Thọ Móng Cái"/>
    <m/>
    <s v="S108701001"/>
    <s v="Phòng KD Móng Cái - MCA"/>
    <s v="A108701003"/>
    <s v="Ban Đầm Hà 1 - MCA"/>
    <s v="U108701026"/>
    <x v="0"/>
    <s v="D108721586"/>
    <s v="Đặng Hương Giang"/>
    <s v="Tư vấn tài chính"/>
    <d v="2014-04-16T00:00:00"/>
    <m/>
    <s v="568401532"/>
    <s v="Trần Văn Khải"/>
    <s v="Thôn An Lợi, Xã Quảng Lợi, Huyện Đầm Hà, Quảng Ninh"/>
    <m/>
    <m/>
    <s v="0989 226 323"/>
    <s v="AC/018P-0350302"/>
    <m/>
    <d v="2019-05-20T00:00:00"/>
    <d v="2020-05-19T00:00:00"/>
    <n v="3000000"/>
    <n v="3000000"/>
    <d v="2019-05-13T00:00:00"/>
    <m/>
    <n v="3000000"/>
    <m/>
    <s v="TAL"/>
    <n v="20"/>
    <n v="5"/>
    <s v="568401532205"/>
    <n v="3000000"/>
    <n v="3000000"/>
    <s v="AC/018P-0350302"/>
    <m/>
  </r>
  <r>
    <n v="507"/>
    <s v="Bảo Việt Nhân Thọ Móng Cái"/>
    <m/>
    <s v="S108701001"/>
    <s v="Phòng KD Móng Cái - MCA"/>
    <s v="A108701003"/>
    <s v="Ban Đầm Hà 1 - MCA"/>
    <s v="U108701026"/>
    <x v="0"/>
    <s v="D108721586"/>
    <s v="Đặng Hương Giang"/>
    <s v="Tư vấn tài chính"/>
    <d v="2014-04-16T00:00:00"/>
    <m/>
    <s v="568403289"/>
    <s v="Nguyễn Thị Hiền"/>
    <s v="Thôn Thìn Thủ, Xã Quảng An, Huyện Đầm Hà, Quảng Ninh"/>
    <m/>
    <m/>
    <s v="01699 289 380"/>
    <s v="AC/018P-0350303"/>
    <m/>
    <d v="2019-05-20T00:00:00"/>
    <d v="2019-11-19T00:00:00"/>
    <n v="1500000"/>
    <n v="1500000"/>
    <d v="2019-05-23T00:00:00"/>
    <m/>
    <n v="1500000"/>
    <m/>
    <s v="TAL"/>
    <n v="20"/>
    <n v="5"/>
    <s v="568403289205"/>
    <n v="1500000"/>
    <n v="1500000"/>
    <s v="AC/018P-0350303"/>
    <m/>
  </r>
  <r>
    <n v="508"/>
    <s v="Bảo Việt Nhân Thọ Móng Cái"/>
    <m/>
    <s v="S108701001"/>
    <s v="Phòng KD Móng Cái - MCA"/>
    <s v="A108701003"/>
    <s v="Ban Đầm Hà 1 - MCA"/>
    <s v="U108701026"/>
    <x v="0"/>
    <s v="D108721586"/>
    <s v="Đặng Hương Giang"/>
    <s v="Tư vấn tài chính"/>
    <d v="2014-04-16T00:00:00"/>
    <m/>
    <s v="568431995"/>
    <s v="Đỗ Văn Dũng"/>
    <s v="Số Nhà 78 - Hoàng Văn Thụ, Thị trấn Đầm Hà, Huyện Đầm Hà, Quảng Ninh"/>
    <m/>
    <m/>
    <s v="01683 557 590"/>
    <s v="AC/018P-0350304"/>
    <m/>
    <d v="2019-05-21T00:00:00"/>
    <d v="2019-06-20T00:00:00"/>
    <n v="500000"/>
    <m/>
    <m/>
    <m/>
    <n v="500000"/>
    <m/>
    <s v="TAL"/>
    <n v="21"/>
    <n v="5"/>
    <s v="568431995215"/>
    <n v="500000"/>
    <s v=""/>
    <s v=""/>
    <m/>
  </r>
  <r>
    <n v="509"/>
    <s v="Bảo Việt Nhân Thọ Móng Cái"/>
    <m/>
    <s v="S108701001"/>
    <s v="Phòng KD Móng Cái - MCA"/>
    <s v="A108701003"/>
    <s v="Ban Đầm Hà 1 - MCA"/>
    <s v="U108701026"/>
    <x v="0"/>
    <s v="D108721586"/>
    <s v="Đặng Hương Giang"/>
    <s v="Tư vấn tài chính"/>
    <d v="2014-04-16T00:00:00"/>
    <m/>
    <s v="568605580"/>
    <s v="Lê Thị Dung"/>
    <s v="Thôn Thác Bưởi 1, Xã Tiên Lãng, Huyện Tiên Yên, Quảng Ninh"/>
    <m/>
    <m/>
    <s v="01649984863"/>
    <s v="AC/018P-0350307"/>
    <m/>
    <d v="2019-05-23T00:00:00"/>
    <d v="2019-06-22T00:00:00"/>
    <n v="513903"/>
    <n v="513903"/>
    <d v="2019-05-13T00:00:00"/>
    <m/>
    <n v="513903"/>
    <m/>
    <s v="TAL"/>
    <n v="23"/>
    <n v="5"/>
    <s v="568605580235"/>
    <n v="513903"/>
    <n v="513903"/>
    <s v="AC/018P-0350307"/>
    <m/>
  </r>
  <r>
    <n v="510"/>
    <s v="Bảo Việt Nhân Thọ Móng Cái"/>
    <m/>
    <s v="S108701001"/>
    <s v="Phòng KD Móng Cái - MCA"/>
    <s v="A108701003"/>
    <s v="Ban Đầm Hà 1 - MCA"/>
    <s v="U108701026"/>
    <x v="0"/>
    <s v="D108721586"/>
    <s v="Đặng Hương Giang"/>
    <s v="Tư vấn tài chính"/>
    <d v="2014-04-16T00:00:00"/>
    <m/>
    <s v="568569009"/>
    <s v="Đinh Văn Bính"/>
    <s v="SN 21 - Phố Thống Nhất, Thị trấn Tiên Yên, Huyện Tiên Yên, Quảng Ninh"/>
    <m/>
    <m/>
    <s v="01255145688"/>
    <s v="AC/018P-0350305"/>
    <m/>
    <d v="2019-05-23T00:00:00"/>
    <d v="2019-06-22T00:00:00"/>
    <n v="1039403"/>
    <n v="1039403"/>
    <d v="2019-05-21T00:00:00"/>
    <m/>
    <n v="1039403"/>
    <m/>
    <s v="TAL"/>
    <n v="23"/>
    <n v="5"/>
    <s v="568569009235"/>
    <n v="1039403"/>
    <n v="1039403"/>
    <s v="AC/018P-0350305"/>
    <m/>
  </r>
  <r>
    <n v="511"/>
    <s v="Bảo Việt Nhân Thọ Móng Cái"/>
    <m/>
    <s v="S108701001"/>
    <s v="Phòng KD Móng Cái - MCA"/>
    <s v="A108701003"/>
    <s v="Ban Đầm Hà 1 - MCA"/>
    <s v="U108701026"/>
    <x v="0"/>
    <s v="D108721586"/>
    <s v="Đặng Hương Giang"/>
    <s v="Tư vấn tài chính"/>
    <d v="2014-04-16T00:00:00"/>
    <m/>
    <s v="568601820"/>
    <s v="Tô Việt Thành"/>
    <s v="Số nhà 142 - Thôn Thác Bưởi 1, Xã Tiên Lãng, Huyện Tiên Yên, Quảng Ninh"/>
    <s v="01683785782"/>
    <s v="0349984863"/>
    <s v="0383785782"/>
    <s v="AC/018P-0350306"/>
    <m/>
    <d v="2019-05-23T00:00:00"/>
    <d v="2019-06-22T00:00:00"/>
    <n v="516039"/>
    <n v="516039"/>
    <d v="2019-05-13T00:00:00"/>
    <m/>
    <n v="516039"/>
    <m/>
    <s v="TAL"/>
    <n v="23"/>
    <n v="5"/>
    <s v="568601820235"/>
    <n v="516039"/>
    <n v="516039"/>
    <s v="AC/018P-0350306"/>
    <m/>
  </r>
  <r>
    <n v="512"/>
    <s v="Bảo Việt Nhân Thọ Móng Cái"/>
    <m/>
    <s v="S108701001"/>
    <s v="Phòng KD Móng Cái - MCA"/>
    <s v="A108701003"/>
    <s v="Ban Đầm Hà 1 - MCA"/>
    <s v="U108701026"/>
    <x v="0"/>
    <s v="D108721586"/>
    <s v="Đặng Hương Giang"/>
    <s v="Tư vấn tài chính"/>
    <d v="2014-04-16T00:00:00"/>
    <m/>
    <s v="568973917"/>
    <s v="Nguyễn Đình Lai"/>
    <s v="Thôn Hội Phố, Xã Đông Hải, Huyện Tiên Yên, Quảng Ninh"/>
    <m/>
    <m/>
    <s v="01645903604"/>
    <s v="AC/018P-0350308"/>
    <m/>
    <d v="2019-05-27T00:00:00"/>
    <d v="2019-08-26T00:00:00"/>
    <n v="750000"/>
    <n v="750000"/>
    <d v="2019-05-27T00:00:00"/>
    <m/>
    <n v="750000"/>
    <m/>
    <s v="TAL"/>
    <n v="27"/>
    <n v="5"/>
    <s v="568973917275"/>
    <n v="750000"/>
    <n v="750000"/>
    <s v="AC/018P-0350308"/>
    <m/>
  </r>
  <r>
    <n v="513"/>
    <s v="Bảo Việt Nhân Thọ Móng Cái"/>
    <m/>
    <s v="S108701001"/>
    <s v="Phòng KD Móng Cái - MCA"/>
    <s v="A108701003"/>
    <s v="Ban Đầm Hà 1 - MCA"/>
    <s v="U108701026"/>
    <x v="0"/>
    <s v="D108721586"/>
    <s v="Đặng Hương Giang"/>
    <s v="Tư vấn tài chính"/>
    <d v="2014-04-16T00:00:00"/>
    <m/>
    <s v="568590302"/>
    <s v="Lê Kim Phương"/>
    <s v="Số nhà 147 - Phố Hoàng Văn Thụ, Thị trấn Đầm Hà, Huyện Đầm Hà, Quảng Ninh"/>
    <m/>
    <m/>
    <s v="01649588701"/>
    <s v="AC/018P-0350309"/>
    <m/>
    <d v="2019-05-29T00:00:00"/>
    <d v="2020-05-28T00:00:00"/>
    <n v="3000000"/>
    <n v="3000000"/>
    <d v="2019-05-22T00:00:00"/>
    <m/>
    <n v="3000000"/>
    <m/>
    <s v="TAL"/>
    <n v="29"/>
    <n v="5"/>
    <s v="568590302295"/>
    <n v="3000000"/>
    <n v="3000000"/>
    <s v="AC/018P-0350309"/>
    <m/>
  </r>
  <r>
    <n v="514"/>
    <s v="Bảo Việt Nhân Thọ Móng Cái"/>
    <m/>
    <s v="S108701001"/>
    <s v="Phòng KD Móng Cái - MCA"/>
    <s v="A108701003"/>
    <s v="Ban Đầm Hà 1 - MCA"/>
    <s v="U108701026"/>
    <x v="0"/>
    <s v="D108721665"/>
    <s v="Phạm Thị Quý"/>
    <s v="Tư vấn tài chính"/>
    <d v="2014-04-16T00:00:00"/>
    <m/>
    <s v="568389180"/>
    <s v="Nguyễn Thị Khanh (Nguyễn Thị Hiền)"/>
    <s v="Thôn Tân Hà, Xã Tân Bình, Huyện Đầm Hà, Quảng Ninh"/>
    <m/>
    <m/>
    <s v="0163 6590 388"/>
    <s v="AC/018P-0349061"/>
    <m/>
    <d v="2019-04-23T00:00:00"/>
    <d v="2019-10-22T00:00:00"/>
    <n v="1500000"/>
    <m/>
    <m/>
    <m/>
    <n v="1500000"/>
    <m/>
    <s v="TAL"/>
    <n v="23"/>
    <n v="4"/>
    <s v="568389180234"/>
    <n v="1500000"/>
    <s v=""/>
    <s v=""/>
    <m/>
  </r>
  <r>
    <n v="515"/>
    <s v="Bảo Việt Nhân Thọ Móng Cái"/>
    <m/>
    <s v="S108701001"/>
    <s v="Phòng KD Móng Cái - MCA"/>
    <s v="A108701003"/>
    <s v="Ban Đầm Hà 1 - MCA"/>
    <s v="U108701026"/>
    <x v="0"/>
    <s v="D108721665"/>
    <s v="Phạm Thị Quý"/>
    <s v="Tư vấn tài chính"/>
    <d v="2014-04-16T00:00:00"/>
    <m/>
    <s v="568390470"/>
    <s v="Nguyễn Thị Hậu"/>
    <s v="Thôn Tân Hà, Xã Tân Bình, Huyện Đầm Hà, Quảng Ninh"/>
    <m/>
    <m/>
    <s v="01287 208 925"/>
    <s v="AC/018P-0350312"/>
    <m/>
    <d v="2019-05-05T00:00:00"/>
    <d v="2019-11-04T00:00:00"/>
    <n v="3000000"/>
    <n v="3000000"/>
    <d v="2019-05-23T00:00:00"/>
    <m/>
    <n v="3000000"/>
    <m/>
    <s v="TAL"/>
    <n v="5"/>
    <n v="5"/>
    <s v="56839047055"/>
    <n v="3000000"/>
    <n v="3000000"/>
    <s v="AC/018P-0350312"/>
    <m/>
  </r>
  <r>
    <n v="516"/>
    <s v="Bảo Việt Nhân Thọ Móng Cái"/>
    <m/>
    <s v="S108701001"/>
    <s v="Phòng KD Móng Cái - MCA"/>
    <s v="A108701003"/>
    <s v="Ban Đầm Hà 1 - MCA"/>
    <s v="U108701026"/>
    <x v="0"/>
    <s v="D108721665"/>
    <s v="Phạm Thị Quý"/>
    <s v="Tư vấn tài chính"/>
    <d v="2014-04-16T00:00:00"/>
    <m/>
    <s v="568390750"/>
    <s v="Hoàng Văn Báy"/>
    <s v="Thôn Tân Hà, Xã Tân Bình, Huyện Đầm Hà, Quảng Ninh"/>
    <m/>
    <m/>
    <s v="0985 686 352"/>
    <s v="AC/018P-0350315"/>
    <m/>
    <d v="2019-05-05T00:00:00"/>
    <d v="2019-11-04T00:00:00"/>
    <n v="1542434"/>
    <n v="1542434"/>
    <d v="2019-05-23T00:00:00"/>
    <m/>
    <n v="1542434"/>
    <m/>
    <s v="TAL"/>
    <n v="5"/>
    <n v="5"/>
    <s v="56839075055"/>
    <n v="1542434"/>
    <n v="1542434"/>
    <s v="AC/018P-0350315"/>
    <m/>
  </r>
  <r>
    <n v="517"/>
    <s v="Bảo Việt Nhân Thọ Móng Cái"/>
    <m/>
    <s v="S108701001"/>
    <s v="Phòng KD Móng Cái - MCA"/>
    <s v="A108701003"/>
    <s v="Ban Đầm Hà 1 - MCA"/>
    <s v="U108701026"/>
    <x v="0"/>
    <s v="D108721665"/>
    <s v="Phạm Thị Quý"/>
    <s v="Tư vấn tài chính"/>
    <d v="2014-04-16T00:00:00"/>
    <m/>
    <s v="568399865"/>
    <s v="Nềnh Văn Pẩu ( Nình Văn Bảo )"/>
    <s v="Thôn Bình Nguyên, Xã Tân Bình, Huyện Đầm Hà, Quảng Ninh"/>
    <m/>
    <m/>
    <s v="0944 933 419"/>
    <s v="AC/018P-0350317"/>
    <m/>
    <d v="2019-05-05T00:00:00"/>
    <d v="2019-11-04T00:00:00"/>
    <n v="1610580"/>
    <n v="1610580"/>
    <d v="2019-05-23T00:00:00"/>
    <m/>
    <n v="1610580"/>
    <m/>
    <s v="TAL"/>
    <n v="5"/>
    <n v="5"/>
    <s v="56839986555"/>
    <n v="1610580"/>
    <n v="1610580"/>
    <s v="AC/018P-0350317"/>
    <m/>
  </r>
  <r>
    <n v="518"/>
    <s v="Bảo Việt Nhân Thọ Móng Cái"/>
    <m/>
    <s v="S108701001"/>
    <s v="Phòng KD Móng Cái - MCA"/>
    <s v="A108701003"/>
    <s v="Ban Đầm Hà 1 - MCA"/>
    <s v="U108701026"/>
    <x v="0"/>
    <s v="D108721665"/>
    <s v="Phạm Thị Quý"/>
    <s v="Tư vấn tài chính"/>
    <d v="2014-04-16T00:00:00"/>
    <m/>
    <s v="568390441"/>
    <s v="Đồng Văn Lâm"/>
    <s v="Thôn Tân Thanh, Xã Quảng Tân, Huyện Đầm Hà, Quảng Ninh"/>
    <m/>
    <m/>
    <s v="098 653 6281"/>
    <s v="AC/018P-0350311"/>
    <m/>
    <d v="2019-05-05T00:00:00"/>
    <d v="2019-11-04T00:00:00"/>
    <n v="3000000"/>
    <n v="3000000"/>
    <d v="2019-05-23T00:00:00"/>
    <m/>
    <n v="3000000"/>
    <m/>
    <s v="TAL"/>
    <n v="5"/>
    <n v="5"/>
    <s v="56839044155"/>
    <n v="3000000"/>
    <n v="3000000"/>
    <s v="AC/018P-0350311"/>
    <m/>
  </r>
  <r>
    <n v="519"/>
    <s v="Bảo Việt Nhân Thọ Móng Cái"/>
    <m/>
    <s v="S108701001"/>
    <s v="Phòng KD Móng Cái - MCA"/>
    <s v="A108701003"/>
    <s v="Ban Đầm Hà 1 - MCA"/>
    <s v="U108701026"/>
    <x v="0"/>
    <s v="D108721665"/>
    <s v="Phạm Thị Quý"/>
    <s v="Tư vấn tài chính"/>
    <d v="2014-04-16T00:00:00"/>
    <m/>
    <s v="568390542"/>
    <s v="Dín A Nhì"/>
    <s v="Thôn Bình Hải, Xã Tân Bình, Huyện Đầm Hà, Quảng Ninh"/>
    <m/>
    <m/>
    <s v="01688 437 286"/>
    <s v="AC/018P-0350314"/>
    <m/>
    <d v="2019-05-05T00:00:00"/>
    <d v="2019-11-04T00:00:00"/>
    <n v="1557501"/>
    <n v="1557501"/>
    <d v="2019-05-23T00:00:00"/>
    <m/>
    <n v="1557501"/>
    <m/>
    <s v="TAL"/>
    <n v="5"/>
    <n v="5"/>
    <s v="56839054255"/>
    <n v="1557501"/>
    <n v="1557501"/>
    <s v="AC/018P-0350314"/>
    <m/>
  </r>
  <r>
    <n v="520"/>
    <s v="Bảo Việt Nhân Thọ Móng Cái"/>
    <m/>
    <s v="S108701001"/>
    <s v="Phòng KD Móng Cái - MCA"/>
    <s v="A108701003"/>
    <s v="Ban Đầm Hà 1 - MCA"/>
    <s v="U108701026"/>
    <x v="0"/>
    <s v="D108721665"/>
    <s v="Phạm Thị Quý"/>
    <s v="Tư vấn tài chính"/>
    <d v="2014-04-16T00:00:00"/>
    <m/>
    <s v="568390503"/>
    <s v="Lưu Thị Hương"/>
    <s v="Thôn Bình Nguyên, Xã Tân Bình, Huyện Đầm Hà, Quảng Ninh"/>
    <m/>
    <m/>
    <s v="0166 881 1955"/>
    <s v="AC/018P-0350313"/>
    <m/>
    <d v="2019-05-05T00:00:00"/>
    <d v="2020-05-04T00:00:00"/>
    <n v="3048522"/>
    <n v="3048522"/>
    <d v="2019-05-23T00:00:00"/>
    <m/>
    <n v="3048522"/>
    <m/>
    <s v="TAL"/>
    <n v="5"/>
    <n v="5"/>
    <s v="56839050355"/>
    <n v="3048522"/>
    <n v="3048522"/>
    <s v="AC/018P-0350313"/>
    <m/>
  </r>
  <r>
    <n v="521"/>
    <s v="Bảo Việt Nhân Thọ Móng Cái"/>
    <m/>
    <s v="S108701001"/>
    <s v="Phòng KD Móng Cái - MCA"/>
    <s v="A108701003"/>
    <s v="Ban Đầm Hà 1 - MCA"/>
    <s v="U108701026"/>
    <x v="0"/>
    <s v="D108721665"/>
    <s v="Phạm Thị Quý"/>
    <s v="Tư vấn tài chính"/>
    <d v="2014-04-16T00:00:00"/>
    <m/>
    <s v="568390335"/>
    <s v="Nguyễn Thị Hiền"/>
    <s v="Thôn Bình Nguyên, Xã Tân Bình, Huyện Đầm Hà, Quảng Ninh"/>
    <m/>
    <m/>
    <s v="01655 587 999"/>
    <s v="AC/018P-0350310"/>
    <m/>
    <d v="2019-05-05T00:00:00"/>
    <d v="2020-05-04T00:00:00"/>
    <n v="3062178"/>
    <n v="3062178"/>
    <d v="2019-05-23T00:00:00"/>
    <m/>
    <n v="3062178"/>
    <m/>
    <s v="TAL"/>
    <n v="5"/>
    <n v="5"/>
    <s v="56839033555"/>
    <n v="3062178"/>
    <n v="3062178"/>
    <s v="AC/018P-0350310"/>
    <m/>
  </r>
  <r>
    <n v="522"/>
    <s v="Bảo Việt Nhân Thọ Móng Cái"/>
    <m/>
    <s v="S108701001"/>
    <s v="Phòng KD Móng Cái - MCA"/>
    <s v="A108701003"/>
    <s v="Ban Đầm Hà 1 - MCA"/>
    <s v="U108701026"/>
    <x v="0"/>
    <s v="D108721665"/>
    <s v="Phạm Thị Quý"/>
    <s v="Tư vấn tài chính"/>
    <d v="2014-04-16T00:00:00"/>
    <m/>
    <s v="568390769"/>
    <s v="Nguyễn Văn Thư"/>
    <s v="Thôn Bình Nguyên, Xã Tân Bình, Huyện Đầm Hà, Quảng Ninh"/>
    <m/>
    <m/>
    <s v="0166 881 1955"/>
    <s v="AC/018P-0350316"/>
    <m/>
    <d v="2019-05-05T00:00:00"/>
    <d v="2020-05-04T00:00:00"/>
    <n v="3072204"/>
    <n v="3072204"/>
    <d v="2019-05-23T00:00:00"/>
    <m/>
    <n v="3072204"/>
    <m/>
    <s v="TAL"/>
    <n v="5"/>
    <n v="5"/>
    <s v="56839076955"/>
    <n v="3072204"/>
    <n v="3072204"/>
    <s v="AC/018P-0350316"/>
    <m/>
  </r>
  <r>
    <n v="523"/>
    <s v="Bảo Việt Nhân Thọ Móng Cái"/>
    <m/>
    <s v="S108701001"/>
    <s v="Phòng KD Móng Cái - MCA"/>
    <s v="A108701003"/>
    <s v="Ban Đầm Hà 1 - MCA"/>
    <s v="U108701026"/>
    <x v="0"/>
    <s v="D108721665"/>
    <s v="Phạm Thị Quý"/>
    <s v="Tư vấn tài chính"/>
    <d v="2014-04-16T00:00:00"/>
    <m/>
    <s v="569361278"/>
    <s v="Nguyễn Văn Tuyên"/>
    <s v="Thôn Tân Thành, Xã Tân Bình, Huyện Đầm Hà, Quảng Ninh"/>
    <m/>
    <s v="0348389916"/>
    <s v="0348389916"/>
    <s v="AC/018P-0350318"/>
    <m/>
    <d v="2019-05-06T00:00:00"/>
    <d v="2019-11-05T00:00:00"/>
    <n v="3029988"/>
    <n v="3029988"/>
    <d v="2019-05-23T00:00:00"/>
    <m/>
    <n v="3029988"/>
    <m/>
    <s v="TAL"/>
    <n v="6"/>
    <n v="5"/>
    <s v="56936127865"/>
    <n v="3029988"/>
    <n v="3029988"/>
    <s v="AC/018P-0350318"/>
    <m/>
  </r>
  <r>
    <n v="524"/>
    <s v="Bảo Việt Nhân Thọ Móng Cái"/>
    <m/>
    <s v="S108701001"/>
    <s v="Phòng KD Móng Cái - MCA"/>
    <s v="A108701003"/>
    <s v="Ban Đầm Hà 1 - MCA"/>
    <s v="U108701026"/>
    <x v="0"/>
    <s v="D108721665"/>
    <s v="Phạm Thị Quý"/>
    <s v="Tư vấn tài chính"/>
    <d v="2014-04-16T00:00:00"/>
    <m/>
    <s v="568394018"/>
    <s v="Vũ Thị Lệ"/>
    <s v="Thôn Bình Nguyên, Xã Tân Bình, Huyện Đầm Hà, Quảng Ninh"/>
    <m/>
    <m/>
    <s v="0977 453 577"/>
    <s v="AC/018P-0350319"/>
    <m/>
    <d v="2019-05-09T00:00:00"/>
    <d v="2019-11-08T00:00:00"/>
    <n v="1523306"/>
    <n v="1523306"/>
    <d v="2019-05-23T00:00:00"/>
    <m/>
    <n v="1523306"/>
    <m/>
    <s v="TAL"/>
    <n v="9"/>
    <n v="5"/>
    <s v="56839401895"/>
    <n v="1523306"/>
    <n v="1523306"/>
    <s v="AC/018P-0350319"/>
    <m/>
  </r>
  <r>
    <n v="525"/>
    <s v="Bảo Việt Nhân Thọ Móng Cái"/>
    <m/>
    <s v="S108701001"/>
    <s v="Phòng KD Móng Cái - MCA"/>
    <s v="A108701003"/>
    <s v="Ban Đầm Hà 1 - MCA"/>
    <s v="U108701026"/>
    <x v="0"/>
    <s v="D108721665"/>
    <s v="Phạm Thị Quý"/>
    <s v="Tư vấn tài chính"/>
    <d v="2014-04-16T00:00:00"/>
    <m/>
    <s v="569028854"/>
    <s v="Lê Công Thuận"/>
    <s v="Thôn Tân Hà, Xã Tân Bình, Huyện Đầm Hà, Quảng Ninh"/>
    <m/>
    <s v="0936520971"/>
    <s v="0163 6590 388"/>
    <s v="AC/018P-0350321"/>
    <m/>
    <d v="2019-05-12T00:00:00"/>
    <d v="2020-05-11T00:00:00"/>
    <n v="3000000"/>
    <m/>
    <m/>
    <m/>
    <n v="3000000"/>
    <m/>
    <s v="TAL"/>
    <n v="12"/>
    <n v="5"/>
    <s v="569028854125"/>
    <n v="3000000"/>
    <s v=""/>
    <s v=""/>
    <m/>
  </r>
  <r>
    <n v="526"/>
    <s v="Bảo Việt Nhân Thọ Móng Cái"/>
    <m/>
    <s v="S108701001"/>
    <s v="Phòng KD Móng Cái - MCA"/>
    <s v="A108701003"/>
    <s v="Ban Đầm Hà 1 - MCA"/>
    <s v="U108701026"/>
    <x v="0"/>
    <s v="D108721665"/>
    <s v="Phạm Thị Quý"/>
    <s v="Tư vấn tài chính"/>
    <d v="2014-04-16T00:00:00"/>
    <m/>
    <s v="568393863"/>
    <s v="Nguyễn Thị Hảo"/>
    <s v="Tổ 8 - Khu 7, Phường Mông Dương, Thành phố Cẩm Phả, Quảng Ninh"/>
    <m/>
    <m/>
    <s v="0904 071 260"/>
    <s v="AC/018P-0350320"/>
    <m/>
    <d v="2019-05-12T00:00:00"/>
    <d v="2020-05-11T00:00:00"/>
    <n v="5279385"/>
    <n v="5279385"/>
    <d v="2019-05-23T00:00:00"/>
    <m/>
    <n v="5279385"/>
    <m/>
    <s v="TAL"/>
    <n v="12"/>
    <n v="5"/>
    <s v="568393863125"/>
    <n v="5279385"/>
    <n v="5279385"/>
    <s v="AC/018P-0350320"/>
    <m/>
  </r>
  <r>
    <n v="527"/>
    <s v="Bảo Việt Nhân Thọ Móng Cái"/>
    <m/>
    <s v="S108701001"/>
    <s v="Phòng KD Móng Cái - MCA"/>
    <s v="A108701003"/>
    <s v="Ban Đầm Hà 1 - MCA"/>
    <s v="U108701026"/>
    <x v="0"/>
    <s v="D108721665"/>
    <s v="Phạm Thị Quý"/>
    <s v="Tư vấn tài chính"/>
    <d v="2014-04-16T00:00:00"/>
    <m/>
    <s v="568394696"/>
    <s v="Đoàn Văn Tuyển"/>
    <s v="Thôn Tân Hà, Xã Tân Bình, Huyện Đầm Hà, Quảng Ninh"/>
    <m/>
    <m/>
    <s v="01682 391 510"/>
    <s v="AC/018P-0350322"/>
    <m/>
    <d v="2019-05-13T00:00:00"/>
    <d v="2020-05-12T00:00:00"/>
    <n v="3071100"/>
    <n v="3071100"/>
    <d v="2019-05-23T00:00:00"/>
    <m/>
    <n v="3071100"/>
    <m/>
    <s v="TAL"/>
    <n v="13"/>
    <n v="5"/>
    <s v="568394696135"/>
    <n v="3071100"/>
    <n v="3071100"/>
    <s v="AC/018P-0350322"/>
    <m/>
  </r>
  <r>
    <n v="528"/>
    <s v="Bảo Việt Nhân Thọ Móng Cái"/>
    <m/>
    <s v="S108701001"/>
    <s v="Phòng KD Móng Cái - MCA"/>
    <s v="A108701003"/>
    <s v="Ban Đầm Hà 1 - MCA"/>
    <s v="U108701026"/>
    <x v="0"/>
    <s v="D108721665"/>
    <s v="Phạm Thị Quý"/>
    <s v="Tư vấn tài chính"/>
    <d v="2014-04-16T00:00:00"/>
    <m/>
    <s v="568397668"/>
    <s v="Trần Thị Tuyên"/>
    <s v="Thôn Tân Hà, Xã Tân Bình, Huyện Đầm Hà, Quảng Ninh"/>
    <m/>
    <m/>
    <s v="01695 859 162"/>
    <s v="AC/018P-0350324"/>
    <m/>
    <d v="2019-05-16T00:00:00"/>
    <d v="2020-05-15T00:00:00"/>
    <n v="6000000"/>
    <n v="6000000"/>
    <d v="2019-05-23T00:00:00"/>
    <m/>
    <n v="6000000"/>
    <m/>
    <s v="TAL"/>
    <n v="16"/>
    <n v="5"/>
    <s v="568397668165"/>
    <n v="6000000"/>
    <n v="6000000"/>
    <s v="AC/018P-0350324"/>
    <m/>
  </r>
  <r>
    <n v="529"/>
    <s v="Bảo Việt Nhân Thọ Móng Cái"/>
    <m/>
    <s v="S108701001"/>
    <s v="Phòng KD Móng Cái - MCA"/>
    <s v="A108701003"/>
    <s v="Ban Đầm Hà 1 - MCA"/>
    <s v="U108701026"/>
    <x v="0"/>
    <s v="D108721665"/>
    <s v="Phạm Thị Quý"/>
    <s v="Tư vấn tài chính"/>
    <d v="2014-04-16T00:00:00"/>
    <m/>
    <s v="568401508"/>
    <s v="Chíu Chăn Hỷ"/>
    <s v="Thôn Tân Hà, Xã Tân Bình, Huyện Đầm Hà, Quảng Ninh"/>
    <m/>
    <m/>
    <s v="01647 800 476"/>
    <s v="AC/018P-0350325"/>
    <m/>
    <d v="2019-05-16T00:00:00"/>
    <d v="2020-05-15T00:00:00"/>
    <n v="3151395"/>
    <n v="3151395"/>
    <d v="2019-05-23T00:00:00"/>
    <m/>
    <n v="3151395"/>
    <m/>
    <s v="TAL"/>
    <n v="16"/>
    <n v="5"/>
    <s v="568401508165"/>
    <n v="3151395"/>
    <n v="3151395"/>
    <s v="AC/018P-0350325"/>
    <m/>
  </r>
  <r>
    <n v="530"/>
    <s v="Bảo Việt Nhân Thọ Móng Cái"/>
    <m/>
    <s v="S108701001"/>
    <s v="Phòng KD Móng Cái - MCA"/>
    <s v="A108701003"/>
    <s v="Ban Đầm Hà 1 - MCA"/>
    <s v="U108701026"/>
    <x v="0"/>
    <s v="D108721665"/>
    <s v="Phạm Thị Quý"/>
    <s v="Tư vấn tài chính"/>
    <d v="2014-04-16T00:00:00"/>
    <m/>
    <s v="568397641"/>
    <s v="Nguyễn Thị Hồng"/>
    <s v="Thôn Tân Trung, Xã Tân Bình, Huyện Đầm Hà, Quảng Ninh"/>
    <m/>
    <m/>
    <s v="0963 698 566"/>
    <s v="AC/018P-0350323"/>
    <m/>
    <d v="2019-05-16T00:00:00"/>
    <d v="2019-06-15T00:00:00"/>
    <n v="514803"/>
    <n v="514803"/>
    <d v="2019-05-23T00:00:00"/>
    <m/>
    <n v="514803"/>
    <m/>
    <s v="TAL"/>
    <n v="16"/>
    <n v="5"/>
    <s v="568397641165"/>
    <n v="514803"/>
    <n v="514803"/>
    <s v="AC/018P-0350323"/>
    <m/>
  </r>
  <r>
    <n v="531"/>
    <s v="Bảo Việt Nhân Thọ Móng Cái"/>
    <m/>
    <s v="S108701001"/>
    <s v="Phòng KD Móng Cái - MCA"/>
    <s v="A108701003"/>
    <s v="Ban Đầm Hà 1 - MCA"/>
    <s v="U108701026"/>
    <x v="0"/>
    <s v="D108721665"/>
    <s v="Phạm Thị Quý"/>
    <s v="Tư vấn tài chính"/>
    <d v="2014-04-16T00:00:00"/>
    <m/>
    <s v="568788172"/>
    <s v="Hoàng Văn Yên"/>
    <s v="Thôn Tân Hà, Xã Tân Bình, Huyện Đầm Hà, Quảng Ninh"/>
    <m/>
    <m/>
    <s v="0984657006"/>
    <s v="AC/018P-0350326"/>
    <m/>
    <d v="2019-05-17T00:00:00"/>
    <d v="2019-11-16T00:00:00"/>
    <n v="1551842"/>
    <n v="1551842"/>
    <d v="2019-05-23T00:00:00"/>
    <m/>
    <n v="1551842"/>
    <m/>
    <s v="TAL"/>
    <n v="17"/>
    <n v="5"/>
    <s v="568788172175"/>
    <n v="1551842"/>
    <n v="1551842"/>
    <s v="AC/018P-0350326"/>
    <m/>
  </r>
  <r>
    <n v="532"/>
    <s v="Bảo Việt Nhân Thọ Móng Cái"/>
    <m/>
    <s v="S108701001"/>
    <s v="Phòng KD Móng Cái - MCA"/>
    <s v="A108701003"/>
    <s v="Ban Đầm Hà 1 - MCA"/>
    <s v="U108701026"/>
    <x v="0"/>
    <s v="D108721665"/>
    <s v="Phạm Thị Quý"/>
    <s v="Tư vấn tài chính"/>
    <d v="2014-04-16T00:00:00"/>
    <m/>
    <s v="568399140"/>
    <s v="Lưu Thị Hường"/>
    <s v="Thôn Bình Nguyên, Xã Tân Bình, Huyện Đầm Hà, Quảng Ninh"/>
    <m/>
    <m/>
    <s v="01683813209"/>
    <s v="AC/018P-0350327"/>
    <m/>
    <d v="2019-05-19T00:00:00"/>
    <d v="2020-05-18T00:00:00"/>
    <n v="3063864"/>
    <n v="3063864"/>
    <d v="2019-05-23T00:00:00"/>
    <m/>
    <n v="3063864"/>
    <m/>
    <s v="TAL"/>
    <n v="19"/>
    <n v="5"/>
    <s v="568399140195"/>
    <n v="3063864"/>
    <n v="3063864"/>
    <s v="AC/018P-0350327"/>
    <m/>
  </r>
  <r>
    <n v="533"/>
    <s v="Bảo Việt Nhân Thọ Móng Cái"/>
    <m/>
    <s v="S108701001"/>
    <s v="Phòng KD Móng Cái - MCA"/>
    <s v="A108701003"/>
    <s v="Ban Đầm Hà 1 - MCA"/>
    <s v="U108701026"/>
    <x v="0"/>
    <s v="D108721665"/>
    <s v="Phạm Thị Quý"/>
    <s v="Tư vấn tài chính"/>
    <d v="2014-04-16T00:00:00"/>
    <m/>
    <s v="568401741"/>
    <s v="Trần Bá Cường"/>
    <s v="Thôn Bình Nguyên, Xã Tân Bình, Huyện Đầm Hà, Quảng Ninh"/>
    <m/>
    <m/>
    <s v="01649 927 378"/>
    <s v="AC/018P-0350328"/>
    <m/>
    <d v="2019-05-20T00:00:00"/>
    <d v="2020-05-19T00:00:00"/>
    <n v="3000000"/>
    <n v="3000000"/>
    <d v="2019-05-23T00:00:00"/>
    <m/>
    <n v="3000000"/>
    <m/>
    <s v="TAL"/>
    <n v="20"/>
    <n v="5"/>
    <s v="568401741205"/>
    <n v="3000000"/>
    <n v="3000000"/>
    <s v="AC/018P-0350328"/>
    <m/>
  </r>
  <r>
    <n v="534"/>
    <s v="Bảo Việt Nhân Thọ Móng Cái"/>
    <m/>
    <s v="S108701001"/>
    <s v="Phòng KD Móng Cái - MCA"/>
    <s v="A108701003"/>
    <s v="Ban Đầm Hà 1 - MCA"/>
    <s v="U108701026"/>
    <x v="0"/>
    <s v="D108721665"/>
    <s v="Phạm Thị Quý"/>
    <s v="Tư vấn tài chính"/>
    <d v="2014-04-16T00:00:00"/>
    <m/>
    <s v="568589101"/>
    <s v="Dường Cắm Sồi"/>
    <s v="Thôn Tân Hà, Xã Tân Bình, Huyện Đầm Hà, Quảng Ninh"/>
    <m/>
    <m/>
    <s v="01632872198"/>
    <s v="AC/018P-0350329"/>
    <m/>
    <d v="2019-05-26T00:00:00"/>
    <d v="2019-11-25T00:00:00"/>
    <n v="1544306"/>
    <n v="1544306"/>
    <d v="2019-05-23T00:00:00"/>
    <m/>
    <n v="1544306"/>
    <m/>
    <s v="TAL"/>
    <n v="26"/>
    <n v="5"/>
    <s v="568589101265"/>
    <n v="1544306"/>
    <n v="1544306"/>
    <s v="AC/018P-0350329"/>
    <m/>
  </r>
  <r>
    <n v="535"/>
    <s v="Bảo Việt Nhân Thọ Móng Cái"/>
    <m/>
    <s v="S108701001"/>
    <s v="Phòng KD Móng Cái - MCA"/>
    <s v="A108701003"/>
    <s v="Ban Đầm Hà 1 - MCA"/>
    <s v="U108701026"/>
    <x v="0"/>
    <s v="D108722460"/>
    <s v="Dương Thu Hiên"/>
    <s v="Tư vấn tài chính"/>
    <d v="2014-06-20T00:00:00"/>
    <m/>
    <s v="569371811"/>
    <s v="Lý Văn Làu"/>
    <s v="132 Thôn Thác Bưởi 1, Xã Tiên Lãng, Huyện Tiên Yên, Quảng Ninh"/>
    <m/>
    <m/>
    <s v="0967174782"/>
    <s v="AC/018P-0350330"/>
    <m/>
    <d v="2019-05-21T00:00:00"/>
    <d v="2019-11-20T00:00:00"/>
    <n v="3193323"/>
    <n v="3193323"/>
    <d v="2019-05-21T00:00:00"/>
    <m/>
    <n v="3193323"/>
    <m/>
    <s v="TAL"/>
    <n v="21"/>
    <n v="5"/>
    <s v="569371811215"/>
    <n v="3193323"/>
    <n v="3193323"/>
    <s v="AC/018P-0350330"/>
    <m/>
  </r>
  <r>
    <n v="536"/>
    <s v="Bảo Việt Nhân Thọ Móng Cái"/>
    <m/>
    <s v="S108701001"/>
    <s v="Phòng KD Móng Cái - MCA"/>
    <s v="A108701003"/>
    <s v="Ban Đầm Hà 1 - MCA"/>
    <s v="U108701026"/>
    <x v="0"/>
    <s v="D108724167"/>
    <s v="Đặng Vân Trường"/>
    <s v="Tư vấn tài chính"/>
    <d v="2014-09-16T00:00:00"/>
    <m/>
    <s v="569256377"/>
    <s v="Trần Thị Chạu"/>
    <s v="Thôn Đông, Xã Dực Yên, Huyện Đầm Hà, Quảng Ninh"/>
    <m/>
    <m/>
    <s v="01627498526"/>
    <s v="AC/018P-0347868"/>
    <m/>
    <d v="2019-03-12T00:00:00"/>
    <d v="2019-04-11T00:00:00"/>
    <n v="1016796"/>
    <m/>
    <m/>
    <m/>
    <n v="1016796"/>
    <m/>
    <s v="TAL"/>
    <n v="12"/>
    <n v="3"/>
    <s v="569256377123"/>
    <n v="1016796"/>
    <s v=""/>
    <s v=""/>
    <m/>
  </r>
  <r>
    <n v="537"/>
    <s v="Bảo Việt Nhân Thọ Móng Cái"/>
    <m/>
    <s v="S108701001"/>
    <s v="Phòng KD Móng Cái - MCA"/>
    <s v="A108701003"/>
    <s v="Ban Đầm Hà 1 - MCA"/>
    <s v="U108701026"/>
    <x v="0"/>
    <s v="D108724167"/>
    <s v="Đặng Vân Trường"/>
    <s v="Tư vấn tài chính"/>
    <d v="2014-09-16T00:00:00"/>
    <m/>
    <s v="569256377"/>
    <s v="Trần Thị Chạu"/>
    <s v="Thôn Đông, Xã Dực Yên, Huyện Đầm Hà, Quảng Ninh"/>
    <m/>
    <m/>
    <s v="01627498526"/>
    <s v="AC/018P-0349075"/>
    <m/>
    <d v="2019-04-12T00:00:00"/>
    <d v="2019-05-11T00:00:00"/>
    <n v="1016796"/>
    <m/>
    <m/>
    <m/>
    <n v="1016796"/>
    <m/>
    <s v="TAL"/>
    <n v="12"/>
    <n v="4"/>
    <s v="569256377124"/>
    <n v="1016796"/>
    <s v=""/>
    <s v=""/>
    <m/>
  </r>
  <r>
    <n v="538"/>
    <s v="Bảo Việt Nhân Thọ Móng Cái"/>
    <m/>
    <s v="S108701001"/>
    <s v="Phòng KD Móng Cái - MCA"/>
    <s v="A108701003"/>
    <s v="Ban Đầm Hà 1 - MCA"/>
    <s v="U108701026"/>
    <x v="0"/>
    <s v="D108724167"/>
    <s v="Đặng Vân Trường"/>
    <s v="Tư vấn tài chính"/>
    <d v="2014-09-16T00:00:00"/>
    <m/>
    <s v="568623279"/>
    <s v="Ngô Thị Huệ"/>
    <s v="Số nhà 01 -  Đông Tiến 2, Thị trấn Tiên Yên, Huyện Tiên Yên, Quảng Ninh"/>
    <m/>
    <m/>
    <s v="01695332324"/>
    <s v="AC/018P-0350331"/>
    <m/>
    <d v="2019-05-03T00:00:00"/>
    <d v="2019-08-02T00:00:00"/>
    <n v="1509504"/>
    <n v="1509504"/>
    <d v="2019-05-21T00:00:00"/>
    <m/>
    <n v="1509504"/>
    <m/>
    <s v="TAL"/>
    <n v="3"/>
    <n v="5"/>
    <s v="56862327935"/>
    <n v="1509504"/>
    <n v="1509504"/>
    <s v="AC/018P-0350331"/>
    <m/>
  </r>
  <r>
    <n v="539"/>
    <s v="Bảo Việt Nhân Thọ Móng Cái"/>
    <m/>
    <s v="S108701001"/>
    <s v="Phòng KD Móng Cái - MCA"/>
    <s v="A108701003"/>
    <s v="Ban Đầm Hà 1 - MCA"/>
    <s v="U108701026"/>
    <x v="0"/>
    <s v="D108724167"/>
    <s v="Đặng Vân Trường"/>
    <s v="Tư vấn tài chính"/>
    <d v="2014-09-16T00:00:00"/>
    <m/>
    <s v="569137113"/>
    <s v="Hoàng Thị Hiên"/>
    <s v="Thôn Tân Mai, Tân Lập, Huyện Đầm Hà, Quảng Ninh"/>
    <m/>
    <m/>
    <s v="0918500748"/>
    <s v="AC/018P-0350332"/>
    <m/>
    <d v="2019-05-09T00:00:00"/>
    <d v="2019-06-08T00:00:00"/>
    <n v="1019983"/>
    <n v="1019983"/>
    <d v="2019-05-21T00:00:00"/>
    <m/>
    <n v="1019983"/>
    <m/>
    <s v="TAL"/>
    <n v="9"/>
    <n v="5"/>
    <s v="56913711395"/>
    <n v="1019983"/>
    <n v="1019983"/>
    <s v="AC/018P-0350332"/>
    <m/>
  </r>
  <r>
    <n v="540"/>
    <s v="Bảo Việt Nhân Thọ Móng Cái"/>
    <m/>
    <s v="S108701001"/>
    <s v="Phòng KD Móng Cái - MCA"/>
    <s v="A108701003"/>
    <s v="Ban Đầm Hà 1 - MCA"/>
    <s v="U108701026"/>
    <x v="0"/>
    <s v="D108724167"/>
    <s v="Đặng Vân Trường"/>
    <s v="Tư vấn tài chính"/>
    <d v="2014-09-16T00:00:00"/>
    <m/>
    <s v="569256377"/>
    <s v="Trần Thị Chạu"/>
    <s v="Thôn Đông, Xã Dực Yên, Huyện Đầm Hà, Quảng Ninh"/>
    <m/>
    <m/>
    <s v="01627498526"/>
    <s v="AC/018P-0350333"/>
    <m/>
    <d v="2019-05-12T00:00:00"/>
    <d v="2019-06-11T00:00:00"/>
    <n v="1016796"/>
    <m/>
    <m/>
    <m/>
    <n v="1016796"/>
    <m/>
    <s v="TAL"/>
    <n v="12"/>
    <n v="5"/>
    <s v="569256377125"/>
    <n v="1016796"/>
    <s v=""/>
    <s v=""/>
    <m/>
  </r>
  <r>
    <n v="541"/>
    <s v="Bảo Việt Nhân Thọ Móng Cái"/>
    <m/>
    <s v="S108701001"/>
    <s v="Phòng KD Móng Cái - MCA"/>
    <s v="A108701003"/>
    <s v="Ban Đầm Hà 1 - MCA"/>
    <s v="U108701026"/>
    <x v="0"/>
    <s v="D108724167"/>
    <s v="Đặng Vân Trường"/>
    <s v="Tư vấn tài chính"/>
    <d v="2014-09-16T00:00:00"/>
    <m/>
    <s v="569257795"/>
    <s v="Trịnh Thị Hà"/>
    <s v="Đông Tiến 1, Thị trấn Tiên Yên, Huyện Tiên Yên, Quảng Ninh"/>
    <m/>
    <m/>
    <s v="0946530738"/>
    <s v="AC/018P-0350334"/>
    <m/>
    <d v="2019-05-12T00:00:00"/>
    <d v="2019-06-11T00:00:00"/>
    <n v="1004800"/>
    <n v="1004800"/>
    <d v="2019-05-21T00:00:00"/>
    <m/>
    <n v="1004800"/>
    <m/>
    <s v="TAL"/>
    <n v="12"/>
    <n v="5"/>
    <s v="569257795125"/>
    <n v="1004800"/>
    <n v="1004800"/>
    <s v="AC/018P-0350334"/>
    <m/>
  </r>
  <r>
    <n v="542"/>
    <s v="Bảo Việt Nhân Thọ Móng Cái"/>
    <m/>
    <s v="S108701001"/>
    <s v="Phòng KD Móng Cái - MCA"/>
    <s v="A108701003"/>
    <s v="Ban Đầm Hà 1 - MCA"/>
    <s v="U108701026"/>
    <x v="0"/>
    <s v="D108724167"/>
    <s v="Đặng Vân Trường"/>
    <s v="Tư vấn tài chính"/>
    <d v="2014-09-16T00:00:00"/>
    <m/>
    <s v="569257854"/>
    <s v="Nguyễn Thị Nhung"/>
    <s v="93 Phố Trần Phú, Thị trấn Đầm Hà, Huyện Đầm Hà, Quảng Ninh"/>
    <m/>
    <m/>
    <s v="01636728456"/>
    <s v="AC/018P-0350335"/>
    <m/>
    <d v="2019-05-14T00:00:00"/>
    <d v="2019-06-13T00:00:00"/>
    <n v="1016970"/>
    <n v="1016970"/>
    <d v="2019-05-20T00:00:00"/>
    <m/>
    <n v="1016970"/>
    <m/>
    <s v="TAL"/>
    <n v="14"/>
    <n v="5"/>
    <s v="569257854145"/>
    <n v="1016970"/>
    <n v="1016970"/>
    <s v="AC/018P-0350335"/>
    <m/>
  </r>
  <r>
    <n v="543"/>
    <s v="Bảo Việt Nhân Thọ Móng Cái"/>
    <m/>
    <s v="S108701001"/>
    <s v="Phòng KD Móng Cái - MCA"/>
    <s v="A108701003"/>
    <s v="Ban Đầm Hà 1 - MCA"/>
    <s v="U108701026"/>
    <x v="0"/>
    <s v="D108724167"/>
    <s v="Đặng Vân Trường"/>
    <s v="Tư vấn tài chính"/>
    <d v="2014-09-16T00:00:00"/>
    <m/>
    <s v="03701800034383"/>
    <s v="Đặng Vân Trường"/>
    <s v="Trần Quốc Toản, Huyện Hải Hà, Tỉnh Quảng Ninh"/>
    <s v="0988119991"/>
    <s v="033879443"/>
    <m/>
    <s v="08700010516"/>
    <m/>
    <d v="2019-05-16T00:00:00"/>
    <d v="2019-06-15T00:00:00"/>
    <n v="305700"/>
    <m/>
    <m/>
    <m/>
    <n v="305700"/>
    <m/>
    <s v="BVL"/>
    <n v="16"/>
    <n v="5"/>
    <s v="03701800034383165"/>
    <n v="305700"/>
    <n v="305700"/>
    <s v="AC/018P-0350336"/>
    <m/>
  </r>
  <r>
    <n v="544"/>
    <s v="Bảo Việt Nhân Thọ Móng Cái"/>
    <m/>
    <s v="S108701001"/>
    <s v="Phòng KD Móng Cái - MCA"/>
    <s v="A108701003"/>
    <s v="Ban Đầm Hà 1 - MCA"/>
    <s v="U108701026"/>
    <x v="0"/>
    <s v="D108724167"/>
    <s v="Đặng Vân Trường"/>
    <s v="Tư vấn tài chính"/>
    <d v="2014-09-16T00:00:00"/>
    <m/>
    <s v="569371834"/>
    <s v="Tô Việt Thành"/>
    <s v="Số nhà 142 - Thôn Thác Bưởi 1, Xã Tiên Lãng, Huyện Tiên Yên, Quảng Ninh"/>
    <s v="01683785782"/>
    <s v="0349984863"/>
    <s v="0383785782"/>
    <s v="AC/018P-0350337"/>
    <m/>
    <d v="2019-05-21T00:00:00"/>
    <d v="2019-11-20T00:00:00"/>
    <n v="3181971"/>
    <n v="3181971"/>
    <d v="2019-05-13T00:00:00"/>
    <m/>
    <n v="3181971"/>
    <m/>
    <s v="TAL"/>
    <n v="21"/>
    <n v="5"/>
    <s v="569371834215"/>
    <n v="3181971"/>
    <n v="3181971"/>
    <s v="AC/018P-0350337"/>
    <m/>
  </r>
  <r>
    <n v="545"/>
    <s v="Bảo Việt Nhân Thọ Móng Cái"/>
    <m/>
    <s v="S108701001"/>
    <s v="Phòng KD Móng Cái - MCA"/>
    <s v="A108701003"/>
    <s v="Ban Đầm Hà 1 - MCA"/>
    <s v="U108701026"/>
    <x v="0"/>
    <s v="D108724167"/>
    <s v="Đặng Vân Trường"/>
    <s v="Tư vấn tài chính"/>
    <d v="2014-09-16T00:00:00"/>
    <m/>
    <s v="568974078"/>
    <s v="Nguyễn Văn Hải"/>
    <s v="Thôn Đồng Tâm, Xã Dực Yên, Huyện Đầm Hà, Quảng Ninh"/>
    <m/>
    <m/>
    <s v="0948904977"/>
    <s v="AC/018P-0350338"/>
    <m/>
    <d v="2019-05-24T00:00:00"/>
    <d v="2019-06-23T00:00:00"/>
    <n v="500000"/>
    <n v="500000"/>
    <d v="2019-05-22T00:00:00"/>
    <m/>
    <n v="500000"/>
    <m/>
    <s v="TAL"/>
    <n v="24"/>
    <n v="5"/>
    <s v="568974078245"/>
    <n v="500000"/>
    <n v="500000"/>
    <s v="AC/018P-0350338"/>
    <m/>
  </r>
  <r>
    <n v="546"/>
    <s v="Bảo Việt Nhân Thọ Móng Cái"/>
    <m/>
    <s v="S108701001"/>
    <s v="Phòng KD Móng Cái - MCA"/>
    <s v="A108701003"/>
    <s v="Ban Đầm Hà 1 - MCA"/>
    <s v="U108701026"/>
    <x v="0"/>
    <s v="D108731361"/>
    <s v="Nguyễn Thị Mười"/>
    <s v="Tư vấn tài chính"/>
    <d v="2016-04-13T00:00:00"/>
    <m/>
    <s v="568980386"/>
    <s v="Hà Thị Thắm (Hà Thị Thắm)"/>
    <s v="Thôn Tân Thanh, Xã Quảng Tân, Huyện Đầm Hà, Quảng Ninh"/>
    <m/>
    <m/>
    <s v="01628567853"/>
    <s v="AC/018P-0350342"/>
    <m/>
    <d v="2019-05-06T00:00:00"/>
    <d v="2019-06-05T00:00:00"/>
    <n v="513105"/>
    <m/>
    <m/>
    <m/>
    <n v="513105"/>
    <m/>
    <s v="TAL"/>
    <n v="6"/>
    <n v="5"/>
    <s v="56898038665"/>
    <n v="513105"/>
    <n v="513105"/>
    <s v="AC/018P-0350342"/>
    <m/>
  </r>
  <r>
    <n v="547"/>
    <s v="Bảo Việt Nhân Thọ Móng Cái"/>
    <m/>
    <s v="S108701001"/>
    <s v="Phòng KD Móng Cái - MCA"/>
    <s v="A108701003"/>
    <s v="Ban Đầm Hà 1 - MCA"/>
    <s v="U108701026"/>
    <x v="0"/>
    <s v="D108731361"/>
    <s v="Nguyễn Thị Mười"/>
    <s v="Tư vấn tài chính"/>
    <d v="2016-04-13T00:00:00"/>
    <m/>
    <s v="569361261"/>
    <s v="Lê Thị Thơ"/>
    <s v="Thôn Tân Thanh, Xã Quảng Tân, Huyện Đầm Hà, Quảng Ninh"/>
    <m/>
    <m/>
    <s v="0368809001"/>
    <s v="AC/018P-0350343"/>
    <m/>
    <d v="2019-05-06T00:00:00"/>
    <d v="2019-11-05T00:00:00"/>
    <n v="3097446"/>
    <m/>
    <m/>
    <m/>
    <n v="3097446"/>
    <m/>
    <s v="TAL"/>
    <n v="6"/>
    <n v="5"/>
    <s v="56936126165"/>
    <n v="3097446"/>
    <n v="3097446"/>
    <s v="AC/018P-0350343"/>
    <m/>
  </r>
  <r>
    <n v="548"/>
    <s v="Bảo Việt Nhân Thọ Móng Cái"/>
    <m/>
    <s v="S108701001"/>
    <s v="Phòng KD Móng Cái - MCA"/>
    <s v="A108701003"/>
    <s v="Ban Đầm Hà 1 - MCA"/>
    <s v="U108701026"/>
    <x v="0"/>
    <s v="D108731361"/>
    <s v="Nguyễn Thị Mười"/>
    <s v="Tư vấn tài chính"/>
    <d v="2016-04-13T00:00:00"/>
    <m/>
    <s v="568783070"/>
    <s v="Nguyễn Văn Hưng"/>
    <s v="Phố Lỷ A Coỏng, Thị trấn Đầm Hà, Huyện Đầm Hà, Quảng Ninh"/>
    <m/>
    <m/>
    <s v="0983766389"/>
    <s v="AC/018P-0350344"/>
    <m/>
    <d v="2019-05-11T00:00:00"/>
    <d v="2019-11-10T00:00:00"/>
    <n v="3000000"/>
    <m/>
    <m/>
    <m/>
    <n v="3000000"/>
    <m/>
    <s v="TAL"/>
    <n v="11"/>
    <n v="5"/>
    <s v="568783070115"/>
    <n v="3000000"/>
    <n v="3000000"/>
    <s v="AC/018P-0350344"/>
    <m/>
  </r>
  <r>
    <n v="549"/>
    <s v="Bảo Việt Nhân Thọ Móng Cái"/>
    <m/>
    <s v="S108701001"/>
    <s v="Phòng KD Móng Cái - MCA"/>
    <s v="A108701003"/>
    <s v="Ban Đầm Hà 1 - MCA"/>
    <s v="U108701026"/>
    <x v="0"/>
    <s v="D108731361"/>
    <s v="Nguyễn Thị Mười"/>
    <s v="Tư vấn tài chính"/>
    <d v="2016-04-13T00:00:00"/>
    <m/>
    <s v="568926545"/>
    <s v="Nguyễn Thị Mười"/>
    <s v="Thôn Tân Thanh, Xã Quảng Tân, Huyện Đầm Hà, Quảng Ninh"/>
    <s v="01228351670"/>
    <m/>
    <m/>
    <s v="AC/018P-0350345"/>
    <m/>
    <d v="2019-05-14T00:00:00"/>
    <d v="2019-06-13T00:00:00"/>
    <n v="514931"/>
    <m/>
    <m/>
    <m/>
    <n v="514931"/>
    <m/>
    <s v="TAL"/>
    <n v="14"/>
    <n v="5"/>
    <s v="568926545145"/>
    <n v="514931"/>
    <n v="514931"/>
    <s v="AC/018P-0350345"/>
    <m/>
  </r>
  <r>
    <n v="550"/>
    <s v="Bảo Việt Nhân Thọ Móng Cái"/>
    <m/>
    <s v="S108701001"/>
    <s v="Phòng KD Móng Cái - MCA"/>
    <s v="A108701003"/>
    <s v="Ban Đầm Hà 1 - MCA"/>
    <s v="U108701026"/>
    <x v="0"/>
    <s v="D108731361"/>
    <s v="Nguyễn Thị Mười"/>
    <s v="Tư vấn tài chính"/>
    <d v="2016-04-13T00:00:00"/>
    <m/>
    <s v="568791136"/>
    <s v="Vũ Thị Huế"/>
    <s v="Thôn Tân Thanh, Xã Quảng Tân, Huyện Đầm Hà, Quảng Ninh"/>
    <m/>
    <m/>
    <s v="01646729411"/>
    <s v="AC/018P-0350346"/>
    <m/>
    <d v="2019-05-17T00:00:00"/>
    <d v="2019-06-16T00:00:00"/>
    <n v="512964"/>
    <m/>
    <m/>
    <m/>
    <n v="512964"/>
    <m/>
    <s v="TAL"/>
    <n v="17"/>
    <n v="5"/>
    <s v="568791136175"/>
    <n v="512964"/>
    <n v="512964"/>
    <s v="AC/018P-0350346"/>
    <m/>
  </r>
  <r>
    <n v="551"/>
    <s v="Bảo Việt Nhân Thọ Móng Cái"/>
    <m/>
    <s v="S108701001"/>
    <s v="Phòng KD Móng Cái - MCA"/>
    <s v="A108701003"/>
    <s v="Ban Đầm Hà 1 - MCA"/>
    <s v="U108701026"/>
    <x v="0"/>
    <s v="D108733387"/>
    <s v="Lương Văn Lợi"/>
    <s v="Trưởng nhóm danh dự"/>
    <d v="2016-07-13T00:00:00"/>
    <m/>
    <s v="568878759"/>
    <s v="Phạm Phương Loan"/>
    <s v="Số 47 - Phố Long Tiên, Thị trấn Tiên Yên, Huyện Tiên Yên, Quảng Ninh"/>
    <s v="01694672666"/>
    <m/>
    <s v="0969204560"/>
    <s v="AC/018P-0347883"/>
    <m/>
    <d v="2019-03-03T00:00:00"/>
    <d v="2019-04-02T00:00:00"/>
    <n v="800338"/>
    <n v="800337.76"/>
    <d v="2019-05-23T00:00:00"/>
    <m/>
    <n v="800338"/>
    <m/>
    <s v="TAL"/>
    <n v="3"/>
    <n v="3"/>
    <s v="56887875933"/>
    <n v="800338"/>
    <n v="800337.76"/>
    <s v="AC/018P-0347883"/>
    <m/>
  </r>
  <r>
    <n v="552"/>
    <s v="Bảo Việt Nhân Thọ Móng Cái"/>
    <m/>
    <s v="S108701001"/>
    <s v="Phòng KD Móng Cái - MCA"/>
    <s v="A108701003"/>
    <s v="Ban Đầm Hà 1 - MCA"/>
    <s v="U108701026"/>
    <x v="0"/>
    <s v="D108733387"/>
    <s v="Lương Văn Lợi"/>
    <s v="Trưởng nhóm danh dự"/>
    <d v="2016-07-13T00:00:00"/>
    <m/>
    <s v="568878759"/>
    <s v="Phạm Phương Loan"/>
    <s v="Số 47 - Phố Long Tiên, Thị trấn Tiên Yên, Huyện Tiên Yên, Quảng Ninh"/>
    <s v="01694672666"/>
    <m/>
    <s v="0969204560"/>
    <s v="AC/018P-0349098"/>
    <m/>
    <d v="2019-04-03T00:00:00"/>
    <d v="2019-05-02T00:00:00"/>
    <n v="800338"/>
    <n v="800337.76"/>
    <d v="2019-05-23T00:00:00"/>
    <m/>
    <n v="800338"/>
    <m/>
    <s v="TAL"/>
    <n v="3"/>
    <n v="4"/>
    <s v="56887875934"/>
    <n v="800338"/>
    <n v="800337.76"/>
    <s v="AC/018P-0349098"/>
    <m/>
  </r>
  <r>
    <n v="553"/>
    <s v="Bảo Việt Nhân Thọ Móng Cái"/>
    <m/>
    <s v="S108701001"/>
    <s v="Phòng KD Móng Cái - MCA"/>
    <s v="A108701003"/>
    <s v="Ban Đầm Hà 1 - MCA"/>
    <s v="U108701026"/>
    <x v="0"/>
    <s v="D108733387"/>
    <s v="Lương Văn Lợi"/>
    <s v="Trưởng nhóm danh dự"/>
    <d v="2016-07-13T00:00:00"/>
    <m/>
    <s v="569020424"/>
    <s v="Hà Văn Tâm"/>
    <s v="Thôn Làng Nhội, Xã Đông Hải, Huyện Tiên Yên, Quảng Ninh"/>
    <m/>
    <m/>
    <s v="0988639911"/>
    <s v="AC/018P-0349099"/>
    <m/>
    <d v="2019-04-28T00:00:00"/>
    <d v="2020-04-27T00:00:00"/>
    <n v="9800000"/>
    <m/>
    <m/>
    <m/>
    <n v="9800000"/>
    <m/>
    <s v="TAL"/>
    <n v="28"/>
    <n v="4"/>
    <s v="569020424284"/>
    <n v="9800000"/>
    <s v=""/>
    <s v=""/>
    <m/>
  </r>
  <r>
    <n v="554"/>
    <s v="Bảo Việt Nhân Thọ Móng Cái"/>
    <m/>
    <s v="S108701001"/>
    <s v="Phòng KD Móng Cái - MCA"/>
    <s v="A108701003"/>
    <s v="Ban Đầm Hà 1 - MCA"/>
    <s v="U108701026"/>
    <x v="0"/>
    <s v="D108733387"/>
    <s v="Lương Văn Lợi"/>
    <s v="Trưởng nhóm danh dự"/>
    <d v="2016-07-13T00:00:00"/>
    <m/>
    <s v="568878759"/>
    <s v="Phạm Phương Loan"/>
    <s v="Số 47 - Phố Long Tiên, Thị trấn Tiên Yên, Huyện Tiên Yên, Quảng Ninh"/>
    <s v="01694672666"/>
    <m/>
    <s v="0969204560"/>
    <s v="AC/018P-0350347"/>
    <m/>
    <d v="2019-05-03T00:00:00"/>
    <d v="2019-06-02T00:00:00"/>
    <n v="800338"/>
    <m/>
    <m/>
    <m/>
    <n v="800338"/>
    <m/>
    <s v="TAL"/>
    <n v="3"/>
    <n v="5"/>
    <s v="56887875935"/>
    <n v="800338"/>
    <s v=""/>
    <s v=""/>
    <m/>
  </r>
  <r>
    <n v="555"/>
    <s v="Bảo Việt Nhân Thọ Móng Cái"/>
    <m/>
    <s v="S108701001"/>
    <s v="Phòng KD Móng Cái - MCA"/>
    <s v="A108701003"/>
    <s v="Ban Đầm Hà 1 - MCA"/>
    <s v="U108701023"/>
    <x v="1"/>
    <s v="D108701078"/>
    <s v="Hoàng Thị Năm"/>
    <s v="Tư vấn tài chính"/>
    <d v="2018-01-24T00:00:00"/>
    <m/>
    <s v="569237223"/>
    <s v="Hoàng Thị Năm"/>
    <s v="60A - Phố Quang Trung, Thị trấn Tiên Yên, Huyện Tiên Yên, Quảng Ninh"/>
    <m/>
    <m/>
    <s v="0934352258"/>
    <s v="AC/018P-0350349"/>
    <m/>
    <d v="2019-05-07T00:00:00"/>
    <d v="2020-05-06T00:00:00"/>
    <n v="12011320"/>
    <m/>
    <m/>
    <m/>
    <n v="12011320"/>
    <m/>
    <s v="TAL"/>
    <n v="7"/>
    <n v="5"/>
    <s v="56923722375"/>
    <n v="12011320"/>
    <s v=""/>
    <s v=""/>
    <m/>
  </r>
  <r>
    <n v="556"/>
    <s v="Bảo Việt Nhân Thọ Móng Cái"/>
    <m/>
    <s v="S108701001"/>
    <s v="Phòng KD Móng Cái - MCA"/>
    <s v="A108701003"/>
    <s v="Ban Đầm Hà 1 - MCA"/>
    <s v="U108701023"/>
    <x v="1"/>
    <s v="D108701078"/>
    <s v="Hoàng Thị Năm"/>
    <s v="Tư vấn tài chính"/>
    <d v="2018-01-24T00:00:00"/>
    <m/>
    <s v="569236618"/>
    <s v="Hoàng Thu Hương"/>
    <s v="Số 423 - Phố Lý Thường Kiệt, Thị trấn Tiên Yên, Huyện Tiên Yên, Quảng Ninh"/>
    <m/>
    <m/>
    <s v="01694041988"/>
    <s v="AC/018P-0350348"/>
    <m/>
    <d v="2019-05-07T00:00:00"/>
    <d v="2020-05-06T00:00:00"/>
    <n v="12011320"/>
    <m/>
    <m/>
    <m/>
    <n v="12011320"/>
    <m/>
    <s v="TAL"/>
    <n v="7"/>
    <n v="5"/>
    <s v="56923661875"/>
    <n v="12011320"/>
    <s v=""/>
    <s v=""/>
    <m/>
  </r>
  <r>
    <n v="557"/>
    <s v="Bảo Việt Nhân Thọ Móng Cái"/>
    <m/>
    <s v="S108701001"/>
    <s v="Phòng KD Móng Cái - MCA"/>
    <s v="A108701003"/>
    <s v="Ban Đầm Hà 1 - MCA"/>
    <s v="U108701023"/>
    <x v="1"/>
    <s v="D108701078"/>
    <s v="Hoàng Thị Năm"/>
    <s v="Tư vấn tài chính"/>
    <d v="2018-01-24T00:00:00"/>
    <m/>
    <s v="569226807"/>
    <s v="Chu Khánh Hiệp"/>
    <s v="71 Quang Trung, Thị trấn Tiên Yên, Huyện Tiên Yên, Quảng Ninh"/>
    <m/>
    <m/>
    <s v="0974507086"/>
    <s v="AC/018P-0350350"/>
    <m/>
    <d v="2019-05-21T00:00:00"/>
    <d v="2019-06-20T00:00:00"/>
    <n v="1000000"/>
    <m/>
    <m/>
    <m/>
    <n v="1000000"/>
    <m/>
    <s v="TAL"/>
    <n v="21"/>
    <n v="5"/>
    <s v="569226807215"/>
    <n v="1000000"/>
    <s v=""/>
    <s v=""/>
    <m/>
  </r>
  <r>
    <n v="558"/>
    <s v="Bảo Việt Nhân Thọ Móng Cái"/>
    <m/>
    <s v="S108701001"/>
    <s v="Phòng KD Móng Cái - MCA"/>
    <s v="A108701003"/>
    <s v="Ban Đầm Hà 1 - MCA"/>
    <s v="U108701023"/>
    <x v="1"/>
    <s v="D108701078"/>
    <s v="Hoàng Thị Năm"/>
    <s v="Tư vấn tài chính"/>
    <d v="2018-01-24T00:00:00"/>
    <m/>
    <s v="05708700001208"/>
    <s v="Chu Thùy Dương"/>
    <s v="71 Quang Trung, Huyện Tiên Yên, Tỉnh Quảng Ninh"/>
    <s v="0342412222"/>
    <m/>
    <m/>
    <s v="08700010390"/>
    <m/>
    <d v="2019-05-22T00:00:00"/>
    <d v="2020-05-21T00:00:00"/>
    <n v="5919600"/>
    <m/>
    <m/>
    <m/>
    <n v="5919600"/>
    <m/>
    <s v="BVL"/>
    <n v="22"/>
    <n v="5"/>
    <s v="05708700001208225"/>
    <n v="5919600"/>
    <s v=""/>
    <s v=""/>
    <m/>
  </r>
  <r>
    <n v="559"/>
    <s v="Bảo Việt Nhân Thọ Móng Cái"/>
    <m/>
    <s v="S108701001"/>
    <s v="Phòng KD Móng Cái - MCA"/>
    <s v="A108701003"/>
    <s v="Ban Đầm Hà 1 - MCA"/>
    <s v="U108701023"/>
    <x v="1"/>
    <s v="D108701078"/>
    <s v="Hoàng Thị Năm"/>
    <s v="Tư vấn tài chính"/>
    <d v="2018-01-24T00:00:00"/>
    <m/>
    <s v="569271002"/>
    <s v="Hoàng Thị Năm"/>
    <s v="60A - Phố Quang Trung, Thị trấn Tiên Yên, Huyện Tiên Yên, Quảng Ninh"/>
    <m/>
    <m/>
    <s v="0934352258"/>
    <s v="AC/018P-0350352"/>
    <m/>
    <d v="2019-05-28T00:00:00"/>
    <d v="2019-06-27T00:00:00"/>
    <n v="1000000"/>
    <m/>
    <m/>
    <m/>
    <m/>
    <m/>
    <s v="TAL"/>
    <n v="28"/>
    <n v="5"/>
    <s v="569271002285"/>
    <s v=""/>
    <s v=""/>
    <s v=""/>
    <m/>
  </r>
  <r>
    <n v="560"/>
    <s v="Bảo Việt Nhân Thọ Móng Cái"/>
    <m/>
    <s v="S108701001"/>
    <s v="Phòng KD Móng Cái - MCA"/>
    <s v="A108701003"/>
    <s v="Ban Đầm Hà 1 - MCA"/>
    <s v="U108701023"/>
    <x v="1"/>
    <s v="D108701078"/>
    <s v="Hoàng Thị Năm"/>
    <s v="Tư vấn tài chính"/>
    <d v="2018-01-24T00:00:00"/>
    <m/>
    <s v="569271124"/>
    <s v="Phạm Thái Thịnh"/>
    <s v="SN 59, Phố Quang Trung, Thị trấn Tiên Yên, Huyện Tiên Yên, Quảng Ninh"/>
    <m/>
    <m/>
    <s v="0934352258"/>
    <s v="AC/018P-0350353"/>
    <m/>
    <d v="2019-05-28T00:00:00"/>
    <d v="2019-06-27T00:00:00"/>
    <n v="1000000"/>
    <m/>
    <m/>
    <m/>
    <m/>
    <m/>
    <s v="TAL"/>
    <n v="28"/>
    <n v="5"/>
    <s v="569271124285"/>
    <s v=""/>
    <s v=""/>
    <s v=""/>
    <m/>
  </r>
  <r>
    <n v="561"/>
    <s v="Bảo Việt Nhân Thọ Móng Cái"/>
    <m/>
    <s v="S108701001"/>
    <s v="Phòng KD Móng Cái - MCA"/>
    <s v="A108701006"/>
    <s v="Ban Hải Hà 1 - MCA"/>
    <s v="U108701126"/>
    <x v="2"/>
    <s v="D108700680"/>
    <s v="Nguyễn Thị Thu Thủy"/>
    <s v="Tư vấn tài chính"/>
    <d v="2017-11-08T00:00:00"/>
    <m/>
    <s v="569162486"/>
    <s v="Bùi Dương Phi"/>
    <s v="Hạ Long, Phường Ninh Dương, Thành phố Móng Cái, Quảng Ninh"/>
    <m/>
    <s v="0332389888"/>
    <s v="0986933670"/>
    <s v="AC/018P-0350978"/>
    <m/>
    <d v="2019-05-19T00:00:00"/>
    <d v="2019-06-18T00:00:00"/>
    <n v="1250000"/>
    <n v="1250000"/>
    <d v="2019-05-28T00:00:00"/>
    <m/>
    <n v="1250000"/>
    <m/>
    <s v="TAL"/>
    <n v="19"/>
    <n v="5"/>
    <s v="569162486195"/>
    <n v="1250000"/>
    <n v="1250000"/>
    <n v="0"/>
    <m/>
  </r>
  <r>
    <n v="562"/>
    <s v="Bảo Việt Nhân Thọ Móng Cái"/>
    <m/>
    <s v="S108701001"/>
    <s v="Phòng KD Móng Cái - MCA"/>
    <s v="A108701006"/>
    <s v="Ban Hải Hà 1 - MCA"/>
    <s v="U108701126"/>
    <x v="2"/>
    <s v="D108701768"/>
    <s v="Vi Thị Hải Ninh"/>
    <s v="Tiền trưởng nhóm"/>
    <d v="2018-06-07T00:00:00"/>
    <m/>
    <s v="569482364"/>
    <s v="Hoàng Tiến Dũng"/>
    <s v="Thôn 3A, Xã Hải Tiến, Thành phố Móng Cái, Quảng Ninh"/>
    <m/>
    <m/>
    <s v="0974852650"/>
    <s v="AC/018P-0350692"/>
    <m/>
    <d v="2019-05-18T00:00:00"/>
    <d v="2019-06-17T00:00:00"/>
    <n v="1078880"/>
    <m/>
    <m/>
    <m/>
    <n v="1078880"/>
    <m/>
    <s v="TAL"/>
    <n v="18"/>
    <n v="5"/>
    <s v="569482364185"/>
    <n v="1078880"/>
    <s v=""/>
    <s v=""/>
    <m/>
  </r>
  <r>
    <n v="563"/>
    <s v="Bảo Việt Nhân Thọ Móng Cái"/>
    <m/>
    <s v="S108701001"/>
    <s v="Phòng KD Móng Cái - MCA"/>
    <s v="A108701006"/>
    <s v="Ban Hải Hà 1 - MCA"/>
    <s v="U108701126"/>
    <x v="2"/>
    <s v="D108701768"/>
    <s v="Vi Thị Hải Ninh"/>
    <s v="Tiền trưởng nhóm"/>
    <d v="2018-06-07T00:00:00"/>
    <m/>
    <s v="569482302"/>
    <s v="Nguyễn Thị Duyên"/>
    <s v="Thôn 3A, Xã Hải Tiến, Thành phố Móng Cái, Quảng Ninh"/>
    <m/>
    <m/>
    <s v="0981496119"/>
    <s v="AC/018P-0350691"/>
    <m/>
    <d v="2019-05-18T00:00:00"/>
    <d v="2019-06-17T00:00:00"/>
    <n v="1098000"/>
    <m/>
    <m/>
    <m/>
    <n v="1098000"/>
    <m/>
    <s v="TAL"/>
    <n v="18"/>
    <n v="5"/>
    <s v="569482302185"/>
    <n v="1098000"/>
    <s v=""/>
    <s v=""/>
    <m/>
  </r>
  <r>
    <n v="564"/>
    <s v="Bảo Việt Nhân Thọ Móng Cái"/>
    <m/>
    <s v="S108701001"/>
    <s v="Phòng KD Móng Cái - MCA"/>
    <s v="A108701006"/>
    <s v="Ban Hải Hà 1 - MCA"/>
    <s v="U108701126"/>
    <x v="2"/>
    <s v="D108701768"/>
    <s v="Vi Thị Hải Ninh"/>
    <s v="Tiền trưởng nhóm"/>
    <d v="2018-06-07T00:00:00"/>
    <m/>
    <s v="569406565"/>
    <s v="Nguyễn Thị Hải"/>
    <s v="Thôn 8, Xã Hải Đông, Thành phố Móng Cái, Quảng Ninh"/>
    <m/>
    <m/>
    <s v="0962325662"/>
    <s v="AC/018P-0350693"/>
    <m/>
    <d v="2019-05-21T00:00:00"/>
    <d v="2019-06-20T00:00:00"/>
    <n v="1091540"/>
    <m/>
    <m/>
    <m/>
    <n v="1091540"/>
    <m/>
    <s v="TAL"/>
    <n v="21"/>
    <n v="5"/>
    <s v="569406565215"/>
    <n v="1091540"/>
    <s v=""/>
    <s v=""/>
    <m/>
  </r>
  <r>
    <n v="565"/>
    <s v="Bảo Việt Nhân Thọ Móng Cái"/>
    <m/>
    <s v="S108701001"/>
    <s v="Phòng KD Móng Cái - MCA"/>
    <s v="A108701006"/>
    <s v="Ban Hải Hà 1 - MCA"/>
    <s v="U108701126"/>
    <x v="2"/>
    <s v="D108701768"/>
    <s v="Vi Thị Hải Ninh"/>
    <s v="Tiền trưởng nhóm"/>
    <d v="2018-06-07T00:00:00"/>
    <m/>
    <s v="569488720"/>
    <s v="Nguyễn Hồng Thương"/>
    <s v="Thôn 2, Xã Hải Đông, Thành phố Móng Cái, Quảng Ninh"/>
    <m/>
    <m/>
    <s v="0968157913"/>
    <s v="AC/018P-0350694"/>
    <m/>
    <d v="2019-05-26T00:00:00"/>
    <d v="2019-06-25T00:00:00"/>
    <n v="1150900"/>
    <m/>
    <m/>
    <m/>
    <m/>
    <m/>
    <s v="TAL"/>
    <n v="26"/>
    <n v="5"/>
    <s v="569488720265"/>
    <s v=""/>
    <s v=""/>
    <s v=""/>
    <m/>
  </r>
  <r>
    <n v="566"/>
    <s v="Bảo Việt Nhân Thọ Móng Cái"/>
    <m/>
    <s v="S108701001"/>
    <s v="Phòng KD Móng Cái - MCA"/>
    <s v="A108701006"/>
    <s v="Ban Hải Hà 1 - MCA"/>
    <s v="U108701126"/>
    <x v="2"/>
    <s v="D108703483"/>
    <s v="Vũ Thị Minh Thúy"/>
    <s v="Tư vấn tài chính"/>
    <d v="2019-02-20T00:00:00"/>
    <m/>
    <s v="569488544"/>
    <s v="Nguyễn Hồng Khuy"/>
    <s v="535 Mạc Đình Chi - Khu 7, Phường Hải Yên, Thành phố Móng Cái, Quảng Ninh"/>
    <m/>
    <m/>
    <s v="0916583886"/>
    <s v="AC/018P-0350981"/>
    <m/>
    <d v="2019-05-30T00:00:00"/>
    <d v="2019-06-29T00:00:00"/>
    <n v="1061500"/>
    <m/>
    <m/>
    <m/>
    <m/>
    <m/>
    <s v="TAL"/>
    <n v="30"/>
    <n v="5"/>
    <s v="569488544305"/>
    <s v=""/>
    <s v=""/>
    <s v=""/>
    <m/>
  </r>
  <r>
    <n v="567"/>
    <s v="Bảo Việt Nhân Thọ Móng Cái"/>
    <m/>
    <s v="S108701001"/>
    <s v="Phòng KD Móng Cái - MCA"/>
    <s v="A108701006"/>
    <s v="Ban Hải Hà 1 - MCA"/>
    <s v="U108701126"/>
    <x v="2"/>
    <s v="D108727766"/>
    <s v="Nguyễn Thị Xiêm"/>
    <s v="Trưởng nhóm"/>
    <d v="2015-06-23T00:00:00"/>
    <m/>
    <s v="569235107"/>
    <s v="Nguyễn Thị Xiêm"/>
    <s v="Thôn 7, Xã Hải Đông, Thành phố Móng Cái, Quảng Ninh"/>
    <m/>
    <m/>
    <s v="0942646818"/>
    <s v="AC/018P-0350752"/>
    <m/>
    <d v="2019-05-07T00:00:00"/>
    <d v="2020-05-06T00:00:00"/>
    <n v="16201160"/>
    <n v="16201160"/>
    <d v="2019-05-24T00:00:00"/>
    <m/>
    <n v="16201160"/>
    <m/>
    <s v="TAL"/>
    <n v="7"/>
    <n v="5"/>
    <s v="56923510775"/>
    <n v="16201160"/>
    <n v="16201160"/>
    <s v="AC/018P-0350752"/>
    <m/>
  </r>
  <r>
    <n v="568"/>
    <s v="Bảo Việt Nhân Thọ Móng Cái"/>
    <m/>
    <s v="S108701001"/>
    <s v="Phòng KD Móng Cái - MCA"/>
    <s v="A108701006"/>
    <s v="Ban Hải Hà 1 - MCA"/>
    <s v="U108701126"/>
    <x v="2"/>
    <s v="D108727766"/>
    <s v="Nguyễn Thị Xiêm"/>
    <s v="Trưởng nhóm"/>
    <d v="2015-06-23T00:00:00"/>
    <m/>
    <s v="07108700000016"/>
    <s v="Nguyễn Thị Xiêm"/>
    <s v="Thôn 7, Thành phố Móng Cái, Tỉnh Quảng Ninh"/>
    <s v="0942646818"/>
    <m/>
    <m/>
    <s v="08700010644"/>
    <s v="08700010644"/>
    <d v="2019-05-20T00:00:00"/>
    <d v="2019-06-19T00:00:00"/>
    <n v="3933700"/>
    <n v="3933700"/>
    <d v="2019-05-24T00:00:00"/>
    <m/>
    <n v="3933700"/>
    <m/>
    <s v="BVL"/>
    <n v="20"/>
    <n v="5"/>
    <s v="07108700000016205"/>
    <n v="3933700"/>
    <n v="3933700"/>
    <n v="0"/>
    <m/>
  </r>
  <r>
    <n v="569"/>
    <s v="Bảo Việt Nhân Thọ Móng Cái"/>
    <m/>
    <s v="S108701001"/>
    <s v="Phòng KD Móng Cái - MCA"/>
    <s v="A108701006"/>
    <s v="Ban Hải Hà 1 - MCA"/>
    <s v="U108701126"/>
    <x v="2"/>
    <s v="D108727766"/>
    <s v="Nguyễn Thị Xiêm"/>
    <s v="Trưởng nhóm"/>
    <d v="2015-06-23T00:00:00"/>
    <m/>
    <s v="568690216"/>
    <s v="Mạc Quốc Cường"/>
    <s v="Thôn 8, Xã Hải Đông, Thành phố Móng Cái, Quảng Ninh"/>
    <m/>
    <m/>
    <s v="0943593828"/>
    <s v="AC/018P-0350754"/>
    <m/>
    <d v="2019-05-23T00:00:00"/>
    <d v="2019-11-22T00:00:00"/>
    <n v="5236746"/>
    <n v="5236746"/>
    <d v="2019-05-24T00:00:00"/>
    <m/>
    <n v="5236746"/>
    <m/>
    <s v="TAL"/>
    <n v="23"/>
    <n v="5"/>
    <s v="568690216235"/>
    <n v="5236746"/>
    <n v="5236746"/>
    <s v="AC/018P-0350754"/>
    <m/>
  </r>
  <r>
    <n v="570"/>
    <s v="Bảo Việt Nhân Thọ Móng Cái"/>
    <m/>
    <s v="S108701001"/>
    <s v="Phòng KD Móng Cái - MCA"/>
    <s v="A108701006"/>
    <s v="Ban Hải Hà 1 - MCA"/>
    <s v="U108701126"/>
    <x v="2"/>
    <s v="D108727766"/>
    <s v="Nguyễn Thị Xiêm"/>
    <s v="Trưởng nhóm"/>
    <d v="2015-06-23T00:00:00"/>
    <m/>
    <s v="568691344"/>
    <s v="Nguyễn Thị Bẩy"/>
    <s v="Thôn 8, Xã Hải Đông, Thành phố Móng Cái, Quảng Ninh"/>
    <m/>
    <m/>
    <s v="0943311828"/>
    <s v="AC/018P-0350755"/>
    <m/>
    <d v="2019-05-23T00:00:00"/>
    <d v="2019-11-22T00:00:00"/>
    <n v="5245226"/>
    <n v="5245226"/>
    <d v="2019-05-24T00:00:00"/>
    <m/>
    <n v="5245226"/>
    <m/>
    <s v="TAL"/>
    <n v="23"/>
    <n v="5"/>
    <s v="568691344235"/>
    <n v="5245226"/>
    <n v="5245226"/>
    <s v="AC/018P-0350755"/>
    <m/>
  </r>
  <r>
    <n v="571"/>
    <s v="Bảo Việt Nhân Thọ Móng Cái"/>
    <m/>
    <s v="S108701001"/>
    <s v="Phòng KD Móng Cái - MCA"/>
    <s v="A108701006"/>
    <s v="Ban Hải Hà 1 - MCA"/>
    <s v="U108701126"/>
    <x v="2"/>
    <s v="D108727766"/>
    <s v="Nguyễn Thị Xiêm"/>
    <s v="Trưởng nhóm"/>
    <d v="2015-06-23T00:00:00"/>
    <m/>
    <s v="05701800030611"/>
    <s v="Vũ Thị Mấu"/>
    <s v="Thôn 6, Thành phố Móng Cái, Tỉnh Quảng Ninh"/>
    <s v="0967095186"/>
    <m/>
    <m/>
    <s v="08700010645"/>
    <m/>
    <d v="2019-05-27T00:00:00"/>
    <d v="2020-05-26T00:00:00"/>
    <n v="6360100"/>
    <m/>
    <m/>
    <m/>
    <m/>
    <m/>
    <s v="BVL"/>
    <n v="27"/>
    <n v="5"/>
    <s v="05701800030611275"/>
    <s v=""/>
    <s v=""/>
    <s v=""/>
    <m/>
  </r>
  <r>
    <n v="572"/>
    <s v="Bảo Việt Nhân Thọ Móng Cái"/>
    <m/>
    <s v="S108701001"/>
    <s v="Phòng KD Móng Cái - MCA"/>
    <s v="A108701006"/>
    <s v="Ban Hải Hà 1 - MCA"/>
    <s v="U108701126"/>
    <x v="2"/>
    <s v="D108727766"/>
    <s v="Nguyễn Thị Xiêm"/>
    <s v="Trưởng nhóm"/>
    <d v="2015-06-23T00:00:00"/>
    <m/>
    <s v="05708700000188"/>
    <s v="Nguyễn Thị Lân"/>
    <s v="Thôn 7, Thị xã Móng Cái, Tỉnh Quảng Ninh"/>
    <s v="0343118439"/>
    <m/>
    <m/>
    <s v="08700010646"/>
    <s v="08700010646"/>
    <d v="2019-05-30T00:00:00"/>
    <d v="2019-08-29T00:00:00"/>
    <n v="2211700"/>
    <n v="2211700"/>
    <d v="2019-05-24T00:00:00"/>
    <m/>
    <n v="2211700"/>
    <m/>
    <s v="BVL"/>
    <n v="30"/>
    <n v="5"/>
    <s v="05708700000188305"/>
    <n v="2211700"/>
    <n v="2211700"/>
    <s v="AC/018P-0350757"/>
    <m/>
  </r>
  <r>
    <n v="573"/>
    <s v="Bảo Việt Nhân Thọ Móng Cái"/>
    <m/>
    <s v="S108701001"/>
    <s v="Phòng KD Móng Cái - MCA"/>
    <s v="A108701006"/>
    <s v="Ban Hải Hà 1 - MCA"/>
    <s v="U108701076"/>
    <x v="3"/>
    <s v="D108700510"/>
    <s v="Hoàng Thị Giang"/>
    <s v="Tư vấn tài chính"/>
    <d v="2017-10-18T00:00:00"/>
    <m/>
    <s v="05708700000485"/>
    <s v="Đinh Thị Lan"/>
    <s v="Thôn Nam, Thị xã Móng Cái, Tỉnh Quảng Ninh"/>
    <s v="0393197076"/>
    <m/>
    <m/>
    <s v="08700010636"/>
    <s v="08700010636"/>
    <d v="2019-05-18T00:00:00"/>
    <d v="2019-08-17T00:00:00"/>
    <n v="3356500"/>
    <n v="3356500"/>
    <d v="2019-05-21T00:00:00"/>
    <m/>
    <n v="3356500"/>
    <m/>
    <s v="BVL"/>
    <n v="18"/>
    <n v="5"/>
    <s v="05708700000485185"/>
    <n v="3356500"/>
    <n v="3356500"/>
    <s v="AC/018P-0350723"/>
    <m/>
  </r>
  <r>
    <n v="574"/>
    <s v="Bảo Việt Nhân Thọ Móng Cái"/>
    <m/>
    <s v="S108701001"/>
    <s v="Phòng KD Móng Cái - MCA"/>
    <s v="A108701006"/>
    <s v="Ban Hải Hà 1 - MCA"/>
    <s v="U108701076"/>
    <x v="3"/>
    <s v="D108700510"/>
    <s v="Hoàng Thị Giang"/>
    <s v="Tư vấn tài chính"/>
    <d v="2017-10-18T00:00:00"/>
    <m/>
    <s v="569145609"/>
    <s v="Nguyễn Thị Mùi"/>
    <s v="Tổ 5 - Khu Hạ Long, Phường Ninh Dương, Thành phố Móng Cái, Quảng Ninh"/>
    <m/>
    <m/>
    <s v="01627484086"/>
    <s v="AC/018P-0350724"/>
    <m/>
    <d v="2019-05-22T00:00:00"/>
    <d v="2019-08-21T00:00:00"/>
    <n v="2500000"/>
    <n v="2500000"/>
    <d v="2019-05-21T00:00:00"/>
    <m/>
    <n v="2500000"/>
    <m/>
    <s v="TAL"/>
    <n v="22"/>
    <n v="5"/>
    <s v="569145609225"/>
    <n v="2500000"/>
    <n v="2500000"/>
    <s v="AC/018P-0350724"/>
    <m/>
  </r>
  <r>
    <n v="575"/>
    <s v="Bảo Việt Nhân Thọ Móng Cái"/>
    <m/>
    <s v="S108701001"/>
    <s v="Phòng KD Móng Cái - MCA"/>
    <s v="A108701006"/>
    <s v="Ban Hải Hà 1 - MCA"/>
    <s v="U108701076"/>
    <x v="3"/>
    <s v="D108700653"/>
    <s v="Giang Thị Quý"/>
    <s v="Trưởng nhóm"/>
    <d v="2017-10-18T00:00:00"/>
    <m/>
    <s v="569233739"/>
    <s v="Giang Văn Sinh"/>
    <s v="26 Thôn Nam, Xã Vạn Ninh, Thành phố Móng Cái, Quảng Ninh"/>
    <m/>
    <m/>
    <s v="01678649476"/>
    <s v="AC/018P-0350725"/>
    <m/>
    <d v="2019-05-04T00:00:00"/>
    <d v="2020-05-03T00:00:00"/>
    <n v="10000000"/>
    <n v="10000000"/>
    <d v="2019-05-21T00:00:00"/>
    <m/>
    <n v="10000000"/>
    <m/>
    <s v="TAL"/>
    <n v="4"/>
    <n v="5"/>
    <s v="56923373945"/>
    <n v="10000000"/>
    <n v="10000000"/>
    <s v="AC/018P-0350725"/>
    <m/>
  </r>
  <r>
    <n v="576"/>
    <s v="Bảo Việt Nhân Thọ Móng Cái"/>
    <m/>
    <s v="S108701001"/>
    <s v="Phòng KD Móng Cái - MCA"/>
    <s v="A108701006"/>
    <s v="Ban Hải Hà 1 - MCA"/>
    <s v="U108701076"/>
    <x v="3"/>
    <s v="D108700653"/>
    <s v="Giang Thị Quý"/>
    <s v="Trưởng nhóm"/>
    <d v="2017-10-18T00:00:00"/>
    <m/>
    <s v="05708700001185"/>
    <s v="Giang Thị Hòa"/>
    <s v="Thôn Trung, Thị xã Móng Cái, Tỉnh Quảng Ninh"/>
    <s v="0399969078"/>
    <m/>
    <m/>
    <s v="08700010638"/>
    <s v="08700010638"/>
    <d v="2019-05-17T00:00:00"/>
    <d v="2020-05-16T00:00:00"/>
    <n v="12111200"/>
    <n v="12111200"/>
    <d v="2019-05-21T00:00:00"/>
    <m/>
    <n v="12111200"/>
    <m/>
    <s v="BVL"/>
    <n v="17"/>
    <n v="5"/>
    <s v="05708700001185175"/>
    <n v="12111200"/>
    <n v="12111200"/>
    <s v="AC/018P-0350727"/>
    <m/>
  </r>
  <r>
    <n v="577"/>
    <s v="Bảo Việt Nhân Thọ Móng Cái"/>
    <m/>
    <s v="S108701001"/>
    <s v="Phòng KD Móng Cái - MCA"/>
    <s v="A108701006"/>
    <s v="Ban Hải Hà 1 - MCA"/>
    <s v="U108701076"/>
    <x v="3"/>
    <s v="D108700653"/>
    <s v="Giang Thị Quý"/>
    <s v="Trưởng nhóm"/>
    <d v="2017-10-18T00:00:00"/>
    <m/>
    <s v="05708700001178"/>
    <s v="Bùi Thị Liên"/>
    <s v="Số 35 - Thôn Nam, Thị xã Móng Cái, Tỉnh Quảng Ninh"/>
    <s v="0339242766"/>
    <m/>
    <m/>
    <s v="08700010637"/>
    <s v="08700010637"/>
    <d v="2019-05-17T00:00:00"/>
    <d v="2020-05-16T00:00:00"/>
    <n v="12112200"/>
    <n v="12112200"/>
    <d v="2019-05-21T00:00:00"/>
    <m/>
    <n v="12112200"/>
    <m/>
    <s v="BVL"/>
    <n v="17"/>
    <n v="5"/>
    <s v="05708700001178175"/>
    <n v="12112200"/>
    <n v="12112200"/>
    <s v="AC/018P-0350726"/>
    <m/>
  </r>
  <r>
    <n v="578"/>
    <s v="Bảo Việt Nhân Thọ Móng Cái"/>
    <m/>
    <s v="S108701001"/>
    <s v="Phòng KD Móng Cái - MCA"/>
    <s v="A108701006"/>
    <s v="Ban Hải Hà 1 - MCA"/>
    <s v="U108701076"/>
    <x v="3"/>
    <s v="D108700653"/>
    <s v="Giang Thị Quý"/>
    <s v="Trưởng nhóm"/>
    <d v="2017-10-18T00:00:00"/>
    <m/>
    <s v="569246365"/>
    <s v="Giang Thị Quý"/>
    <s v="Hạ Long, Phường Ninh Dương, Thành phố Móng Cái, Quảng Ninh"/>
    <m/>
    <m/>
    <s v="0396124798"/>
    <s v="AC/018P-0350728"/>
    <m/>
    <d v="2019-05-25T00:00:00"/>
    <d v="2020-05-24T00:00:00"/>
    <n v="12181120"/>
    <n v="12181120"/>
    <d v="2019-05-21T00:00:00"/>
    <m/>
    <n v="12181120"/>
    <m/>
    <s v="TAL"/>
    <n v="25"/>
    <n v="5"/>
    <s v="569246365255"/>
    <n v="12181120"/>
    <n v="12181120"/>
    <n v="0"/>
    <m/>
  </r>
  <r>
    <n v="579"/>
    <s v="Bảo Việt Nhân Thọ Móng Cái"/>
    <m/>
    <s v="S108701001"/>
    <s v="Phòng KD Móng Cái - MCA"/>
    <s v="A108701006"/>
    <s v="Ban Hải Hà 1 - MCA"/>
    <s v="U108701131"/>
    <x v="4"/>
    <s v="D108700389"/>
    <s v="Nguyễn Thị Mận"/>
    <s v="Tư vấn tài chính"/>
    <d v="2017-09-28T00:00:00"/>
    <m/>
    <s v="569138303"/>
    <s v="Chu Tuấn Dần"/>
    <s v="03 - Lê Quý Đôn, Thị trấn Quảng Hà, Huyện Hải Hà, Quảng Ninh"/>
    <m/>
    <m/>
    <s v="0977321162"/>
    <s v="AC/018P-0350354"/>
    <m/>
    <d v="2019-05-11T00:00:00"/>
    <d v="2019-06-10T00:00:00"/>
    <n v="1001700"/>
    <n v="1001700"/>
    <d v="2019-05-27T00:00:00"/>
    <m/>
    <n v="1001700"/>
    <m/>
    <s v="TAL"/>
    <n v="11"/>
    <n v="5"/>
    <s v="569138303115"/>
    <n v="1001700"/>
    <n v="1001700"/>
    <s v="AC/018P-0350354"/>
    <m/>
  </r>
  <r>
    <n v="580"/>
    <s v="Bảo Việt Nhân Thọ Móng Cái"/>
    <m/>
    <s v="S108701001"/>
    <s v="Phòng KD Móng Cái - MCA"/>
    <s v="A108701006"/>
    <s v="Ban Hải Hà 1 - MCA"/>
    <s v="U108701131"/>
    <x v="4"/>
    <s v="D108700389"/>
    <s v="Nguyễn Thị Mận"/>
    <s v="Tư vấn tài chính"/>
    <d v="2017-09-28T00:00:00"/>
    <m/>
    <s v="569159504"/>
    <s v="Nguyễn Văn Trường"/>
    <s v="Thôn Minh Tân, Xã Quảng Minh, Huyện Hải Hà, Quảng Ninh"/>
    <s v="01634 091 922"/>
    <m/>
    <s v="01635023109"/>
    <s v="AC/018P-0350355"/>
    <m/>
    <d v="2019-05-18T00:00:00"/>
    <d v="2019-06-17T00:00:00"/>
    <n v="1000000"/>
    <n v="1000000"/>
    <d v="2019-05-23T00:00:00"/>
    <m/>
    <n v="1000000"/>
    <m/>
    <s v="TAL"/>
    <n v="18"/>
    <n v="5"/>
    <s v="569159504185"/>
    <n v="1000000"/>
    <n v="1000000"/>
    <s v="AC/018P-0350355"/>
    <m/>
  </r>
  <r>
    <n v="581"/>
    <s v="Bảo Việt Nhân Thọ Móng Cái"/>
    <m/>
    <s v="S108701001"/>
    <s v="Phòng KD Móng Cái - MCA"/>
    <s v="A108701006"/>
    <s v="Ban Hải Hà 1 - MCA"/>
    <s v="U108701131"/>
    <x v="4"/>
    <s v="D108700796"/>
    <s v="Lê Thị Lai"/>
    <s v="Tư vấn tài chính"/>
    <d v="2017-11-08T00:00:00"/>
    <m/>
    <s v="05708700001147"/>
    <s v="Hoàng Thu Hà"/>
    <s v="Số 89 - Thôn Bắc, Huyện Hải Hà, Tỉnh Quảng Ninh"/>
    <s v="0396904442"/>
    <m/>
    <m/>
    <s v="08700010647"/>
    <s v="08700010647"/>
    <d v="2019-05-03T00:00:00"/>
    <d v="2019-11-02T00:00:00"/>
    <n v="5008100"/>
    <n v="5008100"/>
    <d v="2019-05-14T00:00:00"/>
    <m/>
    <n v="5008100"/>
    <m/>
    <s v="BVL"/>
    <n v="3"/>
    <n v="5"/>
    <s v="0570870000114735"/>
    <n v="5008100"/>
    <n v="5008100"/>
    <s v="AC/018P-0350356"/>
    <m/>
  </r>
  <r>
    <n v="582"/>
    <s v="Bảo Việt Nhân Thọ Móng Cái"/>
    <m/>
    <s v="S108701001"/>
    <s v="Phòng KD Móng Cái - MCA"/>
    <s v="A108701006"/>
    <s v="Ban Hải Hà 1 - MCA"/>
    <s v="U108701131"/>
    <x v="4"/>
    <s v="D108700796"/>
    <s v="Lê Thị Lai"/>
    <s v="Tư vấn tài chính"/>
    <d v="2017-11-08T00:00:00"/>
    <m/>
    <s v="569237443"/>
    <s v="Vũ Thị Thanh Huyền"/>
    <s v="Khu 7, Phường Hải Yên, Thành phố Móng Cái, Quảng Ninh"/>
    <m/>
    <s v="0912791599"/>
    <m/>
    <s v="AC/018P-0350357"/>
    <m/>
    <d v="2019-05-14T00:00:00"/>
    <d v="2020-05-13T00:00:00"/>
    <n v="12000000"/>
    <n v="12000000"/>
    <d v="2019-05-16T00:00:00"/>
    <m/>
    <n v="12000000"/>
    <m/>
    <s v="TAL"/>
    <n v="14"/>
    <n v="5"/>
    <s v="569237443145"/>
    <n v="12000000"/>
    <n v="12000000"/>
    <s v="AC/018P-0350357"/>
    <m/>
  </r>
  <r>
    <n v="583"/>
    <s v="Bảo Việt Nhân Thọ Móng Cái"/>
    <m/>
    <s v="S108701001"/>
    <s v="Phòng KD Móng Cái - MCA"/>
    <s v="A108701006"/>
    <s v="Ban Hải Hà 1 - MCA"/>
    <s v="U108701131"/>
    <x v="4"/>
    <s v="D108700796"/>
    <s v="Lê Thị Lai"/>
    <s v="Tư vấn tài chính"/>
    <d v="2017-11-08T00:00:00"/>
    <m/>
    <s v="569283208"/>
    <s v="Đỗ Quang Trung"/>
    <s v="146 - Chu Văn An, Thị trấn Quảng Hà, Huyện Hải Hà, Quảng Ninh"/>
    <m/>
    <m/>
    <s v="01244113888"/>
    <s v="AC/018P-0350358"/>
    <m/>
    <d v="2019-05-27T00:00:00"/>
    <d v="2019-06-26T00:00:00"/>
    <n v="1000000"/>
    <n v="1000000"/>
    <d v="2019-05-14T00:00:00"/>
    <m/>
    <n v="1000000"/>
    <m/>
    <s v="TAL"/>
    <n v="27"/>
    <n v="5"/>
    <s v="569283208275"/>
    <n v="1000000"/>
    <n v="1000000"/>
    <s v="AC/018P-0350358"/>
    <m/>
  </r>
  <r>
    <n v="584"/>
    <s v="Bảo Việt Nhân Thọ Móng Cái"/>
    <m/>
    <s v="S108701001"/>
    <s v="Phòng KD Móng Cái - MCA"/>
    <s v="A108701006"/>
    <s v="Ban Hải Hà 1 - MCA"/>
    <s v="U108701131"/>
    <x v="4"/>
    <s v="D108701616"/>
    <s v="Chu Thị Lan Hương"/>
    <s v="Tư vấn tài chính"/>
    <d v="2018-05-16T00:00:00"/>
    <m/>
    <s v="569474809"/>
    <s v="Chu Thị Thúy"/>
    <s v="Số nhà 82, Hoàng Văn Thụ, Thị trấn Đầm Hà, Huyện Đầm Hà, Quảng Ninh"/>
    <m/>
    <m/>
    <s v="0375772266"/>
    <s v="AC/018P-0350359"/>
    <m/>
    <d v="2019-05-10T00:00:00"/>
    <d v="2019-06-09T00:00:00"/>
    <n v="1000000"/>
    <n v="1000000"/>
    <d v="2019-05-13T00:00:00"/>
    <m/>
    <n v="1000000"/>
    <m/>
    <s v="TAL"/>
    <n v="10"/>
    <n v="5"/>
    <s v="569474809105"/>
    <n v="1000000"/>
    <n v="1000000"/>
    <s v="AC/018P-0350359"/>
    <m/>
  </r>
  <r>
    <n v="585"/>
    <s v="Bảo Việt Nhân Thọ Móng Cái"/>
    <m/>
    <s v="S108701001"/>
    <s v="Phòng KD Móng Cái - MCA"/>
    <s v="A108701006"/>
    <s v="Ban Hải Hà 1 - MCA"/>
    <s v="U108701131"/>
    <x v="4"/>
    <s v="D108716487"/>
    <s v="Hoàng Thị Bẩy"/>
    <s v="Trưởng nhóm danh dự"/>
    <d v="2012-10-11T00:00:00"/>
    <m/>
    <s v="568762544"/>
    <s v="Nguyễn Văn Đạo"/>
    <s v="Thôn 1, Xã Quảng Phong, Huyện Hải Hà, Quảng Ninh"/>
    <m/>
    <s v="038982696"/>
    <s v="038982696"/>
    <s v="AC/018P-0349105"/>
    <m/>
    <d v="2019-04-04T00:00:00"/>
    <d v="2020-04-03T00:00:00"/>
    <n v="14999244"/>
    <m/>
    <m/>
    <m/>
    <n v="14999244"/>
    <m/>
    <s v="TAL"/>
    <n v="4"/>
    <n v="4"/>
    <s v="56876254444"/>
    <n v="14999244"/>
    <s v=""/>
    <s v=""/>
    <m/>
  </r>
  <r>
    <n v="586"/>
    <s v="Bảo Việt Nhân Thọ Móng Cái"/>
    <m/>
    <s v="S108701001"/>
    <s v="Phòng KD Móng Cái - MCA"/>
    <s v="A108701006"/>
    <s v="Ban Hải Hà 1 - MCA"/>
    <s v="U108701131"/>
    <x v="4"/>
    <s v="D108716487"/>
    <s v="Hoàng Thị Bẩy"/>
    <s v="Trưởng nhóm danh dự"/>
    <d v="2012-10-11T00:00:00"/>
    <m/>
    <s v="569332325"/>
    <s v="Nguyễn Văn Thiệp"/>
    <s v="Thôn 1, Xã Quảng Phong, Huyện Hải Hà, Quảng Ninh"/>
    <m/>
    <m/>
    <m/>
    <s v="AC/018P-0349106"/>
    <m/>
    <d v="2019-04-04T00:00:00"/>
    <d v="2019-10-03T00:00:00"/>
    <n v="3000000"/>
    <m/>
    <m/>
    <m/>
    <n v="3000000"/>
    <m/>
    <s v="TAL"/>
    <n v="4"/>
    <n v="4"/>
    <s v="56933232544"/>
    <n v="3000000"/>
    <s v=""/>
    <s v=""/>
    <m/>
  </r>
  <r>
    <n v="587"/>
    <s v="Bảo Việt Nhân Thọ Móng Cái"/>
    <m/>
    <s v="S108701001"/>
    <s v="Phòng KD Móng Cái - MCA"/>
    <s v="A108701006"/>
    <s v="Ban Hải Hà 1 - MCA"/>
    <s v="U108701131"/>
    <x v="4"/>
    <s v="D108716487"/>
    <s v="Hoàng Thị Bẩy"/>
    <s v="Trưởng nhóm danh dự"/>
    <d v="2012-10-11T00:00:00"/>
    <m/>
    <s v="568227808"/>
    <s v="Hoàng Văn Chuẩn"/>
    <s v="Thôn 2, Xã Tiến Tới, Huyện Hải Hà, Quảng Ninh"/>
    <m/>
    <m/>
    <s v="01644861920"/>
    <s v="AC/018P-0349121"/>
    <m/>
    <d v="2019-04-23T00:00:00"/>
    <d v="2019-10-22T00:00:00"/>
    <n v="4000000"/>
    <m/>
    <m/>
    <m/>
    <n v="4000000"/>
    <m/>
    <s v="TAL"/>
    <n v="23"/>
    <n v="4"/>
    <s v="568227808234"/>
    <n v="4000000"/>
    <s v=""/>
    <s v=""/>
    <m/>
  </r>
  <r>
    <n v="588"/>
    <s v="Bảo Việt Nhân Thọ Móng Cái"/>
    <m/>
    <s v="S108701001"/>
    <s v="Phòng KD Móng Cái - MCA"/>
    <s v="A108701006"/>
    <s v="Ban Hải Hà 1 - MCA"/>
    <s v="U108701131"/>
    <x v="4"/>
    <s v="D108716487"/>
    <s v="Hoàng Thị Bẩy"/>
    <s v="Trưởng nhóm danh dự"/>
    <d v="2012-10-11T00:00:00"/>
    <m/>
    <s v="568163327"/>
    <s v="Hoàng Thị Lan"/>
    <s v="Thôn Cái Đước, Xã Quảng Phong, Huyện Hải Hà, Quảng Ninh"/>
    <m/>
    <m/>
    <s v="0972596647"/>
    <s v="AC/018P-0349124"/>
    <m/>
    <d v="2019-04-24T00:00:00"/>
    <d v="2019-10-23T00:00:00"/>
    <n v="3000000"/>
    <m/>
    <m/>
    <m/>
    <n v="3000000"/>
    <m/>
    <s v="TAL"/>
    <n v="24"/>
    <n v="4"/>
    <s v="568163327244"/>
    <n v="3000000"/>
    <s v=""/>
    <s v=""/>
    <m/>
  </r>
  <r>
    <n v="589"/>
    <s v="Bảo Việt Nhân Thọ Móng Cái"/>
    <m/>
    <s v="S108701001"/>
    <s v="Phòng KD Móng Cái - MCA"/>
    <s v="A108701006"/>
    <s v="Ban Hải Hà 1 - MCA"/>
    <s v="U108701131"/>
    <x v="4"/>
    <s v="D108716487"/>
    <s v="Hoàng Thị Bẩy"/>
    <s v="Trưởng nhóm danh dự"/>
    <d v="2012-10-11T00:00:00"/>
    <m/>
    <s v="569017377"/>
    <s v="Nguyễn Văn Mẫn"/>
    <s v="Thôn 1, Xã Quảng Phong, Huyện Hải Hà, Quảng Ninh"/>
    <m/>
    <m/>
    <s v="01699340448"/>
    <s v="AC/018P-0349125"/>
    <m/>
    <d v="2019-04-26T00:00:00"/>
    <d v="2020-04-25T00:00:00"/>
    <n v="10019244"/>
    <m/>
    <m/>
    <m/>
    <n v="10019244"/>
    <m/>
    <s v="TAL"/>
    <n v="26"/>
    <n v="4"/>
    <s v="569017377264"/>
    <n v="10019244"/>
    <s v=""/>
    <s v=""/>
    <m/>
  </r>
  <r>
    <n v="590"/>
    <s v="Bảo Việt Nhân Thọ Móng Cái"/>
    <m/>
    <s v="S108701001"/>
    <s v="Phòng KD Móng Cái - MCA"/>
    <s v="A108701006"/>
    <s v="Ban Hải Hà 1 - MCA"/>
    <s v="U108701131"/>
    <x v="4"/>
    <s v="D108716487"/>
    <s v="Hoàng Thị Bẩy"/>
    <s v="Trưởng nhóm danh dự"/>
    <d v="2012-10-11T00:00:00"/>
    <m/>
    <s v="568163442"/>
    <s v="Bế Thị Mừng"/>
    <s v="Thôn 5, Xã Quảng Điền, Huyện Hải Hà, Quảng Ninh"/>
    <m/>
    <m/>
    <s v="01658048909"/>
    <s v="AC/018P-0350360"/>
    <m/>
    <d v="2019-05-01T00:00:00"/>
    <d v="2019-10-31T00:00:00"/>
    <n v="3000000"/>
    <m/>
    <m/>
    <m/>
    <n v="3000000"/>
    <m/>
    <s v="TAL"/>
    <n v="1"/>
    <n v="5"/>
    <s v="56816344215"/>
    <n v="3000000"/>
    <s v=""/>
    <s v=""/>
    <m/>
  </r>
  <r>
    <n v="591"/>
    <s v="Bảo Việt Nhân Thọ Móng Cái"/>
    <m/>
    <s v="S108701001"/>
    <s v="Phòng KD Móng Cái - MCA"/>
    <s v="A108701006"/>
    <s v="Ban Hải Hà 1 - MCA"/>
    <s v="U108701131"/>
    <x v="4"/>
    <s v="D108716487"/>
    <s v="Hoàng Thị Bẩy"/>
    <s v="Trưởng nhóm danh dự"/>
    <d v="2012-10-11T00:00:00"/>
    <m/>
    <s v="568141632"/>
    <s v="Vũ Văn Hưng"/>
    <s v="Thôn 1, Xã Quảng Phong, Huyện Hải Hà, Quảng Ninh"/>
    <m/>
    <m/>
    <s v="0989620166"/>
    <s v="AC/018P-0350362"/>
    <m/>
    <d v="2019-05-05T00:00:00"/>
    <d v="2019-06-04T00:00:00"/>
    <n v="1284367"/>
    <m/>
    <m/>
    <m/>
    <n v="1284367"/>
    <m/>
    <s v="TAL"/>
    <n v="5"/>
    <n v="5"/>
    <s v="56814163255"/>
    <n v="1284367"/>
    <s v=""/>
    <s v=""/>
    <m/>
  </r>
  <r>
    <n v="592"/>
    <s v="Bảo Việt Nhân Thọ Móng Cái"/>
    <m/>
    <s v="S108701001"/>
    <s v="Phòng KD Móng Cái - MCA"/>
    <s v="A108701006"/>
    <s v="Ban Hải Hà 1 - MCA"/>
    <s v="U108701131"/>
    <x v="4"/>
    <s v="D108716487"/>
    <s v="Hoàng Thị Bẩy"/>
    <s v="Trưởng nhóm danh dự"/>
    <d v="2012-10-11T00:00:00"/>
    <m/>
    <s v="568163529"/>
    <s v="Tằng Sy Múi"/>
    <s v="Thôn 5, Xã Quảng Phong, Huyện Hải Hà, Quảng Ninh"/>
    <m/>
    <m/>
    <s v="01694359688"/>
    <s v="AC/018P-0350363"/>
    <m/>
    <d v="2019-05-05T00:00:00"/>
    <d v="2019-11-04T00:00:00"/>
    <n v="3000000"/>
    <m/>
    <m/>
    <m/>
    <n v="3000000"/>
    <m/>
    <s v="TAL"/>
    <n v="5"/>
    <n v="5"/>
    <s v="56816352955"/>
    <n v="3000000"/>
    <s v=""/>
    <s v=""/>
    <m/>
  </r>
  <r>
    <n v="593"/>
    <s v="Bảo Việt Nhân Thọ Móng Cái"/>
    <m/>
    <s v="S108701001"/>
    <s v="Phòng KD Móng Cái - MCA"/>
    <s v="A108701006"/>
    <s v="Ban Hải Hà 1 - MCA"/>
    <s v="U108701131"/>
    <x v="4"/>
    <s v="D108716487"/>
    <s v="Hoàng Thị Bẩy"/>
    <s v="Trưởng nhóm danh dự"/>
    <d v="2012-10-11T00:00:00"/>
    <m/>
    <s v="05701800013157"/>
    <s v="Hoàng Thị Nguyên"/>
    <s v="Thôn Cái Đước, Huyện Hải Hà, Tỉnh Quảng Ninh"/>
    <m/>
    <m/>
    <m/>
    <s v="08700010648"/>
    <m/>
    <d v="2019-05-05T00:00:00"/>
    <d v="2019-06-04T00:00:00"/>
    <n v="184900"/>
    <m/>
    <m/>
    <m/>
    <n v="184900"/>
    <m/>
    <s v="BVL"/>
    <n v="5"/>
    <n v="5"/>
    <s v="0570180001315755"/>
    <n v="184900"/>
    <s v=""/>
    <s v=""/>
    <m/>
  </r>
  <r>
    <n v="594"/>
    <s v="Bảo Việt Nhân Thọ Móng Cái"/>
    <m/>
    <s v="S108701001"/>
    <s v="Phòng KD Móng Cái - MCA"/>
    <s v="A108701006"/>
    <s v="Ban Hải Hà 1 - MCA"/>
    <s v="U108701131"/>
    <x v="4"/>
    <s v="D108716487"/>
    <s v="Hoàng Thị Bẩy"/>
    <s v="Trưởng nhóm danh dự"/>
    <d v="2012-10-11T00:00:00"/>
    <m/>
    <s v="568235887"/>
    <s v="Hoàng Thị Quyến"/>
    <s v="Thôn Cái Đước, Xã Quảng Phong, Huyện Hải Hà, Quảng Ninh"/>
    <m/>
    <m/>
    <s v="01692527436"/>
    <s v="AC/018P-0350365"/>
    <m/>
    <d v="2019-05-14T00:00:00"/>
    <d v="2020-05-13T00:00:00"/>
    <n v="6242466"/>
    <m/>
    <m/>
    <m/>
    <n v="6242466"/>
    <m/>
    <s v="TAL"/>
    <n v="14"/>
    <n v="5"/>
    <s v="568235887145"/>
    <n v="6242466"/>
    <s v=""/>
    <s v=""/>
    <m/>
  </r>
  <r>
    <n v="595"/>
    <s v="Bảo Việt Nhân Thọ Móng Cái"/>
    <m/>
    <s v="S108701001"/>
    <s v="Phòng KD Móng Cái - MCA"/>
    <s v="A108701006"/>
    <s v="Ban Hải Hà 1 - MCA"/>
    <s v="U108701131"/>
    <x v="4"/>
    <s v="D108716487"/>
    <s v="Hoàng Thị Bẩy"/>
    <s v="Trưởng nhóm danh dự"/>
    <d v="2012-10-11T00:00:00"/>
    <m/>
    <s v="569365845"/>
    <s v="Nguyễn Thị Quang"/>
    <s v="03 Thôn Cái Đước, Xã Quảng Phong, Huyện Hải Hà, Quảng Ninh"/>
    <m/>
    <s v="0388543975"/>
    <s v="0388543975"/>
    <s v="AC/018P-0350366"/>
    <m/>
    <d v="2019-05-14T00:00:00"/>
    <d v="2019-11-13T00:00:00"/>
    <n v="6024696"/>
    <m/>
    <m/>
    <m/>
    <n v="6024696"/>
    <m/>
    <s v="TAL"/>
    <n v="14"/>
    <n v="5"/>
    <s v="569365845145"/>
    <n v="6024696"/>
    <s v=""/>
    <s v=""/>
    <m/>
  </r>
  <r>
    <n v="596"/>
    <s v="Bảo Việt Nhân Thọ Móng Cái"/>
    <m/>
    <s v="S108701001"/>
    <s v="Phòng KD Móng Cái - MCA"/>
    <s v="A108701006"/>
    <s v="Ban Hải Hà 1 - MCA"/>
    <s v="U108701131"/>
    <x v="4"/>
    <s v="D108716487"/>
    <s v="Hoàng Thị Bẩy"/>
    <s v="Trưởng nhóm danh dự"/>
    <d v="2012-10-11T00:00:00"/>
    <m/>
    <s v="568168026"/>
    <s v="Hoàng Thị Nhân"/>
    <s v="Thôn Cái Đước, Xã Quảng Phong, Huyện Hải Hà, Quảng Ninh"/>
    <m/>
    <m/>
    <s v="01666128737"/>
    <s v="AC/018P-0350364"/>
    <m/>
    <d v="2019-05-14T00:00:00"/>
    <d v="2019-11-13T00:00:00"/>
    <n v="5000000"/>
    <m/>
    <m/>
    <m/>
    <n v="5000000"/>
    <m/>
    <s v="TAL"/>
    <n v="14"/>
    <n v="5"/>
    <s v="568168026145"/>
    <n v="5000000"/>
    <s v=""/>
    <s v=""/>
    <m/>
  </r>
  <r>
    <n v="597"/>
    <s v="Bảo Việt Nhân Thọ Móng Cái"/>
    <m/>
    <s v="S108701001"/>
    <s v="Phòng KD Móng Cái - MCA"/>
    <s v="A108701006"/>
    <s v="Ban Hải Hà 1 - MCA"/>
    <s v="U108701131"/>
    <x v="4"/>
    <s v="D108716487"/>
    <s v="Hoàng Thị Bẩy"/>
    <s v="Trưởng nhóm danh dự"/>
    <d v="2012-10-11T00:00:00"/>
    <m/>
    <s v="568167951"/>
    <s v="Nguyễn Thị Liên"/>
    <s v="Thôn Cái Đước, Xã Quảng Phong, Huyện Hải Hà, Quảng Ninh"/>
    <m/>
    <m/>
    <s v="0977345770"/>
    <s v="AC/018P-0350367"/>
    <m/>
    <d v="2019-05-17T00:00:00"/>
    <d v="2019-11-16T00:00:00"/>
    <n v="5096470"/>
    <m/>
    <m/>
    <m/>
    <n v="5096470"/>
    <m/>
    <s v="TAL"/>
    <n v="17"/>
    <n v="5"/>
    <s v="568167951175"/>
    <n v="5096470"/>
    <s v=""/>
    <s v=""/>
    <m/>
  </r>
  <r>
    <n v="598"/>
    <s v="Bảo Việt Nhân Thọ Móng Cái"/>
    <m/>
    <s v="S108701001"/>
    <s v="Phòng KD Móng Cái - MCA"/>
    <s v="A108701006"/>
    <s v="Ban Hải Hà 1 - MCA"/>
    <s v="U108701131"/>
    <x v="4"/>
    <s v="D108716487"/>
    <s v="Hoàng Thị Bẩy"/>
    <s v="Trưởng nhóm danh dự"/>
    <d v="2012-10-11T00:00:00"/>
    <m/>
    <s v="568167971"/>
    <s v="Hoàng Thị Ngoan"/>
    <s v="Thôn Cái Đước, Xã Quảng Phong, Huyện Hải Hà, Quảng Ninh"/>
    <m/>
    <m/>
    <s v="01646743617"/>
    <s v="AC/018P-0350368"/>
    <m/>
    <d v="2019-05-17T00:00:00"/>
    <d v="2019-11-16T00:00:00"/>
    <n v="3000000"/>
    <m/>
    <m/>
    <m/>
    <n v="3000000"/>
    <m/>
    <s v="TAL"/>
    <n v="17"/>
    <n v="5"/>
    <s v="568167971175"/>
    <n v="3000000"/>
    <s v=""/>
    <s v=""/>
    <m/>
  </r>
  <r>
    <n v="599"/>
    <s v="Bảo Việt Nhân Thọ Móng Cái"/>
    <m/>
    <s v="S108701001"/>
    <s v="Phòng KD Móng Cái - MCA"/>
    <s v="A108701006"/>
    <s v="Ban Hải Hà 1 - MCA"/>
    <s v="U108701131"/>
    <x v="4"/>
    <s v="D108716487"/>
    <s v="Hoàng Thị Bẩy"/>
    <s v="Trưởng nhóm danh dự"/>
    <d v="2012-10-11T00:00:00"/>
    <m/>
    <s v="568168629"/>
    <s v="Nguyễn Văn Hải"/>
    <s v="Thôn 4, Xã Quảng Phong, Huyện Hải Hà, Quảng Ninh"/>
    <m/>
    <m/>
    <s v="0989042066"/>
    <s v="AC/018P-0350369"/>
    <m/>
    <d v="2019-05-18T00:00:00"/>
    <d v="2019-11-17T00:00:00"/>
    <n v="3174171"/>
    <m/>
    <m/>
    <m/>
    <n v="3174171"/>
    <m/>
    <s v="TAL"/>
    <n v="18"/>
    <n v="5"/>
    <s v="568168629185"/>
    <n v="3174171"/>
    <s v=""/>
    <s v=""/>
    <m/>
  </r>
  <r>
    <n v="600"/>
    <s v="Bảo Việt Nhân Thọ Móng Cái"/>
    <m/>
    <s v="S108701001"/>
    <s v="Phòng KD Móng Cái - MCA"/>
    <s v="A108701006"/>
    <s v="Ban Hải Hà 1 - MCA"/>
    <s v="U108701131"/>
    <x v="4"/>
    <s v="D108716487"/>
    <s v="Hoàng Thị Bẩy"/>
    <s v="Trưởng nhóm danh dự"/>
    <d v="2012-10-11T00:00:00"/>
    <m/>
    <s v="568793137"/>
    <s v="Vũ Văn Phòng"/>
    <s v="Thôn 1, Xã Quảng Phong, Huyện Hải Hà, Quảng Ninh"/>
    <m/>
    <m/>
    <s v="0979348807"/>
    <s v="AC/018P-0350370"/>
    <m/>
    <d v="2019-05-20T00:00:00"/>
    <d v="2020-05-19T00:00:00"/>
    <n v="12514464"/>
    <m/>
    <m/>
    <m/>
    <n v="12514464"/>
    <m/>
    <s v="TAL"/>
    <n v="20"/>
    <n v="5"/>
    <s v="568793137205"/>
    <n v="12514464"/>
    <s v=""/>
    <s v=""/>
    <m/>
  </r>
  <r>
    <n v="601"/>
    <s v="Bảo Việt Nhân Thọ Móng Cái"/>
    <m/>
    <s v="S108701001"/>
    <s v="Phòng KD Móng Cái - MCA"/>
    <s v="A108701006"/>
    <s v="Ban Hải Hà 1 - MCA"/>
    <s v="U108701131"/>
    <x v="4"/>
    <s v="D108716487"/>
    <s v="Hoàng Thị Bẩy"/>
    <s v="Trưởng nhóm danh dự"/>
    <d v="2012-10-11T00:00:00"/>
    <m/>
    <s v="569037250"/>
    <s v="Lương Thị Mĩn"/>
    <s v="Thôn 1, Xã Quảng Phong, Huyện Hải Hà, Quảng Ninh"/>
    <m/>
    <m/>
    <s v="01677422101"/>
    <s v="AC/018P-0350371"/>
    <m/>
    <d v="2019-05-25T00:00:00"/>
    <d v="2020-05-24T00:00:00"/>
    <n v="10000000"/>
    <m/>
    <m/>
    <m/>
    <m/>
    <m/>
    <s v="TAL"/>
    <n v="25"/>
    <n v="5"/>
    <s v="569037250255"/>
    <s v=""/>
    <s v=""/>
    <s v=""/>
    <m/>
  </r>
  <r>
    <n v="602"/>
    <s v="Bảo Việt Nhân Thọ Móng Cái"/>
    <m/>
    <s v="S108701001"/>
    <s v="Phòng KD Móng Cái - MCA"/>
    <s v="A108701006"/>
    <s v="Ban Hải Hà 1 - MCA"/>
    <s v="U108701131"/>
    <x v="4"/>
    <s v="D108716487"/>
    <s v="Hoàng Thị Bẩy"/>
    <s v="Trưởng nhóm danh dự"/>
    <d v="2012-10-11T00:00:00"/>
    <m/>
    <s v="568501647"/>
    <s v="Vũ Thị Luyến"/>
    <s v="Thôn Cái Đước, Xã Quảng Phong, Huyện Hải Hà, Quảng Ninh"/>
    <m/>
    <m/>
    <s v="01699386968"/>
    <s v="AC/018P-0350374"/>
    <m/>
    <d v="2019-05-26T00:00:00"/>
    <d v="2019-11-25T00:00:00"/>
    <n v="2041452"/>
    <m/>
    <m/>
    <m/>
    <m/>
    <m/>
    <s v="TAL"/>
    <n v="26"/>
    <n v="5"/>
    <s v="568501647265"/>
    <s v=""/>
    <s v=""/>
    <s v=""/>
    <m/>
  </r>
  <r>
    <n v="603"/>
    <s v="Bảo Việt Nhân Thọ Móng Cái"/>
    <m/>
    <s v="S108701001"/>
    <s v="Phòng KD Móng Cái - MCA"/>
    <s v="A108701006"/>
    <s v="Ban Hải Hà 1 - MCA"/>
    <s v="U108701131"/>
    <x v="4"/>
    <s v="D108716487"/>
    <s v="Hoàng Thị Bẩy"/>
    <s v="Trưởng nhóm danh dự"/>
    <d v="2012-10-11T00:00:00"/>
    <m/>
    <s v="568170334"/>
    <s v="Nguyễn Văn Nuôi"/>
    <s v="Thôn Cái Đước, Xã Quảng Phong, Huyện Hải Hà, Quảng Ninh"/>
    <m/>
    <m/>
    <s v="01683814157"/>
    <s v="AC/018P-0350372"/>
    <m/>
    <d v="2019-05-26T00:00:00"/>
    <d v="2019-11-25T00:00:00"/>
    <n v="4000000"/>
    <m/>
    <m/>
    <m/>
    <m/>
    <m/>
    <s v="TAL"/>
    <n v="26"/>
    <n v="5"/>
    <s v="568170334265"/>
    <s v=""/>
    <s v=""/>
    <s v=""/>
    <m/>
  </r>
  <r>
    <n v="604"/>
    <s v="Bảo Việt Nhân Thọ Móng Cái"/>
    <m/>
    <s v="S108701001"/>
    <s v="Phòng KD Móng Cái - MCA"/>
    <s v="A108701006"/>
    <s v="Ban Hải Hà 1 - MCA"/>
    <s v="U108701131"/>
    <x v="4"/>
    <s v="D108716487"/>
    <s v="Hoàng Thị Bẩy"/>
    <s v="Trưởng nhóm danh dự"/>
    <d v="2012-10-11T00:00:00"/>
    <m/>
    <s v="568319473"/>
    <s v="Đặng Thị Quản"/>
    <s v="Thôn 4, Xã Quảng Phong, Huyện Hải Hà, Quảng Ninh"/>
    <m/>
    <m/>
    <s v="0164 818 2512"/>
    <s v="AC/018P-0350373"/>
    <m/>
    <d v="2019-05-26T00:00:00"/>
    <d v="2019-11-25T00:00:00"/>
    <n v="2049300"/>
    <m/>
    <m/>
    <m/>
    <m/>
    <m/>
    <s v="TAL"/>
    <n v="26"/>
    <n v="5"/>
    <s v="568319473265"/>
    <s v=""/>
    <s v=""/>
    <s v=""/>
    <m/>
  </r>
  <r>
    <n v="605"/>
    <s v="Bảo Việt Nhân Thọ Móng Cái"/>
    <m/>
    <s v="S108701001"/>
    <s v="Phòng KD Móng Cái - MCA"/>
    <s v="A108701006"/>
    <s v="Ban Hải Hà 1 - MCA"/>
    <s v="U108701131"/>
    <x v="4"/>
    <s v="D108716487"/>
    <s v="Hoàng Thị Bẩy"/>
    <s v="Trưởng nhóm danh dự"/>
    <d v="2012-10-11T00:00:00"/>
    <m/>
    <s v="568793795"/>
    <s v="Bùi Thị Khuyến"/>
    <s v="Thôn 3, Xã Quảng Điền, Huyện Hải Hà, Quảng Ninh"/>
    <m/>
    <m/>
    <s v="0977491355"/>
    <s v="AC/018P-0350379"/>
    <m/>
    <d v="2019-05-27T00:00:00"/>
    <d v="2020-05-26T00:00:00"/>
    <n v="10585230"/>
    <m/>
    <m/>
    <m/>
    <m/>
    <m/>
    <s v="TAL"/>
    <n v="27"/>
    <n v="5"/>
    <s v="568793795275"/>
    <s v=""/>
    <s v=""/>
    <s v=""/>
    <m/>
  </r>
  <r>
    <n v="606"/>
    <s v="Bảo Việt Nhân Thọ Móng Cái"/>
    <m/>
    <s v="S108701001"/>
    <s v="Phòng KD Móng Cái - MCA"/>
    <s v="A108701006"/>
    <s v="Ban Hải Hà 1 - MCA"/>
    <s v="U108701131"/>
    <x v="4"/>
    <s v="D108716487"/>
    <s v="Hoàng Thị Bẩy"/>
    <s v="Trưởng nhóm danh dự"/>
    <d v="2012-10-11T00:00:00"/>
    <m/>
    <s v="568793662"/>
    <s v="Hoàng Văn Cường"/>
    <s v="Thôn 3, Xã Quảng Điền, Huyện Hải Hà, Quảng Ninh"/>
    <m/>
    <m/>
    <s v="0977491355"/>
    <s v="AC/018P-0350378"/>
    <m/>
    <d v="2019-05-27T00:00:00"/>
    <d v="2020-05-26T00:00:00"/>
    <n v="10981120"/>
    <m/>
    <m/>
    <m/>
    <m/>
    <m/>
    <s v="TAL"/>
    <n v="27"/>
    <n v="5"/>
    <s v="568793662275"/>
    <s v=""/>
    <s v=""/>
    <s v=""/>
    <m/>
  </r>
  <r>
    <n v="607"/>
    <s v="Bảo Việt Nhân Thọ Móng Cái"/>
    <m/>
    <s v="S108701001"/>
    <s v="Phòng KD Móng Cái - MCA"/>
    <s v="A108701006"/>
    <s v="Ban Hải Hà 1 - MCA"/>
    <s v="U108701131"/>
    <x v="4"/>
    <s v="D108716487"/>
    <s v="Hoàng Thị Bẩy"/>
    <s v="Trưởng nhóm danh dự"/>
    <d v="2012-10-11T00:00:00"/>
    <m/>
    <s v="568174536"/>
    <s v="Hoàng Văn Hiển"/>
    <s v="Thôn Cái Đước, Xã Quảng Phong, Huyện Hải Hà, Quảng Ninh"/>
    <m/>
    <m/>
    <s v="0963805498"/>
    <s v="AC/018P-0350377"/>
    <m/>
    <d v="2019-05-27T00:00:00"/>
    <d v="2019-11-26T00:00:00"/>
    <n v="3000000"/>
    <m/>
    <m/>
    <m/>
    <m/>
    <m/>
    <s v="TAL"/>
    <n v="27"/>
    <n v="5"/>
    <s v="568174536275"/>
    <s v=""/>
    <s v=""/>
    <s v=""/>
    <m/>
  </r>
  <r>
    <n v="608"/>
    <s v="Bảo Việt Nhân Thọ Móng Cái"/>
    <m/>
    <s v="S108701001"/>
    <s v="Phòng KD Móng Cái - MCA"/>
    <s v="A108701006"/>
    <s v="Ban Hải Hà 1 - MCA"/>
    <s v="U108701131"/>
    <x v="4"/>
    <s v="D108716487"/>
    <s v="Hoàng Thị Bẩy"/>
    <s v="Trưởng nhóm danh dự"/>
    <d v="2012-10-11T00:00:00"/>
    <m/>
    <s v="568174513"/>
    <s v="Hoàng Thị Thắc (Hoàng Thị Dung)"/>
    <s v="Thôn Cái Đước, Xã Quảng Phong, Huyện Hải Hà, Quảng Ninh"/>
    <m/>
    <m/>
    <s v="0963805498"/>
    <s v="AC/018P-0350376"/>
    <m/>
    <d v="2019-05-27T00:00:00"/>
    <d v="2019-11-26T00:00:00"/>
    <n v="3078630"/>
    <m/>
    <m/>
    <m/>
    <m/>
    <m/>
    <s v="TAL"/>
    <n v="27"/>
    <n v="5"/>
    <s v="568174513275"/>
    <s v=""/>
    <s v=""/>
    <s v=""/>
    <m/>
  </r>
  <r>
    <n v="609"/>
    <s v="Bảo Việt Nhân Thọ Móng Cái"/>
    <m/>
    <s v="S108701001"/>
    <s v="Phòng KD Móng Cái - MCA"/>
    <s v="A108701006"/>
    <s v="Ban Hải Hà 1 - MCA"/>
    <s v="U108701131"/>
    <x v="4"/>
    <s v="D108716487"/>
    <s v="Hoàng Thị Bẩy"/>
    <s v="Trưởng nhóm danh dự"/>
    <d v="2012-10-11T00:00:00"/>
    <m/>
    <s v="05701800030499"/>
    <s v="Vũ Văn Tâm"/>
    <s v="Thôn 1, Huyện Hải Hà, Tỉnh Quảng Ninh"/>
    <s v="0395859305"/>
    <m/>
    <m/>
    <s v="08700010649"/>
    <m/>
    <d v="2019-05-27T00:00:00"/>
    <d v="2020-05-26T00:00:00"/>
    <n v="7688500"/>
    <m/>
    <m/>
    <m/>
    <m/>
    <m/>
    <s v="BVL"/>
    <n v="27"/>
    <n v="5"/>
    <s v="05701800030499275"/>
    <s v=""/>
    <s v=""/>
    <s v=""/>
    <m/>
  </r>
  <r>
    <n v="610"/>
    <s v="Bảo Việt Nhân Thọ Móng Cái"/>
    <m/>
    <s v="S108701001"/>
    <s v="Phòng KD Móng Cái - MCA"/>
    <s v="A108701006"/>
    <s v="Ban Hải Hà 1 - MCA"/>
    <s v="U108701131"/>
    <x v="4"/>
    <s v="D108716487"/>
    <s v="Hoàng Thị Bẩy"/>
    <s v="Trưởng nhóm danh dự"/>
    <d v="2012-10-11T00:00:00"/>
    <m/>
    <s v="568690775"/>
    <s v="Nguyễn Xuân Vui"/>
    <s v="Thôn 1, Xã Quảng Phong, Huyện Hải Hà, Quảng Ninh"/>
    <m/>
    <m/>
    <s v="0988491788"/>
    <s v="AC/018P-0350380"/>
    <m/>
    <d v="2019-05-30T00:00:00"/>
    <d v="2019-08-29T00:00:00"/>
    <n v="1265444"/>
    <m/>
    <m/>
    <m/>
    <m/>
    <m/>
    <s v="TAL"/>
    <n v="30"/>
    <n v="5"/>
    <s v="568690775305"/>
    <s v=""/>
    <s v=""/>
    <s v=""/>
    <m/>
  </r>
  <r>
    <n v="611"/>
    <s v="Bảo Việt Nhân Thọ Móng Cái"/>
    <m/>
    <s v="S108701001"/>
    <s v="Phòng KD Móng Cái - MCA"/>
    <s v="A108701006"/>
    <s v="Ban Hải Hà 1 - MCA"/>
    <s v="U108701131"/>
    <x v="4"/>
    <s v="D108716487"/>
    <s v="Hoàng Thị Bẩy"/>
    <s v="Trưởng nhóm danh dự"/>
    <d v="2012-10-11T00:00:00"/>
    <m/>
    <s v="568794544"/>
    <s v="Hoàng Văn Thắng"/>
    <s v="Thôn 3, Xã Quảng Điền, Huyện Hải Hà, Quảng Ninh"/>
    <m/>
    <m/>
    <s v="0976520866"/>
    <s v="AC/018P-0350381"/>
    <m/>
    <d v="2019-05-30T00:00:00"/>
    <d v="2020-05-29T00:00:00"/>
    <n v="11999616"/>
    <m/>
    <m/>
    <m/>
    <m/>
    <m/>
    <s v="TAL"/>
    <n v="30"/>
    <n v="5"/>
    <s v="568794544305"/>
    <s v=""/>
    <s v=""/>
    <s v=""/>
    <m/>
  </r>
  <r>
    <n v="612"/>
    <s v="Bảo Việt Nhân Thọ Móng Cái"/>
    <m/>
    <s v="S108701001"/>
    <s v="Phòng KD Móng Cái - MCA"/>
    <s v="A108701006"/>
    <s v="Ban Hải Hà 1 - MCA"/>
    <s v="U108701131"/>
    <x v="4"/>
    <s v="D108722266"/>
    <s v="Hoàng Thị Sơn"/>
    <s v="Trưởng nhóm"/>
    <d v="2014-06-16T00:00:00"/>
    <m/>
    <s v="05701800023408"/>
    <s v="Trần Văn Tuấn"/>
    <s v="Phố Hoàng Hoa Thám, khu chợ Đức Dương, Huyện Hải Hà, Tỉnh Quảng Ninh"/>
    <s v="0919900830"/>
    <m/>
    <m/>
    <s v="08700010651"/>
    <s v="08700010651"/>
    <d v="2019-05-12T00:00:00"/>
    <d v="2020-05-11T00:00:00"/>
    <n v="10042100"/>
    <n v="10042100"/>
    <d v="2019-05-20T00:00:00"/>
    <m/>
    <n v="10042100"/>
    <m/>
    <s v="BVL"/>
    <n v="12"/>
    <n v="5"/>
    <s v="05701800023408125"/>
    <n v="10042100"/>
    <n v="10042100"/>
    <s v="AC/018P-0350383"/>
    <m/>
  </r>
  <r>
    <n v="613"/>
    <s v="Bảo Việt Nhân Thọ Móng Cái"/>
    <m/>
    <s v="S108701001"/>
    <s v="Phòng KD Móng Cái - MCA"/>
    <s v="A108701006"/>
    <s v="Ban Hải Hà 1 - MCA"/>
    <s v="U108701131"/>
    <x v="4"/>
    <s v="D108722266"/>
    <s v="Hoàng Thị Sơn"/>
    <s v="Trưởng nhóm"/>
    <d v="2014-06-16T00:00:00"/>
    <m/>
    <s v="05701800023378"/>
    <s v="Phạm Thị Mai"/>
    <s v="Phố Lý Thường Kiệt, Huyện Hải Hà, Tỉnh Quảng Ninh"/>
    <s v="0934308168"/>
    <s v="0934308168"/>
    <m/>
    <s v="08700010650"/>
    <s v="08700010650"/>
    <d v="2019-05-12T00:00:00"/>
    <d v="2020-05-11T00:00:00"/>
    <n v="10075800"/>
    <n v="10075800"/>
    <d v="2019-05-20T00:00:00"/>
    <m/>
    <n v="10075800"/>
    <m/>
    <s v="BVL"/>
    <n v="12"/>
    <n v="5"/>
    <s v="05701800023378125"/>
    <n v="10075800"/>
    <n v="10075800"/>
    <s v="AC/018P-0350382"/>
    <m/>
  </r>
  <r>
    <n v="614"/>
    <s v="Bảo Việt Nhân Thọ Móng Cái"/>
    <m/>
    <s v="S108701001"/>
    <s v="Phòng KD Móng Cái - MCA"/>
    <s v="A108701006"/>
    <s v="Ban Hải Hà 1 - MCA"/>
    <s v="U108701131"/>
    <x v="4"/>
    <s v="D108722266"/>
    <s v="Hoàng Thị Sơn"/>
    <s v="Trưởng nhóm"/>
    <d v="2014-06-16T00:00:00"/>
    <m/>
    <s v="05701800023415"/>
    <s v="Bùi Thị Hằng"/>
    <s v="Phố Hoàng Hoa Thám, Huyện Hải Hà, Tỉnh Quảng Ninh"/>
    <s v="0962325090"/>
    <s v="0962325090"/>
    <m/>
    <s v="08700010652"/>
    <s v="08700010652"/>
    <d v="2019-05-12T00:00:00"/>
    <d v="2020-05-11T00:00:00"/>
    <n v="10055200"/>
    <n v="10055200"/>
    <d v="2019-05-20T00:00:00"/>
    <m/>
    <n v="10055200"/>
    <m/>
    <s v="BVL"/>
    <n v="12"/>
    <n v="5"/>
    <s v="05701800023415125"/>
    <n v="10055200"/>
    <n v="10055200"/>
    <s v="AC/018P-0350384"/>
    <m/>
  </r>
  <r>
    <n v="615"/>
    <s v="Bảo Việt Nhân Thọ Móng Cái"/>
    <m/>
    <s v="S108701001"/>
    <s v="Phòng KD Móng Cái - MCA"/>
    <s v="A108701006"/>
    <s v="Ban Hải Hà 1 - MCA"/>
    <s v="U108701131"/>
    <x v="4"/>
    <s v="D108722266"/>
    <s v="Hoàng Thị Sơn"/>
    <s v="Trưởng nhóm"/>
    <d v="2014-06-16T00:00:00"/>
    <m/>
    <s v="05701800030437"/>
    <s v="Phạm Quang Hiên"/>
    <s v="Thôn 10, Thành phố Móng Cái, Tỉnh Quảng Ninh"/>
    <s v="0982111666"/>
    <s v="0982111666"/>
    <m/>
    <s v="08700010653"/>
    <m/>
    <d v="2019-05-19T00:00:00"/>
    <d v="2020-05-18T00:00:00"/>
    <n v="12322700"/>
    <m/>
    <m/>
    <m/>
    <n v="12322700"/>
    <m/>
    <s v="BVL"/>
    <n v="19"/>
    <n v="5"/>
    <s v="05701800030437195"/>
    <n v="12322700"/>
    <s v=""/>
    <s v=""/>
    <m/>
  </r>
  <r>
    <n v="616"/>
    <s v="Bảo Việt Nhân Thọ Móng Cái"/>
    <m/>
    <s v="S108701001"/>
    <s v="Phòng KD Móng Cái - MCA"/>
    <s v="A108701006"/>
    <s v="Ban Hải Hà 1 - MCA"/>
    <s v="U108701131"/>
    <x v="4"/>
    <s v="D108722266"/>
    <s v="Hoàng Thị Sơn"/>
    <s v="Trưởng nhóm"/>
    <d v="2014-06-16T00:00:00"/>
    <m/>
    <s v="05701800023521"/>
    <s v="Đặng Thị Thơm"/>
    <s v="Thôn 1, Huyện Hải Hà, Tỉnh Quảng Ninh"/>
    <s v="0973365168"/>
    <s v="0968005159"/>
    <s v="0968005159"/>
    <s v="08700010655"/>
    <s v="08700010655"/>
    <d v="2019-05-20T00:00:00"/>
    <d v="2020-05-19T00:00:00"/>
    <n v="12209700"/>
    <n v="12209700"/>
    <d v="2019-05-14T00:00:00"/>
    <m/>
    <n v="12209700"/>
    <m/>
    <s v="BVL"/>
    <n v="20"/>
    <n v="5"/>
    <s v="05701800023521205"/>
    <n v="12209700"/>
    <n v="12209700"/>
    <s v="AC/018P-0350387"/>
    <m/>
  </r>
  <r>
    <n v="617"/>
    <s v="Bảo Việt Nhân Thọ Móng Cái"/>
    <m/>
    <s v="S108701001"/>
    <s v="Phòng KD Móng Cái - MCA"/>
    <s v="A108701006"/>
    <s v="Ban Hải Hà 1 - MCA"/>
    <s v="U108701131"/>
    <x v="4"/>
    <s v="D108722266"/>
    <s v="Hoàng Thị Sơn"/>
    <s v="Trưởng nhóm"/>
    <d v="2014-06-16T00:00:00"/>
    <m/>
    <s v="05701800023545"/>
    <s v="Nguyễn Mạnh Hà"/>
    <s v="Thôn 1, Huyện Hải Hà, Tỉnh Quảng Ninh"/>
    <s v="0354103485"/>
    <m/>
    <m/>
    <s v="08700010656"/>
    <m/>
    <d v="2019-05-20T00:00:00"/>
    <d v="2020-05-19T00:00:00"/>
    <n v="12200000"/>
    <m/>
    <m/>
    <m/>
    <n v="12200000"/>
    <m/>
    <s v="BVL"/>
    <n v="20"/>
    <n v="5"/>
    <s v="05701800023545205"/>
    <n v="12200000"/>
    <s v=""/>
    <s v=""/>
    <m/>
  </r>
  <r>
    <n v="618"/>
    <s v="Bảo Việt Nhân Thọ Móng Cái"/>
    <m/>
    <s v="S108701001"/>
    <s v="Phòng KD Móng Cái - MCA"/>
    <s v="A108701006"/>
    <s v="Ban Hải Hà 1 - MCA"/>
    <s v="U108701131"/>
    <x v="4"/>
    <s v="D108722266"/>
    <s v="Hoàng Thị Sơn"/>
    <s v="Trưởng nhóm"/>
    <d v="2014-06-16T00:00:00"/>
    <m/>
    <s v="05701800023514"/>
    <s v="Vũ Văn Hạnh"/>
    <s v="Thôn 6, Thành phố Móng Cái, Tỉnh Quảng Ninh"/>
    <s v="0985846047"/>
    <s v="0985846047"/>
    <m/>
    <s v="08700010654"/>
    <s v="08700010654"/>
    <d v="2019-05-20T00:00:00"/>
    <d v="2020-05-19T00:00:00"/>
    <n v="9999200"/>
    <n v="9999200"/>
    <d v="2019-05-20T00:00:00"/>
    <m/>
    <n v="9999200"/>
    <m/>
    <s v="BVL"/>
    <n v="20"/>
    <n v="5"/>
    <s v="05701800023514205"/>
    <n v="9999200"/>
    <n v="9999200"/>
    <s v="AC/018P-0350386"/>
    <m/>
  </r>
  <r>
    <n v="619"/>
    <s v="Bảo Việt Nhân Thọ Móng Cái"/>
    <m/>
    <s v="S108701001"/>
    <s v="Phòng KD Móng Cái - MCA"/>
    <s v="A108701006"/>
    <s v="Ban Hải Hà 1 - MCA"/>
    <s v="U108701131"/>
    <x v="4"/>
    <s v="D108722266"/>
    <s v="Hoàng Thị Sơn"/>
    <s v="Trưởng nhóm"/>
    <d v="2014-06-16T00:00:00"/>
    <m/>
    <s v="568583671"/>
    <s v="Nguyễn Thị Thắng"/>
    <s v="Thôn Hải An, Xã Quảng Thành, Huyện Hải Hà, Quảng Ninh"/>
    <m/>
    <m/>
    <s v="01657343898"/>
    <s v="AC/018P-0350389"/>
    <m/>
    <d v="2019-05-21T00:00:00"/>
    <d v="2019-11-20T00:00:00"/>
    <n v="3000000"/>
    <n v="3000000"/>
    <d v="2019-05-27T00:00:00"/>
    <m/>
    <n v="3000000"/>
    <m/>
    <s v="TAL"/>
    <n v="21"/>
    <n v="5"/>
    <s v="568583671215"/>
    <n v="3000000"/>
    <n v="3000000"/>
    <s v="AC/018P-0350389"/>
    <m/>
  </r>
  <r>
    <n v="620"/>
    <s v="Bảo Việt Nhân Thọ Móng Cái"/>
    <m/>
    <s v="S108701001"/>
    <s v="Phòng KD Móng Cái - MCA"/>
    <s v="A108701006"/>
    <s v="Ban Hải Hà 1 - MCA"/>
    <s v="U108701131"/>
    <x v="4"/>
    <s v="D108722266"/>
    <s v="Hoàng Thị Sơn"/>
    <s v="Trưởng nhóm"/>
    <d v="2014-06-16T00:00:00"/>
    <m/>
    <s v="568584548"/>
    <s v="Đặng Thị Thoa"/>
    <s v="Thôn 1, Xã Quảng Thắng, Huyện Hải Hà, Quảng Ninh"/>
    <m/>
    <m/>
    <s v="0936583681"/>
    <s v="AC/018P-0350390"/>
    <m/>
    <d v="2019-05-25T00:00:00"/>
    <d v="2019-08-24T00:00:00"/>
    <n v="3062964"/>
    <n v="3062964"/>
    <d v="2019-05-27T00:00:00"/>
    <m/>
    <n v="3062964"/>
    <m/>
    <s v="TAL"/>
    <n v="25"/>
    <n v="5"/>
    <s v="568584548255"/>
    <n v="3062964"/>
    <n v="3062964"/>
    <s v="AC/018P-0350390"/>
    <m/>
  </r>
  <r>
    <n v="621"/>
    <s v="Bảo Việt Nhân Thọ Móng Cái"/>
    <m/>
    <s v="S108701001"/>
    <s v="Phòng KD Móng Cái - MCA"/>
    <s v="A108701006"/>
    <s v="Ban Hải Hà 1 - MCA"/>
    <s v="U108701131"/>
    <x v="4"/>
    <s v="D108726563"/>
    <s v="Nguyễn Văn Măng"/>
    <s v="Tư vấn tài chính"/>
    <d v="2015-03-10T00:00:00"/>
    <m/>
    <s v="569239530"/>
    <s v="Nguyễn Văn Bẩy"/>
    <s v="Số 82 Trần Khánh Dư, Thị trấn Quảng Hà, Huyện Hải Hà, Quảng Ninh"/>
    <m/>
    <m/>
    <s v="0989563573"/>
    <s v="AC/018P-0350391"/>
    <m/>
    <d v="2019-05-17T00:00:00"/>
    <d v="2020-05-16T00:00:00"/>
    <n v="10011320"/>
    <n v="10011320"/>
    <d v="2019-05-27T00:00:00"/>
    <m/>
    <n v="10011320"/>
    <m/>
    <s v="TAL"/>
    <n v="17"/>
    <n v="5"/>
    <s v="569239530175"/>
    <n v="10011320"/>
    <n v="10011320"/>
    <s v="AC/018P-0350391"/>
    <m/>
  </r>
  <r>
    <n v="622"/>
    <s v="Bảo Việt Nhân Thọ Móng Cái"/>
    <m/>
    <s v="S108701001"/>
    <s v="Phòng KD Móng Cái - MCA"/>
    <s v="A108701006"/>
    <s v="Ban Hải Hà 1 - MCA"/>
    <s v="U108701131"/>
    <x v="4"/>
    <s v="D108726563"/>
    <s v="Nguyễn Văn Măng"/>
    <s v="Tư vấn tài chính"/>
    <d v="2015-03-10T00:00:00"/>
    <m/>
    <s v="569159445"/>
    <s v="Nguyễn Văn Măng"/>
    <s v="59 Ngô Quyền, Thị trấn Quảng Hà, Huyện Hải Hà, Quảng Ninh"/>
    <m/>
    <m/>
    <s v="0982978898"/>
    <s v="AC/018P-0350392"/>
    <m/>
    <d v="2019-05-18T00:00:00"/>
    <d v="2019-06-17T00:00:00"/>
    <n v="1000000"/>
    <n v="1000000"/>
    <d v="2019-05-14T00:00:00"/>
    <m/>
    <n v="1000000"/>
    <m/>
    <s v="TAL"/>
    <n v="18"/>
    <n v="5"/>
    <s v="569159445185"/>
    <n v="1000000"/>
    <n v="1000000"/>
    <s v="AC/018P-0350392"/>
    <m/>
  </r>
  <r>
    <n v="623"/>
    <s v="Bảo Việt Nhân Thọ Móng Cái"/>
    <m/>
    <s v="S108701001"/>
    <s v="Phòng KD Móng Cái - MCA"/>
    <s v="A108701006"/>
    <s v="Ban Hải Hà 1 - MCA"/>
    <s v="U108701131"/>
    <x v="4"/>
    <s v="D108726563"/>
    <s v="Nguyễn Văn Măng"/>
    <s v="Tư vấn tài chính"/>
    <d v="2015-03-10T00:00:00"/>
    <m/>
    <s v="569489025"/>
    <s v="Nguyễn Văn Măng"/>
    <s v="59 Ngô Quyền, Thị trấn Quảng Hà, Huyện Hải Hà, Quảng Ninh"/>
    <m/>
    <m/>
    <s v="0982978898"/>
    <s v="AC/018P-0350965"/>
    <m/>
    <d v="2019-05-27T00:00:00"/>
    <d v="2019-06-26T00:00:00"/>
    <n v="1000000"/>
    <m/>
    <m/>
    <m/>
    <m/>
    <m/>
    <s v="TAL"/>
    <n v="27"/>
    <n v="5"/>
    <s v="569489025275"/>
    <s v=""/>
    <s v=""/>
    <s v=""/>
    <m/>
  </r>
  <r>
    <n v="624"/>
    <s v="Bảo Việt Nhân Thọ Móng Cái"/>
    <m/>
    <s v="S108701001"/>
    <s v="Phòng KD Móng Cái - MCA"/>
    <s v="A108701006"/>
    <s v="Ban Hải Hà 1 - MCA"/>
    <s v="U108701131"/>
    <x v="4"/>
    <s v="D108731431"/>
    <s v="Ngô Thị Chinh"/>
    <s v="Tư vấn tài chính"/>
    <d v="2016-04-13T00:00:00"/>
    <m/>
    <s v="08001800000254"/>
    <s v="Ty Thị Gia"/>
    <s v="Phố Trần Khánh Dư, Huyện Hải Hà, Tỉnh Quảng Ninh"/>
    <s v="0945098979"/>
    <m/>
    <m/>
    <m/>
    <m/>
    <d v="2019-04-07T00:00:00"/>
    <d v="2020-04-06T00:00:00"/>
    <n v="11999600"/>
    <m/>
    <m/>
    <m/>
    <n v="11999600"/>
    <m/>
    <s v="BVL"/>
    <n v="7"/>
    <n v="4"/>
    <s v="0800180000025474"/>
    <n v="11999600"/>
    <s v=""/>
    <s v=""/>
    <m/>
  </r>
  <r>
    <n v="625"/>
    <s v="Bảo Việt Nhân Thọ Móng Cái"/>
    <m/>
    <s v="S108701001"/>
    <s v="Phòng KD Móng Cái - MCA"/>
    <s v="A108701006"/>
    <s v="Ban Hải Hà 1 - MCA"/>
    <s v="U108701131"/>
    <x v="4"/>
    <s v="D108731431"/>
    <s v="Ngô Thị Chinh"/>
    <s v="Tư vấn tài chính"/>
    <d v="2016-04-13T00:00:00"/>
    <m/>
    <s v="569233562"/>
    <s v="Đinh Thúy Hằng"/>
    <s v="Thôn 4, Xã Quảng Chính, Huyện Hải Hà, Quảng Ninh"/>
    <m/>
    <m/>
    <s v="01666768106"/>
    <s v="AC/018P-0350394"/>
    <m/>
    <d v="2019-05-02T00:00:00"/>
    <d v="2019-11-01T00:00:00"/>
    <n v="4019992"/>
    <n v="4019992"/>
    <d v="2019-05-20T00:00:00"/>
    <m/>
    <n v="4019992"/>
    <m/>
    <s v="TAL"/>
    <n v="2"/>
    <n v="5"/>
    <s v="56923356225"/>
    <n v="4019992"/>
    <n v="4019992"/>
    <s v="AC/018P-0350394"/>
    <m/>
  </r>
  <r>
    <n v="626"/>
    <s v="Bảo Việt Nhân Thọ Móng Cái"/>
    <m/>
    <s v="S108701001"/>
    <s v="Phòng KD Móng Cái - MCA"/>
    <s v="A108701006"/>
    <s v="Ban Hải Hà 1 - MCA"/>
    <s v="U108701131"/>
    <x v="4"/>
    <s v="D108731431"/>
    <s v="Ngô Thị Chinh"/>
    <s v="Tư vấn tài chính"/>
    <d v="2016-04-13T00:00:00"/>
    <m/>
    <s v="568900557"/>
    <s v="Phạm Tư Khiêm"/>
    <s v="Trần Bình Trọng, Thị trấn Quảng Hà, Huyện Hải Hà, Quảng Ninh"/>
    <m/>
    <m/>
    <s v="01657384636"/>
    <s v="AC/018P-0350393"/>
    <m/>
    <d v="2019-05-02T00:00:00"/>
    <d v="2019-08-01T00:00:00"/>
    <n v="3000000"/>
    <n v="3000000"/>
    <d v="2019-05-18T00:00:00"/>
    <m/>
    <n v="3000000"/>
    <m/>
    <s v="TAL"/>
    <n v="2"/>
    <n v="5"/>
    <s v="56890055725"/>
    <n v="3000000"/>
    <n v="3000000"/>
    <s v="AC/018P-0350393"/>
    <m/>
  </r>
  <r>
    <n v="627"/>
    <s v="Bảo Việt Nhân Thọ Móng Cái"/>
    <m/>
    <s v="S108701001"/>
    <s v="Phòng KD Móng Cái - MCA"/>
    <s v="A108701006"/>
    <s v="Ban Hải Hà 1 - MCA"/>
    <s v="U108701131"/>
    <x v="4"/>
    <s v="D108731431"/>
    <s v="Ngô Thị Chinh"/>
    <s v="Tư vấn tài chính"/>
    <d v="2016-04-13T00:00:00"/>
    <m/>
    <s v="569020594"/>
    <s v="Lê Thị Nghĩa"/>
    <s v="Số nhà 188, Thị trấn Quảng Hà, Huyện Hải Hà, Quảng Ninh"/>
    <m/>
    <s v="075108476"/>
    <m/>
    <s v="AC/018P-0350395"/>
    <m/>
    <d v="2019-05-03T00:00:00"/>
    <d v="2020-05-02T00:00:00"/>
    <n v="9999244"/>
    <n v="9999244"/>
    <d v="2019-05-21T00:00:00"/>
    <m/>
    <n v="9999244"/>
    <m/>
    <s v="TAL"/>
    <n v="3"/>
    <n v="5"/>
    <s v="56902059435"/>
    <n v="9999244"/>
    <n v="9999244"/>
    <s v="AC/018P-0350395"/>
    <m/>
  </r>
  <r>
    <n v="628"/>
    <s v="Bảo Việt Nhân Thọ Móng Cái"/>
    <m/>
    <s v="S108701001"/>
    <s v="Phòng KD Móng Cái - MCA"/>
    <s v="A108701006"/>
    <s v="Ban Hải Hà 1 - MCA"/>
    <s v="U108701131"/>
    <x v="4"/>
    <s v="D108731431"/>
    <s v="Ngô Thị Chinh"/>
    <s v="Tư vấn tài chính"/>
    <d v="2016-04-13T00:00:00"/>
    <m/>
    <s v="05701800030185"/>
    <s v="Nguyễn Thị Bích Thùy"/>
    <s v=" Phố Minh Khai, Huyện Đầm Hà, Tỉnh Quảng Ninh"/>
    <s v="0975013989"/>
    <m/>
    <m/>
    <s v="08700010658"/>
    <m/>
    <d v="2019-05-10T00:00:00"/>
    <d v="2020-05-09T00:00:00"/>
    <n v="6026200"/>
    <m/>
    <m/>
    <m/>
    <n v="6026200"/>
    <m/>
    <s v="BVL"/>
    <n v="10"/>
    <n v="5"/>
    <s v="05701800030185105"/>
    <n v="6026200"/>
    <n v="6026200"/>
    <s v="AC/018P-0350397"/>
    <m/>
  </r>
  <r>
    <n v="629"/>
    <s v="Bảo Việt Nhân Thọ Móng Cái"/>
    <m/>
    <s v="S108701001"/>
    <s v="Phòng KD Móng Cái - MCA"/>
    <s v="A108701006"/>
    <s v="Ban Hải Hà 1 - MCA"/>
    <s v="U108701131"/>
    <x v="4"/>
    <s v="D108731431"/>
    <s v="Ngô Thị Chinh"/>
    <s v="Tư vấn tài chính"/>
    <d v="2016-04-13T00:00:00"/>
    <m/>
    <s v="568787211"/>
    <s v="Nguyễn Thị Bích Thùy"/>
    <s v="Số nhà 05 - Phố Minh Khai, Thị trấn Đầm Hà, Huyện Đầm Hà, Quảng Ninh"/>
    <m/>
    <m/>
    <s v="0975013989"/>
    <s v="AC/018P-0350398"/>
    <m/>
    <d v="2019-05-10T00:00:00"/>
    <d v="2020-05-09T00:00:00"/>
    <n v="12058864"/>
    <n v="12058864"/>
    <d v="2019-05-27T00:00:00"/>
    <m/>
    <n v="12058864"/>
    <m/>
    <s v="TAL"/>
    <n v="10"/>
    <n v="5"/>
    <s v="568787211105"/>
    <n v="12058864"/>
    <n v="12058864"/>
    <s v="AC/018P-0350398"/>
    <m/>
  </r>
  <r>
    <n v="630"/>
    <s v="Bảo Việt Nhân Thọ Móng Cái"/>
    <m/>
    <s v="S108701001"/>
    <s v="Phòng KD Móng Cái - MCA"/>
    <s v="A108701006"/>
    <s v="Ban Hải Hà 1 - MCA"/>
    <s v="U108701131"/>
    <x v="4"/>
    <s v="D108731431"/>
    <s v="Ngô Thị Chinh"/>
    <s v="Tư vấn tài chính"/>
    <d v="2016-04-13T00:00:00"/>
    <m/>
    <s v="05701800030147"/>
    <s v="Nguyễn Thị Thời"/>
    <s v="Phố Hà Quang Vóc, Huyện Đầm Hà, Tỉnh Quảng Ninh"/>
    <s v="0362234099"/>
    <m/>
    <m/>
    <s v="08700010657"/>
    <m/>
    <d v="2019-05-10T00:00:00"/>
    <d v="2019-11-09T00:00:00"/>
    <n v="3178800"/>
    <m/>
    <m/>
    <m/>
    <n v="3178800"/>
    <m/>
    <s v="BVL"/>
    <n v="10"/>
    <n v="5"/>
    <s v="05701800030147105"/>
    <n v="3178800"/>
    <n v="3178800"/>
    <s v="AC/018P-0350396"/>
    <m/>
  </r>
  <r>
    <n v="631"/>
    <s v="Bảo Việt Nhân Thọ Móng Cái"/>
    <m/>
    <s v="S108701001"/>
    <s v="Phòng KD Móng Cái - MCA"/>
    <s v="A108701006"/>
    <s v="Ban Hải Hà 1 - MCA"/>
    <s v="U108701131"/>
    <x v="4"/>
    <s v="D108731431"/>
    <s v="Ngô Thị Chinh"/>
    <s v="Tư vấn tài chính"/>
    <d v="2016-04-13T00:00:00"/>
    <m/>
    <s v="569237823"/>
    <s v="Ngô Thị Nga"/>
    <s v="64 Chu Văn An, Thị trấn Quảng Hà, Huyện Hải Hà, Quảng Ninh"/>
    <m/>
    <m/>
    <s v="0916816626"/>
    <s v="AC/018P-0350399"/>
    <m/>
    <d v="2019-05-14T00:00:00"/>
    <d v="2019-08-13T00:00:00"/>
    <n v="3002970"/>
    <n v="3002970"/>
    <d v="2019-05-22T00:00:00"/>
    <m/>
    <n v="3002970"/>
    <m/>
    <s v="TAL"/>
    <n v="14"/>
    <n v="5"/>
    <s v="569237823145"/>
    <n v="3002970"/>
    <n v="3002970"/>
    <s v="AC/018P-0350399"/>
    <m/>
  </r>
  <r>
    <n v="632"/>
    <s v="Bảo Việt Nhân Thọ Móng Cái"/>
    <m/>
    <s v="S108701001"/>
    <s v="Phòng KD Móng Cái - MCA"/>
    <s v="A108701006"/>
    <s v="Ban Hải Hà 1 - MCA"/>
    <s v="U108701131"/>
    <x v="4"/>
    <s v="D108731431"/>
    <s v="Ngô Thị Chinh"/>
    <s v="Tư vấn tài chính"/>
    <d v="2016-04-13T00:00:00"/>
    <m/>
    <s v="568791522"/>
    <s v="Hoàng Như Lựu"/>
    <s v="Thôn Vạn Lọc, Xã Cái Chiên, Huyện Hải Hà, Quảng Ninh"/>
    <m/>
    <m/>
    <s v="0976522118"/>
    <s v="AC/018P-0350400"/>
    <m/>
    <d v="2019-05-19T00:00:00"/>
    <d v="2019-11-18T00:00:00"/>
    <n v="6000000"/>
    <n v="6000000"/>
    <d v="2019-05-27T00:00:00"/>
    <m/>
    <n v="6000000"/>
    <m/>
    <s v="TAL"/>
    <n v="19"/>
    <n v="5"/>
    <s v="568791522195"/>
    <n v="6000000"/>
    <n v="6000000"/>
    <s v="AC/018P-0350400"/>
    <m/>
  </r>
  <r>
    <n v="633"/>
    <s v="Bảo Việt Nhân Thọ Móng Cái"/>
    <m/>
    <s v="S108701001"/>
    <s v="Phòng KD Móng Cái - MCA"/>
    <s v="A108701006"/>
    <s v="Ban Hải Hà 1 - MCA"/>
    <s v="U108701131"/>
    <x v="4"/>
    <s v="D108731431"/>
    <s v="Ngô Thị Chinh"/>
    <s v="Tư vấn tài chính"/>
    <d v="2016-04-13T00:00:00"/>
    <m/>
    <s v="569034291"/>
    <s v="Trần Thị Lệ"/>
    <s v="241 Lý Thường Kiệt, Thị trấn Quảng Hà, Huyện Hải Hà, Quảng Ninh"/>
    <m/>
    <m/>
    <s v="01296789666"/>
    <s v="AC/018P-0350401"/>
    <m/>
    <d v="2019-05-22T00:00:00"/>
    <d v="2020-05-21T00:00:00"/>
    <n v="7534000"/>
    <n v="7534000"/>
    <d v="2019-05-21T00:00:00"/>
    <m/>
    <n v="7534000"/>
    <m/>
    <s v="TAL"/>
    <n v="22"/>
    <n v="5"/>
    <s v="569034291225"/>
    <n v="7534000"/>
    <n v="7534000"/>
    <s v="AC/018P-0350401"/>
    <m/>
  </r>
  <r>
    <n v="634"/>
    <s v="Bảo Việt Nhân Thọ Móng Cái"/>
    <m/>
    <s v="S108701001"/>
    <s v="Phòng KD Móng Cái - MCA"/>
    <s v="A108701006"/>
    <s v="Ban Hải Hà 1 - MCA"/>
    <s v="U108701131"/>
    <x v="4"/>
    <s v="D108731431"/>
    <s v="Ngô Thị Chinh"/>
    <s v="Tư vấn tài chính"/>
    <d v="2016-04-13T00:00:00"/>
    <m/>
    <s v="569034301"/>
    <s v="Trần Đông"/>
    <s v="241 - Phố Lý Thường Kiệt, Thị trấn Quảng Hà, Huyện Hải Hà, Quảng Ninh"/>
    <m/>
    <m/>
    <s v="01296789888"/>
    <s v="AC/018P-0350402"/>
    <m/>
    <d v="2019-05-22T00:00:00"/>
    <d v="2020-05-21T00:00:00"/>
    <n v="7513000"/>
    <n v="7513000"/>
    <d v="2019-05-21T00:00:00"/>
    <m/>
    <n v="7513000"/>
    <m/>
    <s v="TAL"/>
    <n v="22"/>
    <n v="5"/>
    <s v="569034301225"/>
    <n v="7513000"/>
    <n v="7513000"/>
    <s v="AC/018P-0350402"/>
    <m/>
  </r>
  <r>
    <n v="635"/>
    <s v="Bảo Việt Nhân Thọ Móng Cái"/>
    <m/>
    <s v="S108701001"/>
    <s v="Phòng KD Móng Cái - MCA"/>
    <s v="A108701006"/>
    <s v="Ban Hải Hà 1 - MCA"/>
    <s v="U108701131"/>
    <x v="4"/>
    <s v="D108731431"/>
    <s v="Ngô Thị Chinh"/>
    <s v="Tư vấn tài chính"/>
    <d v="2016-04-13T00:00:00"/>
    <m/>
    <s v="05708700001246"/>
    <s v="Vương Thị Thoa"/>
    <s v="Thôn 7, Huyện Hải Hà, Tỉnh Quảng Ninh"/>
    <s v="0915353646"/>
    <m/>
    <m/>
    <s v="08700010659"/>
    <m/>
    <d v="2019-05-23T00:00:00"/>
    <d v="2020-05-22T00:00:00"/>
    <n v="5998800"/>
    <m/>
    <m/>
    <m/>
    <n v="5998800"/>
    <m/>
    <s v="BVL"/>
    <n v="23"/>
    <n v="5"/>
    <s v="05708700001246235"/>
    <n v="5998800"/>
    <s v=""/>
    <s v=""/>
    <m/>
  </r>
  <r>
    <n v="636"/>
    <s v="Bảo Việt Nhân Thọ Móng Cái"/>
    <m/>
    <s v="S108701001"/>
    <s v="Phòng KD Móng Cái - MCA"/>
    <s v="A108701006"/>
    <s v="Ban Hải Hà 1 - MCA"/>
    <s v="U108701131"/>
    <x v="4"/>
    <s v="D108738586"/>
    <s v="Đoàn Thị Nga"/>
    <s v="Tư vấn tài chính"/>
    <d v="2017-02-24T00:00:00"/>
    <m/>
    <s v="05708700001697"/>
    <s v="Nguyễn Minh Long"/>
    <s v="Số 58 Trần Khánh Dư, Huyện Hải Hà, Tỉnh Quảng Ninh"/>
    <s v="0327122888"/>
    <m/>
    <m/>
    <s v="08700009784"/>
    <s v="08700009784"/>
    <d v="2019-02-10T00:00:00"/>
    <d v="2019-08-09T00:00:00"/>
    <n v="3519200"/>
    <n v="3519200"/>
    <d v="2019-05-07T00:00:00"/>
    <m/>
    <n v="3519200"/>
    <m/>
    <s v="BVL"/>
    <n v="10"/>
    <n v="2"/>
    <s v="05708700001697102"/>
    <n v="3519200"/>
    <n v="3519200"/>
    <s v="AC/018P-0347167"/>
    <m/>
  </r>
  <r>
    <n v="637"/>
    <s v="Bảo Việt Nhân Thọ Móng Cái"/>
    <m/>
    <s v="S108701001"/>
    <s v="Phòng KD Móng Cái - MCA"/>
    <s v="A108701006"/>
    <s v="Ban Hải Hà 1 - MCA"/>
    <s v="U108701131"/>
    <x v="4"/>
    <s v="D108738586"/>
    <s v="Đoàn Thị Nga"/>
    <s v="Tư vấn tài chính"/>
    <d v="2017-02-24T00:00:00"/>
    <m/>
    <s v="569004062"/>
    <s v="Bùi Xuân Trung"/>
    <s v="SN 127 Phố Lý Thường Kiệt, Thị trấn Quảng Hà, Huyện Hải Hà, Quảng Ninh"/>
    <m/>
    <m/>
    <s v="0983851458"/>
    <s v="AC/018P-0349151"/>
    <m/>
    <d v="2019-04-07T00:00:00"/>
    <d v="2020-04-06T00:00:00"/>
    <n v="10011320"/>
    <m/>
    <m/>
    <m/>
    <n v="10011320"/>
    <m/>
    <s v="TAL"/>
    <n v="7"/>
    <n v="4"/>
    <s v="56900406274"/>
    <n v="10011320"/>
    <s v=""/>
    <s v=""/>
    <m/>
  </r>
  <r>
    <n v="638"/>
    <s v="Bảo Việt Nhân Thọ Móng Cái"/>
    <m/>
    <s v="S108701001"/>
    <s v="Phòng KD Móng Cái - MCA"/>
    <s v="A108701006"/>
    <s v="Ban Hải Hà 1 - MCA"/>
    <s v="U108701131"/>
    <x v="4"/>
    <s v="D108738586"/>
    <s v="Đoàn Thị Nga"/>
    <s v="Tư vấn tài chính"/>
    <d v="2017-02-24T00:00:00"/>
    <m/>
    <s v="569001852"/>
    <s v="Đỗ Thị Hồng"/>
    <s v="64 Trần Khánh Dư, Thị trấn Quảng Hà, Huyện Hải Hà, Quảng Ninh"/>
    <m/>
    <m/>
    <s v="01644161466"/>
    <s v="AC/018P-0349150"/>
    <m/>
    <d v="2019-04-07T00:00:00"/>
    <d v="2020-04-06T00:00:00"/>
    <n v="6011320"/>
    <m/>
    <m/>
    <m/>
    <n v="6011320"/>
    <m/>
    <s v="TAL"/>
    <n v="7"/>
    <n v="4"/>
    <s v="56900185274"/>
    <n v="6011320"/>
    <s v=""/>
    <s v=""/>
    <m/>
  </r>
  <r>
    <n v="639"/>
    <s v="Bảo Việt Nhân Thọ Móng Cái"/>
    <m/>
    <s v="S108701001"/>
    <s v="Phòng KD Móng Cái - MCA"/>
    <s v="A108701006"/>
    <s v="Ban Hải Hà 1 - MCA"/>
    <s v="U108701131"/>
    <x v="4"/>
    <s v="D108738586"/>
    <s v="Đoàn Thị Nga"/>
    <s v="Tư vấn tài chính"/>
    <d v="2017-02-24T00:00:00"/>
    <m/>
    <s v="568227131"/>
    <s v="Đoàn Thị Nga"/>
    <s v="58 - Phố Trần Khánh Dư, Thị trấn Quảng Hà, Huyện Hải Hà, Quảng Ninh"/>
    <s v="01639746218"/>
    <m/>
    <s v="01662712288"/>
    <s v="AC/018P-0349152"/>
    <m/>
    <d v="2019-04-15T00:00:00"/>
    <d v="2019-10-14T00:00:00"/>
    <n v="3065967"/>
    <n v="3065967"/>
    <d v="2019-05-04T00:00:00"/>
    <m/>
    <n v="3065967"/>
    <m/>
    <s v="TAL"/>
    <n v="15"/>
    <n v="4"/>
    <s v="568227131154"/>
    <n v="3065967"/>
    <n v="3065967"/>
    <s v="AC/018P-0349152"/>
    <m/>
  </r>
  <r>
    <n v="640"/>
    <s v="Bảo Việt Nhân Thọ Móng Cái"/>
    <m/>
    <s v="S108701001"/>
    <s v="Phòng KD Móng Cái - MCA"/>
    <s v="A108701006"/>
    <s v="Ban Hải Hà 1 - MCA"/>
    <s v="U108701131"/>
    <x v="4"/>
    <s v="D108738586"/>
    <s v="Đoàn Thị Nga"/>
    <s v="Tư vấn tài chính"/>
    <d v="2017-02-24T00:00:00"/>
    <m/>
    <s v="569017299"/>
    <s v="Đoàn Thị Ngọc"/>
    <s v="Tổ 3 Hạ Long, Phường Ninh Dương, Thành phố Móng Cái, Quảng Ninh"/>
    <m/>
    <s v="01242029276"/>
    <s v="01242024224"/>
    <s v="AC/018P-0349153"/>
    <m/>
    <d v="2019-04-26T00:00:00"/>
    <d v="2020-04-25T00:00:00"/>
    <n v="6011320"/>
    <m/>
    <m/>
    <m/>
    <n v="6011320"/>
    <m/>
    <s v="TAL"/>
    <n v="26"/>
    <n v="4"/>
    <s v="569017299264"/>
    <n v="6011320"/>
    <s v=""/>
    <s v=""/>
    <m/>
  </r>
  <r>
    <n v="641"/>
    <s v="Bảo Việt Nhân Thọ Móng Cái"/>
    <m/>
    <s v="S108701001"/>
    <s v="Phòng KD Móng Cái - MCA"/>
    <s v="A108701006"/>
    <s v="Ban Hải Hà 1 - MCA"/>
    <s v="U108701131"/>
    <x v="4"/>
    <s v="D108738586"/>
    <s v="Đoàn Thị Nga"/>
    <s v="Tư vấn tài chính"/>
    <d v="2017-02-24T00:00:00"/>
    <m/>
    <s v="569017406"/>
    <s v="Đoàn Văn Ước"/>
    <s v="Thôn Vạn Cả, Xã Cái Chiên, Huyện Hải Hà, Quảng Ninh"/>
    <m/>
    <m/>
    <s v="01647852718"/>
    <s v="AC/018P-0349154"/>
    <m/>
    <d v="2019-04-26T00:00:00"/>
    <d v="2020-04-25T00:00:00"/>
    <n v="10011320"/>
    <m/>
    <m/>
    <m/>
    <n v="10011320"/>
    <m/>
    <s v="TAL"/>
    <n v="26"/>
    <n v="4"/>
    <s v="569017406264"/>
    <n v="10011320"/>
    <s v=""/>
    <s v=""/>
    <m/>
  </r>
  <r>
    <n v="642"/>
    <s v="Bảo Việt Nhân Thọ Móng Cái"/>
    <m/>
    <s v="S108701001"/>
    <s v="Phòng KD Móng Cái - MCA"/>
    <s v="A108701006"/>
    <s v="Ban Hải Hà 1 - MCA"/>
    <s v="U108701131"/>
    <x v="4"/>
    <s v="D108738586"/>
    <s v="Đoàn Thị Nga"/>
    <s v="Tư vấn tài chính"/>
    <d v="2017-02-24T00:00:00"/>
    <m/>
    <s v="569234655"/>
    <s v="Tô Văn Hùng"/>
    <s v="Tổ 3 - Khu Hạ Long, Phường Ninh Dương, Thành phố Móng Cái, Quảng Ninh"/>
    <m/>
    <m/>
    <s v="01695959216"/>
    <s v="AC/018P-0350405"/>
    <m/>
    <d v="2019-05-04T00:00:00"/>
    <d v="2020-05-03T00:00:00"/>
    <n v="6090560"/>
    <m/>
    <m/>
    <m/>
    <n v="6090560"/>
    <m/>
    <s v="TAL"/>
    <n v="4"/>
    <n v="5"/>
    <s v="56923465545"/>
    <n v="6090560"/>
    <s v=""/>
    <s v=""/>
    <m/>
  </r>
  <r>
    <n v="643"/>
    <s v="Bảo Việt Nhân Thọ Móng Cái"/>
    <m/>
    <s v="S108701001"/>
    <s v="Phòng KD Móng Cái - MCA"/>
    <s v="A108701006"/>
    <s v="Ban Hải Hà 1 - MCA"/>
    <s v="U108701131"/>
    <x v="4"/>
    <s v="D108738586"/>
    <s v="Đoàn Thị Nga"/>
    <s v="Tư vấn tài chính"/>
    <d v="2017-02-24T00:00:00"/>
    <m/>
    <s v="569233592"/>
    <s v="Tô Văn Tất"/>
    <s v="Tổ 3 - Khu Hạ Long, Phường Ninh Dương, Thành phố Móng Cái, Quảng Ninh"/>
    <m/>
    <m/>
    <s v="01695959216"/>
    <s v="AC/018P-0350404"/>
    <m/>
    <d v="2019-05-04T00:00:00"/>
    <d v="2020-05-03T00:00:00"/>
    <n v="6181120"/>
    <m/>
    <m/>
    <m/>
    <n v="6181120"/>
    <m/>
    <s v="TAL"/>
    <n v="4"/>
    <n v="5"/>
    <s v="56923359245"/>
    <n v="6181120"/>
    <s v=""/>
    <s v=""/>
    <m/>
  </r>
  <r>
    <n v="644"/>
    <s v="Bảo Việt Nhân Thọ Móng Cái"/>
    <m/>
    <s v="S108701001"/>
    <s v="Phòng KD Móng Cái - MCA"/>
    <s v="A108701006"/>
    <s v="Ban Hải Hà 1 - MCA"/>
    <s v="U108701131"/>
    <x v="4"/>
    <s v="D108738586"/>
    <s v="Đoàn Thị Nga"/>
    <s v="Tư vấn tài chính"/>
    <d v="2017-02-24T00:00:00"/>
    <m/>
    <s v="568967684"/>
    <s v="Đoàn Thị My"/>
    <s v="Thôn Vạn Cả, Xã Cái Chiên, Huyện Hải Hà, Quảng Ninh"/>
    <m/>
    <m/>
    <s v="01648451226"/>
    <s v="AC/018P-0350406"/>
    <m/>
    <d v="2019-05-13T00:00:00"/>
    <d v="2019-08-12T00:00:00"/>
    <n v="2500000"/>
    <m/>
    <m/>
    <m/>
    <n v="2500000"/>
    <m/>
    <s v="TAL"/>
    <n v="13"/>
    <n v="5"/>
    <s v="568967684135"/>
    <n v="2500000"/>
    <s v=""/>
    <s v=""/>
    <m/>
  </r>
  <r>
    <n v="645"/>
    <s v="Bảo Việt Nhân Thọ Móng Cái"/>
    <m/>
    <s v="S108701001"/>
    <s v="Phòng KD Móng Cái - MCA"/>
    <s v="A108701006"/>
    <s v="Ban Hải Hà 1 - MCA"/>
    <s v="U108701131"/>
    <x v="4"/>
    <s v="D108740004"/>
    <s v="Nguyễn Thị Lộc Ninh"/>
    <s v="Tư vấn tài chính"/>
    <d v="2017-04-18T00:00:00"/>
    <m/>
    <s v="569212184"/>
    <s v="Nguyễn Thị Hồng"/>
    <s v="Số nhà 26 - phố Chu Văn An, Thị trấn Quảng Hà, Huyện Hải Hà, Quảng Ninh"/>
    <m/>
    <m/>
    <s v="0978335586"/>
    <s v="AC/018P-0347913"/>
    <m/>
    <d v="2019-03-23T00:00:00"/>
    <d v="2020-03-22T00:00:00"/>
    <n v="20951400"/>
    <m/>
    <m/>
    <m/>
    <n v="20951400"/>
    <m/>
    <s v="TAL"/>
    <n v="23"/>
    <n v="3"/>
    <s v="569212184233"/>
    <n v="20951400"/>
    <s v=""/>
    <s v=""/>
    <m/>
  </r>
  <r>
    <n v="646"/>
    <s v="Bảo Việt Nhân Thọ Móng Cái"/>
    <m/>
    <s v="S108701001"/>
    <s v="Phòng KD Móng Cái - MCA"/>
    <s v="A108701006"/>
    <s v="Ban Hải Hà 1 - MCA"/>
    <s v="U108701131"/>
    <x v="4"/>
    <s v="D108740004"/>
    <s v="Nguyễn Thị Lộc Ninh"/>
    <s v="Tư vấn tài chính"/>
    <d v="2017-04-18T00:00:00"/>
    <m/>
    <s v="569068030"/>
    <s v="Nguyễn Thị Nguyệt"/>
    <s v="Thôn 9, Xã Quảng Long, Huyện Hải Hà, Quảng Ninh"/>
    <m/>
    <m/>
    <s v="01686526315"/>
    <s v="AC/018P-0349155"/>
    <m/>
    <d v="2019-04-12T00:00:00"/>
    <d v="2019-07-11T00:00:00"/>
    <n v="4047520"/>
    <n v="4047520"/>
    <d v="2019-05-07T00:00:00"/>
    <m/>
    <n v="4047520"/>
    <m/>
    <s v="TAL"/>
    <n v="12"/>
    <n v="4"/>
    <s v="569068030124"/>
    <n v="4047520"/>
    <n v="4047520"/>
    <s v="AC/018P-0349155"/>
    <m/>
  </r>
  <r>
    <n v="647"/>
    <s v="Bảo Việt Nhân Thọ Móng Cái"/>
    <m/>
    <s v="S108701001"/>
    <s v="Phòng KD Móng Cái - MCA"/>
    <s v="A108701006"/>
    <s v="Ban Hải Hà 1 - MCA"/>
    <s v="U108701131"/>
    <x v="4"/>
    <s v="D108740004"/>
    <s v="Nguyễn Thị Lộc Ninh"/>
    <s v="Tư vấn tài chính"/>
    <d v="2017-04-18T00:00:00"/>
    <m/>
    <s v="05701800041228"/>
    <s v="Trần Thị Thu Giang"/>
    <s v="61- Ngô Quyền, Huyện Hải Hà, Tỉnh Quảng Ninh"/>
    <s v="0984084088"/>
    <m/>
    <m/>
    <s v="08700010379"/>
    <s v="08700010379"/>
    <d v="2019-04-25T00:00:00"/>
    <d v="2020-04-24T00:00:00"/>
    <n v="10372700"/>
    <n v="10372700"/>
    <d v="2019-05-15T00:00:00"/>
    <m/>
    <n v="10372700"/>
    <m/>
    <s v="BVL"/>
    <n v="25"/>
    <n v="4"/>
    <s v="05701800041228254"/>
    <n v="10372700"/>
    <n v="10372700"/>
    <s v="AC/018P-0349156"/>
    <m/>
  </r>
  <r>
    <n v="648"/>
    <s v="Bảo Việt Nhân Thọ Móng Cái"/>
    <m/>
    <s v="S108701001"/>
    <s v="Phòng KD Móng Cái - MCA"/>
    <s v="A108701006"/>
    <s v="Ban Hải Hà 1 - MCA"/>
    <s v="U108701131"/>
    <x v="4"/>
    <s v="D108740004"/>
    <s v="Nguyễn Thị Lộc Ninh"/>
    <s v="Tư vấn tài chính"/>
    <d v="2017-04-18T00:00:00"/>
    <m/>
    <s v="05701800041549"/>
    <s v="Ty Thị Oanh"/>
    <s v="235 - Hoàng Văn Thụ, Huyện Đầm Hà, Tỉnh Quảng Ninh"/>
    <s v="0368296916"/>
    <m/>
    <m/>
    <s v="08700010661"/>
    <m/>
    <d v="2019-05-04T00:00:00"/>
    <d v="2020-05-03T00:00:00"/>
    <n v="6028200"/>
    <m/>
    <m/>
    <m/>
    <n v="6028200"/>
    <m/>
    <s v="BVL"/>
    <n v="4"/>
    <n v="5"/>
    <s v="0570180004154945"/>
    <n v="6028200"/>
    <s v=""/>
    <s v=""/>
    <m/>
  </r>
  <r>
    <n v="649"/>
    <s v="Bảo Việt Nhân Thọ Móng Cái"/>
    <m/>
    <s v="S108701001"/>
    <s v="Phòng KD Móng Cái - MCA"/>
    <s v="A108701006"/>
    <s v="Ban Hải Hà 1 - MCA"/>
    <s v="U108701131"/>
    <x v="4"/>
    <s v="D108740004"/>
    <s v="Nguyễn Thị Lộc Ninh"/>
    <s v="Tư vấn tài chính"/>
    <d v="2017-04-18T00:00:00"/>
    <m/>
    <s v="569134770"/>
    <s v="Phạm Văn Thủy"/>
    <s v="Thôn 4, Xã Quảng Minh, Huyện Hải Hà, Quảng Ninh"/>
    <m/>
    <m/>
    <s v="01633392678"/>
    <s v="AC/018P-0350408"/>
    <m/>
    <d v="2019-05-06T00:00:00"/>
    <d v="2019-11-05T00:00:00"/>
    <n v="3999461"/>
    <n v="3999461"/>
    <d v="2019-05-09T00:00:00"/>
    <m/>
    <n v="3999461"/>
    <m/>
    <s v="TAL"/>
    <n v="6"/>
    <n v="5"/>
    <s v="56913477065"/>
    <n v="3999461"/>
    <n v="3999461"/>
    <s v="AC/018P-0350408"/>
    <m/>
  </r>
  <r>
    <n v="650"/>
    <s v="Bảo Việt Nhân Thọ Móng Cái"/>
    <m/>
    <s v="S108701001"/>
    <s v="Phòng KD Móng Cái - MCA"/>
    <s v="A108701006"/>
    <s v="Ban Hải Hà 1 - MCA"/>
    <s v="U108701131"/>
    <x v="4"/>
    <s v="D108740004"/>
    <s v="Nguyễn Thị Lộc Ninh"/>
    <s v="Tư vấn tài chính"/>
    <d v="2017-04-18T00:00:00"/>
    <m/>
    <s v="05701800042287"/>
    <s v="Đinh Phúc Vân"/>
    <s v="Tổ Dân Phố 12, Quận Kiến An, Thành Phố Hải Phòng"/>
    <s v="0973343333"/>
    <m/>
    <m/>
    <s v="08700010662"/>
    <s v="08700010662"/>
    <d v="2019-05-09T00:00:00"/>
    <d v="2020-05-08T00:00:00"/>
    <n v="10689700"/>
    <n v="10689700"/>
    <d v="2019-05-22T00:00:00"/>
    <m/>
    <n v="10689700"/>
    <m/>
    <s v="BVL"/>
    <n v="9"/>
    <n v="5"/>
    <s v="0570180004228795"/>
    <n v="10689700"/>
    <n v="10689700"/>
    <s v="AC/018P-0350409"/>
    <m/>
  </r>
  <r>
    <n v="651"/>
    <s v="Bảo Việt Nhân Thọ Móng Cái"/>
    <m/>
    <s v="S108701001"/>
    <s v="Phòng KD Móng Cái - MCA"/>
    <s v="A108701006"/>
    <s v="Ban Hải Hà 1 - MCA"/>
    <s v="U108701131"/>
    <x v="4"/>
    <s v="D108740004"/>
    <s v="Nguyễn Thị Lộc Ninh"/>
    <s v="Tư vấn tài chính"/>
    <d v="2017-04-18T00:00:00"/>
    <m/>
    <s v="569039469"/>
    <s v="Ân Tiến Sơn"/>
    <s v="Lý A Coỏng, Thị trấn Đầm Hà, Huyện Đầm Hà, Quảng Ninh"/>
    <m/>
    <m/>
    <s v="0976873416"/>
    <s v="AC/018P-0350410"/>
    <m/>
    <d v="2019-05-29T00:00:00"/>
    <d v="2020-05-28T00:00:00"/>
    <n v="12181120"/>
    <m/>
    <m/>
    <m/>
    <m/>
    <m/>
    <s v="TAL"/>
    <n v="29"/>
    <n v="5"/>
    <s v="569039469295"/>
    <s v=""/>
    <s v=""/>
    <s v=""/>
    <m/>
  </r>
  <r>
    <n v="652"/>
    <s v="Bảo Việt Nhân Thọ Móng Cái"/>
    <m/>
    <s v="S108701001"/>
    <s v="Phòng KD Móng Cái - MCA"/>
    <s v="A108701006"/>
    <s v="Ban Hải Hà 1 - MCA"/>
    <s v="U108701020"/>
    <x v="5"/>
    <s v="D108701193"/>
    <s v="Lê Thu Là"/>
    <s v="Tư vấn tài chính"/>
    <d v="2018-03-14T00:00:00"/>
    <m/>
    <s v="05708700001819"/>
    <s v="Nguyễn Thị Thuấn"/>
    <s v="Thôn 6, Huyện Hải Hà, Tỉnh Quảng Ninh"/>
    <s v="0385616840"/>
    <m/>
    <m/>
    <s v="08700010290"/>
    <s v="08700010567"/>
    <d v="2019-04-30T00:00:00"/>
    <d v="2019-05-30T00:00:00"/>
    <n v="1209600"/>
    <n v="1209600"/>
    <d v="2019-05-15T00:00:00"/>
    <m/>
    <n v="1209600"/>
    <m/>
    <s v="BVL"/>
    <n v="30"/>
    <n v="4"/>
    <s v="05708700001819304"/>
    <n v="1209600"/>
    <s v=""/>
    <s v=""/>
    <m/>
  </r>
  <r>
    <n v="653"/>
    <s v="Bảo Việt Nhân Thọ Móng Cái"/>
    <m/>
    <s v="S108701001"/>
    <s v="Phòng KD Móng Cái - MCA"/>
    <s v="A108701006"/>
    <s v="Ban Hải Hà 1 - MCA"/>
    <s v="U108701020"/>
    <x v="5"/>
    <s v="D108701193"/>
    <s v="Lê Thu Là"/>
    <s v="Tư vấn tài chính"/>
    <d v="2018-03-14T00:00:00"/>
    <m/>
    <s v="05708700001819"/>
    <s v="Nguyễn Thị Thuấn"/>
    <s v="Thôn 6, Huyện Hải Hà, Tỉnh Quảng Ninh"/>
    <s v="0385616840"/>
    <m/>
    <m/>
    <s v="08700010567"/>
    <m/>
    <d v="2019-05-30T00:00:00"/>
    <d v="2019-06-29T00:00:00"/>
    <n v="1209600"/>
    <m/>
    <m/>
    <m/>
    <m/>
    <m/>
    <s v="BVL"/>
    <n v="30"/>
    <n v="5"/>
    <s v="05708700001819305"/>
    <n v="1209600"/>
    <n v="1209600"/>
    <s v="AC/018P-0350411"/>
    <m/>
  </r>
  <r>
    <n v="654"/>
    <s v="Bảo Việt Nhân Thọ Móng Cái"/>
    <m/>
    <s v="S108701001"/>
    <s v="Phòng KD Móng Cái - MCA"/>
    <s v="A108701006"/>
    <s v="Ban Hải Hà 1 - MCA"/>
    <s v="U108701020"/>
    <x v="5"/>
    <s v="D108701379"/>
    <s v="Đoàn Thị Bích Thảo"/>
    <s v="Tư vấn tài chính"/>
    <d v="2018-03-28T00:00:00"/>
    <m/>
    <s v="569234826"/>
    <s v="Nguyễn Tuyết Lê"/>
    <s v="138A - Phố Hoàng Hoa Thám, Thị trấn Quảng Hà, Huyện Hải Hà, Quảng Ninh"/>
    <s v="0985233198"/>
    <m/>
    <s v="0982281868"/>
    <s v="AC/018P-0349726"/>
    <m/>
    <d v="2019-05-07T00:00:00"/>
    <d v="2020-05-06T00:00:00"/>
    <n v="12011320"/>
    <m/>
    <m/>
    <m/>
    <n v="12011320"/>
    <m/>
    <s v="TAL"/>
    <n v="7"/>
    <n v="5"/>
    <s v="56923482675"/>
    <n v="12011320"/>
    <s v=""/>
    <s v=""/>
    <m/>
  </r>
  <r>
    <n v="655"/>
    <s v="Bảo Việt Nhân Thọ Móng Cái"/>
    <m/>
    <s v="S108701001"/>
    <s v="Phòng KD Móng Cái - MCA"/>
    <s v="A108701006"/>
    <s v="Ban Hải Hà 1 - MCA"/>
    <s v="U108701020"/>
    <x v="5"/>
    <s v="D108701379"/>
    <s v="Đoàn Thị Bích Thảo"/>
    <s v="Tư vấn tài chính"/>
    <d v="2018-03-28T00:00:00"/>
    <m/>
    <s v="569234928"/>
    <s v="Vũ Thị Ngọc Bích"/>
    <s v="SN 301A - Chung cư Hồng Hà, Phường Hồng Hà, Thành phố Hạ Long, Quảng Ninh"/>
    <m/>
    <m/>
    <s v="0982346689"/>
    <s v="AC/018P-0349727"/>
    <m/>
    <d v="2019-05-07T00:00:00"/>
    <d v="2020-05-06T00:00:00"/>
    <n v="20113200"/>
    <m/>
    <m/>
    <m/>
    <n v="20113200"/>
    <m/>
    <s v="TAL"/>
    <n v="7"/>
    <n v="5"/>
    <s v="56923492875"/>
    <n v="20113200"/>
    <s v=""/>
    <s v=""/>
    <m/>
  </r>
  <r>
    <n v="656"/>
    <s v="Bảo Việt Nhân Thọ Móng Cái"/>
    <m/>
    <s v="S108701001"/>
    <s v="Phòng KD Móng Cái - MCA"/>
    <s v="A108701006"/>
    <s v="Ban Hải Hà 1 - MCA"/>
    <s v="U108701020"/>
    <x v="5"/>
    <s v="D108701379"/>
    <s v="Đoàn Thị Bích Thảo"/>
    <s v="Tư vấn tài chính"/>
    <d v="2018-03-28T00:00:00"/>
    <m/>
    <s v="569241022"/>
    <s v="Nguyễn Thị Đương"/>
    <s v="Thôn Hải Thành, Xã Quảng Thành, Huyện Hải Hà, Quảng Ninh"/>
    <m/>
    <m/>
    <s v="01696810515"/>
    <s v="AC/018P-0349728"/>
    <m/>
    <d v="2019-05-18T00:00:00"/>
    <d v="2020-05-17T00:00:00"/>
    <n v="6000000"/>
    <n v="6000000"/>
    <d v="2019-05-17T00:00:00"/>
    <m/>
    <n v="6000000"/>
    <m/>
    <s v="TAL"/>
    <n v="18"/>
    <n v="5"/>
    <s v="569241022185"/>
    <n v="6000000"/>
    <n v="6000000"/>
    <s v="AC/018P-0349728"/>
    <m/>
  </r>
  <r>
    <n v="657"/>
    <s v="Bảo Việt Nhân Thọ Móng Cái"/>
    <m/>
    <s v="S108701001"/>
    <s v="Phòng KD Móng Cái - MCA"/>
    <s v="A108701006"/>
    <s v="Ban Hải Hà 1 - MCA"/>
    <s v="U108701020"/>
    <x v="5"/>
    <s v="D108701379"/>
    <s v="Đoàn Thị Bích Thảo"/>
    <s v="Tư vấn tài chính"/>
    <d v="2018-03-28T00:00:00"/>
    <m/>
    <s v="569260498"/>
    <s v="Đoàn Thị Bích Thảo"/>
    <s v="Thôn 2, Xã Quảng Thịnh, Huyện Hải Hà, Quảng Ninh"/>
    <s v="0385619171"/>
    <m/>
    <s v="0339199996"/>
    <s v="AC/018P-0349729"/>
    <m/>
    <d v="2019-05-20T00:00:00"/>
    <d v="2019-06-19T00:00:00"/>
    <n v="1001000"/>
    <m/>
    <m/>
    <m/>
    <n v="1001000"/>
    <m/>
    <s v="TAL"/>
    <n v="20"/>
    <n v="5"/>
    <s v="569260498205"/>
    <n v="1001000"/>
    <s v=""/>
    <s v=""/>
    <m/>
  </r>
  <r>
    <n v="658"/>
    <s v="Bảo Việt Nhân Thọ Móng Cái"/>
    <m/>
    <s v="S108701001"/>
    <s v="Phòng KD Móng Cái - MCA"/>
    <s v="A108701006"/>
    <s v="Ban Hải Hà 1 - MCA"/>
    <s v="U108701020"/>
    <x v="5"/>
    <s v="D108708381"/>
    <s v="Phan Thanh Hào"/>
    <s v="Trưởng nhóm"/>
    <d v="2003-04-11T00:00:00"/>
    <m/>
    <s v="568363901"/>
    <s v="Lê Văn Đức"/>
    <s v="Chợ Hải Yên, Phường Hải Yên, Thành phố Móng Cái, Quảng Ninh"/>
    <m/>
    <m/>
    <s v="0166.511.6969"/>
    <s v="AC/018P-0347979"/>
    <m/>
    <d v="2019-03-17T00:00:00"/>
    <d v="2020-03-16T00:00:00"/>
    <n v="6058864"/>
    <n v="6058864"/>
    <d v="2019-05-22T00:00:00"/>
    <m/>
    <n v="6058864"/>
    <m/>
    <s v="TAL"/>
    <n v="17"/>
    <n v="3"/>
    <s v="568363901173"/>
    <n v="6058864"/>
    <n v="6058864"/>
    <s v="AC/018P-0347979"/>
    <m/>
  </r>
  <r>
    <n v="659"/>
    <s v="Bảo Việt Nhân Thọ Móng Cái"/>
    <m/>
    <s v="S108701001"/>
    <s v="Phòng KD Móng Cái - MCA"/>
    <s v="A108701006"/>
    <s v="Ban Hải Hà 1 - MCA"/>
    <s v="U108701020"/>
    <x v="5"/>
    <s v="D108708381"/>
    <s v="Phan Thanh Hào"/>
    <s v="Trưởng nhóm"/>
    <d v="2003-04-11T00:00:00"/>
    <m/>
    <s v="568660114"/>
    <s v="Phạm Thị Hoa"/>
    <s v="Số 17 - Hùng Vương, Phường Trần Phú, Thành phố Móng Cái, Quảng Ninh"/>
    <m/>
    <m/>
    <s v="01653203989"/>
    <s v="AC/018P-0349170"/>
    <m/>
    <d v="2019-04-06T00:00:00"/>
    <d v="2019-10-05T00:00:00"/>
    <n v="5005880"/>
    <n v="5005880"/>
    <d v="2019-05-06T00:00:00"/>
    <m/>
    <n v="5005880"/>
    <m/>
    <s v="TAL"/>
    <n v="6"/>
    <n v="4"/>
    <s v="56866011464"/>
    <n v="5005880"/>
    <n v="5005880"/>
    <s v="AC/018P-0349170"/>
    <m/>
  </r>
  <r>
    <n v="660"/>
    <s v="Bảo Việt Nhân Thọ Móng Cái"/>
    <m/>
    <s v="S108701001"/>
    <s v="Phòng KD Móng Cái - MCA"/>
    <s v="A108701006"/>
    <s v="Ban Hải Hà 1 - MCA"/>
    <s v="U108701020"/>
    <x v="5"/>
    <s v="D108708381"/>
    <s v="Phan Thanh Hào"/>
    <s v="Trưởng nhóm"/>
    <d v="2003-04-11T00:00:00"/>
    <m/>
    <s v="568768010"/>
    <s v="Nguyễn Thị Thanh Thủy"/>
    <s v="88 - Phố Hòa Lạc, Phường Hoà Lạc, Thành phố Móng Cái, Quảng Ninh"/>
    <m/>
    <m/>
    <s v="0912392509"/>
    <s v="AC/018P-0349198"/>
    <m/>
    <d v="2019-04-15T00:00:00"/>
    <d v="2020-04-14T00:00:00"/>
    <n v="20022640"/>
    <n v="20022640"/>
    <d v="2019-05-24T00:00:00"/>
    <m/>
    <n v="20022640"/>
    <m/>
    <s v="TAL"/>
    <n v="15"/>
    <n v="4"/>
    <s v="568768010154"/>
    <n v="20022640"/>
    <n v="20022640"/>
    <s v="AC/018P-0349198"/>
    <m/>
  </r>
  <r>
    <n v="661"/>
    <s v="Bảo Việt Nhân Thọ Móng Cái"/>
    <m/>
    <s v="S108701001"/>
    <s v="Phòng KD Móng Cái - MCA"/>
    <s v="A108701006"/>
    <s v="Ban Hải Hà 1 - MCA"/>
    <s v="U108701020"/>
    <x v="5"/>
    <s v="D108708381"/>
    <s v="Phan Thanh Hào"/>
    <s v="Trưởng nhóm"/>
    <d v="2003-04-11T00:00:00"/>
    <m/>
    <s v="568565010"/>
    <s v="Bùi Bá Nam"/>
    <s v="Tiểu khu 12, Thị trấn Mộc Châu, Huyện Mộc Châu, Sơn La"/>
    <m/>
    <m/>
    <s v="01626010408"/>
    <s v="AC/018P-0349204"/>
    <m/>
    <d v="2019-04-16T00:00:00"/>
    <d v="2020-04-15T00:00:00"/>
    <n v="10036224"/>
    <n v="10036224"/>
    <d v="2019-05-11T00:00:00"/>
    <m/>
    <n v="10036224"/>
    <m/>
    <s v="TAL"/>
    <n v="16"/>
    <n v="4"/>
    <s v="568565010164"/>
    <n v="10036224"/>
    <n v="10036224"/>
    <s v="AC/018P-0349204"/>
    <m/>
  </r>
  <r>
    <n v="662"/>
    <s v="Bảo Việt Nhân Thọ Móng Cái"/>
    <m/>
    <s v="S108701001"/>
    <s v="Phòng KD Móng Cái - MCA"/>
    <s v="A108701006"/>
    <s v="Ban Hải Hà 1 - MCA"/>
    <s v="U108701020"/>
    <x v="5"/>
    <s v="D108708381"/>
    <s v="Phan Thanh Hào"/>
    <s v="Trưởng nhóm"/>
    <d v="2003-04-11T00:00:00"/>
    <m/>
    <s v="568291184"/>
    <s v="Đinh Thị Hiền"/>
    <s v="Thôn Hải Sơn, Xã Quảng Thành, Huyện Hải Hà, Quảng Ninh"/>
    <m/>
    <s v="01679502266"/>
    <s v="0962 156 038"/>
    <s v="AC/018P-0349207"/>
    <m/>
    <d v="2019-04-17T00:00:00"/>
    <d v="2019-05-16T00:00:00"/>
    <n v="1003200"/>
    <n v="1003200"/>
    <d v="2019-05-18T00:00:00"/>
    <m/>
    <n v="1003200"/>
    <m/>
    <s v="TAL"/>
    <n v="17"/>
    <n v="4"/>
    <s v="568291184174"/>
    <n v="1003200"/>
    <n v="1003200"/>
    <s v="AC/018P-0349207"/>
    <m/>
  </r>
  <r>
    <n v="663"/>
    <s v="Bảo Việt Nhân Thọ Móng Cái"/>
    <m/>
    <s v="S108701001"/>
    <s v="Phòng KD Móng Cái - MCA"/>
    <s v="A108701006"/>
    <s v="Ban Hải Hà 1 - MCA"/>
    <s v="U108701020"/>
    <x v="5"/>
    <s v="D108708381"/>
    <s v="Phan Thanh Hào"/>
    <s v="Trưởng nhóm"/>
    <d v="2003-04-11T00:00:00"/>
    <m/>
    <s v="568305022"/>
    <s v="Vũ Thị Huệ"/>
    <s v="Thôn Hải Sơn, Xã Quảng Thành, Huyện Hải Hà, Quảng Ninh"/>
    <m/>
    <m/>
    <s v="01687 556 288"/>
    <s v="AC/018P-0349214"/>
    <m/>
    <d v="2019-04-21T00:00:00"/>
    <d v="2019-10-20T00:00:00"/>
    <n v="6024696"/>
    <n v="6024696"/>
    <d v="2019-05-11T00:00:00"/>
    <m/>
    <n v="6024696"/>
    <m/>
    <s v="TAL"/>
    <n v="21"/>
    <n v="4"/>
    <s v="568305022214"/>
    <n v="6024696"/>
    <n v="6024696"/>
    <s v="AC/018P-0349214"/>
    <m/>
  </r>
  <r>
    <n v="664"/>
    <s v="Bảo Việt Nhân Thọ Móng Cái"/>
    <m/>
    <s v="S108701001"/>
    <s v="Phòng KD Móng Cái - MCA"/>
    <s v="A108701006"/>
    <s v="Ban Hải Hà 1 - MCA"/>
    <s v="U108701020"/>
    <x v="5"/>
    <s v="D108708381"/>
    <s v="Phan Thanh Hào"/>
    <s v="Trưởng nhóm"/>
    <d v="2003-04-11T00:00:00"/>
    <m/>
    <s v="568514840"/>
    <s v="Nguyễn Thị Thủy"/>
    <s v="Số 61 - Trần Phú, Phường Trần Phú, Thành phố Móng Cái, Quảng Ninh"/>
    <m/>
    <m/>
    <s v="0966201993"/>
    <s v="AC/018P-0349219"/>
    <m/>
    <d v="2019-04-22T00:00:00"/>
    <d v="2019-05-21T00:00:00"/>
    <n v="1053000"/>
    <m/>
    <m/>
    <m/>
    <n v="1053000"/>
    <m/>
    <s v="TAL"/>
    <n v="22"/>
    <n v="4"/>
    <s v="568514840224"/>
    <n v="1053000"/>
    <s v=""/>
    <s v=""/>
    <m/>
  </r>
  <r>
    <n v="665"/>
    <s v="Bảo Việt Nhân Thọ Móng Cái"/>
    <m/>
    <s v="S108701001"/>
    <s v="Phòng KD Móng Cái - MCA"/>
    <s v="A108701006"/>
    <s v="Ban Hải Hà 1 - MCA"/>
    <s v="U108701020"/>
    <x v="5"/>
    <s v="D108708381"/>
    <s v="Phan Thanh Hào"/>
    <s v="Trưởng nhóm"/>
    <d v="2003-04-11T00:00:00"/>
    <m/>
    <s v="568384391"/>
    <s v="Nguyễn Thị Lan"/>
    <s v="SN 41- Đường 20/11- Tiểu khu 11, Thị trấn Mộc Châu, Huyện Mộc Châu, Sơn La"/>
    <s v="01673 524 856"/>
    <m/>
    <s v="01626010408"/>
    <s v="AC/018P-0349229"/>
    <m/>
    <d v="2019-04-24T00:00:00"/>
    <d v="2020-04-23T00:00:00"/>
    <n v="6036224"/>
    <n v="6036224"/>
    <d v="2019-05-11T00:00:00"/>
    <m/>
    <n v="6036224"/>
    <m/>
    <s v="TAL"/>
    <n v="24"/>
    <n v="4"/>
    <s v="568384391244"/>
    <n v="6036224"/>
    <n v="6036224"/>
    <s v="AC/018P-0349229"/>
    <m/>
  </r>
  <r>
    <n v="666"/>
    <s v="Bảo Việt Nhân Thọ Móng Cái"/>
    <m/>
    <s v="S108701001"/>
    <s v="Phòng KD Móng Cái - MCA"/>
    <s v="A108701006"/>
    <s v="Ban Hải Hà 1 - MCA"/>
    <s v="U108701020"/>
    <x v="5"/>
    <s v="D108708381"/>
    <s v="Phan Thanh Hào"/>
    <s v="Trưởng nhóm"/>
    <d v="2003-04-11T00:00:00"/>
    <m/>
    <s v="568163813"/>
    <s v="Đinh Thị Lần"/>
    <s v="Thôn 4, Xã Quảng Chính, Huyện Hải Hà, Quảng Ninh"/>
    <m/>
    <m/>
    <s v="01692412333"/>
    <s v="AC/018P-0350412"/>
    <m/>
    <d v="2019-05-01T00:00:00"/>
    <d v="2019-07-31T00:00:00"/>
    <n v="1500000"/>
    <n v="1500000"/>
    <d v="2019-05-18T00:00:00"/>
    <m/>
    <n v="1500000"/>
    <m/>
    <s v="TAL"/>
    <n v="1"/>
    <n v="5"/>
    <s v="56816381315"/>
    <n v="1500000"/>
    <n v="1500000"/>
    <s v="AC/018P-0350412"/>
    <m/>
  </r>
  <r>
    <n v="667"/>
    <s v="Bảo Việt Nhân Thọ Móng Cái"/>
    <m/>
    <s v="S108701001"/>
    <s v="Phòng KD Móng Cái - MCA"/>
    <s v="A108701006"/>
    <s v="Ban Hải Hà 1 - MCA"/>
    <s v="U108701020"/>
    <x v="5"/>
    <s v="D108708381"/>
    <s v="Phan Thanh Hào"/>
    <s v="Trưởng nhóm"/>
    <d v="2003-04-11T00:00:00"/>
    <m/>
    <s v="568270972"/>
    <s v="Nguyễn Thị Lan"/>
    <s v="Thôn 2, Xã Quảng Thắng, Huyện Hải Hà, Quảng Ninh"/>
    <m/>
    <m/>
    <s v="0987690816"/>
    <s v="AC/018P-0350415"/>
    <m/>
    <d v="2019-05-02T00:00:00"/>
    <d v="2019-08-01T00:00:00"/>
    <n v="1000000"/>
    <n v="1000000"/>
    <d v="2019-05-18T00:00:00"/>
    <m/>
    <n v="1000000"/>
    <m/>
    <s v="TAL"/>
    <n v="2"/>
    <n v="5"/>
    <s v="56827097225"/>
    <n v="1000000"/>
    <n v="1000000"/>
    <s v="AC/018P-0350415"/>
    <m/>
  </r>
  <r>
    <n v="668"/>
    <s v="Bảo Việt Nhân Thọ Móng Cái"/>
    <m/>
    <s v="S108701001"/>
    <s v="Phòng KD Móng Cái - MCA"/>
    <s v="A108701006"/>
    <s v="Ban Hải Hà 1 - MCA"/>
    <s v="U108701020"/>
    <x v="5"/>
    <s v="D108708381"/>
    <s v="Phan Thanh Hào"/>
    <s v="Trưởng nhóm"/>
    <d v="2003-04-11T00:00:00"/>
    <m/>
    <s v="568675994"/>
    <s v="Phạm Văn Hiệu"/>
    <s v="Thôn 6, Xã Quảng Minh, Huyện Hải Hà, Quảng Ninh"/>
    <m/>
    <m/>
    <s v="0969760896"/>
    <s v="AC/018P-0350416"/>
    <m/>
    <d v="2019-05-02T00:00:00"/>
    <d v="2019-11-01T00:00:00"/>
    <n v="4998816"/>
    <n v="4998816"/>
    <d v="2019-05-18T00:00:00"/>
    <m/>
    <n v="4998816"/>
    <m/>
    <s v="TAL"/>
    <n v="2"/>
    <n v="5"/>
    <s v="56867599425"/>
    <n v="4998816"/>
    <n v="4998816"/>
    <s v="AC/018P-0350416"/>
    <m/>
  </r>
  <r>
    <n v="669"/>
    <s v="Bảo Việt Nhân Thọ Móng Cái"/>
    <m/>
    <s v="S108701001"/>
    <s v="Phòng KD Móng Cái - MCA"/>
    <s v="A108701006"/>
    <s v="Ban Hải Hà 1 - MCA"/>
    <s v="U108701020"/>
    <x v="5"/>
    <s v="D108708381"/>
    <s v="Phan Thanh Hào"/>
    <s v="Trưởng nhóm"/>
    <d v="2003-04-11T00:00:00"/>
    <m/>
    <s v="568679950"/>
    <s v="Hà Thị Liên"/>
    <s v="20 Đào Phúc Lộc, Phường Hoà Lạc, Thành phố Móng Cái, Quảng Ninh"/>
    <m/>
    <m/>
    <s v="0949132388"/>
    <s v="AC/018P-0350417"/>
    <m/>
    <d v="2019-05-02T00:00:00"/>
    <d v="2019-08-01T00:00:00"/>
    <n v="2002970"/>
    <n v="2002970"/>
    <d v="2019-05-18T00:00:00"/>
    <m/>
    <n v="2002970"/>
    <m/>
    <s v="TAL"/>
    <n v="2"/>
    <n v="5"/>
    <s v="56867995025"/>
    <n v="2002970"/>
    <n v="2002970"/>
    <s v="AC/018P-0350417"/>
    <m/>
  </r>
  <r>
    <n v="670"/>
    <s v="Bảo Việt Nhân Thọ Móng Cái"/>
    <m/>
    <s v="S108701001"/>
    <s v="Phòng KD Móng Cái - MCA"/>
    <s v="A108701006"/>
    <s v="Ban Hải Hà 1 - MCA"/>
    <s v="U108701020"/>
    <x v="5"/>
    <s v="D108708381"/>
    <s v="Phan Thanh Hào"/>
    <s v="Trưởng nhóm"/>
    <d v="2003-04-11T00:00:00"/>
    <m/>
    <s v="568163366"/>
    <s v="Đinh Khắc Ái"/>
    <s v="Thôn 4, Xã Quảng Chính, Huyện Hải Hà, Quảng Ninh"/>
    <m/>
    <m/>
    <s v="0972196322"/>
    <s v="AC/018P-0350414"/>
    <m/>
    <d v="2019-05-02T00:00:00"/>
    <d v="2019-08-01T00:00:00"/>
    <n v="1500000"/>
    <n v="1500000"/>
    <d v="2019-05-18T00:00:00"/>
    <m/>
    <n v="1500000"/>
    <m/>
    <s v="TAL"/>
    <n v="2"/>
    <n v="5"/>
    <s v="56816336625"/>
    <n v="1500000"/>
    <n v="1500000"/>
    <s v="AC/018P-0350414"/>
    <m/>
  </r>
  <r>
    <n v="671"/>
    <s v="Bảo Việt Nhân Thọ Móng Cái"/>
    <m/>
    <s v="S108701001"/>
    <s v="Phòng KD Móng Cái - MCA"/>
    <s v="A108701006"/>
    <s v="Ban Hải Hà 1 - MCA"/>
    <s v="U108701020"/>
    <x v="5"/>
    <s v="D108708381"/>
    <s v="Phan Thanh Hào"/>
    <s v="Trưởng nhóm"/>
    <d v="2003-04-11T00:00:00"/>
    <m/>
    <s v="568081114"/>
    <s v="Vũ Công Thắng"/>
    <s v="Phố Chu Văn An, Thị trấn Quảng Hà, Huyện Hải Hà, Quảng Ninh"/>
    <m/>
    <m/>
    <s v="0975411808"/>
    <s v="AC/018P-0350413"/>
    <m/>
    <d v="2019-05-02T00:00:00"/>
    <d v="2019-08-01T00:00:00"/>
    <n v="1500000"/>
    <n v="1500000"/>
    <d v="2019-05-24T00:00:00"/>
    <m/>
    <n v="1500000"/>
    <m/>
    <s v="TAL"/>
    <n v="2"/>
    <n v="5"/>
    <s v="56808111425"/>
    <n v="1500000"/>
    <n v="1500000"/>
    <s v="AC/018P-0350413"/>
    <m/>
  </r>
  <r>
    <n v="672"/>
    <s v="Bảo Việt Nhân Thọ Móng Cái"/>
    <m/>
    <s v="S108701001"/>
    <s v="Phòng KD Móng Cái - MCA"/>
    <s v="A108701006"/>
    <s v="Ban Hải Hà 1 - MCA"/>
    <s v="U108701020"/>
    <x v="5"/>
    <s v="D108708381"/>
    <s v="Phan Thanh Hào"/>
    <s v="Trưởng nhóm"/>
    <d v="2003-04-11T00:00:00"/>
    <m/>
    <s v="568591474"/>
    <s v="Nguyễn Thị Thúy"/>
    <s v="Thôn Hải Thành, Xã Quảng Thành, Huyện Hải Hà, Quảng Ninh"/>
    <m/>
    <m/>
    <s v="0977068242"/>
    <s v="AC/018P-0350422"/>
    <m/>
    <d v="2019-05-03T00:00:00"/>
    <d v="2019-06-02T00:00:00"/>
    <n v="516643"/>
    <n v="516643"/>
    <d v="2019-05-22T00:00:00"/>
    <m/>
    <n v="516643"/>
    <m/>
    <s v="TAL"/>
    <n v="3"/>
    <n v="5"/>
    <s v="56859147435"/>
    <n v="516643"/>
    <n v="516643"/>
    <s v="AC/018P-0350422"/>
    <m/>
  </r>
  <r>
    <n v="673"/>
    <s v="Bảo Việt Nhân Thọ Móng Cái"/>
    <m/>
    <s v="S108701001"/>
    <s v="Phòng KD Móng Cái - MCA"/>
    <s v="A108701006"/>
    <s v="Ban Hải Hà 1 - MCA"/>
    <s v="U108701020"/>
    <x v="5"/>
    <s v="D108708381"/>
    <s v="Phan Thanh Hào"/>
    <s v="Trưởng nhóm"/>
    <d v="2003-04-11T00:00:00"/>
    <m/>
    <s v="568536755"/>
    <s v="Bùi Văn Quang"/>
    <s v="Thôn 4, Xã Quảng Long, Huyện Hải Hà, Quảng Ninh"/>
    <m/>
    <m/>
    <s v="01697747483"/>
    <s v="AC/018P-0350421"/>
    <m/>
    <d v="2019-05-03T00:00:00"/>
    <d v="2019-08-02T00:00:00"/>
    <n v="2009504"/>
    <n v="2009504"/>
    <d v="2019-05-18T00:00:00"/>
    <m/>
    <n v="2009504"/>
    <m/>
    <s v="TAL"/>
    <n v="3"/>
    <n v="5"/>
    <s v="56853675535"/>
    <n v="2009504"/>
    <n v="2009504"/>
    <s v="AC/018P-0350421"/>
    <m/>
  </r>
  <r>
    <n v="674"/>
    <s v="Bảo Việt Nhân Thọ Móng Cái"/>
    <m/>
    <s v="S108701001"/>
    <s v="Phòng KD Móng Cái - MCA"/>
    <s v="A108701006"/>
    <s v="Ban Hải Hà 1 - MCA"/>
    <s v="U108701020"/>
    <x v="5"/>
    <s v="D108708381"/>
    <s v="Phan Thanh Hào"/>
    <s v="Trưởng nhóm"/>
    <d v="2003-04-11T00:00:00"/>
    <m/>
    <s v="568944244"/>
    <s v="Nguyễn Thị Lế"/>
    <s v="Thôn Hải Thành, Xã Quảng Thành, Huyện Hải Hà, Quảng Ninh"/>
    <m/>
    <s v="01636134928"/>
    <s v="01636134928"/>
    <s v="AC/018P-0350423"/>
    <m/>
    <d v="2019-05-03T00:00:00"/>
    <d v="2019-06-02T00:00:00"/>
    <n v="503200"/>
    <n v="503200"/>
    <d v="2019-05-22T00:00:00"/>
    <m/>
    <n v="503200"/>
    <m/>
    <s v="TAL"/>
    <n v="3"/>
    <n v="5"/>
    <s v="56894424435"/>
    <n v="503200"/>
    <n v="503200"/>
    <s v="AC/018P-0350423"/>
    <m/>
  </r>
  <r>
    <n v="675"/>
    <s v="Bảo Việt Nhân Thọ Móng Cái"/>
    <m/>
    <s v="S108701001"/>
    <s v="Phòng KD Móng Cái - MCA"/>
    <s v="A108701006"/>
    <s v="Ban Hải Hà 1 - MCA"/>
    <s v="U108701020"/>
    <x v="5"/>
    <s v="D108708381"/>
    <s v="Phan Thanh Hào"/>
    <s v="Trưởng nhóm"/>
    <d v="2003-04-11T00:00:00"/>
    <m/>
    <s v="568232303"/>
    <s v="Nguyễn Thế Chánh"/>
    <s v="Phố Nguyễn Du, Thị trấn Quảng Hà, Huyện Hải Hà, Quảng Ninh"/>
    <m/>
    <m/>
    <s v="0986919819"/>
    <s v="AC/018P-0350420"/>
    <m/>
    <d v="2019-05-03T00:00:00"/>
    <d v="2019-11-02T00:00:00"/>
    <n v="5018816"/>
    <n v="5018816"/>
    <d v="2019-05-17T00:00:00"/>
    <m/>
    <n v="5018816"/>
    <m/>
    <s v="TAL"/>
    <n v="3"/>
    <n v="5"/>
    <s v="56823230335"/>
    <n v="5018816"/>
    <n v="5018816"/>
    <s v="AC/018P-0350420"/>
    <m/>
  </r>
  <r>
    <n v="676"/>
    <s v="Bảo Việt Nhân Thọ Móng Cái"/>
    <m/>
    <s v="S108701001"/>
    <s v="Phòng KD Móng Cái - MCA"/>
    <s v="A108701006"/>
    <s v="Ban Hải Hà 1 - MCA"/>
    <s v="U108701020"/>
    <x v="5"/>
    <s v="D108708381"/>
    <s v="Phan Thanh Hào"/>
    <s v="Trưởng nhóm"/>
    <d v="2003-04-11T00:00:00"/>
    <m/>
    <s v="05701800013515"/>
    <s v="Phạm Thị Phấn Hương"/>
    <s v="Số 69 - Chu Văn An, Huyện Hải Hà, Tỉnh Quảng Ninh"/>
    <s v="0357072838"/>
    <m/>
    <m/>
    <s v="08700010568"/>
    <m/>
    <d v="2019-05-03T00:00:00"/>
    <d v="2020-05-02T00:00:00"/>
    <n v="5031900"/>
    <m/>
    <m/>
    <m/>
    <n v="5031900"/>
    <m/>
    <s v="BVL"/>
    <n v="3"/>
    <n v="5"/>
    <s v="0570180001351535"/>
    <n v="5031900"/>
    <s v=""/>
    <s v=""/>
    <m/>
  </r>
  <r>
    <n v="677"/>
    <s v="Bảo Việt Nhân Thọ Móng Cái"/>
    <m/>
    <s v="S108701001"/>
    <s v="Phòng KD Móng Cái - MCA"/>
    <s v="A108701006"/>
    <s v="Ban Hải Hà 1 - MCA"/>
    <s v="U108701020"/>
    <x v="5"/>
    <s v="D108708381"/>
    <s v="Phan Thanh Hào"/>
    <s v="Trưởng nhóm"/>
    <d v="2003-04-11T00:00:00"/>
    <m/>
    <s v="568591399"/>
    <s v="Hoàng Thị Thuần"/>
    <s v="Thôn Hải Thành, Xã Quảng Thành, Huyện Hải Hà, Quảng Ninh"/>
    <m/>
    <m/>
    <s v="01655728233"/>
    <s v="AC/018P-0350425"/>
    <m/>
    <d v="2019-05-04T00:00:00"/>
    <d v="2019-06-03T00:00:00"/>
    <n v="511702"/>
    <m/>
    <m/>
    <m/>
    <n v="511702"/>
    <m/>
    <s v="TAL"/>
    <n v="4"/>
    <n v="5"/>
    <s v="56859139945"/>
    <n v="511702"/>
    <s v=""/>
    <s v=""/>
    <m/>
  </r>
  <r>
    <n v="678"/>
    <s v="Bảo Việt Nhân Thọ Móng Cái"/>
    <m/>
    <s v="S108701001"/>
    <s v="Phòng KD Móng Cái - MCA"/>
    <s v="A108701006"/>
    <s v="Ban Hải Hà 1 - MCA"/>
    <s v="U108701020"/>
    <x v="5"/>
    <s v="D108708381"/>
    <s v="Phan Thanh Hào"/>
    <s v="Trưởng nhóm"/>
    <d v="2003-04-11T00:00:00"/>
    <m/>
    <s v="568061533"/>
    <s v="Nguyễn Kim Sen"/>
    <s v="115 Lý Thường Kiệt, Thị trấn Quảng Hà, Huyện Hải Hà, Quảng Ninh"/>
    <m/>
    <m/>
    <m/>
    <s v="AC/018P-0350424"/>
    <m/>
    <d v="2019-05-04T00:00:00"/>
    <d v="2019-08-03T00:00:00"/>
    <n v="500000"/>
    <n v="500000"/>
    <d v="2019-05-22T00:00:00"/>
    <m/>
    <n v="500000"/>
    <m/>
    <s v="TAL"/>
    <n v="4"/>
    <n v="5"/>
    <s v="56806153345"/>
    <n v="500000"/>
    <n v="500000"/>
    <s v="AC/018P-0350424"/>
    <m/>
  </r>
  <r>
    <n v="679"/>
    <s v="Bảo Việt Nhân Thọ Móng Cái"/>
    <m/>
    <s v="S108701001"/>
    <s v="Phòng KD Móng Cái - MCA"/>
    <s v="A108701006"/>
    <s v="Ban Hải Hà 1 - MCA"/>
    <s v="U108701020"/>
    <x v="5"/>
    <s v="D108708381"/>
    <s v="Phan Thanh Hào"/>
    <s v="Trưởng nhóm"/>
    <d v="2003-04-11T00:00:00"/>
    <m/>
    <s v="568427603"/>
    <s v="Hoàng Thu Hằng"/>
    <s v="Số 14 - Hoàng Văn Thủ, Phường Hoà Lạc, Thành phố Móng Cái, Quảng Ninh"/>
    <m/>
    <m/>
    <s v="0912 068 303"/>
    <s v="AC/018P-0350430"/>
    <m/>
    <d v="2019-05-05T00:00:00"/>
    <d v="2019-06-04T00:00:00"/>
    <n v="1000000"/>
    <n v="1000000"/>
    <d v="2019-05-22T00:00:00"/>
    <m/>
    <n v="1000000"/>
    <m/>
    <s v="TAL"/>
    <n v="5"/>
    <n v="5"/>
    <s v="56842760355"/>
    <n v="1000000"/>
    <n v="1000000"/>
    <s v="AC/018P-0350430"/>
    <m/>
  </r>
  <r>
    <n v="680"/>
    <s v="Bảo Việt Nhân Thọ Móng Cái"/>
    <m/>
    <s v="S108701001"/>
    <s v="Phòng KD Móng Cái - MCA"/>
    <s v="A108701006"/>
    <s v="Ban Hải Hà 1 - MCA"/>
    <s v="U108701020"/>
    <x v="5"/>
    <s v="D108708381"/>
    <s v="Phan Thanh Hào"/>
    <s v="Trưởng nhóm"/>
    <d v="2003-04-11T00:00:00"/>
    <m/>
    <s v="02301800140919"/>
    <s v="Nguyễn Tá Thuỵ"/>
    <s v="Thôn 4 Xã Quảng Minh, Huyện Hải Hà, Tỉnh Quảng Ninh"/>
    <m/>
    <m/>
    <m/>
    <s v="08700010569"/>
    <s v="08700010569"/>
    <d v="2019-05-05T00:00:00"/>
    <d v="2019-08-04T00:00:00"/>
    <n v="134800"/>
    <n v="134800"/>
    <d v="2019-05-18T00:00:00"/>
    <m/>
    <n v="134800"/>
    <m/>
    <s v="BVL"/>
    <n v="5"/>
    <n v="5"/>
    <s v="0230180014091955"/>
    <n v="134800"/>
    <n v="134800"/>
    <s v="AC/018P-0350426"/>
    <m/>
  </r>
  <r>
    <n v="681"/>
    <s v="Bảo Việt Nhân Thọ Móng Cái"/>
    <m/>
    <s v="S108701001"/>
    <s v="Phòng KD Móng Cái - MCA"/>
    <s v="A108701006"/>
    <s v="Ban Hải Hà 1 - MCA"/>
    <s v="U108701020"/>
    <x v="5"/>
    <s v="D108708381"/>
    <s v="Phan Thanh Hào"/>
    <s v="Trưởng nhóm"/>
    <d v="2003-04-11T00:00:00"/>
    <m/>
    <s v="05701800013102"/>
    <s v="Hoàng Thị Kim Dung"/>
    <s v="Thôn 1, Huyện Hải Hà, Tỉnh Quảng Ninh"/>
    <s v="0387433888"/>
    <m/>
    <m/>
    <s v="08700010571"/>
    <m/>
    <d v="2019-05-05T00:00:00"/>
    <d v="2019-06-04T00:00:00"/>
    <n v="260100"/>
    <m/>
    <m/>
    <m/>
    <n v="260100"/>
    <m/>
    <s v="BVL"/>
    <n v="5"/>
    <n v="5"/>
    <s v="0570180001310255"/>
    <n v="260100"/>
    <s v=""/>
    <s v=""/>
    <m/>
  </r>
  <r>
    <n v="682"/>
    <s v="Bảo Việt Nhân Thọ Móng Cái"/>
    <m/>
    <s v="S108701001"/>
    <s v="Phòng KD Móng Cái - MCA"/>
    <s v="A108701006"/>
    <s v="Ban Hải Hà 1 - MCA"/>
    <s v="U108701020"/>
    <x v="5"/>
    <s v="D108708381"/>
    <s v="Phan Thanh Hào"/>
    <s v="Trưởng nhóm"/>
    <d v="2003-04-11T00:00:00"/>
    <m/>
    <s v="04001800000067"/>
    <s v="Hà Thị Dịu"/>
    <s v="Số 100 Đường Triều Dương Phường Trần Phú, Thành phố Móng Cái, Tỉnh Quảng Ninh"/>
    <s v="0913071910"/>
    <s v="0913071910"/>
    <m/>
    <s v="08700010570"/>
    <s v="08700010570"/>
    <d v="2019-05-05T00:00:00"/>
    <d v="2020-05-04T00:00:00"/>
    <n v="3492400"/>
    <n v="3492400"/>
    <d v="2019-05-18T00:00:00"/>
    <m/>
    <n v="3492400"/>
    <m/>
    <s v="BVL"/>
    <n v="5"/>
    <n v="5"/>
    <s v="0400180000006755"/>
    <n v="3492400"/>
    <n v="3492400"/>
    <s v="AC/018P-0350427"/>
    <m/>
  </r>
  <r>
    <n v="683"/>
    <s v="Bảo Việt Nhân Thọ Móng Cái"/>
    <m/>
    <s v="S108701001"/>
    <s v="Phòng KD Móng Cái - MCA"/>
    <s v="A108701006"/>
    <s v="Ban Hải Hà 1 - MCA"/>
    <s v="U108701020"/>
    <x v="5"/>
    <s v="D108708381"/>
    <s v="Phan Thanh Hào"/>
    <s v="Trưởng nhóm"/>
    <d v="2003-04-11T00:00:00"/>
    <m/>
    <s v="568163507"/>
    <s v="Nguyễn Thị Hiệp"/>
    <s v="Thôn 3, Xã Quảng Thắng, Huyện Hải Hà, Quảng Ninh"/>
    <m/>
    <s v="01679008692"/>
    <m/>
    <s v="AC/018P-0350429"/>
    <m/>
    <d v="2019-05-05T00:00:00"/>
    <d v="2019-11-04T00:00:00"/>
    <n v="3060840"/>
    <n v="3060840"/>
    <d v="2019-05-27T00:00:00"/>
    <m/>
    <n v="3060840"/>
    <m/>
    <s v="TAL"/>
    <n v="5"/>
    <n v="5"/>
    <s v="56816350755"/>
    <n v="3060840"/>
    <n v="3060840"/>
    <s v="AC/018P-0350429"/>
    <m/>
  </r>
  <r>
    <n v="684"/>
    <s v="Bảo Việt Nhân Thọ Móng Cái"/>
    <m/>
    <s v="S108701001"/>
    <s v="Phòng KD Móng Cái - MCA"/>
    <s v="A108701006"/>
    <s v="Ban Hải Hà 1 - MCA"/>
    <s v="U108701020"/>
    <x v="5"/>
    <s v="D108708381"/>
    <s v="Phan Thanh Hào"/>
    <s v="Trưởng nhóm"/>
    <d v="2003-04-11T00:00:00"/>
    <m/>
    <s v="568235407"/>
    <s v="Lê Thu Hiền"/>
    <s v="Khu 3, Phường Ka Long, Thành phố Móng Cái, Quảng Ninh"/>
    <m/>
    <m/>
    <s v="0977226177"/>
    <s v="AC/018P-0350431"/>
    <m/>
    <d v="2019-05-06T00:00:00"/>
    <d v="2020-05-05T00:00:00"/>
    <n v="6157260"/>
    <n v="6157260"/>
    <d v="2019-05-15T00:00:00"/>
    <m/>
    <n v="6157260"/>
    <m/>
    <s v="TAL"/>
    <n v="6"/>
    <n v="5"/>
    <s v="56823540765"/>
    <n v="6157260"/>
    <n v="6157260"/>
    <s v="AC/018P-0350431"/>
    <m/>
  </r>
  <r>
    <n v="685"/>
    <s v="Bảo Việt Nhân Thọ Móng Cái"/>
    <m/>
    <s v="S108701001"/>
    <s v="Phòng KD Móng Cái - MCA"/>
    <s v="A108701006"/>
    <s v="Ban Hải Hà 1 - MCA"/>
    <s v="U108701020"/>
    <x v="5"/>
    <s v="D108708381"/>
    <s v="Phan Thanh Hào"/>
    <s v="Trưởng nhóm"/>
    <d v="2003-04-11T00:00:00"/>
    <m/>
    <s v="568234894"/>
    <s v="Nguyễn Thị Kim Oanh"/>
    <s v="Thôn Hải Yên, Xã Quảng Thành, Huyện Hải Hà, Quảng Ninh"/>
    <m/>
    <m/>
    <s v="0948413555"/>
    <s v="AC/018P-0350434"/>
    <m/>
    <d v="2019-05-07T00:00:00"/>
    <d v="2020-05-06T00:00:00"/>
    <n v="10036224"/>
    <m/>
    <m/>
    <m/>
    <n v="10036224"/>
    <m/>
    <s v="TAL"/>
    <n v="7"/>
    <n v="5"/>
    <s v="56823489475"/>
    <n v="10036224"/>
    <s v=""/>
    <s v=""/>
    <m/>
  </r>
  <r>
    <n v="686"/>
    <s v="Bảo Việt Nhân Thọ Móng Cái"/>
    <m/>
    <s v="S108701001"/>
    <s v="Phòng KD Móng Cái - MCA"/>
    <s v="A108701006"/>
    <s v="Ban Hải Hà 1 - MCA"/>
    <s v="U108701020"/>
    <x v="5"/>
    <s v="D108708381"/>
    <s v="Phan Thanh Hào"/>
    <s v="Trưởng nhóm"/>
    <d v="2003-04-11T00:00:00"/>
    <m/>
    <s v="02301800086453"/>
    <s v="Dương Thị Ngọc Châm"/>
    <s v="Thôn 1 Xã Quảng Minh, Huyện Hải Hà, Tỉnh Quảng Ninh"/>
    <m/>
    <m/>
    <m/>
    <s v="08700010572"/>
    <s v="08700010572"/>
    <d v="2019-05-07T00:00:00"/>
    <d v="2019-08-06T00:00:00"/>
    <n v="246900"/>
    <n v="246900"/>
    <d v="2019-05-18T00:00:00"/>
    <m/>
    <n v="246900"/>
    <m/>
    <s v="BVL"/>
    <n v="7"/>
    <n v="5"/>
    <s v="0230180008645375"/>
    <n v="246900"/>
    <n v="246900"/>
    <s v="AC/018P-0350432"/>
    <m/>
  </r>
  <r>
    <n v="687"/>
    <s v="Bảo Việt Nhân Thọ Móng Cái"/>
    <m/>
    <s v="S108701001"/>
    <s v="Phòng KD Móng Cái - MCA"/>
    <s v="A108701006"/>
    <s v="Ban Hải Hà 1 - MCA"/>
    <s v="U108701020"/>
    <x v="5"/>
    <s v="D108708381"/>
    <s v="Phan Thanh Hào"/>
    <s v="Trưởng nhóm"/>
    <d v="2003-04-11T00:00:00"/>
    <m/>
    <s v="568189343"/>
    <s v="Lê Thị Tuyết"/>
    <s v="Số 18 - Yết Kiêu, Thị trấn Quảng Hà, Huyện Hải Hà, Quảng Ninh"/>
    <m/>
    <m/>
    <s v="0982264238"/>
    <s v="AC/018P-0350433"/>
    <m/>
    <d v="2019-05-07T00:00:00"/>
    <d v="2019-06-06T00:00:00"/>
    <n v="500000"/>
    <n v="500000"/>
    <d v="2019-05-24T00:00:00"/>
    <m/>
    <n v="500000"/>
    <m/>
    <s v="TAL"/>
    <n v="7"/>
    <n v="5"/>
    <s v="56818934375"/>
    <n v="500000"/>
    <n v="500000"/>
    <s v="AC/018P-0350433"/>
    <m/>
  </r>
  <r>
    <n v="688"/>
    <s v="Bảo Việt Nhân Thọ Móng Cái"/>
    <m/>
    <s v="S108701001"/>
    <s v="Phòng KD Móng Cái - MCA"/>
    <s v="A108701006"/>
    <s v="Ban Hải Hà 1 - MCA"/>
    <s v="U108701020"/>
    <x v="5"/>
    <s v="D108708381"/>
    <s v="Phan Thanh Hào"/>
    <s v="Trưởng nhóm"/>
    <d v="2003-04-11T00:00:00"/>
    <m/>
    <s v="568235180"/>
    <s v="Phạm Thị Đào"/>
    <s v="Thôn 1, Xã Quảng Minh, Huyện Hải Hà, Quảng Ninh"/>
    <m/>
    <s v="0981382589"/>
    <s v="0981382589"/>
    <s v="AC/018P-0350436"/>
    <m/>
    <d v="2019-05-08T00:00:00"/>
    <d v="2019-11-07T00:00:00"/>
    <n v="3000000"/>
    <n v="3000000"/>
    <d v="2019-05-18T00:00:00"/>
    <m/>
    <n v="3000000"/>
    <m/>
    <s v="TAL"/>
    <n v="8"/>
    <n v="5"/>
    <s v="56823518085"/>
    <n v="3000000"/>
    <n v="3000000"/>
    <s v="AC/018P-0350436"/>
    <m/>
  </r>
  <r>
    <n v="689"/>
    <s v="Bảo Việt Nhân Thọ Móng Cái"/>
    <m/>
    <s v="S108701001"/>
    <s v="Phòng KD Móng Cái - MCA"/>
    <s v="A108701006"/>
    <s v="Ban Hải Hà 1 - MCA"/>
    <s v="U108701020"/>
    <x v="5"/>
    <s v="D108708381"/>
    <s v="Phan Thanh Hào"/>
    <s v="Trưởng nhóm"/>
    <d v="2003-04-11T00:00:00"/>
    <m/>
    <s v="568235017"/>
    <s v="Nguyễn Thị Ngát"/>
    <s v="Thôn 5, Xã Quảng Minh, Huyện Hải Hà, Quảng Ninh"/>
    <s v="0965013571"/>
    <m/>
    <s v="0989326518"/>
    <s v="AC/018P-0350435"/>
    <m/>
    <d v="2019-05-08T00:00:00"/>
    <d v="2020-05-07T00:00:00"/>
    <n v="5000000"/>
    <n v="5000000"/>
    <d v="2019-05-27T00:00:00"/>
    <m/>
    <n v="5000000"/>
    <m/>
    <s v="TAL"/>
    <n v="8"/>
    <n v="5"/>
    <s v="56823501785"/>
    <n v="5000000"/>
    <n v="5000000"/>
    <s v="AC/018P-0350435"/>
    <m/>
  </r>
  <r>
    <n v="690"/>
    <s v="Bảo Việt Nhân Thọ Móng Cái"/>
    <m/>
    <s v="S108701001"/>
    <s v="Phòng KD Móng Cái - MCA"/>
    <s v="A108701006"/>
    <s v="Ban Hải Hà 1 - MCA"/>
    <s v="U108701020"/>
    <x v="5"/>
    <s v="D108708381"/>
    <s v="Phan Thanh Hào"/>
    <s v="Trưởng nhóm"/>
    <d v="2003-04-11T00:00:00"/>
    <m/>
    <s v="02301800231075"/>
    <s v="Trần Minh Phương"/>
    <s v="Thôn 9 Xã Hải Xuân, Thành phố Móng Cái, Tỉnh Quảng Ninh"/>
    <m/>
    <m/>
    <m/>
    <s v="08700010573"/>
    <s v="08700010573"/>
    <d v="2019-05-09T00:00:00"/>
    <d v="2019-06-08T00:00:00"/>
    <n v="198400"/>
    <n v="198400"/>
    <d v="2019-05-22T00:00:00"/>
    <m/>
    <n v="198400"/>
    <m/>
    <s v="BVL"/>
    <n v="9"/>
    <n v="5"/>
    <s v="0230180023107595"/>
    <n v="198400"/>
    <n v="198400"/>
    <s v="AC/018P-0350437"/>
    <m/>
  </r>
  <r>
    <n v="691"/>
    <s v="Bảo Việt Nhân Thọ Móng Cái"/>
    <m/>
    <s v="S108701001"/>
    <s v="Phòng KD Móng Cái - MCA"/>
    <s v="A108701006"/>
    <s v="Ban Hải Hà 1 - MCA"/>
    <s v="U108701020"/>
    <x v="5"/>
    <s v="D108708381"/>
    <s v="Phan Thanh Hào"/>
    <s v="Trưởng nhóm"/>
    <d v="2003-04-11T00:00:00"/>
    <m/>
    <s v="03701800032341"/>
    <s v="Nguyễn Thị Thu Hà"/>
    <s v="Số 291 Lý Thường Kiệt, Huyện Hải Hà, Tỉnh Quảng Ninh"/>
    <m/>
    <m/>
    <m/>
    <s v="08700010575"/>
    <s v="08700010575"/>
    <d v="2019-05-10T00:00:00"/>
    <d v="2019-06-09T00:00:00"/>
    <n v="256400"/>
    <n v="256400"/>
    <d v="2019-05-18T00:00:00"/>
    <m/>
    <n v="256400"/>
    <m/>
    <s v="BVL"/>
    <n v="10"/>
    <n v="5"/>
    <s v="03701800032341105"/>
    <n v="256400"/>
    <n v="256400"/>
    <s v="AC/018P-0350439"/>
    <m/>
  </r>
  <r>
    <n v="692"/>
    <s v="Bảo Việt Nhân Thọ Móng Cái"/>
    <m/>
    <s v="S108701001"/>
    <s v="Phòng KD Móng Cái - MCA"/>
    <s v="A108701006"/>
    <s v="Ban Hải Hà 1 - MCA"/>
    <s v="U108701020"/>
    <x v="5"/>
    <s v="D108708381"/>
    <s v="Phan Thanh Hào"/>
    <s v="Trưởng nhóm"/>
    <d v="2003-04-11T00:00:00"/>
    <m/>
    <s v="02301800130101"/>
    <s v="Nguyễn Mạnh Cường"/>
    <s v="Thôn Trung Xã Phú Hải, Huyện Hải Hà, Tỉnh Quảng Ninh"/>
    <m/>
    <m/>
    <m/>
    <s v="08700010574"/>
    <s v="08700010574"/>
    <d v="2019-05-10T00:00:00"/>
    <d v="2019-08-09T00:00:00"/>
    <n v="213000"/>
    <n v="213000"/>
    <d v="2019-05-22T00:00:00"/>
    <m/>
    <n v="213000"/>
    <m/>
    <s v="BVL"/>
    <n v="10"/>
    <n v="5"/>
    <s v="02301800130101105"/>
    <n v="213000"/>
    <n v="213000"/>
    <s v="AC/018P-0350438"/>
    <m/>
  </r>
  <r>
    <n v="693"/>
    <s v="Bảo Việt Nhân Thọ Móng Cái"/>
    <m/>
    <s v="S108701001"/>
    <s v="Phòng KD Móng Cái - MCA"/>
    <s v="A108701006"/>
    <s v="Ban Hải Hà 1 - MCA"/>
    <s v="U108701020"/>
    <x v="5"/>
    <s v="D108708381"/>
    <s v="Phan Thanh Hào"/>
    <s v="Trưởng nhóm"/>
    <d v="2003-04-11T00:00:00"/>
    <m/>
    <s v="02301800228983"/>
    <s v="Phạm Hùng Tráng"/>
    <s v="Thôn 1 Xã Quảng Minh, Huyện Hải Hà, Tỉnh Quảng Ninh"/>
    <s v="0357181888"/>
    <m/>
    <m/>
    <s v="08700010577"/>
    <s v="08700010577"/>
    <d v="2019-05-11T00:00:00"/>
    <d v="2019-06-10T00:00:00"/>
    <n v="193200"/>
    <n v="193200"/>
    <d v="2019-05-18T00:00:00"/>
    <m/>
    <n v="193200"/>
    <m/>
    <s v="BVL"/>
    <n v="11"/>
    <n v="5"/>
    <s v="02301800228983115"/>
    <n v="193200"/>
    <n v="193200"/>
    <s v="AC/018P-0350441"/>
    <m/>
  </r>
  <r>
    <n v="694"/>
    <s v="Bảo Việt Nhân Thọ Móng Cái"/>
    <m/>
    <s v="S108701001"/>
    <s v="Phòng KD Móng Cái - MCA"/>
    <s v="A108701006"/>
    <s v="Ban Hải Hà 1 - MCA"/>
    <s v="U108701020"/>
    <x v="5"/>
    <s v="D108708381"/>
    <s v="Phan Thanh Hào"/>
    <s v="Trưởng nhóm"/>
    <d v="2003-04-11T00:00:00"/>
    <m/>
    <s v="05701800014086"/>
    <s v="Đỗ Thị Lý"/>
    <s v="Phố Nguyễn Du, Huyện Hải Hà, Tỉnh Quảng Ninh"/>
    <s v="0977231847"/>
    <s v="0977231847"/>
    <m/>
    <s v="08700010578"/>
    <s v="08700010578"/>
    <d v="2019-05-11T00:00:00"/>
    <d v="2019-06-10T00:00:00"/>
    <n v="197300"/>
    <n v="197300"/>
    <d v="2019-05-17T00:00:00"/>
    <m/>
    <n v="197300"/>
    <m/>
    <s v="BVL"/>
    <n v="11"/>
    <n v="5"/>
    <s v="05701800014086115"/>
    <n v="197300"/>
    <n v="197300"/>
    <s v="AC/018P-0350442"/>
    <m/>
  </r>
  <r>
    <n v="695"/>
    <s v="Bảo Việt Nhân Thọ Móng Cái"/>
    <m/>
    <s v="S108701001"/>
    <s v="Phòng KD Móng Cái - MCA"/>
    <s v="A108701006"/>
    <s v="Ban Hải Hà 1 - MCA"/>
    <s v="U108701020"/>
    <x v="5"/>
    <s v="D108708381"/>
    <s v="Phan Thanh Hào"/>
    <s v="Trưởng nhóm"/>
    <d v="2003-04-11T00:00:00"/>
    <m/>
    <s v="02301800168227"/>
    <s v="Nguyễn Thị Liên"/>
    <s v="Thôn Bắc Xã Phú Hải, Huyện Hải Hà, Tỉnh Quảng Ninh"/>
    <m/>
    <s v="763112"/>
    <m/>
    <s v="08700010576"/>
    <s v="08700010576"/>
    <d v="2019-05-11T00:00:00"/>
    <d v="2019-06-10T00:00:00"/>
    <n v="122700"/>
    <n v="122700"/>
    <d v="2019-05-18T00:00:00"/>
    <m/>
    <n v="122700"/>
    <m/>
    <s v="BVL"/>
    <n v="11"/>
    <n v="5"/>
    <s v="02301800168227115"/>
    <n v="122700"/>
    <n v="122700"/>
    <s v="AC/018P-0350440"/>
    <m/>
  </r>
  <r>
    <n v="696"/>
    <s v="Bảo Việt Nhân Thọ Móng Cái"/>
    <m/>
    <s v="S108701001"/>
    <s v="Phòng KD Móng Cái - MCA"/>
    <s v="A108701006"/>
    <s v="Ban Hải Hà 1 - MCA"/>
    <s v="U108701020"/>
    <x v="5"/>
    <s v="D108708381"/>
    <s v="Phan Thanh Hào"/>
    <s v="Trưởng nhóm"/>
    <d v="2003-04-11T00:00:00"/>
    <m/>
    <s v="568167741"/>
    <s v="Đỗ Anh Tuấn"/>
    <s v="Thôn 7, Xã Quảng Long, Huyện Hải Hà, Quảng Ninh"/>
    <m/>
    <m/>
    <s v="01686560999"/>
    <s v="AC/018P-0350445"/>
    <m/>
    <d v="2019-05-11T00:00:00"/>
    <d v="2019-11-10T00:00:00"/>
    <n v="3091668"/>
    <n v="3091668"/>
    <d v="2019-05-18T00:00:00"/>
    <m/>
    <n v="3091668"/>
    <m/>
    <s v="TAL"/>
    <n v="11"/>
    <n v="5"/>
    <s v="568167741115"/>
    <n v="3091668"/>
    <n v="3091668"/>
    <s v="AC/018P-0350445"/>
    <m/>
  </r>
  <r>
    <n v="697"/>
    <s v="Bảo Việt Nhân Thọ Móng Cái"/>
    <m/>
    <s v="S108701001"/>
    <s v="Phòng KD Móng Cái - MCA"/>
    <s v="A108701006"/>
    <s v="Ban Hải Hà 1 - MCA"/>
    <s v="U108701020"/>
    <x v="5"/>
    <s v="D108708381"/>
    <s v="Phan Thanh Hào"/>
    <s v="Trưởng nhóm"/>
    <d v="2003-04-11T00:00:00"/>
    <m/>
    <s v="568157990"/>
    <s v="Hoàng Thị Hương"/>
    <s v="65 - Trần Quốc Toản, Thị trấn Quảng Hà, Huyện Hải Hà, Quảng Ninh"/>
    <m/>
    <m/>
    <s v="01648387258"/>
    <s v="AC/018P-0350444"/>
    <m/>
    <d v="2019-05-11T00:00:00"/>
    <d v="2019-06-10T00:00:00"/>
    <n v="511899"/>
    <n v="511899"/>
    <d v="2019-05-17T00:00:00"/>
    <m/>
    <n v="511899"/>
    <m/>
    <s v="TAL"/>
    <n v="11"/>
    <n v="5"/>
    <s v="568157990115"/>
    <n v="511899"/>
    <n v="511899"/>
    <s v="AC/018P-0350444"/>
    <m/>
  </r>
  <r>
    <n v="698"/>
    <s v="Bảo Việt Nhân Thọ Móng Cái"/>
    <m/>
    <s v="S108701001"/>
    <s v="Phòng KD Móng Cái - MCA"/>
    <s v="A108701006"/>
    <s v="Ban Hải Hà 1 - MCA"/>
    <s v="U108701020"/>
    <x v="5"/>
    <s v="D108708381"/>
    <s v="Phan Thanh Hào"/>
    <s v="Trưởng nhóm"/>
    <d v="2003-04-11T00:00:00"/>
    <m/>
    <s v="569419441"/>
    <s v="Phạm Thị Mai Lan (Phạm Mai Lan)"/>
    <s v="26 - Hùng Vương, Phường Hoà Lạc, Thành phố Móng Cái, Quảng Ninh"/>
    <m/>
    <m/>
    <s v="0912066680"/>
    <s v="AC/018P-0350446"/>
    <m/>
    <d v="2019-05-11T00:00:00"/>
    <d v="2019-06-10T00:00:00"/>
    <n v="1060746"/>
    <n v="1060746"/>
    <d v="2019-05-24T00:00:00"/>
    <m/>
    <n v="1060746"/>
    <m/>
    <s v="TAL"/>
    <n v="11"/>
    <n v="5"/>
    <s v="569419441115"/>
    <n v="1060746"/>
    <n v="1060746"/>
    <s v="AC/018P-0350446"/>
    <m/>
  </r>
  <r>
    <n v="699"/>
    <s v="Bảo Việt Nhân Thọ Móng Cái"/>
    <m/>
    <s v="S108701001"/>
    <s v="Phòng KD Móng Cái - MCA"/>
    <s v="A108701006"/>
    <s v="Ban Hải Hà 1 - MCA"/>
    <s v="U108701020"/>
    <x v="5"/>
    <s v="D108708381"/>
    <s v="Phan Thanh Hào"/>
    <s v="Trưởng nhóm"/>
    <d v="2003-04-11T00:00:00"/>
    <m/>
    <s v="568157955"/>
    <s v="Nguyễn Hồng Phong"/>
    <s v="65 - Trần Quốc Toản, Thị trấn Quảng Hà, Huyện Hải Hà, Quảng Ninh"/>
    <m/>
    <m/>
    <s v="01696595344"/>
    <s v="AC/018P-0350443"/>
    <m/>
    <d v="2019-05-11T00:00:00"/>
    <d v="2019-06-10T00:00:00"/>
    <n v="500000"/>
    <n v="500000"/>
    <d v="2019-05-17T00:00:00"/>
    <m/>
    <n v="500000"/>
    <m/>
    <s v="TAL"/>
    <n v="11"/>
    <n v="5"/>
    <s v="568157955115"/>
    <n v="500000"/>
    <n v="500000"/>
    <s v="AC/018P-0350443"/>
    <m/>
  </r>
  <r>
    <n v="700"/>
    <s v="Bảo Việt Nhân Thọ Móng Cái"/>
    <m/>
    <s v="S108701001"/>
    <s v="Phòng KD Móng Cái - MCA"/>
    <s v="A108701006"/>
    <s v="Ban Hải Hà 1 - MCA"/>
    <s v="U108701020"/>
    <x v="5"/>
    <s v="D108708381"/>
    <s v="Phan Thanh Hào"/>
    <s v="Trưởng nhóm"/>
    <d v="2003-04-11T00:00:00"/>
    <m/>
    <s v="02801800000447"/>
    <s v="Vũ Bá Ngoạn"/>
    <s v="Thôn 6 Quảng Minh, Huyện Hải Hà, Tỉnh Quảng Ninh"/>
    <m/>
    <m/>
    <m/>
    <s v="08700010580"/>
    <s v="08700010580"/>
    <d v="2019-05-12T00:00:00"/>
    <d v="2019-08-11T00:00:00"/>
    <n v="201800"/>
    <n v="201800"/>
    <d v="2019-05-18T00:00:00"/>
    <m/>
    <n v="201800"/>
    <m/>
    <s v="BVL"/>
    <n v="12"/>
    <n v="5"/>
    <s v="02801800000447125"/>
    <n v="201800"/>
    <n v="201800"/>
    <s v="AC/018P-0350448"/>
    <m/>
  </r>
  <r>
    <n v="701"/>
    <s v="Bảo Việt Nhân Thọ Móng Cái"/>
    <m/>
    <s v="S108701001"/>
    <s v="Phòng KD Móng Cái - MCA"/>
    <s v="A108701006"/>
    <s v="Ban Hải Hà 1 - MCA"/>
    <s v="U108701020"/>
    <x v="5"/>
    <s v="D108708381"/>
    <s v="Phan Thanh Hào"/>
    <s v="Trưởng nhóm"/>
    <d v="2003-04-11T00:00:00"/>
    <m/>
    <s v="02801800000430"/>
    <s v="Phạm Thị Lui"/>
    <s v="Thôn 6 Quảng Minh, Huyện Hải Hà, Tỉnh Quảng Ninh"/>
    <m/>
    <m/>
    <m/>
    <s v="08700010579"/>
    <s v="08700010579"/>
    <d v="2019-05-12T00:00:00"/>
    <d v="2019-08-11T00:00:00"/>
    <n v="174300"/>
    <n v="174300"/>
    <d v="2019-05-18T00:00:00"/>
    <m/>
    <n v="174300"/>
    <m/>
    <s v="BVL"/>
    <n v="12"/>
    <n v="5"/>
    <s v="02801800000430125"/>
    <n v="174300"/>
    <n v="174300"/>
    <s v="AC/018P-0350447"/>
    <m/>
  </r>
  <r>
    <n v="702"/>
    <s v="Bảo Việt Nhân Thọ Móng Cái"/>
    <m/>
    <s v="S108701001"/>
    <s v="Phòng KD Móng Cái - MCA"/>
    <s v="A108701006"/>
    <s v="Ban Hải Hà 1 - MCA"/>
    <s v="U108701020"/>
    <x v="5"/>
    <s v="D108708381"/>
    <s v="Phan Thanh Hào"/>
    <s v="Trưởng nhóm"/>
    <d v="2003-04-11T00:00:00"/>
    <m/>
    <s v="568351171"/>
    <s v="Vũ Thị Mận"/>
    <s v="Thôn Hải Đông, Xã Quảng Thành, Huyện Hải Hà, Quảng Ninh"/>
    <m/>
    <m/>
    <s v="01665202828"/>
    <s v="AC/018P-0350450"/>
    <m/>
    <d v="2019-05-12T00:00:00"/>
    <d v="2019-06-11T00:00:00"/>
    <n v="1003200"/>
    <n v="1003200"/>
    <d v="2019-05-27T00:00:00"/>
    <m/>
    <n v="1003200"/>
    <m/>
    <s v="TAL"/>
    <n v="12"/>
    <n v="5"/>
    <s v="568351171125"/>
    <n v="1003200"/>
    <n v="1003200"/>
    <s v="AC/018P-0350450"/>
    <m/>
  </r>
  <r>
    <n v="703"/>
    <s v="Bảo Việt Nhân Thọ Móng Cái"/>
    <m/>
    <s v="S108701001"/>
    <s v="Phòng KD Móng Cái - MCA"/>
    <s v="A108701006"/>
    <s v="Ban Hải Hà 1 - MCA"/>
    <s v="U108701020"/>
    <x v="5"/>
    <s v="D108708381"/>
    <s v="Phan Thanh Hào"/>
    <s v="Trưởng nhóm"/>
    <d v="2003-04-11T00:00:00"/>
    <m/>
    <s v="568273952"/>
    <s v="Trần Thị Thủy"/>
    <s v="Thôn 3, Xã Quảng Long, Huyện Hải Hà, Quảng Ninh"/>
    <m/>
    <m/>
    <s v="0979 559 250"/>
    <s v="AC/018P-0350449"/>
    <m/>
    <d v="2019-05-12T00:00:00"/>
    <d v="2019-06-11T00:00:00"/>
    <n v="500000"/>
    <n v="500000"/>
    <d v="2019-05-22T00:00:00"/>
    <m/>
    <n v="500000"/>
    <m/>
    <s v="TAL"/>
    <n v="12"/>
    <n v="5"/>
    <s v="568273952125"/>
    <n v="500000"/>
    <n v="500000"/>
    <s v="AC/018P-0350449"/>
    <m/>
  </r>
  <r>
    <n v="704"/>
    <s v="Bảo Việt Nhân Thọ Móng Cái"/>
    <m/>
    <s v="S108701001"/>
    <s v="Phòng KD Móng Cái - MCA"/>
    <s v="A108701006"/>
    <s v="Ban Hải Hà 1 - MCA"/>
    <s v="U108701020"/>
    <x v="5"/>
    <s v="D108708381"/>
    <s v="Phan Thanh Hào"/>
    <s v="Trưởng nhóm"/>
    <d v="2003-04-11T00:00:00"/>
    <m/>
    <s v="02301800094502"/>
    <s v="Tạ Thị Nga"/>
    <s v="Thôn 5 Xã Quảng Long, Huyện Hải Hà, Tỉnh Quảng Ninh"/>
    <m/>
    <m/>
    <m/>
    <s v="08700010581"/>
    <s v="08700010581"/>
    <d v="2019-05-13T00:00:00"/>
    <d v="2019-08-12T00:00:00"/>
    <n v="189400"/>
    <n v="189400"/>
    <d v="2019-05-18T00:00:00"/>
    <m/>
    <n v="189400"/>
    <m/>
    <s v="BVL"/>
    <n v="13"/>
    <n v="5"/>
    <s v="02301800094502135"/>
    <n v="189400"/>
    <n v="189400"/>
    <s v="AC/018P-0350451"/>
    <m/>
  </r>
  <r>
    <n v="705"/>
    <s v="Bảo Việt Nhân Thọ Móng Cái"/>
    <m/>
    <s v="S108701001"/>
    <s v="Phòng KD Móng Cái - MCA"/>
    <s v="A108701006"/>
    <s v="Ban Hải Hà 1 - MCA"/>
    <s v="U108701020"/>
    <x v="5"/>
    <s v="D108708381"/>
    <s v="Phan Thanh Hào"/>
    <s v="Trưởng nhóm"/>
    <d v="2003-04-11T00:00:00"/>
    <m/>
    <s v="568495579"/>
    <s v="Đoàn Thị Hiền"/>
    <s v="SN 36 Chu Văn An, Thị trấn Quảng Hà, Huyện Hải Hà, Quảng Ninh"/>
    <m/>
    <s v="0978099918"/>
    <s v="0978099918"/>
    <s v="AC/018P-0350456"/>
    <m/>
    <d v="2019-05-14T00:00:00"/>
    <d v="2019-06-13T00:00:00"/>
    <n v="511899"/>
    <n v="511899"/>
    <d v="2019-05-17T00:00:00"/>
    <m/>
    <n v="511899"/>
    <m/>
    <s v="TAL"/>
    <n v="14"/>
    <n v="5"/>
    <s v="568495579145"/>
    <n v="511899"/>
    <n v="511899"/>
    <s v="AC/018P-0350456"/>
    <m/>
  </r>
  <r>
    <n v="706"/>
    <s v="Bảo Việt Nhân Thọ Móng Cái"/>
    <m/>
    <s v="S108701001"/>
    <s v="Phòng KD Móng Cái - MCA"/>
    <s v="A108701006"/>
    <s v="Ban Hải Hà 1 - MCA"/>
    <s v="U108701020"/>
    <x v="5"/>
    <s v="D108708381"/>
    <s v="Phan Thanh Hào"/>
    <s v="Trưởng nhóm"/>
    <d v="2003-04-11T00:00:00"/>
    <m/>
    <s v="568169580"/>
    <s v="Nguyễn Hùng Cường"/>
    <s v="Thôn Hải Thành, Xã Quảng Thành, Huyện Hải Hà, Quảng Ninh"/>
    <m/>
    <m/>
    <s v="0906242512"/>
    <s v="AC/018P-0350453"/>
    <m/>
    <d v="2019-05-14T00:00:00"/>
    <d v="2019-06-13T00:00:00"/>
    <n v="517981"/>
    <n v="517981"/>
    <d v="2019-05-22T00:00:00"/>
    <m/>
    <n v="517981"/>
    <m/>
    <s v="TAL"/>
    <n v="14"/>
    <n v="5"/>
    <s v="568169580145"/>
    <n v="517981"/>
    <n v="517981"/>
    <s v="AC/018P-0350453"/>
    <m/>
  </r>
  <r>
    <n v="707"/>
    <s v="Bảo Việt Nhân Thọ Móng Cái"/>
    <m/>
    <s v="S108701001"/>
    <s v="Phòng KD Móng Cái - MCA"/>
    <s v="A108701006"/>
    <s v="Ban Hải Hà 1 - MCA"/>
    <s v="U108701020"/>
    <x v="5"/>
    <s v="D108708381"/>
    <s v="Phan Thanh Hào"/>
    <s v="Trưởng nhóm"/>
    <d v="2003-04-11T00:00:00"/>
    <m/>
    <s v="568169610"/>
    <s v="Lưu Mạnh Cường"/>
    <s v="Thôn Hải Thành, Xã Quảng Thành, Huyện Hải Hà, Quảng Ninh"/>
    <m/>
    <s v="0969323262"/>
    <s v="0969323262"/>
    <s v="AC/018P-0350454"/>
    <m/>
    <d v="2019-05-14T00:00:00"/>
    <d v="2019-11-13T00:00:00"/>
    <n v="3018816"/>
    <n v="3018816"/>
    <d v="2019-05-17T00:00:00"/>
    <m/>
    <n v="3018816"/>
    <m/>
    <s v="TAL"/>
    <n v="14"/>
    <n v="5"/>
    <s v="568169610145"/>
    <n v="3018816"/>
    <n v="3018816"/>
    <s v="AC/018P-0350454"/>
    <m/>
  </r>
  <r>
    <n v="708"/>
    <s v="Bảo Việt Nhân Thọ Móng Cái"/>
    <m/>
    <s v="S108701001"/>
    <s v="Phòng KD Móng Cái - MCA"/>
    <s v="A108701006"/>
    <s v="Ban Hải Hà 1 - MCA"/>
    <s v="U108701020"/>
    <x v="5"/>
    <s v="D108708381"/>
    <s v="Phan Thanh Hào"/>
    <s v="Trưởng nhóm"/>
    <d v="2003-04-11T00:00:00"/>
    <m/>
    <s v="568445152"/>
    <s v="Nguyễn Hữu Lực"/>
    <s v="Thôn Hải Yên, Xã Quảng Thành, Huyện Hải Hà, Quảng Ninh"/>
    <m/>
    <m/>
    <s v="0977288963"/>
    <s v="AC/018P-0350455"/>
    <m/>
    <d v="2019-05-14T00:00:00"/>
    <d v="2019-06-13T00:00:00"/>
    <n v="605000"/>
    <n v="605000"/>
    <d v="2019-05-22T00:00:00"/>
    <m/>
    <n v="605000"/>
    <m/>
    <s v="TAL"/>
    <n v="14"/>
    <n v="5"/>
    <s v="568445152145"/>
    <n v="605000"/>
    <n v="605000"/>
    <s v="AC/018P-0350455"/>
    <m/>
  </r>
  <r>
    <n v="709"/>
    <s v="Bảo Việt Nhân Thọ Móng Cái"/>
    <m/>
    <s v="S108701001"/>
    <s v="Phòng KD Móng Cái - MCA"/>
    <s v="A108701006"/>
    <s v="Ban Hải Hà 1 - MCA"/>
    <s v="U108701020"/>
    <x v="5"/>
    <s v="D108708381"/>
    <s v="Phan Thanh Hào"/>
    <s v="Trưởng nhóm"/>
    <d v="2003-04-11T00:00:00"/>
    <m/>
    <s v="568108792"/>
    <s v="Lê Thị Hương"/>
    <s v="Thôn Hải Thành, Xã Quảng Thành, Huyện Hải Hà, Quảng Ninh"/>
    <m/>
    <m/>
    <s v="01686153658"/>
    <s v="AC/018P-0350452"/>
    <m/>
    <d v="2019-05-14T00:00:00"/>
    <d v="2019-11-13T00:00:00"/>
    <n v="2510713"/>
    <n v="2510713"/>
    <d v="2019-05-22T00:00:00"/>
    <m/>
    <n v="2510713"/>
    <m/>
    <s v="TAL"/>
    <n v="14"/>
    <n v="5"/>
    <s v="568108792145"/>
    <n v="2510713"/>
    <n v="2510713"/>
    <s v="AC/018P-0350452"/>
    <m/>
  </r>
  <r>
    <n v="710"/>
    <s v="Bảo Việt Nhân Thọ Móng Cái"/>
    <m/>
    <s v="S108701001"/>
    <s v="Phòng KD Móng Cái - MCA"/>
    <s v="A108701006"/>
    <s v="Ban Hải Hà 1 - MCA"/>
    <s v="U108701020"/>
    <x v="5"/>
    <s v="D108708381"/>
    <s v="Phan Thanh Hào"/>
    <s v="Trưởng nhóm"/>
    <d v="2003-04-11T00:00:00"/>
    <m/>
    <s v="568168212"/>
    <s v="Đinh Như Phi"/>
    <s v="Thôn 5, Xã Quảng Chính, Huyện Hải Hà, Quảng Ninh"/>
    <m/>
    <s v="0978099918"/>
    <s v="0978099918"/>
    <s v="AC/018P-0350459"/>
    <m/>
    <d v="2019-05-15T00:00:00"/>
    <d v="2019-11-14T00:00:00"/>
    <n v="3600000"/>
    <n v="3600000"/>
    <d v="2019-05-22T00:00:00"/>
    <m/>
    <n v="3600000"/>
    <m/>
    <s v="TAL"/>
    <n v="15"/>
    <n v="5"/>
    <s v="568168212155"/>
    <n v="3600000"/>
    <n v="3600000"/>
    <s v="AC/018P-0350459"/>
    <m/>
  </r>
  <r>
    <n v="711"/>
    <s v="Bảo Việt Nhân Thọ Móng Cái"/>
    <m/>
    <s v="S108701001"/>
    <s v="Phòng KD Móng Cái - MCA"/>
    <s v="A108701006"/>
    <s v="Ban Hải Hà 1 - MCA"/>
    <s v="U108701020"/>
    <x v="5"/>
    <s v="D108708381"/>
    <s v="Phan Thanh Hào"/>
    <s v="Trưởng nhóm"/>
    <d v="2003-04-11T00:00:00"/>
    <m/>
    <s v="02301800205267"/>
    <s v="Hoàng Văn Dinh"/>
    <s v="Thôn 2 Quảng Thành, Huyện Hải Hà, Tỉnh Quảng Ninh"/>
    <m/>
    <m/>
    <m/>
    <s v="08700010582"/>
    <s v="08700010582"/>
    <d v="2019-05-15T00:00:00"/>
    <d v="2019-08-14T00:00:00"/>
    <n v="54900"/>
    <n v="54900"/>
    <d v="2019-05-17T00:00:00"/>
    <m/>
    <n v="54900"/>
    <m/>
    <s v="BVL"/>
    <n v="15"/>
    <n v="5"/>
    <s v="02301800205267155"/>
    <n v="54900"/>
    <n v="54900"/>
    <s v="AC/018P-0350457"/>
    <m/>
  </r>
  <r>
    <n v="712"/>
    <s v="Bảo Việt Nhân Thọ Móng Cái"/>
    <m/>
    <s v="S108701001"/>
    <s v="Phòng KD Móng Cái - MCA"/>
    <s v="A108701006"/>
    <s v="Ban Hải Hà 1 - MCA"/>
    <s v="U108701020"/>
    <x v="5"/>
    <s v="D108708381"/>
    <s v="Phan Thanh Hào"/>
    <s v="Trưởng nhóm"/>
    <d v="2003-04-11T00:00:00"/>
    <m/>
    <s v="02401800007745"/>
    <s v="Phan Thanh Hào"/>
    <s v="Thôn Hải Thành, Huyện Hải Hà, Tỉnh Quảng Ninh"/>
    <s v="0967035599"/>
    <m/>
    <m/>
    <s v="08700010583"/>
    <s v="08700010583"/>
    <d v="2019-05-15T00:00:00"/>
    <d v="2019-06-14T00:00:00"/>
    <n v="124700"/>
    <n v="124700"/>
    <d v="2019-05-17T00:00:00"/>
    <m/>
    <n v="124700"/>
    <m/>
    <s v="BVL"/>
    <n v="15"/>
    <n v="5"/>
    <s v="02401800007745155"/>
    <n v="124700"/>
    <n v="124700"/>
    <s v="AC/018P-0350458"/>
    <m/>
  </r>
  <r>
    <n v="713"/>
    <s v="Bảo Việt Nhân Thọ Móng Cái"/>
    <m/>
    <s v="S108701001"/>
    <s v="Phòng KD Móng Cái - MCA"/>
    <s v="A108701006"/>
    <s v="Ban Hải Hà 1 - MCA"/>
    <s v="U108701020"/>
    <x v="5"/>
    <s v="D108708381"/>
    <s v="Phan Thanh Hào"/>
    <s v="Trưởng nhóm"/>
    <d v="2003-04-11T00:00:00"/>
    <m/>
    <s v="568237348"/>
    <s v="Lưu Mạnh Tuấn"/>
    <s v="Thôn Hải Thành, Xã Quảng Thành, Huyện Hải Hà, Quảng Ninh"/>
    <m/>
    <s v="01687996886"/>
    <s v="01687996886"/>
    <s v="AC/018P-0350460"/>
    <m/>
    <d v="2019-05-15T00:00:00"/>
    <d v="2020-05-14T00:00:00"/>
    <n v="12036224"/>
    <n v="12036224"/>
    <d v="2019-05-24T00:00:00"/>
    <m/>
    <n v="12036224"/>
    <m/>
    <s v="TAL"/>
    <n v="15"/>
    <n v="5"/>
    <s v="568237348155"/>
    <n v="12036224"/>
    <n v="12036224"/>
    <s v="AC/018P-0350460"/>
    <m/>
  </r>
  <r>
    <n v="714"/>
    <s v="Bảo Việt Nhân Thọ Móng Cái"/>
    <m/>
    <s v="S108701001"/>
    <s v="Phòng KD Móng Cái - MCA"/>
    <s v="A108701006"/>
    <s v="Ban Hải Hà 1 - MCA"/>
    <s v="U108701020"/>
    <x v="5"/>
    <s v="D108708381"/>
    <s v="Phan Thanh Hào"/>
    <s v="Trưởng nhóm"/>
    <d v="2003-04-11T00:00:00"/>
    <m/>
    <s v="03801800002341"/>
    <s v="Vũ Thị Huyền"/>
    <s v="SN 69 Đường Triều Dương Phường Trần Phú, Thành phố Móng Cái, Tỉnh Quảng Ninh"/>
    <m/>
    <m/>
    <m/>
    <s v="08700010584"/>
    <s v="08700010584"/>
    <d v="2019-05-16T00:00:00"/>
    <d v="2019-06-15T00:00:00"/>
    <n v="590500"/>
    <n v="590500"/>
    <d v="2019-05-18T00:00:00"/>
    <m/>
    <n v="590500"/>
    <m/>
    <s v="BVL"/>
    <n v="16"/>
    <n v="5"/>
    <s v="03801800002341165"/>
    <n v="590500"/>
    <n v="590500"/>
    <s v="AC/018P-0350461"/>
    <m/>
  </r>
  <r>
    <n v="715"/>
    <s v="Bảo Việt Nhân Thọ Móng Cái"/>
    <m/>
    <s v="S108701001"/>
    <s v="Phòng KD Móng Cái - MCA"/>
    <s v="A108701006"/>
    <s v="Ban Hải Hà 1 - MCA"/>
    <s v="U108701020"/>
    <x v="5"/>
    <s v="D108708381"/>
    <s v="Phan Thanh Hào"/>
    <s v="Trưởng nhóm"/>
    <d v="2003-04-11T00:00:00"/>
    <m/>
    <s v="03901800000771"/>
    <s v="Bùi Thị Hậu"/>
    <s v="Tổ 7 Khu Thượng Phường Ninh Dương, Thành phố Móng Cái, Tỉnh Quảng Ninh"/>
    <m/>
    <m/>
    <m/>
    <s v="08700010585"/>
    <s v="08700010585"/>
    <d v="2019-05-16T00:00:00"/>
    <d v="2019-06-15T00:00:00"/>
    <n v="679000"/>
    <n v="679000"/>
    <d v="2019-05-18T00:00:00"/>
    <m/>
    <n v="679000"/>
    <m/>
    <s v="BVL"/>
    <n v="16"/>
    <n v="5"/>
    <s v="03901800000771165"/>
    <n v="679000"/>
    <n v="679000"/>
    <s v="AC/018P-0350462"/>
    <m/>
  </r>
  <r>
    <n v="716"/>
    <s v="Bảo Việt Nhân Thọ Móng Cái"/>
    <m/>
    <s v="S108701001"/>
    <s v="Phòng KD Móng Cái - MCA"/>
    <s v="A108701006"/>
    <s v="Ban Hải Hà 1 - MCA"/>
    <s v="U108701020"/>
    <x v="5"/>
    <s v="D108708381"/>
    <s v="Phan Thanh Hào"/>
    <s v="Trưởng nhóm"/>
    <d v="2003-04-11T00:00:00"/>
    <m/>
    <s v="569050934"/>
    <s v="Nguyễn Viết Tuyền"/>
    <s v="Thôn Hải Thành, Xã Quảng Thành, Huyện Hải Hà, Quảng Ninh"/>
    <m/>
    <m/>
    <s v="0978720856"/>
    <s v="AC/018P-0350463"/>
    <m/>
    <d v="2019-05-16T00:00:00"/>
    <d v="2019-06-15T00:00:00"/>
    <n v="535235"/>
    <m/>
    <m/>
    <m/>
    <n v="535235"/>
    <m/>
    <s v="TAL"/>
    <n v="16"/>
    <n v="5"/>
    <s v="569050934165"/>
    <n v="535235"/>
    <s v=""/>
    <s v=""/>
    <m/>
  </r>
  <r>
    <n v="717"/>
    <s v="Bảo Việt Nhân Thọ Móng Cái"/>
    <m/>
    <s v="S108701001"/>
    <s v="Phòng KD Móng Cái - MCA"/>
    <s v="A108701006"/>
    <s v="Ban Hải Hà 1 - MCA"/>
    <s v="U108701020"/>
    <x v="5"/>
    <s v="D108708381"/>
    <s v="Phan Thanh Hào"/>
    <s v="Trưởng nhóm"/>
    <d v="2003-04-11T00:00:00"/>
    <m/>
    <s v="568291184"/>
    <s v="Đinh Thị Hiền"/>
    <s v="Thôn Hải Sơn, Xã Quảng Thành, Huyện Hải Hà, Quảng Ninh"/>
    <m/>
    <s v="01679502266"/>
    <s v="0962 156 038"/>
    <s v="AC/018P-0350464"/>
    <m/>
    <d v="2019-05-17T00:00:00"/>
    <d v="2019-06-16T00:00:00"/>
    <n v="1003200"/>
    <m/>
    <m/>
    <m/>
    <n v="1003200"/>
    <m/>
    <s v="TAL"/>
    <n v="17"/>
    <n v="5"/>
    <s v="568291184175"/>
    <n v="1003200"/>
    <s v=""/>
    <s v=""/>
    <m/>
  </r>
  <r>
    <n v="718"/>
    <s v="Bảo Việt Nhân Thọ Móng Cái"/>
    <m/>
    <s v="S108701001"/>
    <s v="Phòng KD Móng Cái - MCA"/>
    <s v="A108701006"/>
    <s v="Ban Hải Hà 1 - MCA"/>
    <s v="U108701020"/>
    <x v="5"/>
    <s v="D108708381"/>
    <s v="Phan Thanh Hào"/>
    <s v="Trưởng nhóm"/>
    <d v="2003-04-11T00:00:00"/>
    <m/>
    <s v="568357093"/>
    <s v="Nguyễn Hồng Quảng"/>
    <s v="77 Chu Văn An, Thị trấn Quảng Hà, Huyện Hải Hà, Quảng Ninh"/>
    <m/>
    <m/>
    <s v="01688160166"/>
    <s v="AC/018P-0350465"/>
    <m/>
    <d v="2019-05-17T00:00:00"/>
    <d v="2019-08-16T00:00:00"/>
    <n v="1021288"/>
    <n v="1021288"/>
    <d v="2019-05-22T00:00:00"/>
    <m/>
    <n v="1021288"/>
    <m/>
    <s v="TAL"/>
    <n v="17"/>
    <n v="5"/>
    <s v="568357093175"/>
    <n v="1021288"/>
    <n v="1021288"/>
    <s v="AC/018P-0350465"/>
    <m/>
  </r>
  <r>
    <n v="719"/>
    <s v="Bảo Việt Nhân Thọ Móng Cái"/>
    <m/>
    <s v="S108701001"/>
    <s v="Phòng KD Móng Cái - MCA"/>
    <s v="A108701006"/>
    <s v="Ban Hải Hà 1 - MCA"/>
    <s v="U108701020"/>
    <x v="5"/>
    <s v="D108708381"/>
    <s v="Phan Thanh Hào"/>
    <s v="Trưởng nhóm"/>
    <d v="2003-04-11T00:00:00"/>
    <m/>
    <s v="05701800023477"/>
    <s v="Ngô Thị Minh"/>
    <s v="Thôn Hải Yên, Huyện Hải Hà, Tỉnh Quảng Ninh"/>
    <s v="0357377737"/>
    <m/>
    <m/>
    <s v="08700010589"/>
    <s v="08700010589"/>
    <d v="2019-05-18T00:00:00"/>
    <d v="2020-05-17T00:00:00"/>
    <n v="2122200"/>
    <n v="2122200"/>
    <d v="2019-05-22T00:00:00"/>
    <m/>
    <n v="2122200"/>
    <m/>
    <s v="BVL"/>
    <n v="18"/>
    <n v="5"/>
    <s v="05701800023477185"/>
    <n v="2122200"/>
    <n v="2122200"/>
    <s v="AC/018P-0350469"/>
    <m/>
  </r>
  <r>
    <n v="720"/>
    <s v="Bảo Việt Nhân Thọ Móng Cái"/>
    <m/>
    <s v="S108701001"/>
    <s v="Phòng KD Móng Cái - MCA"/>
    <s v="A108701006"/>
    <s v="Ban Hải Hà 1 - MCA"/>
    <s v="U108701020"/>
    <x v="5"/>
    <s v="D108708381"/>
    <s v="Phan Thanh Hào"/>
    <s v="Trưởng nhóm"/>
    <d v="2003-04-11T00:00:00"/>
    <m/>
    <s v="02301800137551"/>
    <s v="Nguyễn Mạnh Hường"/>
    <s v="Thôn 6 Xã Quảng Thành, Huyện Hải Hà, Tỉnh Quảng Ninh"/>
    <m/>
    <m/>
    <m/>
    <s v="08700010587"/>
    <s v="08700010587"/>
    <d v="2019-05-18T00:00:00"/>
    <d v="2019-08-17T00:00:00"/>
    <n v="182300"/>
    <n v="182300"/>
    <d v="2019-05-22T00:00:00"/>
    <m/>
    <n v="182300"/>
    <m/>
    <s v="BVL"/>
    <n v="18"/>
    <n v="5"/>
    <s v="02301800137551185"/>
    <n v="182300"/>
    <n v="182300"/>
    <s v="AC/018P-0350467"/>
    <m/>
  </r>
  <r>
    <n v="721"/>
    <s v="Bảo Việt Nhân Thọ Móng Cái"/>
    <m/>
    <s v="S108701001"/>
    <s v="Phòng KD Móng Cái - MCA"/>
    <s v="A108701006"/>
    <s v="Ban Hải Hà 1 - MCA"/>
    <s v="U108701020"/>
    <x v="5"/>
    <s v="D108708381"/>
    <s v="Phan Thanh Hào"/>
    <s v="Trưởng nhóm"/>
    <d v="2003-04-11T00:00:00"/>
    <m/>
    <s v="02301800110646"/>
    <s v="Phạm Gia Đoàn"/>
    <s v="Thôn 2 Quảng Thành, Huyện Hải Hà, Tỉnh Quảng Ninh"/>
    <m/>
    <m/>
    <m/>
    <s v="08700010586"/>
    <s v="08700010586"/>
    <d v="2019-05-18T00:00:00"/>
    <d v="2019-08-17T00:00:00"/>
    <n v="399100"/>
    <n v="399100"/>
    <d v="2019-05-17T00:00:00"/>
    <m/>
    <n v="399100"/>
    <m/>
    <s v="BVL"/>
    <n v="18"/>
    <n v="5"/>
    <s v="02301800110646185"/>
    <n v="399100"/>
    <n v="399100"/>
    <s v="AC/018P-0350466"/>
    <m/>
  </r>
  <r>
    <n v="722"/>
    <s v="Bảo Việt Nhân Thọ Móng Cái"/>
    <m/>
    <s v="S108701001"/>
    <s v="Phòng KD Móng Cái - MCA"/>
    <s v="A108701006"/>
    <s v="Ban Hải Hà 1 - MCA"/>
    <s v="U108701020"/>
    <x v="5"/>
    <s v="D108708381"/>
    <s v="Phan Thanh Hào"/>
    <s v="Trưởng nhóm"/>
    <d v="2003-04-11T00:00:00"/>
    <m/>
    <s v="568582626"/>
    <s v="Trần Thị Lương"/>
    <s v="Thôn 2, Xã Quảng Minh, Huyện Hải Hà, Quảng Ninh"/>
    <m/>
    <m/>
    <s v="01687761888"/>
    <s v="AC/018P-0350470"/>
    <m/>
    <d v="2019-05-18T00:00:00"/>
    <d v="2020-05-17T00:00:00"/>
    <n v="10047544"/>
    <n v="10047544"/>
    <d v="2019-05-24T00:00:00"/>
    <m/>
    <n v="10047544"/>
    <m/>
    <s v="TAL"/>
    <n v="18"/>
    <n v="5"/>
    <s v="568582626185"/>
    <n v="10047544"/>
    <n v="10047544"/>
    <s v="AC/018P-0350470"/>
    <m/>
  </r>
  <r>
    <n v="723"/>
    <s v="Bảo Việt Nhân Thọ Móng Cái"/>
    <m/>
    <s v="S108701001"/>
    <s v="Phòng KD Móng Cái - MCA"/>
    <s v="A108701006"/>
    <s v="Ban Hải Hà 1 - MCA"/>
    <s v="U108701020"/>
    <x v="5"/>
    <s v="D108708381"/>
    <s v="Phan Thanh Hào"/>
    <s v="Trưởng nhóm"/>
    <d v="2003-04-11T00:00:00"/>
    <m/>
    <s v="03801800004475"/>
    <s v="Hoàng Thị Lý"/>
    <s v="SN 260 Phường Cửa Ông, Thành phố Cẩm Phả, Tỉnh Quảng Ninh"/>
    <m/>
    <m/>
    <m/>
    <s v="08700010588"/>
    <s v="08700010588"/>
    <d v="2019-05-18T00:00:00"/>
    <d v="2019-06-17T00:00:00"/>
    <n v="325300"/>
    <n v="325300"/>
    <d v="2019-05-18T00:00:00"/>
    <m/>
    <n v="325300"/>
    <m/>
    <s v="BVL"/>
    <n v="18"/>
    <n v="5"/>
    <s v="03801800004475185"/>
    <n v="325300"/>
    <n v="325300"/>
    <s v="AC/018P-0350468"/>
    <m/>
  </r>
  <r>
    <n v="724"/>
    <s v="Bảo Việt Nhân Thọ Móng Cái"/>
    <m/>
    <s v="S108701001"/>
    <s v="Phòng KD Móng Cái - MCA"/>
    <s v="A108701006"/>
    <s v="Ban Hải Hà 1 - MCA"/>
    <s v="U108701020"/>
    <x v="5"/>
    <s v="D108708381"/>
    <s v="Phan Thanh Hào"/>
    <s v="Trưởng nhóm"/>
    <d v="2003-04-11T00:00:00"/>
    <m/>
    <s v="568686592"/>
    <s v="Lỷ Sám Múi (Lý Thị Thảo)"/>
    <s v="Thôn 4, Xã Quảng Sơn, Huyện Hải Hà, Quảng Ninh"/>
    <m/>
    <m/>
    <s v="01694361705"/>
    <s v="AC/018P-0350475"/>
    <m/>
    <d v="2019-05-19T00:00:00"/>
    <d v="2019-11-18T00:00:00"/>
    <n v="2999757"/>
    <m/>
    <m/>
    <m/>
    <n v="2999757"/>
    <m/>
    <s v="TAL"/>
    <n v="19"/>
    <n v="5"/>
    <s v="568686592195"/>
    <n v="2999757"/>
    <s v=""/>
    <s v=""/>
    <m/>
  </r>
  <r>
    <n v="725"/>
    <s v="Bảo Việt Nhân Thọ Móng Cái"/>
    <m/>
    <s v="S108701001"/>
    <s v="Phòng KD Móng Cái - MCA"/>
    <s v="A108701006"/>
    <s v="Ban Hải Hà 1 - MCA"/>
    <s v="U108701020"/>
    <x v="5"/>
    <s v="D108708381"/>
    <s v="Phan Thanh Hào"/>
    <s v="Trưởng nhóm"/>
    <d v="2003-04-11T00:00:00"/>
    <m/>
    <s v="568398928"/>
    <s v="Ngô Văn Cường"/>
    <s v="Phố Hoàng Hoa Thám, Thị trấn Quảng Hà, Huyện Hải Hà, Quảng Ninh"/>
    <m/>
    <m/>
    <s v="0985097199"/>
    <s v="AC/018P-0350471"/>
    <m/>
    <d v="2019-05-19T00:00:00"/>
    <d v="2020-05-18T00:00:00"/>
    <n v="6422720"/>
    <m/>
    <m/>
    <m/>
    <n v="6422720"/>
    <m/>
    <s v="TAL"/>
    <n v="19"/>
    <n v="5"/>
    <s v="568398928195"/>
    <n v="6422720"/>
    <s v=""/>
    <s v=""/>
    <m/>
  </r>
  <r>
    <n v="726"/>
    <s v="Bảo Việt Nhân Thọ Móng Cái"/>
    <m/>
    <s v="S108701001"/>
    <s v="Phòng KD Móng Cái - MCA"/>
    <s v="A108701006"/>
    <s v="Ban Hải Hà 1 - MCA"/>
    <s v="U108701020"/>
    <x v="5"/>
    <s v="D108708381"/>
    <s v="Phan Thanh Hào"/>
    <s v="Trưởng nhóm"/>
    <d v="2003-04-11T00:00:00"/>
    <m/>
    <s v="568399258"/>
    <s v="Nguyễn Thị Lý"/>
    <s v="Thôn Nam, Xã Phú Hải, Huyện Hải Hà, Quảng Ninh"/>
    <m/>
    <m/>
    <s v="0919725942"/>
    <s v="AC/018P-0350473"/>
    <m/>
    <d v="2019-05-19T00:00:00"/>
    <d v="2020-05-18T00:00:00"/>
    <n v="7052050"/>
    <m/>
    <m/>
    <m/>
    <n v="7052050"/>
    <m/>
    <s v="TAL"/>
    <n v="19"/>
    <n v="5"/>
    <s v="568399258195"/>
    <n v="7052050"/>
    <s v=""/>
    <s v=""/>
    <m/>
  </r>
  <r>
    <n v="727"/>
    <s v="Bảo Việt Nhân Thọ Móng Cái"/>
    <m/>
    <s v="S108701001"/>
    <s v="Phòng KD Móng Cái - MCA"/>
    <s v="A108701006"/>
    <s v="Ban Hải Hà 1 - MCA"/>
    <s v="U108701020"/>
    <x v="5"/>
    <s v="D108708381"/>
    <s v="Phan Thanh Hào"/>
    <s v="Trưởng nhóm"/>
    <d v="2003-04-11T00:00:00"/>
    <m/>
    <s v="568686553"/>
    <s v="Đào Thị Liền"/>
    <s v="Thôn 4, Xã Quảng Chính, Huyện Hải Hà, Quảng Ninh"/>
    <m/>
    <m/>
    <s v="01657384612"/>
    <s v="AC/018P-0350474"/>
    <m/>
    <d v="2019-05-19T00:00:00"/>
    <d v="2019-06-18T00:00:00"/>
    <n v="522069"/>
    <n v="522069"/>
    <d v="2019-05-18T00:00:00"/>
    <m/>
    <n v="522069"/>
    <m/>
    <s v="TAL"/>
    <n v="19"/>
    <n v="5"/>
    <s v="568686553195"/>
    <n v="522069"/>
    <n v="522069"/>
    <s v="AC/018P-0350474"/>
    <m/>
  </r>
  <r>
    <n v="728"/>
    <s v="Bảo Việt Nhân Thọ Móng Cái"/>
    <m/>
    <s v="S108701001"/>
    <s v="Phòng KD Móng Cái - MCA"/>
    <s v="A108701006"/>
    <s v="Ban Hải Hà 1 - MCA"/>
    <s v="U108701020"/>
    <x v="5"/>
    <s v="D108708381"/>
    <s v="Phan Thanh Hào"/>
    <s v="Trưởng nhóm"/>
    <d v="2003-04-11T00:00:00"/>
    <m/>
    <s v="568686632"/>
    <s v="Phùn A Sy"/>
    <s v="Thôn 4, Xã Quảng Sơn, Huyện Hải Hà, Quảng Ninh"/>
    <m/>
    <m/>
    <s v="0904258317"/>
    <s v="AC/018P-0350476"/>
    <m/>
    <d v="2019-05-19T00:00:00"/>
    <d v="2019-11-18T00:00:00"/>
    <n v="2999757"/>
    <n v="2999757"/>
    <d v="2019-05-18T00:00:00"/>
    <m/>
    <n v="2999757"/>
    <m/>
    <s v="TAL"/>
    <n v="19"/>
    <n v="5"/>
    <s v="568686632195"/>
    <n v="2999757"/>
    <n v="2999757"/>
    <s v="AC/018P-0350476"/>
    <m/>
  </r>
  <r>
    <n v="729"/>
    <s v="Bảo Việt Nhân Thọ Móng Cái"/>
    <m/>
    <s v="S108701001"/>
    <s v="Phòng KD Móng Cái - MCA"/>
    <s v="A108701006"/>
    <s v="Ban Hải Hà 1 - MCA"/>
    <s v="U108701020"/>
    <x v="5"/>
    <s v="D108708381"/>
    <s v="Phan Thanh Hào"/>
    <s v="Trưởng nhóm"/>
    <d v="2003-04-11T00:00:00"/>
    <m/>
    <s v="568398993"/>
    <s v="Trần Thị Sinh"/>
    <s v="Thôn Nam, Xã Phú Hải, Huyện Hải Hà, Quảng Ninh"/>
    <m/>
    <s v="0333762075"/>
    <s v="0934364855"/>
    <s v="AC/018P-0350472"/>
    <m/>
    <d v="2019-05-19T00:00:00"/>
    <d v="2019-11-18T00:00:00"/>
    <n v="3000000"/>
    <m/>
    <m/>
    <m/>
    <n v="3000000"/>
    <m/>
    <s v="TAL"/>
    <n v="19"/>
    <n v="5"/>
    <s v="568398993195"/>
    <n v="3000000"/>
    <s v=""/>
    <s v=""/>
    <m/>
  </r>
  <r>
    <n v="730"/>
    <s v="Bảo Việt Nhân Thọ Móng Cái"/>
    <m/>
    <s v="S108701001"/>
    <s v="Phòng KD Móng Cái - MCA"/>
    <s v="A108701006"/>
    <s v="Ban Hải Hà 1 - MCA"/>
    <s v="U108701020"/>
    <x v="5"/>
    <s v="D108708381"/>
    <s v="Phan Thanh Hào"/>
    <s v="Trưởng nhóm"/>
    <d v="2003-04-11T00:00:00"/>
    <m/>
    <s v="05701800007309"/>
    <s v="Nguyễn Thị Liên"/>
    <s v="Thôn 11 Xã Hải Đông, Thành phố Móng Cái, Tỉnh Quảng Ninh"/>
    <m/>
    <m/>
    <m/>
    <s v="08700010590"/>
    <s v="08700010590"/>
    <d v="2019-05-20T00:00:00"/>
    <d v="2019-06-19T00:00:00"/>
    <n v="358100"/>
    <n v="358100"/>
    <d v="2019-05-18T00:00:00"/>
    <m/>
    <n v="358100"/>
    <m/>
    <s v="BVL"/>
    <n v="20"/>
    <n v="5"/>
    <s v="05701800007309205"/>
    <n v="358100"/>
    <n v="358100"/>
    <s v="AC/018P-0350477"/>
    <m/>
  </r>
  <r>
    <n v="731"/>
    <s v="Bảo Việt Nhân Thọ Móng Cái"/>
    <m/>
    <s v="S108701001"/>
    <s v="Phòng KD Móng Cái - MCA"/>
    <s v="A108701006"/>
    <s v="Ban Hải Hà 1 - MCA"/>
    <s v="U108701020"/>
    <x v="5"/>
    <s v="D108708381"/>
    <s v="Phan Thanh Hào"/>
    <s v="Trưởng nhóm"/>
    <d v="2003-04-11T00:00:00"/>
    <m/>
    <s v="568583687"/>
    <s v="Ngô Thị Diễm"/>
    <s v="Thôn Hải An, Xã Quảng Thành, Huyện Hải Hà, Quảng Ninh"/>
    <m/>
    <m/>
    <s v="0988478850"/>
    <s v="AC/018P-0350480"/>
    <m/>
    <d v="2019-05-20T00:00:00"/>
    <d v="2020-05-19T00:00:00"/>
    <n v="12119244"/>
    <n v="12119244"/>
    <d v="2019-05-22T00:00:00"/>
    <m/>
    <n v="12119244"/>
    <m/>
    <s v="TAL"/>
    <n v="20"/>
    <n v="5"/>
    <s v="568583687205"/>
    <n v="12119244"/>
    <n v="12119244"/>
    <s v="AC/018P-0350480"/>
    <m/>
  </r>
  <r>
    <n v="732"/>
    <s v="Bảo Việt Nhân Thọ Móng Cái"/>
    <m/>
    <s v="S108701001"/>
    <s v="Phòng KD Móng Cái - MCA"/>
    <s v="A108701006"/>
    <s v="Ban Hải Hà 1 - MCA"/>
    <s v="U108701020"/>
    <x v="5"/>
    <s v="D108708381"/>
    <s v="Phan Thanh Hào"/>
    <s v="Trưởng nhóm"/>
    <d v="2003-04-11T00:00:00"/>
    <m/>
    <s v="568238551"/>
    <s v="Phan Thị Hiền Hậu"/>
    <s v="Khu 5, Phường Hải Yên, Thành phố Móng Cái, Quảng Ninh"/>
    <m/>
    <m/>
    <s v="0972198693"/>
    <s v="AC/018P-0350478"/>
    <m/>
    <d v="2019-05-20T00:00:00"/>
    <d v="2020-05-19T00:00:00"/>
    <n v="6179012"/>
    <n v="6179012"/>
    <d v="2019-05-22T00:00:00"/>
    <m/>
    <n v="6179012"/>
    <m/>
    <s v="TAL"/>
    <n v="20"/>
    <n v="5"/>
    <s v="568238551205"/>
    <n v="6179012"/>
    <n v="6179012"/>
    <s v="AC/018P-0350478"/>
    <m/>
  </r>
  <r>
    <n v="733"/>
    <s v="Bảo Việt Nhân Thọ Móng Cái"/>
    <m/>
    <s v="S108701001"/>
    <s v="Phòng KD Móng Cái - MCA"/>
    <s v="A108701006"/>
    <s v="Ban Hải Hà 1 - MCA"/>
    <s v="U108701020"/>
    <x v="5"/>
    <s v="D108708381"/>
    <s v="Phan Thanh Hào"/>
    <s v="Trưởng nhóm"/>
    <d v="2003-04-11T00:00:00"/>
    <m/>
    <s v="568790842"/>
    <s v="Nguyễn Thị Tiệp"/>
    <s v="Nhà Nghỉ Trung Hiếu - Đại Lộ Hòa Bình, Phường Trần Phú, Thành phố Móng Cái, Quảng Ninh"/>
    <m/>
    <m/>
    <s v="01647220288"/>
    <s v="AC/018P-0350481"/>
    <m/>
    <d v="2019-05-20T00:00:00"/>
    <d v="2020-05-19T00:00:00"/>
    <n v="15036224"/>
    <n v="15036224"/>
    <d v="2019-05-22T00:00:00"/>
    <m/>
    <n v="15036224"/>
    <m/>
    <s v="TAL"/>
    <n v="20"/>
    <n v="5"/>
    <s v="568790842205"/>
    <n v="15036224"/>
    <n v="15036224"/>
    <s v="AC/018P-0350481"/>
    <m/>
  </r>
  <r>
    <n v="734"/>
    <s v="Bảo Việt Nhân Thọ Móng Cái"/>
    <m/>
    <s v="S108701001"/>
    <s v="Phòng KD Móng Cái - MCA"/>
    <s v="A108701006"/>
    <s v="Ban Hải Hà 1 - MCA"/>
    <s v="U108701020"/>
    <x v="5"/>
    <s v="D108708381"/>
    <s v="Phan Thanh Hào"/>
    <s v="Trưởng nhóm"/>
    <d v="2003-04-11T00:00:00"/>
    <m/>
    <s v="568483649"/>
    <s v="Nguyễn Thị Hoa"/>
    <s v="Thôn Hải Yên, Xã Quảng Thành, Huyện Hải Hà, Quảng Ninh"/>
    <m/>
    <m/>
    <s v="01654892522"/>
    <s v="AC/018P-0350479"/>
    <m/>
    <d v="2019-05-20T00:00:00"/>
    <d v="2019-06-19T00:00:00"/>
    <n v="1004200"/>
    <m/>
    <m/>
    <m/>
    <n v="1004200"/>
    <m/>
    <s v="TAL"/>
    <n v="20"/>
    <n v="5"/>
    <s v="568483649205"/>
    <n v="1004200"/>
    <s v=""/>
    <s v=""/>
    <m/>
  </r>
  <r>
    <n v="735"/>
    <s v="Bảo Việt Nhân Thọ Móng Cái"/>
    <m/>
    <s v="S108701001"/>
    <s v="Phòng KD Móng Cái - MCA"/>
    <s v="A108701006"/>
    <s v="Ban Hải Hà 1 - MCA"/>
    <s v="U108701020"/>
    <x v="5"/>
    <s v="D108708381"/>
    <s v="Phan Thanh Hào"/>
    <s v="Trưởng nhóm"/>
    <d v="2003-04-11T00:00:00"/>
    <m/>
    <s v="568583935"/>
    <s v="Ngô Văn Quân"/>
    <s v="Bản Kháy Phầu, Xã Quảng Đức, Huyện Hải Hà, Quảng Ninh"/>
    <m/>
    <m/>
    <s v="01635785999"/>
    <s v="AC/018P-0350483"/>
    <m/>
    <d v="2019-05-21T00:00:00"/>
    <d v="2019-11-20T00:00:00"/>
    <n v="3136698"/>
    <m/>
    <m/>
    <m/>
    <n v="3136698"/>
    <m/>
    <s v="TAL"/>
    <n v="21"/>
    <n v="5"/>
    <s v="568583935215"/>
    <n v="3136698"/>
    <s v=""/>
    <s v=""/>
    <m/>
  </r>
  <r>
    <n v="736"/>
    <s v="Bảo Việt Nhân Thọ Móng Cái"/>
    <m/>
    <s v="S108701001"/>
    <s v="Phòng KD Móng Cái - MCA"/>
    <s v="A108701006"/>
    <s v="Ban Hải Hà 1 - MCA"/>
    <s v="U108701020"/>
    <x v="5"/>
    <s v="D108708381"/>
    <s v="Phan Thanh Hào"/>
    <s v="Trưởng nhóm"/>
    <d v="2003-04-11T00:00:00"/>
    <m/>
    <s v="568280710"/>
    <s v="Nguyễn Thị Hồng"/>
    <s v="Thôn 4, Xã Quảng Long, Huyện Hải Hà, Quảng Ninh"/>
    <m/>
    <m/>
    <s v="0987 247 815"/>
    <s v="AC/018P-0350482"/>
    <m/>
    <d v="2019-05-21T00:00:00"/>
    <d v="2019-08-20T00:00:00"/>
    <n v="1022822"/>
    <n v="1022822"/>
    <d v="2019-05-18T00:00:00"/>
    <m/>
    <n v="1022822"/>
    <m/>
    <s v="TAL"/>
    <n v="21"/>
    <n v="5"/>
    <s v="568280710215"/>
    <n v="1022822"/>
    <n v="1022822"/>
    <s v="AC/018P-0350482"/>
    <m/>
  </r>
  <r>
    <n v="737"/>
    <s v="Bảo Việt Nhân Thọ Móng Cái"/>
    <m/>
    <s v="S108701001"/>
    <s v="Phòng KD Móng Cái - MCA"/>
    <s v="A108701006"/>
    <s v="Ban Hải Hà 1 - MCA"/>
    <s v="U108701020"/>
    <x v="5"/>
    <s v="D108708381"/>
    <s v="Phan Thanh Hào"/>
    <s v="Trưởng nhóm"/>
    <d v="2003-04-11T00:00:00"/>
    <m/>
    <s v="568399835"/>
    <s v="Đàm Văn Đông"/>
    <s v="Thôn 3, Xã Quảng Long, Huyện Hải Hà, Quảng Ninh"/>
    <m/>
    <m/>
    <s v="01666 128 427"/>
    <s v="AC/018P-0350484"/>
    <m/>
    <d v="2019-05-22T00:00:00"/>
    <d v="2020-05-21T00:00:00"/>
    <n v="6029432"/>
    <n v="6029432"/>
    <d v="2019-05-22T00:00:00"/>
    <m/>
    <n v="6029432"/>
    <m/>
    <s v="TAL"/>
    <n v="22"/>
    <n v="5"/>
    <s v="568399835225"/>
    <n v="6029432"/>
    <n v="6029432"/>
    <n v="0"/>
    <m/>
  </r>
  <r>
    <n v="738"/>
    <s v="Bảo Việt Nhân Thọ Móng Cái"/>
    <m/>
    <s v="S108701001"/>
    <s v="Phòng KD Móng Cái - MCA"/>
    <s v="A108701006"/>
    <s v="Ban Hải Hà 1 - MCA"/>
    <s v="U108701020"/>
    <x v="5"/>
    <s v="D108708381"/>
    <s v="Phan Thanh Hào"/>
    <s v="Trưởng nhóm"/>
    <d v="2003-04-11T00:00:00"/>
    <m/>
    <s v="568514840"/>
    <s v="Nguyễn Thị Thủy"/>
    <s v="Số 61 - Trần Phú, Phường Trần Phú, Thành phố Móng Cái, Quảng Ninh"/>
    <m/>
    <m/>
    <s v="0966201993"/>
    <s v="AC/018P-0350485"/>
    <m/>
    <d v="2019-05-22T00:00:00"/>
    <d v="2019-06-21T00:00:00"/>
    <n v="1053000"/>
    <m/>
    <m/>
    <m/>
    <n v="1053000"/>
    <m/>
    <s v="TAL"/>
    <n v="22"/>
    <n v="5"/>
    <s v="568514840225"/>
    <n v="1053000"/>
    <s v=""/>
    <s v=""/>
    <m/>
  </r>
  <r>
    <n v="739"/>
    <s v="Bảo Việt Nhân Thọ Móng Cái"/>
    <m/>
    <s v="S108701001"/>
    <s v="Phòng KD Móng Cái - MCA"/>
    <s v="A108701006"/>
    <s v="Ban Hải Hà 1 - MCA"/>
    <s v="U108701020"/>
    <x v="5"/>
    <s v="D108708381"/>
    <s v="Phan Thanh Hào"/>
    <s v="Trưởng nhóm"/>
    <d v="2003-04-11T00:00:00"/>
    <m/>
    <s v="568237777"/>
    <s v="Ngô Thị Oanh"/>
    <s v="Thôn 9, Xã Hải Xuân, Thành phố Móng Cái, Quảng Ninh"/>
    <m/>
    <m/>
    <s v="0903415876"/>
    <s v="AC/018P-0350488"/>
    <m/>
    <d v="2019-05-23T00:00:00"/>
    <d v="2020-05-22T00:00:00"/>
    <n v="12036224"/>
    <n v="12036224"/>
    <d v="2019-05-22T00:00:00"/>
    <m/>
    <n v="12036224"/>
    <m/>
    <s v="TAL"/>
    <n v="23"/>
    <n v="5"/>
    <s v="568237777235"/>
    <n v="12036224"/>
    <n v="12036224"/>
    <s v="AC/018P-0350488"/>
    <m/>
  </r>
  <r>
    <n v="740"/>
    <s v="Bảo Việt Nhân Thọ Móng Cái"/>
    <m/>
    <s v="S108701001"/>
    <s v="Phòng KD Móng Cái - MCA"/>
    <s v="A108701006"/>
    <s v="Ban Hải Hà 1 - MCA"/>
    <s v="U108701020"/>
    <x v="5"/>
    <s v="D108708381"/>
    <s v="Phan Thanh Hào"/>
    <s v="Trưởng nhóm"/>
    <d v="2003-04-11T00:00:00"/>
    <m/>
    <s v="568403220"/>
    <s v="Nguyễn Văn Thiệu"/>
    <s v="Thôn 3, Xã Quảng Thắng, Huyện Hải Hà, Quảng Ninh"/>
    <m/>
    <m/>
    <s v="01694 156 168"/>
    <s v="AC/018P-0350490"/>
    <m/>
    <d v="2019-05-23T00:00:00"/>
    <d v="2019-06-22T00:00:00"/>
    <n v="522140"/>
    <n v="522140"/>
    <d v="2019-05-22T00:00:00"/>
    <m/>
    <n v="522140"/>
    <m/>
    <s v="TAL"/>
    <n v="23"/>
    <n v="5"/>
    <s v="568403220235"/>
    <n v="522140"/>
    <n v="522140"/>
    <s v="AC/018P-0350490"/>
    <m/>
  </r>
  <r>
    <n v="741"/>
    <s v="Bảo Việt Nhân Thọ Móng Cái"/>
    <m/>
    <s v="S108701001"/>
    <s v="Phòng KD Móng Cái - MCA"/>
    <s v="A108701006"/>
    <s v="Ban Hải Hà 1 - MCA"/>
    <s v="U108701020"/>
    <x v="5"/>
    <s v="D108708381"/>
    <s v="Phan Thanh Hào"/>
    <s v="Trưởng nhóm"/>
    <d v="2003-04-11T00:00:00"/>
    <m/>
    <s v="02401800001156"/>
    <s v="Phan Thị Thái"/>
    <s v="SN 21 Vĩnh An Trần Phú, Thành phố Móng Cái, Tỉnh Quảng Ninh"/>
    <m/>
    <m/>
    <m/>
    <s v="08700010592"/>
    <s v="08700010592"/>
    <d v="2019-05-23T00:00:00"/>
    <d v="2019-08-22T00:00:00"/>
    <n v="372600"/>
    <n v="372600"/>
    <d v="2019-05-22T00:00:00"/>
    <m/>
    <n v="372600"/>
    <m/>
    <s v="BVL"/>
    <n v="23"/>
    <n v="5"/>
    <s v="02401800001156235"/>
    <n v="372600"/>
    <n v="372600"/>
    <n v="0"/>
    <m/>
  </r>
  <r>
    <n v="742"/>
    <s v="Bảo Việt Nhân Thọ Móng Cái"/>
    <m/>
    <s v="S108701001"/>
    <s v="Phòng KD Móng Cái - MCA"/>
    <s v="A108701006"/>
    <s v="Ban Hải Hà 1 - MCA"/>
    <s v="U108701020"/>
    <x v="5"/>
    <s v="D108708381"/>
    <s v="Phan Thanh Hào"/>
    <s v="Trưởng nhóm"/>
    <d v="2003-04-11T00:00:00"/>
    <m/>
    <s v="02301800209111"/>
    <s v="Phạm Minh Hoa"/>
    <s v="Thôn 3 Quảng Thắng, Huyện Hải Hà, Tỉnh Quảng Ninh"/>
    <m/>
    <m/>
    <m/>
    <s v="08700010591"/>
    <s v="08700010591"/>
    <d v="2019-05-23T00:00:00"/>
    <d v="2019-08-22T00:00:00"/>
    <n v="154800"/>
    <n v="154800"/>
    <d v="2019-05-18T00:00:00"/>
    <m/>
    <n v="154800"/>
    <m/>
    <s v="BVL"/>
    <n v="23"/>
    <n v="5"/>
    <s v="02301800209111235"/>
    <n v="154800"/>
    <n v="154800"/>
    <s v="AC/018P-0350486"/>
    <m/>
  </r>
  <r>
    <n v="743"/>
    <s v="Bảo Việt Nhân Thọ Móng Cái"/>
    <m/>
    <s v="S108701001"/>
    <s v="Phòng KD Móng Cái - MCA"/>
    <s v="A108701006"/>
    <s v="Ban Hải Hà 1 - MCA"/>
    <s v="U108701020"/>
    <x v="5"/>
    <s v="D108708381"/>
    <s v="Phan Thanh Hào"/>
    <s v="Trưởng nhóm"/>
    <d v="2003-04-11T00:00:00"/>
    <m/>
    <s v="568237791"/>
    <s v="Ngô Thị Dung"/>
    <s v="33 - Kim Đồng, Phường Hoà Lạc, Thành phố Móng Cái, Quảng Ninh"/>
    <m/>
    <s v="02033508808"/>
    <s v="0915193188"/>
    <s v="AC/018P-0350489"/>
    <m/>
    <d v="2019-05-23T00:00:00"/>
    <d v="2020-05-22T00:00:00"/>
    <n v="12036224"/>
    <m/>
    <m/>
    <m/>
    <n v="12036224"/>
    <m/>
    <s v="TAL"/>
    <n v="23"/>
    <n v="5"/>
    <s v="568237791235"/>
    <n v="12036224"/>
    <s v=""/>
    <s v=""/>
    <m/>
  </r>
  <r>
    <n v="744"/>
    <s v="Bảo Việt Nhân Thọ Móng Cái"/>
    <m/>
    <s v="S108701001"/>
    <s v="Phòng KD Móng Cái - MCA"/>
    <s v="A108701006"/>
    <s v="Ban Hải Hà 1 - MCA"/>
    <s v="U108701020"/>
    <x v="5"/>
    <s v="D108708381"/>
    <s v="Phan Thanh Hào"/>
    <s v="Trưởng nhóm"/>
    <d v="2003-04-11T00:00:00"/>
    <m/>
    <s v="568742484"/>
    <s v="Cao Thị Hiếu"/>
    <s v="Thôn Hải Thành, Xã Quảng Thành, Huyện Hải Hà, Quảng Ninh"/>
    <m/>
    <m/>
    <s v="01663392208"/>
    <s v="AC/018P-0350494"/>
    <m/>
    <d v="2019-05-24T00:00:00"/>
    <d v="2019-06-23T00:00:00"/>
    <n v="503200"/>
    <n v="503200"/>
    <d v="2019-05-22T00:00:00"/>
    <m/>
    <n v="503200"/>
    <m/>
    <s v="TAL"/>
    <n v="24"/>
    <n v="5"/>
    <s v="568742484245"/>
    <n v="503200"/>
    <n v="503200"/>
    <n v="0"/>
    <m/>
  </r>
  <r>
    <n v="745"/>
    <s v="Bảo Việt Nhân Thọ Móng Cái"/>
    <m/>
    <s v="S108701001"/>
    <s v="Phòng KD Móng Cái - MCA"/>
    <s v="A108701006"/>
    <s v="Ban Hải Hà 1 - MCA"/>
    <s v="U108701020"/>
    <x v="5"/>
    <s v="D108708381"/>
    <s v="Phan Thanh Hào"/>
    <s v="Trưởng nhóm"/>
    <d v="2003-04-11T00:00:00"/>
    <m/>
    <s v="569245122"/>
    <s v="Vy Thị Tỵ"/>
    <s v="192 - Tuệ Tình, Phường Ninh Dương, Thành phố Móng Cái, Quảng Ninh"/>
    <m/>
    <m/>
    <s v="0912903782"/>
    <s v="AC/018P-0350495"/>
    <m/>
    <d v="2019-05-24T00:00:00"/>
    <d v="2020-05-23T00:00:00"/>
    <n v="12011320"/>
    <m/>
    <m/>
    <m/>
    <n v="12011320"/>
    <m/>
    <s v="TAL"/>
    <n v="24"/>
    <n v="5"/>
    <s v="569245122245"/>
    <n v="12011320"/>
    <s v=""/>
    <s v=""/>
    <m/>
  </r>
  <r>
    <n v="746"/>
    <s v="Bảo Việt Nhân Thọ Móng Cái"/>
    <m/>
    <s v="S108701001"/>
    <s v="Phòng KD Móng Cái - MCA"/>
    <s v="A108701006"/>
    <s v="Ban Hải Hà 1 - MCA"/>
    <s v="U108701020"/>
    <x v="5"/>
    <s v="D108708381"/>
    <s v="Phan Thanh Hào"/>
    <s v="Trưởng nhóm"/>
    <d v="2003-04-11T00:00:00"/>
    <m/>
    <s v="02301800097442"/>
    <s v="Nguyễn Văn Thành"/>
    <s v="Thôn 1 Xã Quảng Nghĩa, Thành phố Móng Cái, Tỉnh Quảng Ninh"/>
    <m/>
    <m/>
    <m/>
    <s v="08700010593"/>
    <s v="08700010593"/>
    <d v="2019-05-24T00:00:00"/>
    <d v="2019-06-23T00:00:00"/>
    <n v="41900"/>
    <n v="41900"/>
    <d v="2019-05-24T00:00:00"/>
    <m/>
    <n v="41900"/>
    <m/>
    <s v="BVL"/>
    <n v="24"/>
    <n v="5"/>
    <s v="02301800097442245"/>
    <n v="41900"/>
    <n v="41900"/>
    <n v="0"/>
    <m/>
  </r>
  <r>
    <n v="747"/>
    <s v="Bảo Việt Nhân Thọ Móng Cái"/>
    <m/>
    <s v="S108701001"/>
    <s v="Phòng KD Móng Cái - MCA"/>
    <s v="A108701006"/>
    <s v="Ban Hải Hà 1 - MCA"/>
    <s v="U108701020"/>
    <x v="5"/>
    <s v="D108708381"/>
    <s v="Phan Thanh Hào"/>
    <s v="Trưởng nhóm"/>
    <d v="2003-04-11T00:00:00"/>
    <m/>
    <s v="02801800001703"/>
    <s v="Nguyễn Thị Thiết"/>
    <s v="Tổ 2, Khu 3, Thành Phố Uông Bí, Tỉnh Quảng Ninh"/>
    <s v="0988135273"/>
    <m/>
    <m/>
    <s v="08700010595"/>
    <m/>
    <d v="2019-05-24T00:00:00"/>
    <d v="2019-06-23T00:00:00"/>
    <n v="63100"/>
    <m/>
    <m/>
    <m/>
    <n v="63100"/>
    <m/>
    <s v="BVL"/>
    <n v="24"/>
    <n v="5"/>
    <s v="02801800001703245"/>
    <n v="63100"/>
    <s v=""/>
    <s v=""/>
    <m/>
  </r>
  <r>
    <n v="748"/>
    <s v="Bảo Việt Nhân Thọ Móng Cái"/>
    <m/>
    <s v="S108701001"/>
    <s v="Phòng KD Móng Cái - MCA"/>
    <s v="A108701006"/>
    <s v="Ban Hải Hà 1 - MCA"/>
    <s v="U108701020"/>
    <x v="5"/>
    <s v="D108708381"/>
    <s v="Phan Thanh Hào"/>
    <s v="Trưởng nhóm"/>
    <d v="2003-04-11T00:00:00"/>
    <m/>
    <s v="02301800122540"/>
    <s v="Dương Thị Huyền"/>
    <s v="Thôn 1 Xã Quảng Minh, Huyện Hải Hà, Tỉnh Quảng Ninh"/>
    <m/>
    <m/>
    <m/>
    <s v="08700010594"/>
    <s v="08700010594"/>
    <d v="2019-05-24T00:00:00"/>
    <d v="2019-06-23T00:00:00"/>
    <n v="79800"/>
    <n v="79800"/>
    <d v="2019-05-18T00:00:00"/>
    <m/>
    <n v="79800"/>
    <m/>
    <s v="BVL"/>
    <n v="24"/>
    <n v="5"/>
    <s v="02301800122540245"/>
    <n v="79800"/>
    <n v="79800"/>
    <s v="AC/018P-0350492"/>
    <m/>
  </r>
  <r>
    <n v="749"/>
    <s v="Bảo Việt Nhân Thọ Móng Cái"/>
    <m/>
    <s v="S108701001"/>
    <s v="Phòng KD Móng Cái - MCA"/>
    <s v="A108701006"/>
    <s v="Ban Hải Hà 1 - MCA"/>
    <s v="U108701020"/>
    <x v="5"/>
    <s v="D108708381"/>
    <s v="Phan Thanh Hào"/>
    <s v="Trưởng nhóm"/>
    <d v="2003-04-11T00:00:00"/>
    <m/>
    <s v="568113268"/>
    <s v="Nguyễn Thị Ninh"/>
    <s v="115 - Lý Thường Kiệt, Thị trấn Quảng Hà, Huyện Hải Hà, Quảng Ninh"/>
    <m/>
    <m/>
    <s v="01686668006"/>
    <s v="AC/018P-0350496"/>
    <m/>
    <d v="2019-05-25T00:00:00"/>
    <d v="2019-11-24T00:00:00"/>
    <n v="3009159"/>
    <m/>
    <m/>
    <m/>
    <m/>
    <m/>
    <s v="TAL"/>
    <n v="25"/>
    <n v="5"/>
    <s v="568113268255"/>
    <s v=""/>
    <s v=""/>
    <s v=""/>
    <m/>
  </r>
  <r>
    <n v="750"/>
    <s v="Bảo Việt Nhân Thọ Móng Cái"/>
    <m/>
    <s v="S108701001"/>
    <s v="Phòng KD Móng Cái - MCA"/>
    <s v="A108701006"/>
    <s v="Ban Hải Hà 1 - MCA"/>
    <s v="U108701020"/>
    <x v="5"/>
    <s v="D108708381"/>
    <s v="Phan Thanh Hào"/>
    <s v="Trưởng nhóm"/>
    <d v="2003-04-11T00:00:00"/>
    <m/>
    <s v="568241576"/>
    <s v="Dương Hữu Trung"/>
    <s v="Thôn Hải Đông, Xã Quảng Thành, Huyện Hải Hà, Quảng Ninh"/>
    <m/>
    <m/>
    <s v="0986484828"/>
    <s v="AC/018P-0350497"/>
    <m/>
    <d v="2019-05-25T00:00:00"/>
    <d v="2019-11-24T00:00:00"/>
    <n v="3018816"/>
    <n v="3018816"/>
    <d v="2019-05-17T00:00:00"/>
    <m/>
    <n v="3018816"/>
    <m/>
    <s v="TAL"/>
    <n v="25"/>
    <n v="5"/>
    <s v="568241576255"/>
    <n v="3018816"/>
    <n v="3018816"/>
    <s v="AC/018P-0350497"/>
    <m/>
  </r>
  <r>
    <n v="751"/>
    <s v="Bảo Việt Nhân Thọ Móng Cái"/>
    <m/>
    <s v="S108701001"/>
    <s v="Phòng KD Móng Cái - MCA"/>
    <s v="A108701006"/>
    <s v="Ban Hải Hà 1 - MCA"/>
    <s v="U108701020"/>
    <x v="5"/>
    <s v="D108708381"/>
    <s v="Phan Thanh Hào"/>
    <s v="Trưởng nhóm"/>
    <d v="2003-04-11T00:00:00"/>
    <m/>
    <s v="568204006"/>
    <s v="Đinh Thị Chung"/>
    <s v="Thôn Hải Sơn, Xã Quảng Thành, Huyện Hải Hà, Quảng Ninh"/>
    <m/>
    <m/>
    <s v="01658276296"/>
    <s v="AC/018P-0350500"/>
    <m/>
    <d v="2019-05-26T00:00:00"/>
    <d v="2019-08-25T00:00:00"/>
    <n v="1530420"/>
    <n v="1530420"/>
    <d v="2019-05-22T00:00:00"/>
    <m/>
    <n v="1530420"/>
    <m/>
    <s v="TAL"/>
    <n v="26"/>
    <n v="5"/>
    <s v="568204006265"/>
    <n v="1530420"/>
    <n v="1530420"/>
    <s v="AC/018P-0350500"/>
    <m/>
  </r>
  <r>
    <n v="752"/>
    <s v="Bảo Việt Nhân Thọ Móng Cái"/>
    <m/>
    <s v="S108701001"/>
    <s v="Phòng KD Móng Cái - MCA"/>
    <s v="A108701006"/>
    <s v="Ban Hải Hà 1 - MCA"/>
    <s v="U108701020"/>
    <x v="5"/>
    <s v="D108708381"/>
    <s v="Phan Thanh Hào"/>
    <s v="Trưởng nhóm"/>
    <d v="2003-04-11T00:00:00"/>
    <m/>
    <s v="568111221"/>
    <s v="Phạm Thị Lệ"/>
    <s v="138 - Đường Triệu Dương, Thành phố  Móng Cái, Quảng Ninh"/>
    <m/>
    <m/>
    <s v="01679048888"/>
    <s v="AC/018P-0350499"/>
    <m/>
    <d v="2019-05-26T00:00:00"/>
    <d v="2020-05-25T00:00:00"/>
    <n v="6000000"/>
    <n v="6000000"/>
    <d v="2019-05-24T00:00:00"/>
    <m/>
    <n v="6000000"/>
    <m/>
    <s v="TAL"/>
    <n v="26"/>
    <n v="5"/>
    <s v="568111221265"/>
    <n v="6000000"/>
    <n v="6000000"/>
    <n v="0"/>
    <m/>
  </r>
  <r>
    <n v="753"/>
    <s v="Bảo Việt Nhân Thọ Móng Cái"/>
    <m/>
    <s v="S108701001"/>
    <s v="Phòng KD Móng Cái - MCA"/>
    <s v="A108701006"/>
    <s v="Ban Hải Hà 1 - MCA"/>
    <s v="U108701020"/>
    <x v="5"/>
    <s v="D108708381"/>
    <s v="Phan Thanh Hào"/>
    <s v="Trưởng nhóm"/>
    <d v="2003-04-11T00:00:00"/>
    <m/>
    <s v="568205679"/>
    <s v="Lê Thị Luân"/>
    <s v="Thôn Bắc, Xã Phú Hải, Huyện Hải Hà, Quảng Ninh"/>
    <m/>
    <m/>
    <s v="01682283431"/>
    <s v="AC/018P-0350501"/>
    <m/>
    <d v="2019-05-26T00:00:00"/>
    <d v="2019-08-25T00:00:00"/>
    <n v="1000000"/>
    <n v="1000000"/>
    <d v="2019-05-18T00:00:00"/>
    <m/>
    <n v="1000000"/>
    <m/>
    <s v="TAL"/>
    <n v="26"/>
    <n v="5"/>
    <s v="568205679265"/>
    <n v="1000000"/>
    <n v="1000000"/>
    <s v="AC/018P-0350501"/>
    <m/>
  </r>
  <r>
    <n v="754"/>
    <s v="Bảo Việt Nhân Thọ Móng Cái"/>
    <m/>
    <s v="S108701001"/>
    <s v="Phòng KD Móng Cái - MCA"/>
    <s v="A108701006"/>
    <s v="Ban Hải Hà 1 - MCA"/>
    <s v="U108701020"/>
    <x v="5"/>
    <s v="D108708381"/>
    <s v="Phan Thanh Hào"/>
    <s v="Trưởng nhóm"/>
    <d v="2003-04-11T00:00:00"/>
    <m/>
    <s v="568690169"/>
    <s v="Vũ Văn Dược"/>
    <s v="Khu 2, Xã Bình Ngọc, Thành phố Móng Cái, Quảng Ninh"/>
    <m/>
    <m/>
    <s v="01643960866"/>
    <s v="AC/018P-0350502"/>
    <m/>
    <d v="2019-05-27T00:00:00"/>
    <d v="2019-11-26T00:00:00"/>
    <n v="3316510"/>
    <n v="3316510"/>
    <d v="2019-05-22T00:00:00"/>
    <m/>
    <n v="3316510"/>
    <m/>
    <s v="TAL"/>
    <n v="27"/>
    <n v="5"/>
    <s v="568690169275"/>
    <n v="3316510"/>
    <n v="3316510"/>
    <s v="AC/018P-0350502"/>
    <m/>
  </r>
  <r>
    <n v="755"/>
    <s v="Bảo Việt Nhân Thọ Móng Cái"/>
    <m/>
    <s v="S108701001"/>
    <s v="Phòng KD Móng Cái - MCA"/>
    <s v="A108701006"/>
    <s v="Ban Hải Hà 1 - MCA"/>
    <s v="U108701020"/>
    <x v="5"/>
    <s v="D108708381"/>
    <s v="Phan Thanh Hào"/>
    <s v="Trưởng nhóm"/>
    <d v="2003-04-11T00:00:00"/>
    <m/>
    <s v="569129054"/>
    <s v="Vũ Thị Huyền"/>
    <s v="69 Triều Dương, Phường Trần Phú, Thành phố Móng Cái, Quảng Ninh"/>
    <m/>
    <m/>
    <s v="0976605888"/>
    <s v="AC/018P-0350505"/>
    <m/>
    <d v="2019-05-27T00:00:00"/>
    <d v="2019-06-26T00:00:00"/>
    <n v="1054500"/>
    <n v="1054500"/>
    <d v="2019-05-18T00:00:00"/>
    <m/>
    <n v="1054500"/>
    <m/>
    <s v="TAL"/>
    <n v="27"/>
    <n v="5"/>
    <s v="569129054275"/>
    <n v="1054500"/>
    <n v="1054500"/>
    <n v="0"/>
    <m/>
  </r>
  <r>
    <n v="756"/>
    <s v="Bảo Việt Nhân Thọ Móng Cái"/>
    <m/>
    <s v="S108701001"/>
    <s v="Phòng KD Móng Cái - MCA"/>
    <s v="A108701006"/>
    <s v="Ban Hải Hà 1 - MCA"/>
    <s v="U108701020"/>
    <x v="5"/>
    <s v="D108708381"/>
    <s v="Phan Thanh Hào"/>
    <s v="Trưởng nhóm"/>
    <d v="2003-04-11T00:00:00"/>
    <m/>
    <s v="568974784"/>
    <s v="Phạm Thị Thủy"/>
    <s v="87 phố Ngô Quyền, Thị trấn Quảng Hà, Huyện Hải Hà, Quảng Ninh"/>
    <m/>
    <m/>
    <s v="01655759268"/>
    <s v="AC/018P-0350503"/>
    <m/>
    <d v="2019-05-27T00:00:00"/>
    <d v="2019-06-26T00:00:00"/>
    <n v="503200"/>
    <m/>
    <m/>
    <m/>
    <m/>
    <m/>
    <s v="TAL"/>
    <n v="27"/>
    <n v="5"/>
    <s v="568974784275"/>
    <s v=""/>
    <s v=""/>
    <s v=""/>
    <m/>
  </r>
  <r>
    <n v="757"/>
    <s v="Bảo Việt Nhân Thọ Móng Cái"/>
    <m/>
    <s v="S108701001"/>
    <s v="Phòng KD Móng Cái - MCA"/>
    <s v="A108701006"/>
    <s v="Ban Hải Hà 1 - MCA"/>
    <s v="U108701020"/>
    <x v="5"/>
    <s v="D108708381"/>
    <s v="Phan Thanh Hào"/>
    <s v="Trưởng nhóm"/>
    <d v="2003-04-11T00:00:00"/>
    <m/>
    <s v="568975747"/>
    <s v="Hoàng Trọng Khiêm"/>
    <s v="Số 87, Phố Ngô Quyền, Thị trấn Quảng Hà, Huyện Hải Hà, Quảng Ninh"/>
    <m/>
    <m/>
    <s v="01664378388"/>
    <s v="AC/018P-0350504"/>
    <m/>
    <d v="2019-05-27T00:00:00"/>
    <d v="2019-06-26T00:00:00"/>
    <n v="503200"/>
    <m/>
    <m/>
    <m/>
    <m/>
    <m/>
    <s v="TAL"/>
    <n v="27"/>
    <n v="5"/>
    <s v="568975747275"/>
    <s v=""/>
    <s v=""/>
    <s v=""/>
    <m/>
  </r>
  <r>
    <n v="758"/>
    <s v="Bảo Việt Nhân Thọ Móng Cái"/>
    <m/>
    <s v="S108701001"/>
    <s v="Phòng KD Móng Cái - MCA"/>
    <s v="A108701006"/>
    <s v="Ban Hải Hà 1 - MCA"/>
    <s v="U108701020"/>
    <x v="5"/>
    <s v="D108708381"/>
    <s v="Phan Thanh Hào"/>
    <s v="Trưởng nhóm"/>
    <d v="2003-04-11T00:00:00"/>
    <m/>
    <s v="568404995"/>
    <s v="Nguyễn Đình Tú"/>
    <s v="Ngô Quyền, Thị trấn Quảng Hà, Huyện Hải Hà, Quảng Ninh"/>
    <m/>
    <m/>
    <s v="0963 066 683"/>
    <s v="AC/018P-0350507"/>
    <m/>
    <d v="2019-05-28T00:00:00"/>
    <d v="2019-11-27T00:00:00"/>
    <n v="6017640"/>
    <n v="6017640"/>
    <d v="2019-05-18T00:00:00"/>
    <m/>
    <n v="6017640"/>
    <m/>
    <s v="TAL"/>
    <n v="28"/>
    <n v="5"/>
    <s v="568404995285"/>
    <n v="6017640"/>
    <n v="6017640"/>
    <n v="0"/>
    <m/>
  </r>
  <r>
    <n v="759"/>
    <s v="Bảo Việt Nhân Thọ Móng Cái"/>
    <m/>
    <s v="S108701001"/>
    <s v="Phòng KD Móng Cái - MCA"/>
    <s v="A108701006"/>
    <s v="Ban Hải Hà 1 - MCA"/>
    <s v="U108701020"/>
    <x v="5"/>
    <s v="D108708381"/>
    <s v="Phan Thanh Hào"/>
    <s v="Trưởng nhóm"/>
    <d v="2003-04-11T00:00:00"/>
    <m/>
    <s v="568312069"/>
    <s v="Nguyễn Thị Hải Yến"/>
    <s v="Thôn Hải Yên, Xã Quảng Thành, Huyện Hải Hà, Quảng Ninh"/>
    <m/>
    <m/>
    <s v="0966 668 219"/>
    <s v="AC/018P-0350506"/>
    <m/>
    <d v="2019-05-28T00:00:00"/>
    <d v="2019-06-27T00:00:00"/>
    <n v="510644"/>
    <n v="510644"/>
    <d v="2019-05-22T00:00:00"/>
    <m/>
    <n v="510644"/>
    <m/>
    <s v="TAL"/>
    <n v="28"/>
    <n v="5"/>
    <s v="568312069285"/>
    <n v="510644"/>
    <n v="510644"/>
    <s v="AC/018P-0350506"/>
    <m/>
  </r>
  <r>
    <n v="760"/>
    <s v="Bảo Việt Nhân Thọ Móng Cái"/>
    <m/>
    <s v="S108701001"/>
    <s v="Phòng KD Móng Cái - MCA"/>
    <s v="A108701006"/>
    <s v="Ban Hải Hà 1 - MCA"/>
    <s v="U108701020"/>
    <x v="5"/>
    <s v="D108708381"/>
    <s v="Phan Thanh Hào"/>
    <s v="Trưởng nhóm"/>
    <d v="2003-04-11T00:00:00"/>
    <m/>
    <s v="05701800013836"/>
    <s v="Ngô Bích Loan"/>
    <s v="Số 06 - Trần Quốc Toản, Huyện Hải Hà, Tỉnh Quảng Ninh"/>
    <s v="0971158798"/>
    <m/>
    <m/>
    <s v="08700010597"/>
    <s v="08700010597"/>
    <d v="2019-05-29T00:00:00"/>
    <d v="2020-05-28T00:00:00"/>
    <n v="4120300"/>
    <n v="4120300"/>
    <d v="2019-05-24T00:00:00"/>
    <m/>
    <n v="4120300"/>
    <m/>
    <s v="BVL"/>
    <n v="29"/>
    <n v="5"/>
    <s v="05701800013836295"/>
    <n v="4120300"/>
    <n v="4120300"/>
    <n v="0"/>
    <m/>
  </r>
  <r>
    <n v="761"/>
    <s v="Bảo Việt Nhân Thọ Móng Cái"/>
    <m/>
    <s v="S108701001"/>
    <s v="Phòng KD Móng Cái - MCA"/>
    <s v="A108701006"/>
    <s v="Ban Hải Hà 1 - MCA"/>
    <s v="U108701020"/>
    <x v="5"/>
    <s v="D108708381"/>
    <s v="Phan Thanh Hào"/>
    <s v="Trưởng nhóm"/>
    <d v="2003-04-11T00:00:00"/>
    <m/>
    <s v="568139759"/>
    <s v="Nguyễn Mạnh Đạt"/>
    <s v="Thôn 2, Xã Quảng Minh, Huyện Hải Hà, Quảng Ninh"/>
    <m/>
    <m/>
    <s v="01686526380"/>
    <s v="AC/018P-0350509"/>
    <m/>
    <d v="2019-05-29T00:00:00"/>
    <d v="2019-08-28T00:00:00"/>
    <n v="1600760"/>
    <n v="1600760"/>
    <d v="2019-05-22T00:00:00"/>
    <m/>
    <n v="1600760"/>
    <m/>
    <s v="TAL"/>
    <n v="29"/>
    <n v="5"/>
    <s v="568139759295"/>
    <n v="1600760"/>
    <n v="1600760"/>
    <n v="0"/>
    <m/>
  </r>
  <r>
    <n v="762"/>
    <s v="Bảo Việt Nhân Thọ Móng Cái"/>
    <m/>
    <s v="S108701001"/>
    <s v="Phòng KD Móng Cái - MCA"/>
    <s v="A108701006"/>
    <s v="Ban Hải Hà 1 - MCA"/>
    <s v="U108701020"/>
    <x v="5"/>
    <s v="D108708381"/>
    <s v="Phan Thanh Hào"/>
    <s v="Trưởng nhóm"/>
    <d v="2003-04-11T00:00:00"/>
    <m/>
    <s v="568943373"/>
    <s v="Lý Thị Trang"/>
    <s v="Thôn Hải Yên, Xã Quảng Thành, Huyện Hải Hà, Quảng Ninh"/>
    <m/>
    <m/>
    <s v="0987672636"/>
    <s v="AC/018P-0350512"/>
    <m/>
    <d v="2019-05-29T00:00:00"/>
    <d v="2019-06-28T00:00:00"/>
    <n v="1001000"/>
    <n v="1001000"/>
    <d v="2019-05-27T00:00:00"/>
    <m/>
    <n v="1001000"/>
    <m/>
    <s v="TAL"/>
    <n v="29"/>
    <n v="5"/>
    <s v="568943373295"/>
    <n v="1001000"/>
    <n v="1001000"/>
    <s v="AC/018P-0350512"/>
    <m/>
  </r>
  <r>
    <n v="763"/>
    <s v="Bảo Việt Nhân Thọ Móng Cái"/>
    <m/>
    <s v="S108701001"/>
    <s v="Phòng KD Móng Cái - MCA"/>
    <s v="A108701006"/>
    <s v="Ban Hải Hà 1 - MCA"/>
    <s v="U108701020"/>
    <x v="5"/>
    <s v="D108708381"/>
    <s v="Phan Thanh Hào"/>
    <s v="Trưởng nhóm"/>
    <d v="2003-04-11T00:00:00"/>
    <m/>
    <s v="568674345"/>
    <s v="Nguyễn Văn Việt"/>
    <s v="Thôn Hải Thành, Xã Quảng Thành, Huyện Hải Hà, Quảng Ninh"/>
    <m/>
    <m/>
    <s v="01683327000"/>
    <s v="AC/018P-0350510"/>
    <m/>
    <d v="2019-05-29T00:00:00"/>
    <d v="2019-06-28T00:00:00"/>
    <n v="1002600"/>
    <n v="1002600"/>
    <d v="2019-05-24T00:00:00"/>
    <m/>
    <n v="1002600"/>
    <m/>
    <s v="TAL"/>
    <n v="29"/>
    <n v="5"/>
    <s v="568674345295"/>
    <n v="1002600"/>
    <n v="1002600"/>
    <n v="0"/>
    <m/>
  </r>
  <r>
    <n v="764"/>
    <s v="Bảo Việt Nhân Thọ Móng Cái"/>
    <m/>
    <s v="S108701001"/>
    <s v="Phòng KD Móng Cái - MCA"/>
    <s v="A108701006"/>
    <s v="Ban Hải Hà 1 - MCA"/>
    <s v="U108701020"/>
    <x v="5"/>
    <s v="D108708381"/>
    <s v="Phan Thanh Hào"/>
    <s v="Trưởng nhóm"/>
    <d v="2003-04-11T00:00:00"/>
    <m/>
    <s v="568742575"/>
    <s v="Trương Thị Hạnh"/>
    <s v="Thôn 10A, Xã Hải Xuân, Thành phố Móng Cái, Quảng Ninh"/>
    <s v="0975350138"/>
    <m/>
    <m/>
    <s v="AC/018P-0350511"/>
    <m/>
    <d v="2019-05-29T00:00:00"/>
    <d v="2019-08-28T00:00:00"/>
    <n v="3002970"/>
    <m/>
    <m/>
    <m/>
    <m/>
    <m/>
    <s v="TAL"/>
    <n v="29"/>
    <n v="5"/>
    <s v="568742575295"/>
    <s v=""/>
    <s v=""/>
    <s v=""/>
    <m/>
  </r>
  <r>
    <n v="765"/>
    <s v="Bảo Việt Nhân Thọ Móng Cái"/>
    <m/>
    <s v="S108701001"/>
    <s v="Phòng KD Móng Cái - MCA"/>
    <s v="A108701006"/>
    <s v="Ban Hải Hà 1 - MCA"/>
    <s v="U108701020"/>
    <x v="5"/>
    <s v="D108708381"/>
    <s v="Phan Thanh Hào"/>
    <s v="Trưởng nhóm"/>
    <d v="2003-04-11T00:00:00"/>
    <m/>
    <s v="568243931"/>
    <s v="Lê Văn Thành"/>
    <s v="Thôn 2, Xã Quảng Thịnh, Huyện Hải Hà, Quảng Ninh"/>
    <m/>
    <s v="0962933756"/>
    <s v="0962933756"/>
    <s v="AC/018P-0350513"/>
    <m/>
    <d v="2019-05-30T00:00:00"/>
    <d v="2019-08-29T00:00:00"/>
    <n v="1555338"/>
    <n v="1555338"/>
    <d v="2019-05-22T00:00:00"/>
    <m/>
    <n v="1555338"/>
    <m/>
    <s v="TAL"/>
    <n v="30"/>
    <n v="5"/>
    <s v="568243931305"/>
    <n v="1555338"/>
    <n v="1555338"/>
    <n v="0"/>
    <m/>
  </r>
  <r>
    <n v="766"/>
    <s v="Bảo Việt Nhân Thọ Móng Cái"/>
    <m/>
    <s v="S108701001"/>
    <s v="Phòng KD Móng Cái - MCA"/>
    <s v="A108701006"/>
    <s v="Ban Hải Hà 1 - MCA"/>
    <s v="U108701020"/>
    <x v="5"/>
    <s v="D108708381"/>
    <s v="Phan Thanh Hào"/>
    <s v="Trưởng nhóm"/>
    <d v="2003-04-11T00:00:00"/>
    <m/>
    <s v="568487089"/>
    <s v="Nguyễn Viết Tuyền"/>
    <s v="Thôn Hải Thành, Xã Quảng Thành, Huyện Hải Hà, Quảng Ninh"/>
    <m/>
    <m/>
    <s v="0978720856"/>
    <s v="AC/018P-0350514"/>
    <m/>
    <d v="2019-05-30T00:00:00"/>
    <d v="2019-06-29T00:00:00"/>
    <n v="526381"/>
    <m/>
    <m/>
    <m/>
    <m/>
    <m/>
    <s v="TAL"/>
    <n v="30"/>
    <n v="5"/>
    <s v="568487089305"/>
    <s v=""/>
    <s v=""/>
    <s v=""/>
    <m/>
  </r>
  <r>
    <n v="767"/>
    <s v="Bảo Việt Nhân Thọ Móng Cái"/>
    <m/>
    <s v="S108701001"/>
    <s v="Phòng KD Móng Cái - MCA"/>
    <s v="A108701006"/>
    <s v="Ban Hải Hà 1 - MCA"/>
    <s v="U108701020"/>
    <x v="5"/>
    <s v="D108717060"/>
    <s v="Phan Anh Minh"/>
    <s v="Tư vấn tài chính"/>
    <d v="2013-01-17T00:00:00"/>
    <m/>
    <s v="569486253"/>
    <s v="Phan Thanh Xuân (Phan Anh Xuân)"/>
    <s v="Thôn Hải Thành, Xã Quảng Thành, Huyện Hải Hà, Quảng Ninh"/>
    <s v="0967035599"/>
    <m/>
    <s v="0366363828"/>
    <s v="AC/018P-0349735"/>
    <m/>
    <d v="2019-05-22T00:00:00"/>
    <d v="2019-06-21T00:00:00"/>
    <n v="1036500"/>
    <n v="1036500"/>
    <d v="2019-05-17T00:00:00"/>
    <m/>
    <n v="1036500"/>
    <m/>
    <s v="TAL"/>
    <n v="22"/>
    <n v="5"/>
    <s v="569486253225"/>
    <n v="1036500"/>
    <n v="1036500"/>
    <s v="AC/018P-0349735"/>
    <m/>
  </r>
  <r>
    <n v="768"/>
    <s v="Bảo Việt Nhân Thọ Móng Cái"/>
    <m/>
    <s v="S108701001"/>
    <s v="Phòng KD Móng Cái - MCA"/>
    <s v="A108701006"/>
    <s v="Ban Hải Hà 1 - MCA"/>
    <s v="U108701020"/>
    <x v="5"/>
    <s v="D108717060"/>
    <s v="Phan Anh Minh"/>
    <s v="Tư vấn tài chính"/>
    <d v="2013-01-17T00:00:00"/>
    <m/>
    <s v="08608700000218"/>
    <s v="Đoàn Thị Bích Thảo"/>
    <s v="Thôn 2, Huyện Hải Hà, Tỉnh Quảng Ninh"/>
    <s v="0385619171"/>
    <m/>
    <m/>
    <s v="08700010680"/>
    <s v="DT/17T0000310"/>
    <d v="2019-05-27T00:00:00"/>
    <d v="2019-06-26T00:00:00"/>
    <n v="1216100"/>
    <n v="900"/>
    <d v="2019-05-04T00:00:00"/>
    <m/>
    <n v="1216100"/>
    <m/>
    <s v="BVL"/>
    <n v="27"/>
    <n v="5"/>
    <s v="08608700000218275"/>
    <n v="1216100"/>
    <s v=""/>
    <s v=""/>
    <m/>
  </r>
  <r>
    <n v="769"/>
    <s v="Bảo Việt Nhân Thọ Móng Cái"/>
    <m/>
    <s v="S108701001"/>
    <s v="Phòng KD Móng Cái - MCA"/>
    <s v="A108701006"/>
    <s v="Ban Hải Hà 1 - MCA"/>
    <s v="U108701020"/>
    <x v="5"/>
    <s v="D108717060"/>
    <s v="Phan Anh Minh"/>
    <s v="Tư vấn tài chính"/>
    <d v="2013-01-17T00:00:00"/>
    <m/>
    <s v="569245988"/>
    <s v="Nguyễn Thị Vân"/>
    <s v="Thôn 1, Xã Quảng Thịnh, Huyện Hải Hà, Quảng Ninh"/>
    <m/>
    <m/>
    <s v="0869569599"/>
    <s v="AC/018P-0349736"/>
    <m/>
    <d v="2019-05-28T00:00:00"/>
    <d v="2019-11-27T00:00:00"/>
    <n v="4005880"/>
    <m/>
    <m/>
    <m/>
    <m/>
    <m/>
    <s v="TAL"/>
    <n v="28"/>
    <n v="5"/>
    <s v="569245988285"/>
    <s v=""/>
    <s v=""/>
    <s v=""/>
    <m/>
  </r>
  <r>
    <n v="770"/>
    <s v="Bảo Việt Nhân Thọ Móng Cái"/>
    <m/>
    <s v="S108701001"/>
    <s v="Phòng KD Móng Cái - MCA"/>
    <s v="A108701006"/>
    <s v="Ban Hải Hà 1 - MCA"/>
    <s v="U108701020"/>
    <x v="5"/>
    <s v="D108717963"/>
    <s v="Nguyễn Thị Phương"/>
    <s v="Tư vấn tài chính"/>
    <d v="2013-04-12T00:00:00"/>
    <m/>
    <s v="08608700000034"/>
    <s v="Bùi Văn Hùng"/>
    <s v="Thôn 4, Huyện Hải Hà, Tỉnh Quảng Ninh"/>
    <s v="0978110878"/>
    <m/>
    <m/>
    <s v="08700010025"/>
    <m/>
    <d v="2019-03-28T00:00:00"/>
    <d v="2020-03-27T00:00:00"/>
    <n v="5955800"/>
    <m/>
    <m/>
    <m/>
    <n v="5955800"/>
    <m/>
    <s v="BVL"/>
    <n v="28"/>
    <n v="3"/>
    <s v="08608700000034283"/>
    <n v="5955800"/>
    <s v=""/>
    <s v=""/>
    <m/>
  </r>
  <r>
    <n v="771"/>
    <s v="Bảo Việt Nhân Thọ Móng Cái"/>
    <m/>
    <s v="S108701001"/>
    <s v="Phòng KD Móng Cái - MCA"/>
    <s v="A108701006"/>
    <s v="Ban Hải Hà 1 - MCA"/>
    <s v="U108701020"/>
    <x v="5"/>
    <s v="D108717963"/>
    <s v="Nguyễn Thị Phương"/>
    <s v="Tư vấn tài chính"/>
    <d v="2013-04-12T00:00:00"/>
    <m/>
    <s v="08608700000041"/>
    <s v="Hoa Trọng Thịnh"/>
    <s v="Thôn 4, Huyện Hải Hà, Tỉnh Quảng Ninh"/>
    <s v="0979302466"/>
    <m/>
    <m/>
    <s v="08700010026"/>
    <m/>
    <d v="2019-03-28T00:00:00"/>
    <d v="2020-03-27T00:00:00"/>
    <n v="5955800"/>
    <m/>
    <m/>
    <m/>
    <n v="5955800"/>
    <m/>
    <s v="BVL"/>
    <n v="28"/>
    <n v="3"/>
    <s v="08608700000041283"/>
    <n v="5955800"/>
    <s v=""/>
    <s v=""/>
    <m/>
  </r>
  <r>
    <n v="772"/>
    <s v="Bảo Việt Nhân Thọ Móng Cái"/>
    <m/>
    <s v="S108701001"/>
    <s v="Phòng KD Móng Cái - MCA"/>
    <s v="A108701006"/>
    <s v="Ban Hải Hà 1 - MCA"/>
    <s v="U108701020"/>
    <x v="5"/>
    <s v="D108717963"/>
    <s v="Nguyễn Thị Phương"/>
    <s v="Tư vấn tài chính"/>
    <d v="2013-04-12T00:00:00"/>
    <m/>
    <s v="569236773"/>
    <s v="Đỗ Thị Hương"/>
    <s v="Thôn Hải Yên, Xã Quảng Thành, Huyện Hải Hà, Quảng Ninh"/>
    <m/>
    <m/>
    <s v="0983286127"/>
    <s v="AC/018P-0350515"/>
    <m/>
    <d v="2019-05-14T00:00:00"/>
    <d v="2019-11-13T00:00:00"/>
    <n v="4005880"/>
    <m/>
    <m/>
    <m/>
    <n v="4005880"/>
    <m/>
    <s v="TAL"/>
    <n v="14"/>
    <n v="5"/>
    <s v="569236773145"/>
    <n v="4005880"/>
    <s v=""/>
    <s v=""/>
    <m/>
  </r>
  <r>
    <n v="773"/>
    <s v="Bảo Việt Nhân Thọ Móng Cái"/>
    <m/>
    <s v="S108701001"/>
    <s v="Phòng KD Móng Cái - MCA"/>
    <s v="A108701006"/>
    <s v="Ban Hải Hà 1 - MCA"/>
    <s v="U108701020"/>
    <x v="5"/>
    <s v="D108717963"/>
    <s v="Nguyễn Thị Phương"/>
    <s v="Tư vấn tài chính"/>
    <d v="2013-04-12T00:00:00"/>
    <m/>
    <s v="569488846"/>
    <s v="Đào Thị Thủy"/>
    <s v="Thôn Hải Thành, Xã Quảng Thành, Huyện Hải Hà, Quảng Ninh"/>
    <m/>
    <m/>
    <s v="0968888975"/>
    <s v="AC/018P-0350966"/>
    <m/>
    <d v="2019-05-30T00:00:00"/>
    <d v="2019-06-29T00:00:00"/>
    <n v="1061067"/>
    <n v="1061067"/>
    <d v="2019-05-24T00:00:00"/>
    <m/>
    <n v="1061067"/>
    <m/>
    <s v="TAL"/>
    <n v="30"/>
    <n v="5"/>
    <s v="569488846305"/>
    <n v="1061067"/>
    <n v="1061067"/>
    <n v="0"/>
    <m/>
  </r>
  <r>
    <n v="774"/>
    <s v="Bảo Việt Nhân Thọ Móng Cái"/>
    <m/>
    <s v="S108701001"/>
    <s v="Phòng KD Móng Cái - MCA"/>
    <s v="A108701006"/>
    <s v="Ban Hải Hà 1 - MCA"/>
    <s v="U108701020"/>
    <x v="5"/>
    <s v="D108717963"/>
    <s v="Nguyễn Thị Phương"/>
    <s v="Tư vấn tài chính"/>
    <d v="2013-04-12T00:00:00"/>
    <m/>
    <s v="569488890"/>
    <s v="Nguyễn Thị Duyên"/>
    <s v="Thôn Hải Thành, Xã Quảng Thành, Huyện Hải Hà, Quảng Ninh"/>
    <m/>
    <m/>
    <s v="0377347657"/>
    <s v="AC/018P-0350971"/>
    <m/>
    <d v="2019-05-30T00:00:00"/>
    <d v="2020-04-29T00:00:00"/>
    <n v="11344264"/>
    <m/>
    <m/>
    <m/>
    <m/>
    <m/>
    <s v="TAL"/>
    <n v="30"/>
    <n v="5"/>
    <s v="569488890305"/>
    <s v=""/>
    <s v=""/>
    <s v=""/>
    <m/>
  </r>
  <r>
    <n v="775"/>
    <s v="Bảo Việt Nhân Thọ Móng Cái"/>
    <m/>
    <s v="S108701001"/>
    <s v="Phòng KD Móng Cái - MCA"/>
    <s v="A108701006"/>
    <s v="Ban Hải Hà 1 - MCA"/>
    <s v="U108701020"/>
    <x v="5"/>
    <s v="D108719785"/>
    <s v="Lê Thị Khánh"/>
    <s v="Trưởng nhóm danh dự"/>
    <d v="2013-09-27T00:00:00"/>
    <m/>
    <s v="568902278"/>
    <s v="Ngô Văn Bảo"/>
    <s v="Phố Phan Đình Phùng, Thị trấn Quảng Hà, Huyện Hải Hà, Quảng Ninh"/>
    <m/>
    <m/>
    <s v="0988873346"/>
    <s v="AC/018P-0350516"/>
    <m/>
    <d v="2019-05-07T00:00:00"/>
    <d v="2019-08-06T00:00:00"/>
    <n v="2505940"/>
    <m/>
    <m/>
    <m/>
    <n v="2505940"/>
    <m/>
    <s v="TAL"/>
    <n v="7"/>
    <n v="5"/>
    <s v="56890227875"/>
    <n v="2505940"/>
    <s v=""/>
    <s v=""/>
    <m/>
  </r>
  <r>
    <n v="776"/>
    <s v="Bảo Việt Nhân Thọ Móng Cái"/>
    <m/>
    <s v="S108701001"/>
    <s v="Phòng KD Móng Cái - MCA"/>
    <s v="A108701006"/>
    <s v="Ban Hải Hà 1 - MCA"/>
    <s v="U108701020"/>
    <x v="5"/>
    <s v="D108719785"/>
    <s v="Lê Thị Khánh"/>
    <s v="Trưởng nhóm danh dự"/>
    <d v="2013-09-27T00:00:00"/>
    <m/>
    <s v="568538403"/>
    <s v="Nguyễn Mạnh Tưởng"/>
    <s v="Thôn Nam, Xã Phú Hải, Huyện Hải Hà, Quảng Ninh"/>
    <m/>
    <m/>
    <s v="01699606386"/>
    <s v="AC/018P-0350517"/>
    <m/>
    <d v="2019-05-09T00:00:00"/>
    <d v="2019-06-08T00:00:00"/>
    <n v="500000"/>
    <m/>
    <m/>
    <m/>
    <n v="500000"/>
    <m/>
    <s v="TAL"/>
    <n v="9"/>
    <n v="5"/>
    <s v="56853840395"/>
    <n v="500000"/>
    <s v=""/>
    <s v=""/>
    <m/>
  </r>
  <r>
    <n v="777"/>
    <s v="Bảo Việt Nhân Thọ Móng Cái"/>
    <m/>
    <s v="S108701001"/>
    <s v="Phòng KD Móng Cái - MCA"/>
    <s v="A108701006"/>
    <s v="Ban Hải Hà 1 - MCA"/>
    <s v="U108701020"/>
    <x v="5"/>
    <s v="D108719785"/>
    <s v="Lê Thị Khánh"/>
    <s v="Trưởng nhóm danh dự"/>
    <d v="2013-09-27T00:00:00"/>
    <m/>
    <s v="05701800023361"/>
    <s v="Nguyễn Thị Ngọc Oanh"/>
    <s v="171, Chu Văn An, Huyện Hải Hà, Tỉnh Quảng Ninh"/>
    <s v="0904221116"/>
    <m/>
    <m/>
    <s v="08700010598"/>
    <m/>
    <d v="2019-05-14T00:00:00"/>
    <d v="2019-08-13T00:00:00"/>
    <n v="1694000"/>
    <m/>
    <m/>
    <m/>
    <n v="1694000"/>
    <m/>
    <s v="BVL"/>
    <n v="14"/>
    <n v="5"/>
    <s v="05701800023361145"/>
    <n v="1694000"/>
    <s v=""/>
    <s v=""/>
    <m/>
  </r>
  <r>
    <n v="778"/>
    <s v="Bảo Việt Nhân Thọ Móng Cái"/>
    <m/>
    <s v="S108701001"/>
    <s v="Phòng KD Móng Cái - MCA"/>
    <s v="A108701006"/>
    <s v="Ban Hải Hà 1 - MCA"/>
    <s v="U108701020"/>
    <x v="5"/>
    <s v="D108719785"/>
    <s v="Lê Thị Khánh"/>
    <s v="Trưởng nhóm danh dự"/>
    <d v="2013-09-27T00:00:00"/>
    <m/>
    <s v="568355460"/>
    <s v="Vũ Xuân Tuấn"/>
    <s v="Số 52 Hòa Lạc, Phường Hoà Lạc, Thành phố Móng Cái, Quảng Ninh"/>
    <m/>
    <m/>
    <s v="0906223888"/>
    <s v="AC/018P-0350521"/>
    <m/>
    <d v="2019-05-17T00:00:00"/>
    <d v="2019-08-16T00:00:00"/>
    <n v="3000000"/>
    <m/>
    <m/>
    <m/>
    <n v="3000000"/>
    <m/>
    <s v="TAL"/>
    <n v="17"/>
    <n v="5"/>
    <s v="568355460175"/>
    <n v="3000000"/>
    <s v=""/>
    <s v=""/>
    <m/>
  </r>
  <r>
    <n v="779"/>
    <s v="Bảo Việt Nhân Thọ Móng Cái"/>
    <m/>
    <s v="S108701001"/>
    <s v="Phòng KD Móng Cái - MCA"/>
    <s v="A108701006"/>
    <s v="Ban Hải Hà 1 - MCA"/>
    <s v="U108701020"/>
    <x v="5"/>
    <s v="D108719785"/>
    <s v="Lê Thị Khánh"/>
    <s v="Trưởng nhóm danh dự"/>
    <d v="2013-09-27T00:00:00"/>
    <m/>
    <s v="568355325"/>
    <s v="Nguyễn Thị Thanh"/>
    <s v="Số 22 Hữu Nghị, Phường Hoà Lạc, Thành phố Móng Cái, Quảng Ninh"/>
    <m/>
    <m/>
    <s v="0985790999"/>
    <s v="AC/018P-0350520"/>
    <m/>
    <d v="2019-05-17T00:00:00"/>
    <d v="2019-08-16T00:00:00"/>
    <n v="3000000"/>
    <m/>
    <m/>
    <m/>
    <n v="3000000"/>
    <m/>
    <s v="TAL"/>
    <n v="17"/>
    <n v="5"/>
    <s v="568355325175"/>
    <n v="3000000"/>
    <s v=""/>
    <s v=""/>
    <m/>
  </r>
  <r>
    <n v="780"/>
    <s v="Bảo Việt Nhân Thọ Móng Cái"/>
    <m/>
    <s v="S108701001"/>
    <s v="Phòng KD Móng Cái - MCA"/>
    <s v="A108701006"/>
    <s v="Ban Hải Hà 1 - MCA"/>
    <s v="U108701020"/>
    <x v="5"/>
    <s v="D108719785"/>
    <s v="Lê Thị Khánh"/>
    <s v="Trưởng nhóm danh dự"/>
    <d v="2013-09-27T00:00:00"/>
    <m/>
    <s v="568355802"/>
    <s v="Nguyễn Văn Tiến"/>
    <s v="Tổ 7, Phường Ninh Dương, Thành phố Móng Cái, Quảng Ninh"/>
    <m/>
    <m/>
    <s v="0164 929 7932"/>
    <s v="AC/018P-0350523"/>
    <m/>
    <d v="2019-05-17T00:00:00"/>
    <d v="2019-08-16T00:00:00"/>
    <n v="1500000"/>
    <m/>
    <m/>
    <m/>
    <n v="1500000"/>
    <m/>
    <s v="TAL"/>
    <n v="17"/>
    <n v="5"/>
    <s v="568355802175"/>
    <n v="1500000"/>
    <n v="1500000"/>
    <n v="0"/>
    <m/>
  </r>
  <r>
    <n v="781"/>
    <s v="Bảo Việt Nhân Thọ Móng Cái"/>
    <m/>
    <s v="S108701001"/>
    <s v="Phòng KD Móng Cái - MCA"/>
    <s v="A108701006"/>
    <s v="Ban Hải Hà 1 - MCA"/>
    <s v="U108701020"/>
    <x v="5"/>
    <s v="D108719785"/>
    <s v="Lê Thị Khánh"/>
    <s v="Trưởng nhóm danh dự"/>
    <d v="2013-09-27T00:00:00"/>
    <m/>
    <s v="568357488"/>
    <s v="Nguyễn Mạnh Trường"/>
    <s v="Số 22 Hữu Nghị, Phường Hoà Lạc, Thành phố Móng Cái, Quảng Ninh"/>
    <m/>
    <m/>
    <s v="0912977888"/>
    <s v="AC/018P-0350524"/>
    <m/>
    <d v="2019-05-17T00:00:00"/>
    <d v="2019-08-16T00:00:00"/>
    <n v="3000000"/>
    <m/>
    <m/>
    <m/>
    <n v="3000000"/>
    <m/>
    <s v="TAL"/>
    <n v="17"/>
    <n v="5"/>
    <s v="568357488175"/>
    <n v="3000000"/>
    <s v=""/>
    <s v=""/>
    <m/>
  </r>
  <r>
    <n v="782"/>
    <s v="Bảo Việt Nhân Thọ Móng Cái"/>
    <m/>
    <s v="S108701001"/>
    <s v="Phòng KD Móng Cái - MCA"/>
    <s v="A108701006"/>
    <s v="Ban Hải Hà 1 - MCA"/>
    <s v="U108701020"/>
    <x v="5"/>
    <s v="D108719785"/>
    <s v="Lê Thị Khánh"/>
    <s v="Trưởng nhóm danh dự"/>
    <d v="2013-09-27T00:00:00"/>
    <m/>
    <s v="568355318"/>
    <s v="Vũ Minh Thảo"/>
    <s v="103 - Đường 5/8, Phường Ka Long, Thành phố Móng Cái, Quảng Ninh"/>
    <m/>
    <m/>
    <s v="01688 662 888"/>
    <s v="AC/018P-0350519"/>
    <m/>
    <d v="2019-05-17T00:00:00"/>
    <d v="2019-08-16T00:00:00"/>
    <n v="6000000"/>
    <m/>
    <m/>
    <m/>
    <n v="6000000"/>
    <m/>
    <s v="TAL"/>
    <n v="17"/>
    <n v="5"/>
    <s v="568355318175"/>
    <n v="6000000"/>
    <s v=""/>
    <s v=""/>
    <m/>
  </r>
  <r>
    <n v="783"/>
    <s v="Bảo Việt Nhân Thọ Móng Cái"/>
    <m/>
    <s v="S108701001"/>
    <s v="Phòng KD Móng Cái - MCA"/>
    <s v="A108701006"/>
    <s v="Ban Hải Hà 1 - MCA"/>
    <s v="U108701020"/>
    <x v="5"/>
    <s v="D108719785"/>
    <s v="Lê Thị Khánh"/>
    <s v="Trưởng nhóm danh dự"/>
    <d v="2013-09-27T00:00:00"/>
    <m/>
    <s v="568355584"/>
    <s v="Phạm Thị Thắm"/>
    <s v="Tổ 7, Phường Ninh Dương, Thành phố Móng Cái, Quảng Ninh"/>
    <m/>
    <m/>
    <s v="01697363564"/>
    <s v="AC/018P-0350522"/>
    <m/>
    <d v="2019-05-17T00:00:00"/>
    <d v="2019-08-16T00:00:00"/>
    <n v="1500000"/>
    <m/>
    <m/>
    <m/>
    <n v="1500000"/>
    <m/>
    <s v="TAL"/>
    <n v="17"/>
    <n v="5"/>
    <s v="568355584175"/>
    <n v="1500000"/>
    <n v="1500000"/>
    <n v="0"/>
    <m/>
  </r>
  <r>
    <n v="784"/>
    <s v="Bảo Việt Nhân Thọ Móng Cái"/>
    <m/>
    <s v="S108701001"/>
    <s v="Phòng KD Móng Cái - MCA"/>
    <s v="A108701006"/>
    <s v="Ban Hải Hà 1 - MCA"/>
    <s v="U108701020"/>
    <x v="5"/>
    <s v="D108719785"/>
    <s v="Lê Thị Khánh"/>
    <s v="Trưởng nhóm danh dự"/>
    <d v="2013-09-27T00:00:00"/>
    <m/>
    <s v="568583918"/>
    <s v="Nguyễn Thị Huyền Trang"/>
    <s v="Số 22 - Hữu Nghị, Phường Hoà Lạc, Thành phố Móng Cái, Quảng Ninh"/>
    <m/>
    <m/>
    <s v="0912948948"/>
    <s v="AC/018P-0350526"/>
    <m/>
    <d v="2019-05-21T00:00:00"/>
    <d v="2019-08-20T00:00:00"/>
    <n v="5014850"/>
    <m/>
    <m/>
    <m/>
    <n v="5014850"/>
    <m/>
    <s v="TAL"/>
    <n v="21"/>
    <n v="5"/>
    <s v="568583918215"/>
    <n v="5014850"/>
    <n v="5014850"/>
    <s v="AC/018P-0350526"/>
    <m/>
  </r>
  <r>
    <n v="785"/>
    <s v="Bảo Việt Nhân Thọ Móng Cái"/>
    <m/>
    <s v="S108701001"/>
    <s v="Phòng KD Móng Cái - MCA"/>
    <s v="A108701006"/>
    <s v="Ban Hải Hà 1 - MCA"/>
    <s v="U108701020"/>
    <x v="5"/>
    <s v="D108719785"/>
    <s v="Lê Thị Khánh"/>
    <s v="Trưởng nhóm danh dự"/>
    <d v="2013-09-27T00:00:00"/>
    <m/>
    <s v="568583900"/>
    <s v="Dương Quốc Hiếu"/>
    <s v="Số 22 - Hữu Nghị, Phường Hoà Lạc, Thành phố Móng Cái, Quảng Ninh"/>
    <m/>
    <m/>
    <s v="0972306888"/>
    <s v="AC/018P-0350525"/>
    <m/>
    <d v="2019-05-21T00:00:00"/>
    <d v="2019-08-20T00:00:00"/>
    <n v="7514850"/>
    <m/>
    <m/>
    <m/>
    <n v="7514850"/>
    <m/>
    <s v="TAL"/>
    <n v="21"/>
    <n v="5"/>
    <s v="568583900215"/>
    <n v="7514850"/>
    <n v="7514850"/>
    <n v="0"/>
    <m/>
  </r>
  <r>
    <n v="786"/>
    <s v="Bảo Việt Nhân Thọ Móng Cái"/>
    <m/>
    <s v="S108701001"/>
    <s v="Phòng KD Móng Cái - MCA"/>
    <s v="A108701006"/>
    <s v="Ban Hải Hà 1 - MCA"/>
    <s v="U108701020"/>
    <x v="5"/>
    <s v="D108719785"/>
    <s v="Lê Thị Khánh"/>
    <s v="Trưởng nhóm danh dự"/>
    <d v="2013-09-27T00:00:00"/>
    <m/>
    <s v="568639817"/>
    <s v="Lưu Văn Đại"/>
    <s v="Thôn 4, Xã Quảng Minh, Huyện Hải Hà, Quảng Ninh"/>
    <m/>
    <m/>
    <s v="0975772686"/>
    <s v="AC/018P-0350527"/>
    <m/>
    <d v="2019-05-25T00:00:00"/>
    <d v="2019-08-24T00:00:00"/>
    <n v="2500000"/>
    <m/>
    <m/>
    <m/>
    <m/>
    <m/>
    <s v="TAL"/>
    <n v="25"/>
    <n v="5"/>
    <s v="568639817255"/>
    <s v=""/>
    <s v=""/>
    <s v=""/>
    <m/>
  </r>
  <r>
    <n v="787"/>
    <s v="Bảo Việt Nhân Thọ Móng Cái"/>
    <m/>
    <s v="S108701001"/>
    <s v="Phòng KD Móng Cái - MCA"/>
    <s v="A108701006"/>
    <s v="Ban Hải Hà 1 - MCA"/>
    <s v="U108701020"/>
    <x v="5"/>
    <s v="D108719785"/>
    <s v="Lê Thị Khánh"/>
    <s v="Trưởng nhóm danh dự"/>
    <d v="2013-09-27T00:00:00"/>
    <m/>
    <s v="568320837"/>
    <s v="Nguyễn Văn Tâm"/>
    <s v="Phố Chu Văn An, Quảng Hà, Huyện Hải Hà, Quảng Ninh"/>
    <m/>
    <m/>
    <s v="0984 478 091"/>
    <s v="AC/018P-0350529"/>
    <m/>
    <d v="2019-05-28T00:00:00"/>
    <d v="2019-08-27T00:00:00"/>
    <n v="1500000"/>
    <m/>
    <m/>
    <m/>
    <m/>
    <m/>
    <s v="TAL"/>
    <n v="28"/>
    <n v="5"/>
    <s v="568320837285"/>
    <s v=""/>
    <s v=""/>
    <s v=""/>
    <m/>
  </r>
  <r>
    <n v="788"/>
    <s v="Bảo Việt Nhân Thọ Móng Cái"/>
    <m/>
    <s v="S108701001"/>
    <s v="Phòng KD Móng Cái - MCA"/>
    <s v="A108701006"/>
    <s v="Ban Hải Hà 1 - MCA"/>
    <s v="U108701020"/>
    <x v="5"/>
    <s v="D108719785"/>
    <s v="Lê Thị Khánh"/>
    <s v="Trưởng nhóm danh dự"/>
    <d v="2013-09-27T00:00:00"/>
    <m/>
    <s v="568320809"/>
    <s v="Nguyễn Thị Thái Hà"/>
    <s v="Số 03 - Phố Trần Bình Trọng, Thị trấn Quảng Hà, Huyện Hải Hà, Quảng Ninh"/>
    <m/>
    <s v="0912 977 866"/>
    <s v="01638833833"/>
    <s v="AC/018P-0350528"/>
    <m/>
    <d v="2019-05-28T00:00:00"/>
    <d v="2019-08-27T00:00:00"/>
    <n v="1500000"/>
    <m/>
    <m/>
    <m/>
    <m/>
    <m/>
    <s v="TAL"/>
    <n v="28"/>
    <n v="5"/>
    <s v="568320809285"/>
    <s v=""/>
    <s v=""/>
    <s v=""/>
    <m/>
  </r>
  <r>
    <n v="789"/>
    <s v="Bảo Việt Nhân Thọ Móng Cái"/>
    <m/>
    <s v="S108701001"/>
    <s v="Phòng KD Móng Cái - MCA"/>
    <s v="A108701006"/>
    <s v="Ban Hải Hà 1 - MCA"/>
    <s v="U108701020"/>
    <x v="5"/>
    <s v="D108719785"/>
    <s v="Lê Thị Khánh"/>
    <s v="Trưởng nhóm danh dự"/>
    <d v="2013-09-27T00:00:00"/>
    <m/>
    <s v="568503475"/>
    <s v="Lê Thị Quý"/>
    <s v="Số 354 - Phố Nguyễn Du, Thị trấn Quảng Hà, Huyện Hải Hà, Quảng Ninh"/>
    <m/>
    <m/>
    <s v="0906064328"/>
    <s v="AC/018P-0350530"/>
    <m/>
    <d v="2019-05-28T00:00:00"/>
    <d v="2019-11-27T00:00:00"/>
    <n v="3663541"/>
    <m/>
    <m/>
    <m/>
    <m/>
    <m/>
    <s v="TAL"/>
    <n v="28"/>
    <n v="5"/>
    <s v="568503475285"/>
    <s v=""/>
    <s v=""/>
    <s v=""/>
    <m/>
  </r>
  <r>
    <n v="790"/>
    <s v="Bảo Việt Nhân Thọ Móng Cái"/>
    <m/>
    <s v="S108701001"/>
    <s v="Phòng KD Móng Cái - MCA"/>
    <s v="A108701006"/>
    <s v="Ban Hải Hà 1 - MCA"/>
    <s v="U108701020"/>
    <x v="5"/>
    <s v="D108720666"/>
    <s v="Cam Thị Hiền"/>
    <s v="Trưởng nhóm danh dự"/>
    <d v="2014-01-09T00:00:00"/>
    <m/>
    <s v="568644933"/>
    <s v="Hoàng Thị Thu Hương"/>
    <s v="Khu Nam Thọ, Phường Trà Cổ, Thành phố Móng Cái, Quảng Ninh"/>
    <m/>
    <m/>
    <s v="0976260666"/>
    <s v="AC/018P-0350531"/>
    <m/>
    <d v="2019-05-09T00:00:00"/>
    <d v="2019-06-08T00:00:00"/>
    <n v="531173"/>
    <n v="531173"/>
    <d v="2019-05-27T00:00:00"/>
    <m/>
    <n v="531173"/>
    <m/>
    <s v="TAL"/>
    <n v="9"/>
    <n v="5"/>
    <s v="56864493395"/>
    <n v="531173"/>
    <n v="531173"/>
    <n v="0"/>
    <m/>
  </r>
  <r>
    <n v="791"/>
    <s v="Bảo Việt Nhân Thọ Móng Cái"/>
    <m/>
    <s v="S108701001"/>
    <s v="Phòng KD Móng Cái - MCA"/>
    <s v="A108701006"/>
    <s v="Ban Hải Hà 1 - MCA"/>
    <s v="U108701020"/>
    <x v="5"/>
    <s v="D108720666"/>
    <s v="Cam Thị Hiền"/>
    <s v="Trưởng nhóm danh dự"/>
    <d v="2014-01-09T00:00:00"/>
    <m/>
    <s v="568791016"/>
    <s v="Đỗ Thị Thu Hương"/>
    <s v="Khu Nam Thọ, Phường Trà Cổ, Thành phố Móng Cái, Quảng Ninh"/>
    <m/>
    <m/>
    <s v="0936874789"/>
    <s v="AC/018P-0350532"/>
    <m/>
    <d v="2019-05-16T00:00:00"/>
    <d v="2020-05-15T00:00:00"/>
    <n v="6150368"/>
    <n v="6150368"/>
    <d v="2019-05-27T00:00:00"/>
    <m/>
    <n v="6150368"/>
    <m/>
    <s v="TAL"/>
    <n v="16"/>
    <n v="5"/>
    <s v="568791016165"/>
    <n v="6150368"/>
    <n v="6150368"/>
    <s v="AC/018P-0350532"/>
    <m/>
  </r>
  <r>
    <n v="792"/>
    <s v="Bảo Việt Nhân Thọ Móng Cái"/>
    <m/>
    <s v="S108701001"/>
    <s v="Phòng KD Móng Cái - MCA"/>
    <s v="A108701006"/>
    <s v="Ban Hải Hà 1 - MCA"/>
    <s v="U108701020"/>
    <x v="5"/>
    <s v="D108720666"/>
    <s v="Cam Thị Hiền"/>
    <s v="Trưởng nhóm danh dự"/>
    <d v="2014-01-09T00:00:00"/>
    <m/>
    <s v="568584086"/>
    <s v="Chu Thị Thung"/>
    <s v="37 Phan Chu Trinh, Phường Hoà Lạc, Thành phố Móng Cái, Quảng Ninh"/>
    <m/>
    <m/>
    <s v="0934419750"/>
    <s v="AC/018P-0350533"/>
    <m/>
    <d v="2019-05-19T00:00:00"/>
    <d v="2020-05-18T00:00:00"/>
    <n v="12054336"/>
    <n v="12054336"/>
    <d v="2019-05-27T00:00:00"/>
    <m/>
    <n v="12054336"/>
    <m/>
    <s v="TAL"/>
    <n v="19"/>
    <n v="5"/>
    <s v="568584086195"/>
    <n v="12054336"/>
    <n v="12054336"/>
    <s v="AC/018P-0350533"/>
    <m/>
  </r>
  <r>
    <n v="793"/>
    <s v="Bảo Việt Nhân Thọ Móng Cái"/>
    <m/>
    <s v="S108701001"/>
    <s v="Phòng KD Móng Cái - MCA"/>
    <s v="A108701006"/>
    <s v="Ban Hải Hà 1 - MCA"/>
    <s v="U108701020"/>
    <x v="5"/>
    <s v="D108720666"/>
    <s v="Cam Thị Hiền"/>
    <s v="Trưởng nhóm danh dự"/>
    <d v="2014-01-09T00:00:00"/>
    <m/>
    <s v="568585238"/>
    <s v="Trần Thị Đượm"/>
    <s v="05 Nguyễn Văn Trỗi, Phường Trần Phú, Thành phố Móng Cái, Quảng Ninh"/>
    <m/>
    <m/>
    <s v="01652687291"/>
    <s v="AC/018P-0350534"/>
    <m/>
    <d v="2019-05-19T00:00:00"/>
    <d v="2020-05-18T00:00:00"/>
    <n v="5323756"/>
    <n v="5323756"/>
    <d v="2019-05-27T00:00:00"/>
    <m/>
    <n v="5323756"/>
    <m/>
    <s v="TAL"/>
    <n v="19"/>
    <n v="5"/>
    <s v="568585238195"/>
    <n v="5323756"/>
    <n v="5323756"/>
    <s v="AC/018P-0350534"/>
    <m/>
  </r>
  <r>
    <n v="794"/>
    <s v="Bảo Việt Nhân Thọ Móng Cái"/>
    <m/>
    <s v="S108701001"/>
    <s v="Phòng KD Móng Cái - MCA"/>
    <s v="A108701006"/>
    <s v="Ban Hải Hà 1 - MCA"/>
    <s v="U108701020"/>
    <x v="5"/>
    <s v="D108720666"/>
    <s v="Cam Thị Hiền"/>
    <s v="Trưởng nhóm danh dự"/>
    <d v="2014-01-09T00:00:00"/>
    <m/>
    <s v="05701800022944"/>
    <s v="Nguyễn Phương Thanh"/>
    <s v="Số 17 - Phan Chu Trinh, Thành phố Móng Cái, Tỉnh Quảng Ninh"/>
    <s v="0983987824"/>
    <m/>
    <m/>
    <s v="08700010599"/>
    <m/>
    <d v="2019-05-25T00:00:00"/>
    <d v="2019-06-24T00:00:00"/>
    <n v="804100"/>
    <m/>
    <m/>
    <m/>
    <m/>
    <m/>
    <s v="BVL"/>
    <n v="25"/>
    <n v="5"/>
    <s v="05701800022944255"/>
    <n v="804100"/>
    <n v="804100"/>
    <n v="0"/>
    <m/>
  </r>
  <r>
    <n v="795"/>
    <s v="Bảo Việt Nhân Thọ Móng Cái"/>
    <m/>
    <s v="S108701001"/>
    <s v="Phòng KD Móng Cái - MCA"/>
    <s v="A108701006"/>
    <s v="Ban Hải Hà 1 - MCA"/>
    <s v="U108701020"/>
    <x v="5"/>
    <s v="D108720666"/>
    <s v="Cam Thị Hiền"/>
    <s v="Trưởng nhóm danh dự"/>
    <d v="2014-01-09T00:00:00"/>
    <m/>
    <s v="568403299"/>
    <s v="Trần Văn Chiến"/>
    <s v="số 33, Phan Chu Trinh, Phường Hoà Lạc, Thành phố Móng Cái, Quảng Ninh"/>
    <s v="0904944888"/>
    <m/>
    <m/>
    <s v="AC/018P-0350537"/>
    <m/>
    <d v="2019-05-26T00:00:00"/>
    <d v="2020-05-25T00:00:00"/>
    <n v="6623334"/>
    <n v="6623334"/>
    <d v="2019-05-27T00:00:00"/>
    <m/>
    <n v="6623334"/>
    <m/>
    <s v="TAL"/>
    <n v="26"/>
    <n v="5"/>
    <s v="568403299265"/>
    <n v="6623334"/>
    <n v="6623334"/>
    <s v="AC/018P-0350537"/>
    <m/>
  </r>
  <r>
    <n v="796"/>
    <s v="Bảo Việt Nhân Thọ Móng Cái"/>
    <m/>
    <s v="S108701001"/>
    <s v="Phòng KD Móng Cái - MCA"/>
    <s v="A108701006"/>
    <s v="Ban Hải Hà 1 - MCA"/>
    <s v="U108701020"/>
    <x v="5"/>
    <s v="D108720666"/>
    <s v="Cam Thị Hiền"/>
    <s v="Trưởng nhóm danh dự"/>
    <d v="2014-01-09T00:00:00"/>
    <m/>
    <s v="568403277"/>
    <s v="Nguyễn Thị Lan Dung"/>
    <s v="Thọ Xuân, Phường Hoà Lạc, Thành phố Móng Cái, Quảng Ninh"/>
    <m/>
    <m/>
    <s v="0333 886 586"/>
    <s v="AC/018P-0350536"/>
    <m/>
    <d v="2019-05-26T00:00:00"/>
    <d v="2019-11-25T00:00:00"/>
    <n v="3000000"/>
    <n v="3000000"/>
    <d v="2019-05-27T00:00:00"/>
    <m/>
    <n v="3000000"/>
    <m/>
    <s v="TAL"/>
    <n v="26"/>
    <n v="5"/>
    <s v="568403277265"/>
    <n v="3000000"/>
    <n v="3000000"/>
    <s v="AC/018P-0350536"/>
    <m/>
  </r>
  <r>
    <n v="797"/>
    <s v="Bảo Việt Nhân Thọ Móng Cái"/>
    <m/>
    <s v="S108701001"/>
    <s v="Phòng KD Móng Cái - MCA"/>
    <s v="A108701006"/>
    <s v="Ban Hải Hà 1 - MCA"/>
    <s v="U108701020"/>
    <x v="5"/>
    <s v="D108720693"/>
    <s v="Lê Thị Thủy"/>
    <s v="Tư vấn tài chính"/>
    <d v="2014-01-09T00:00:00"/>
    <m/>
    <s v="569024218"/>
    <s v="Nguyễn Văn Hinh"/>
    <s v="11 - phố Phan Đình Phùng, Thị trấn Quảng Hà, Huyện Hải Hà, Quảng Ninh"/>
    <m/>
    <m/>
    <s v="01646315365"/>
    <s v="AC/018P-0350538"/>
    <m/>
    <d v="2019-05-05T00:00:00"/>
    <d v="2020-05-04T00:00:00"/>
    <n v="10090560"/>
    <m/>
    <m/>
    <m/>
    <n v="10090560"/>
    <m/>
    <s v="TAL"/>
    <n v="5"/>
    <n v="5"/>
    <s v="56902421855"/>
    <n v="10090560"/>
    <s v=""/>
    <s v=""/>
    <m/>
  </r>
  <r>
    <n v="798"/>
    <s v="Bảo Việt Nhân Thọ Móng Cái"/>
    <m/>
    <s v="S108701001"/>
    <s v="Phòng KD Móng Cái - MCA"/>
    <s v="A108701006"/>
    <s v="Ban Hải Hà 1 - MCA"/>
    <s v="U108701020"/>
    <x v="5"/>
    <s v="D108721443"/>
    <s v="Trần Thị Thêu"/>
    <s v="Tư vấn tài chính"/>
    <d v="2014-04-16T00:00:00"/>
    <m/>
    <s v="568986888"/>
    <s v="Trần Thị Thơ"/>
    <s v="Thôn 5, Xã Quảng Minh, Huyện Hải Hà, Quảng Ninh"/>
    <m/>
    <m/>
    <s v="0963418459"/>
    <s v="AC/018P-0348092"/>
    <m/>
    <d v="2019-03-14T00:00:00"/>
    <d v="2020-03-13T00:00:00"/>
    <n v="10267070"/>
    <n v="10267070"/>
    <d v="2019-05-23T00:00:00"/>
    <m/>
    <n v="10267070"/>
    <m/>
    <s v="TAL"/>
    <n v="14"/>
    <n v="3"/>
    <s v="568986888143"/>
    <n v="10267070"/>
    <n v="10267070"/>
    <s v="AC/018P-0348092"/>
    <m/>
  </r>
  <r>
    <n v="799"/>
    <s v="Bảo Việt Nhân Thọ Móng Cái"/>
    <m/>
    <s v="S108701001"/>
    <s v="Phòng KD Móng Cái - MCA"/>
    <s v="A108701006"/>
    <s v="Ban Hải Hà 1 - MCA"/>
    <s v="U108701020"/>
    <x v="5"/>
    <s v="D108721443"/>
    <s v="Trần Thị Thêu"/>
    <s v="Tư vấn tài chính"/>
    <d v="2014-04-16T00:00:00"/>
    <m/>
    <s v="569250781"/>
    <s v="Trần Thị Thuy"/>
    <s v="Thôn 1, Xã Quảng Minh, Huyện Hải Hà, Quảng Ninh"/>
    <m/>
    <m/>
    <s v="01686913818"/>
    <s v="AC/018P-0350539"/>
    <m/>
    <d v="2019-05-02T00:00:00"/>
    <d v="2019-06-01T00:00:00"/>
    <n v="1001000"/>
    <n v="1001000"/>
    <d v="2019-05-17T00:00:00"/>
    <m/>
    <n v="1001000"/>
    <m/>
    <s v="TAL"/>
    <n v="2"/>
    <n v="5"/>
    <s v="56925078125"/>
    <n v="1001000"/>
    <n v="1001000"/>
    <s v="AC/018P-0350539"/>
    <m/>
  </r>
  <r>
    <n v="800"/>
    <s v="Bảo Việt Nhân Thọ Móng Cái"/>
    <m/>
    <s v="S108701001"/>
    <s v="Phòng KD Móng Cái - MCA"/>
    <s v="A108701006"/>
    <s v="Ban Hải Hà 1 - MCA"/>
    <s v="U108701020"/>
    <x v="5"/>
    <s v="D108721443"/>
    <s v="Trần Thị Thêu"/>
    <s v="Tư vấn tài chính"/>
    <d v="2014-04-16T00:00:00"/>
    <m/>
    <s v="568538291"/>
    <s v="Phạm Văn Thắng"/>
    <s v="Thôn 4, Xã Quảng Minh, Huyện Hải Hà, Quảng Ninh"/>
    <m/>
    <m/>
    <s v="01686666040"/>
    <s v="AC/018P-0350540"/>
    <m/>
    <d v="2019-05-05T00:00:00"/>
    <d v="2019-06-04T00:00:00"/>
    <n v="601085"/>
    <m/>
    <m/>
    <m/>
    <n v="601085"/>
    <m/>
    <s v="TAL"/>
    <n v="5"/>
    <n v="5"/>
    <s v="56853829155"/>
    <n v="601085"/>
    <s v=""/>
    <s v=""/>
    <m/>
  </r>
  <r>
    <n v="801"/>
    <s v="Bảo Việt Nhân Thọ Móng Cái"/>
    <m/>
    <s v="S108701001"/>
    <s v="Phòng KD Móng Cái - MCA"/>
    <s v="A108701006"/>
    <s v="Ban Hải Hà 1 - MCA"/>
    <s v="U108701020"/>
    <x v="5"/>
    <s v="D108721443"/>
    <s v="Trần Thị Thêu"/>
    <s v="Tư vấn tài chính"/>
    <d v="2014-04-16T00:00:00"/>
    <m/>
    <s v="569483157"/>
    <s v="Trần Thị Thịnh"/>
    <s v="31- Ngô Quyền, Thị trấn Quảng Hà, Huyện Hải Hà, Quảng Ninh"/>
    <m/>
    <m/>
    <s v="0867093868"/>
    <s v="AC/018P-0350541"/>
    <m/>
    <d v="2019-05-22T00:00:00"/>
    <d v="2019-06-21T00:00:00"/>
    <n v="1065600"/>
    <m/>
    <m/>
    <m/>
    <n v="1065600"/>
    <m/>
    <s v="TAL"/>
    <n v="22"/>
    <n v="5"/>
    <s v="569483157225"/>
    <n v="1065600"/>
    <s v=""/>
    <s v=""/>
    <m/>
  </r>
  <r>
    <n v="802"/>
    <s v="Bảo Việt Nhân Thọ Móng Cái"/>
    <m/>
    <s v="S108701001"/>
    <s v="Phòng KD Móng Cái - MCA"/>
    <s v="A108701006"/>
    <s v="Ban Hải Hà 1 - MCA"/>
    <s v="U108701020"/>
    <x v="5"/>
    <s v="D108721443"/>
    <s v="Trần Thị Thêu"/>
    <s v="Tư vấn tài chính"/>
    <d v="2014-04-16T00:00:00"/>
    <m/>
    <s v="569483804"/>
    <s v="Ngô Thị Nguyệt"/>
    <s v="Thôn 6, Xã Quảng Chính, Huyện Hải Hà, Quảng Ninh"/>
    <m/>
    <m/>
    <s v="0374992689"/>
    <s v="AC/018P-0350542"/>
    <m/>
    <d v="2019-05-22T00:00:00"/>
    <d v="2019-06-21T00:00:00"/>
    <n v="1080120"/>
    <m/>
    <m/>
    <m/>
    <n v="1080120"/>
    <m/>
    <s v="TAL"/>
    <n v="22"/>
    <n v="5"/>
    <s v="569483804225"/>
    <n v="1080120"/>
    <s v=""/>
    <s v=""/>
    <m/>
  </r>
  <r>
    <n v="803"/>
    <s v="Bảo Việt Nhân Thọ Móng Cái"/>
    <m/>
    <s v="S108701001"/>
    <s v="Phòng KD Móng Cái - MCA"/>
    <s v="A108701006"/>
    <s v="Ban Hải Hà 1 - MCA"/>
    <s v="U108701020"/>
    <x v="5"/>
    <s v="D108721443"/>
    <s v="Trần Thị Thêu"/>
    <s v="Tư vấn tài chính"/>
    <d v="2014-04-16T00:00:00"/>
    <m/>
    <s v="569488805"/>
    <s v="Trần Thị Thêu"/>
    <s v="04 Phan Đình Phùng, Thị trấn Quảng Hà, Huyện Hải Hà, Quảng Ninh"/>
    <m/>
    <m/>
    <s v="0976680670"/>
    <s v="AC/018P-0350972"/>
    <m/>
    <d v="2019-05-27T00:00:00"/>
    <d v="2019-06-26T00:00:00"/>
    <n v="1500000"/>
    <m/>
    <m/>
    <m/>
    <m/>
    <m/>
    <s v="TAL"/>
    <n v="27"/>
    <n v="5"/>
    <s v="569488805275"/>
    <s v=""/>
    <s v=""/>
    <s v=""/>
    <m/>
  </r>
  <r>
    <n v="804"/>
    <s v="Bảo Việt Nhân Thọ Móng Cái"/>
    <m/>
    <s v="S108701001"/>
    <s v="Phòng KD Móng Cái - MCA"/>
    <s v="A108701006"/>
    <s v="Ban Hải Hà 1 - MCA"/>
    <s v="U108701020"/>
    <x v="5"/>
    <s v="D108721443"/>
    <s v="Trần Thị Thêu"/>
    <s v="Tư vấn tài chính"/>
    <d v="2014-04-16T00:00:00"/>
    <m/>
    <s v="569149064"/>
    <s v="Nguyễn Thị Nguyệt"/>
    <s v="Thôn 4, Xã Quảng Minh, Huyện Hải Hà, Quảng Ninh"/>
    <m/>
    <m/>
    <s v="01672570965"/>
    <s v="AC/018P-0350543"/>
    <m/>
    <d v="2019-05-29T00:00:00"/>
    <d v="2019-11-28T00:00:00"/>
    <n v="3010584"/>
    <n v="3010584"/>
    <d v="2019-05-17T00:00:00"/>
    <m/>
    <n v="3010584"/>
    <m/>
    <s v="TAL"/>
    <n v="29"/>
    <n v="5"/>
    <s v="569149064295"/>
    <n v="3010584"/>
    <n v="3010584"/>
    <s v="AC/018P-0350543"/>
    <m/>
  </r>
  <r>
    <n v="805"/>
    <s v="Bảo Việt Nhân Thọ Móng Cái"/>
    <m/>
    <s v="S108701001"/>
    <s v="Phòng KD Móng Cái - MCA"/>
    <s v="A108701006"/>
    <s v="Ban Hải Hà 1 - MCA"/>
    <s v="U108701020"/>
    <x v="5"/>
    <s v="D108721452"/>
    <s v="Phan Thanh Xuân (Phan Anh Xuân)"/>
    <s v="Tư vấn tài chính"/>
    <d v="2014-04-16T00:00:00"/>
    <m/>
    <s v="569010956"/>
    <s v="Vũ Thị Viển"/>
    <s v="Thôn 3, Xã Quảng Long, Huyện Hải Hà, Quảng Ninh"/>
    <m/>
    <m/>
    <s v="09879690452"/>
    <s v="AC/018P-0349298"/>
    <m/>
    <d v="2019-04-20T00:00:00"/>
    <d v="2020-04-19T00:00:00"/>
    <n v="10199232"/>
    <n v="10199232"/>
    <d v="2019-05-11T00:00:00"/>
    <m/>
    <n v="10199232"/>
    <m/>
    <s v="TAL"/>
    <n v="20"/>
    <n v="4"/>
    <s v="569010956204"/>
    <n v="10199232"/>
    <n v="10199232"/>
    <s v="AC/018P-0349298"/>
    <m/>
  </r>
  <r>
    <n v="806"/>
    <s v="Bảo Việt Nhân Thọ Móng Cái"/>
    <m/>
    <s v="S108701001"/>
    <s v="Phòng KD Móng Cái - MCA"/>
    <s v="A108701006"/>
    <s v="Ban Hải Hà 1 - MCA"/>
    <s v="U108701020"/>
    <x v="5"/>
    <s v="D108721452"/>
    <s v="Phan Thanh Xuân (Phan Anh Xuân)"/>
    <s v="Tư vấn tài chính"/>
    <d v="2014-04-16T00:00:00"/>
    <m/>
    <s v="569241052"/>
    <s v="Phan Anh Minh"/>
    <s v="Thôn Hải Thành, Xã Quảng Thành, Huyện Hải Hà, Quảng Ninh"/>
    <s v="0987702099"/>
    <m/>
    <s v="0988836193"/>
    <s v="AC/018P-0350544"/>
    <m/>
    <d v="2019-05-18T00:00:00"/>
    <d v="2020-05-17T00:00:00"/>
    <n v="12011320"/>
    <n v="12011320"/>
    <d v="2019-05-24T00:00:00"/>
    <m/>
    <n v="12011320"/>
    <m/>
    <s v="TAL"/>
    <n v="18"/>
    <n v="5"/>
    <s v="569241052185"/>
    <n v="12011320"/>
    <n v="12011320"/>
    <s v="AC/018P-0350544"/>
    <m/>
  </r>
  <r>
    <n v="807"/>
    <s v="Bảo Việt Nhân Thọ Móng Cái"/>
    <m/>
    <s v="S108701001"/>
    <s v="Phòng KD Móng Cái - MCA"/>
    <s v="A108701006"/>
    <s v="Ban Hải Hà 1 - MCA"/>
    <s v="U108701020"/>
    <x v="5"/>
    <s v="D108721452"/>
    <s v="Phan Thanh Xuân (Phan Anh Xuân)"/>
    <s v="Tư vấn tài chính"/>
    <d v="2014-04-16T00:00:00"/>
    <m/>
    <s v="02408700000043"/>
    <s v="Phan Thanh Hào"/>
    <s v="Thôn Hải Thành, Huyện Hải Hà, Tỉnh Quảng Ninh"/>
    <s v="0366363828"/>
    <m/>
    <m/>
    <s v="08700010600"/>
    <s v="08700010600"/>
    <d v="2019-05-20T00:00:00"/>
    <d v="2019-06-19T00:00:00"/>
    <n v="2121200"/>
    <n v="2121200"/>
    <d v="2019-05-17T00:00:00"/>
    <m/>
    <n v="2121200"/>
    <m/>
    <s v="BVL"/>
    <n v="20"/>
    <n v="5"/>
    <s v="02408700000043205"/>
    <n v="2121200"/>
    <n v="2121200"/>
    <n v="0"/>
    <m/>
  </r>
  <r>
    <n v="808"/>
    <s v="Bảo Việt Nhân Thọ Móng Cái"/>
    <m/>
    <s v="S108701001"/>
    <s v="Phòng KD Móng Cái - MCA"/>
    <s v="A108701006"/>
    <s v="Ban Hải Hà 1 - MCA"/>
    <s v="U108701020"/>
    <x v="5"/>
    <s v="D108721452"/>
    <s v="Phan Thanh Xuân (Phan Anh Xuân)"/>
    <s v="Tư vấn tài chính"/>
    <d v="2014-04-16T00:00:00"/>
    <m/>
    <s v="569034320"/>
    <s v="Đào Thị Quy"/>
    <s v="Thôn Hải Thành, Xã Quảng Thành, Huyện Hải Hà, Quảng Ninh"/>
    <m/>
    <m/>
    <s v="01658622908"/>
    <s v="AC/018P-0350546"/>
    <m/>
    <d v="2019-05-22T00:00:00"/>
    <d v="2020-05-21T00:00:00"/>
    <n v="7065656"/>
    <n v="7065656"/>
    <d v="2019-05-24T00:00:00"/>
    <m/>
    <n v="7065656"/>
    <m/>
    <s v="TAL"/>
    <n v="22"/>
    <n v="5"/>
    <s v="569034320225"/>
    <n v="7065656"/>
    <n v="7065656"/>
    <s v="AC/018P-0350546"/>
    <m/>
  </r>
  <r>
    <n v="809"/>
    <s v="Bảo Việt Nhân Thọ Móng Cái"/>
    <m/>
    <s v="S108701001"/>
    <s v="Phòng KD Móng Cái - MCA"/>
    <s v="A108701006"/>
    <s v="Ban Hải Hà 1 - MCA"/>
    <s v="U108701020"/>
    <x v="5"/>
    <s v="D108721753"/>
    <s v="Hoàng Thị Mến"/>
    <s v="Tư vấn tài chính"/>
    <d v="2014-05-13T00:00:00"/>
    <m/>
    <s v="569187483"/>
    <s v="Nguyễn Thị Xuân"/>
    <s v="Tổ 6 - Khu Hạ Long, Phường Ninh Dương, Thành phố Móng Cái, Quảng Ninh"/>
    <m/>
    <m/>
    <s v="0979357378"/>
    <s v="AC/018P-0349312"/>
    <m/>
    <d v="2019-04-27T00:00:00"/>
    <d v="2019-07-26T00:00:00"/>
    <n v="2000000"/>
    <n v="2000000"/>
    <d v="2019-05-22T00:00:00"/>
    <m/>
    <n v="2000000"/>
    <m/>
    <s v="TAL"/>
    <n v="27"/>
    <n v="4"/>
    <s v="569187483274"/>
    <n v="2000000"/>
    <n v="2000000"/>
    <s v="AC/018P-0349312"/>
    <m/>
  </r>
  <r>
    <n v="810"/>
    <s v="Bảo Việt Nhân Thọ Móng Cái"/>
    <m/>
    <s v="S108701001"/>
    <s v="Phòng KD Móng Cái - MCA"/>
    <s v="A108701006"/>
    <s v="Ban Hải Hà 1 - MCA"/>
    <s v="U108701020"/>
    <x v="5"/>
    <s v="D108721753"/>
    <s v="Hoàng Thị Mến"/>
    <s v="Tư vấn tài chính"/>
    <d v="2014-05-13T00:00:00"/>
    <m/>
    <s v="569268207"/>
    <s v="Nguyễn Mai Hương"/>
    <s v="70 - Lý Tự Trọng, Phường Hoà Lạc, Thành phố Móng Cái, Quảng Ninh"/>
    <s v="0904062938"/>
    <m/>
    <s v="01664156363"/>
    <s v="AC/018P-0349313"/>
    <m/>
    <d v="2019-04-28T00:00:00"/>
    <d v="2019-05-27T00:00:00"/>
    <n v="1200000"/>
    <n v="1200000"/>
    <d v="2019-05-24T00:00:00"/>
    <m/>
    <n v="1200000"/>
    <m/>
    <s v="TAL"/>
    <n v="28"/>
    <n v="4"/>
    <s v="569268207284"/>
    <n v="1200000"/>
    <n v="1200000"/>
    <s v="AC/018P-0349313"/>
    <m/>
  </r>
  <r>
    <n v="811"/>
    <s v="Bảo Việt Nhân Thọ Móng Cái"/>
    <m/>
    <s v="S108701001"/>
    <s v="Phòng KD Móng Cái - MCA"/>
    <s v="A108701006"/>
    <s v="Ban Hải Hà 1 - MCA"/>
    <s v="U108701020"/>
    <x v="5"/>
    <s v="D108721753"/>
    <s v="Hoàng Thị Mến"/>
    <s v="Tư vấn tài chính"/>
    <d v="2014-05-13T00:00:00"/>
    <m/>
    <s v="568699534"/>
    <s v="Vũ Thị Nam"/>
    <s v="Thôn 4, Xã Hải Tiến, Thành phố Móng Cái, Quảng Ninh"/>
    <m/>
    <m/>
    <s v="0983185738"/>
    <s v="AC/018P-0350549"/>
    <m/>
    <d v="2019-05-10T00:00:00"/>
    <d v="2019-06-09T00:00:00"/>
    <n v="502600"/>
    <n v="502600"/>
    <d v="2019-05-22T00:00:00"/>
    <m/>
    <n v="502600"/>
    <m/>
    <s v="TAL"/>
    <n v="10"/>
    <n v="5"/>
    <s v="568699534105"/>
    <n v="502600"/>
    <n v="502600"/>
    <n v="0"/>
    <m/>
  </r>
  <r>
    <n v="812"/>
    <s v="Bảo Việt Nhân Thọ Móng Cái"/>
    <m/>
    <s v="S108701001"/>
    <s v="Phòng KD Móng Cái - MCA"/>
    <s v="A108701006"/>
    <s v="Ban Hải Hà 1 - MCA"/>
    <s v="U108701020"/>
    <x v="5"/>
    <s v="D108721753"/>
    <s v="Hoàng Thị Mến"/>
    <s v="Tư vấn tài chính"/>
    <d v="2014-05-13T00:00:00"/>
    <m/>
    <s v="568579269"/>
    <s v="Hoàng Thị Mến"/>
    <s v="Thôn 8, Xã Hải Đông, Thành phố Móng Cái, Quảng Ninh"/>
    <m/>
    <m/>
    <s v="0912493262"/>
    <s v="AC/018P-0350551"/>
    <m/>
    <d v="2019-05-13T00:00:00"/>
    <d v="2019-06-12T00:00:00"/>
    <n v="838334"/>
    <n v="838334"/>
    <d v="2019-05-22T00:00:00"/>
    <m/>
    <n v="838334"/>
    <m/>
    <s v="TAL"/>
    <n v="13"/>
    <n v="5"/>
    <s v="568579269135"/>
    <n v="838334"/>
    <n v="838334"/>
    <n v="0"/>
    <m/>
  </r>
  <r>
    <n v="813"/>
    <s v="Bảo Việt Nhân Thọ Móng Cái"/>
    <m/>
    <s v="S108701001"/>
    <s v="Phòng KD Móng Cái - MCA"/>
    <s v="A108701006"/>
    <s v="Ban Hải Hà 1 - MCA"/>
    <s v="U108701020"/>
    <x v="5"/>
    <s v="D108721753"/>
    <s v="Hoàng Thị Mến"/>
    <s v="Tư vấn tài chính"/>
    <d v="2014-05-13T00:00:00"/>
    <m/>
    <s v="568583218"/>
    <s v="Nguyễn Văn Kiệm"/>
    <s v="Khu Thượng Trung, Phường Ninh Dương, Thành phố Móng Cái, Quảng Ninh"/>
    <m/>
    <s v="0915048916"/>
    <s v="0915048916"/>
    <s v="AC/018P-0350552"/>
    <m/>
    <d v="2019-05-13T00:00:00"/>
    <d v="2020-05-12T00:00:00"/>
    <n v="10022640"/>
    <m/>
    <m/>
    <m/>
    <n v="10022640"/>
    <m/>
    <s v="TAL"/>
    <n v="13"/>
    <n v="5"/>
    <s v="568583218135"/>
    <n v="10022640"/>
    <s v=""/>
    <s v=""/>
    <m/>
  </r>
  <r>
    <n v="814"/>
    <s v="Bảo Việt Nhân Thọ Móng Cái"/>
    <m/>
    <s v="S108701001"/>
    <s v="Phòng KD Móng Cái - MCA"/>
    <s v="A108701006"/>
    <s v="Ban Hải Hà 1 - MCA"/>
    <s v="U108701020"/>
    <x v="5"/>
    <s v="D108721753"/>
    <s v="Hoàng Thị Mến"/>
    <s v="Tư vấn tài chính"/>
    <d v="2014-05-13T00:00:00"/>
    <m/>
    <s v="568579213"/>
    <s v="Vi Thị Phượng"/>
    <s v="Thôn 1, Xã Quảng Nghĩa, Thành phố Móng Cái, Quảng Ninh"/>
    <m/>
    <m/>
    <s v="0943275177"/>
    <s v="AC/018P-0350550"/>
    <m/>
    <d v="2019-05-13T00:00:00"/>
    <d v="2020-05-12T00:00:00"/>
    <n v="10389820"/>
    <m/>
    <m/>
    <m/>
    <n v="10389820"/>
    <m/>
    <s v="TAL"/>
    <n v="13"/>
    <n v="5"/>
    <s v="568579213135"/>
    <n v="10389820"/>
    <s v=""/>
    <s v=""/>
    <m/>
  </r>
  <r>
    <n v="815"/>
    <s v="Bảo Việt Nhân Thọ Móng Cái"/>
    <m/>
    <s v="S108701001"/>
    <s v="Phòng KD Móng Cái - MCA"/>
    <s v="A108701006"/>
    <s v="Ban Hải Hà 1 - MCA"/>
    <s v="U108701020"/>
    <x v="5"/>
    <s v="D108721753"/>
    <s v="Hoàng Thị Mến"/>
    <s v="Tư vấn tài chính"/>
    <d v="2014-05-13T00:00:00"/>
    <m/>
    <s v="568906595"/>
    <s v="Đặng Thanh Hương"/>
    <s v="Km12, Thôn 8, Xã Hải Đông, Thành phố Móng Cái, Quảng Ninh"/>
    <m/>
    <m/>
    <s v="0985988366"/>
    <s v="AC/018P-0350553"/>
    <m/>
    <d v="2019-05-16T00:00:00"/>
    <d v="2019-11-15T00:00:00"/>
    <n v="6029400"/>
    <m/>
    <m/>
    <m/>
    <n v="6029400"/>
    <m/>
    <s v="TAL"/>
    <n v="16"/>
    <n v="5"/>
    <s v="568906595165"/>
    <n v="6029400"/>
    <s v=""/>
    <s v=""/>
    <m/>
  </r>
  <r>
    <n v="816"/>
    <s v="Bảo Việt Nhân Thọ Móng Cái"/>
    <m/>
    <s v="S108701001"/>
    <s v="Phòng KD Móng Cái - MCA"/>
    <s v="A108701006"/>
    <s v="Ban Hải Hà 1 - MCA"/>
    <s v="U108701020"/>
    <x v="5"/>
    <s v="D108721753"/>
    <s v="Hoàng Thị Mến"/>
    <s v="Tư vấn tài chính"/>
    <d v="2014-05-13T00:00:00"/>
    <m/>
    <s v="568789872"/>
    <s v="Nguyễn Văn Trương"/>
    <s v="Thôn 8, Xã Hải Đông, Thành phố Móng Cái, Quảng Ninh"/>
    <m/>
    <m/>
    <s v="01693862526"/>
    <s v="AC/018P-0350554"/>
    <m/>
    <d v="2019-05-17T00:00:00"/>
    <d v="2019-11-16T00:00:00"/>
    <n v="9005880"/>
    <m/>
    <m/>
    <m/>
    <n v="9005880"/>
    <m/>
    <s v="TAL"/>
    <n v="17"/>
    <n v="5"/>
    <s v="568789872175"/>
    <n v="9005880"/>
    <s v=""/>
    <s v=""/>
    <m/>
  </r>
  <r>
    <n v="817"/>
    <s v="Bảo Việt Nhân Thọ Móng Cái"/>
    <m/>
    <s v="S108701001"/>
    <s v="Phòng KD Móng Cái - MCA"/>
    <s v="A108701006"/>
    <s v="Ban Hải Hà 1 - MCA"/>
    <s v="U108701020"/>
    <x v="5"/>
    <s v="D108721753"/>
    <s v="Hoàng Thị Mến"/>
    <s v="Tư vấn tài chính"/>
    <d v="2014-05-13T00:00:00"/>
    <m/>
    <s v="05701800042188"/>
    <s v="Ngô Thị Dung"/>
    <s v="Thôn 5, Thành phố Móng Cái, Tỉnh Quảng Ninh"/>
    <s v="0358529062"/>
    <m/>
    <m/>
    <s v="08700010602"/>
    <s v="08700010602"/>
    <d v="2019-05-19T00:00:00"/>
    <d v="2020-05-18T00:00:00"/>
    <n v="5661700"/>
    <n v="5661700"/>
    <d v="2019-05-22T00:00:00"/>
    <m/>
    <n v="5661700"/>
    <m/>
    <s v="BVL"/>
    <n v="19"/>
    <n v="5"/>
    <s v="05701800042188195"/>
    <n v="5661700"/>
    <n v="5661700"/>
    <n v="0"/>
    <m/>
  </r>
  <r>
    <n v="818"/>
    <s v="Bảo Việt Nhân Thọ Móng Cái"/>
    <m/>
    <s v="S108701001"/>
    <s v="Phòng KD Móng Cái - MCA"/>
    <s v="A108701006"/>
    <s v="Ban Hải Hà 1 - MCA"/>
    <s v="U108701020"/>
    <x v="5"/>
    <s v="D108721753"/>
    <s v="Hoàng Thị Mến"/>
    <s v="Tư vấn tài chính"/>
    <d v="2014-05-13T00:00:00"/>
    <m/>
    <s v="569142459"/>
    <s v="Phạm Tiến Vượng"/>
    <s v="Thôn 8, Xã Hải Đông, Thành phố Móng Cái, Quảng Ninh"/>
    <m/>
    <m/>
    <s v="0987349878"/>
    <s v="AC/018P-0350557"/>
    <m/>
    <d v="2019-05-20T00:00:00"/>
    <d v="2019-11-19T00:00:00"/>
    <n v="3101640"/>
    <n v="3101640"/>
    <d v="2019-05-24T00:00:00"/>
    <m/>
    <n v="3101640"/>
    <m/>
    <s v="TAL"/>
    <n v="20"/>
    <n v="5"/>
    <s v="569142459205"/>
    <n v="3101640"/>
    <n v="3101640"/>
    <n v="0"/>
    <m/>
  </r>
  <r>
    <n v="819"/>
    <s v="Bảo Việt Nhân Thọ Móng Cái"/>
    <m/>
    <s v="S108701001"/>
    <s v="Phòng KD Móng Cái - MCA"/>
    <s v="A108701006"/>
    <s v="Ban Hải Hà 1 - MCA"/>
    <s v="U108701020"/>
    <x v="5"/>
    <s v="D108721753"/>
    <s v="Hoàng Thị Mến"/>
    <s v="Tư vấn tài chính"/>
    <d v="2014-05-13T00:00:00"/>
    <m/>
    <s v="569142439"/>
    <s v="Hồ Thị Hoa"/>
    <s v="Thôn 8, Xã Hải Đông, Thành phố Móng Cái, Quảng Ninh"/>
    <m/>
    <m/>
    <s v="0971688198"/>
    <s v="AC/018P-0350556"/>
    <m/>
    <d v="2019-05-20T00:00:00"/>
    <d v="2019-11-19T00:00:00"/>
    <n v="3063864"/>
    <n v="3063864"/>
    <d v="2019-05-24T00:00:00"/>
    <m/>
    <n v="3063864"/>
    <m/>
    <s v="TAL"/>
    <n v="20"/>
    <n v="5"/>
    <s v="569142439205"/>
    <n v="3063864"/>
    <n v="3063864"/>
    <n v="0"/>
    <m/>
  </r>
  <r>
    <n v="820"/>
    <s v="Bảo Việt Nhân Thọ Móng Cái"/>
    <m/>
    <s v="S108701001"/>
    <s v="Phòng KD Móng Cái - MCA"/>
    <s v="A108701006"/>
    <s v="Ban Hải Hà 1 - MCA"/>
    <s v="U108701020"/>
    <x v="5"/>
    <s v="D108721753"/>
    <s v="Hoàng Thị Mến"/>
    <s v="Tư vấn tài chính"/>
    <d v="2014-05-13T00:00:00"/>
    <m/>
    <s v="569281481"/>
    <s v="Nguyễn Văn Công"/>
    <s v="Thôn 8, Xã Hải Đông, Thành phố Móng Cái, Quảng Ninh"/>
    <m/>
    <m/>
    <s v="01688371373"/>
    <s v="AC/018P-0350559"/>
    <m/>
    <d v="2019-05-25T00:00:00"/>
    <d v="2019-06-24T00:00:00"/>
    <n v="1000000"/>
    <n v="1000000"/>
    <d v="2019-05-22T00:00:00"/>
    <m/>
    <n v="1000000"/>
    <m/>
    <s v="TAL"/>
    <n v="25"/>
    <n v="5"/>
    <s v="569281481255"/>
    <n v="1000000"/>
    <n v="1000000"/>
    <n v="0"/>
    <m/>
  </r>
  <r>
    <n v="821"/>
    <s v="Bảo Việt Nhân Thọ Móng Cái"/>
    <m/>
    <s v="S108701001"/>
    <s v="Phòng KD Móng Cái - MCA"/>
    <s v="A108701006"/>
    <s v="Ban Hải Hà 1 - MCA"/>
    <s v="U108701020"/>
    <x v="5"/>
    <s v="D108721753"/>
    <s v="Hoàng Thị Mến"/>
    <s v="Tư vấn tài chính"/>
    <d v="2014-05-13T00:00:00"/>
    <m/>
    <s v="568836332"/>
    <s v="Nguyễn Công Hân"/>
    <s v="thôn 5, Xã Quảng Nghĩa, Thành phố Móng Cái, Quảng Ninh"/>
    <s v="01675979688"/>
    <m/>
    <m/>
    <s v="AC/018P-0350558"/>
    <m/>
    <d v="2019-05-25T00:00:00"/>
    <d v="2019-06-24T00:00:00"/>
    <n v="502000"/>
    <n v="502000"/>
    <d v="2019-05-22T00:00:00"/>
    <m/>
    <n v="502000"/>
    <m/>
    <s v="TAL"/>
    <n v="25"/>
    <n v="5"/>
    <s v="568836332255"/>
    <n v="502000"/>
    <n v="502000"/>
    <n v="0"/>
    <m/>
  </r>
  <r>
    <n v="822"/>
    <s v="Bảo Việt Nhân Thọ Móng Cái"/>
    <m/>
    <s v="S108701001"/>
    <s v="Phòng KD Móng Cái - MCA"/>
    <s v="A108701006"/>
    <s v="Ban Hải Hà 1 - MCA"/>
    <s v="U108701020"/>
    <x v="5"/>
    <s v="D108721753"/>
    <s v="Hoàng Thị Mến"/>
    <s v="Tư vấn tài chính"/>
    <d v="2014-05-13T00:00:00"/>
    <m/>
    <s v="568586381"/>
    <s v="Nguyễn Văn Đô"/>
    <s v="C14 E43, Xã Quảng Thành, Huyện Hải Hà, Quảng Ninh"/>
    <m/>
    <m/>
    <s v="01643845855"/>
    <s v="AC/018P-0350560"/>
    <m/>
    <d v="2019-05-26T00:00:00"/>
    <d v="2019-11-25T00:00:00"/>
    <n v="4163924"/>
    <m/>
    <m/>
    <m/>
    <m/>
    <m/>
    <s v="TAL"/>
    <n v="26"/>
    <n v="5"/>
    <s v="568586381265"/>
    <s v=""/>
    <s v=""/>
    <s v=""/>
    <m/>
  </r>
  <r>
    <n v="823"/>
    <s v="Bảo Việt Nhân Thọ Móng Cái"/>
    <m/>
    <s v="S108701001"/>
    <s v="Phòng KD Móng Cái - MCA"/>
    <s v="A108701006"/>
    <s v="Ban Hải Hà 1 - MCA"/>
    <s v="U108701020"/>
    <x v="5"/>
    <s v="D108721753"/>
    <s v="Hoàng Thị Mến"/>
    <s v="Tư vấn tài chính"/>
    <d v="2014-05-13T00:00:00"/>
    <m/>
    <s v="568586355"/>
    <s v="Vũ Thị Hường"/>
    <s v="Khu 3, Xã Bình Ngọc, Thành phố Móng Cái, Quảng Ninh"/>
    <m/>
    <m/>
    <s v="01673114793"/>
    <s v="AC/018P-0350561"/>
    <m/>
    <d v="2019-05-27T00:00:00"/>
    <d v="2020-05-26T00:00:00"/>
    <n v="6011320"/>
    <n v="6011320"/>
    <d v="2019-05-22T00:00:00"/>
    <m/>
    <n v="6011320"/>
    <m/>
    <s v="TAL"/>
    <n v="27"/>
    <n v="5"/>
    <s v="568586355275"/>
    <n v="6011320"/>
    <n v="6011320"/>
    <s v="AC/018P-0350561"/>
    <m/>
  </r>
  <r>
    <n v="824"/>
    <s v="Bảo Việt Nhân Thọ Móng Cái"/>
    <m/>
    <s v="S108701001"/>
    <s v="Phòng KD Móng Cái - MCA"/>
    <s v="A108701006"/>
    <s v="Ban Hải Hà 1 - MCA"/>
    <s v="U108701020"/>
    <x v="5"/>
    <s v="D108721753"/>
    <s v="Hoàng Thị Mến"/>
    <s v="Tư vấn tài chính"/>
    <d v="2014-05-13T00:00:00"/>
    <m/>
    <s v="568588655"/>
    <s v="Nguyễn Văn Dân"/>
    <s v="Khu 9, Xã Hải Hoà, Thành phố Móng Cái, Quảng Ninh"/>
    <m/>
    <m/>
    <s v="0917616829"/>
    <s v="AC/018P-0350562"/>
    <m/>
    <d v="2019-05-28T00:00:00"/>
    <d v="2020-05-27T00:00:00"/>
    <n v="5999924"/>
    <n v="5999924"/>
    <d v="2019-05-21T00:00:00"/>
    <m/>
    <n v="5999924"/>
    <m/>
    <s v="TAL"/>
    <n v="28"/>
    <n v="5"/>
    <s v="568588655285"/>
    <n v="5999924"/>
    <n v="5999924"/>
    <n v="0"/>
    <m/>
  </r>
  <r>
    <n v="825"/>
    <s v="Bảo Việt Nhân Thọ Móng Cái"/>
    <m/>
    <s v="S108701001"/>
    <s v="Phòng KD Móng Cái - MCA"/>
    <s v="A108701006"/>
    <s v="Ban Hải Hà 1 - MCA"/>
    <s v="U108701020"/>
    <x v="5"/>
    <s v="D108721753"/>
    <s v="Hoàng Thị Mến"/>
    <s v="Tư vấn tài chính"/>
    <d v="2014-05-13T00:00:00"/>
    <m/>
    <s v="569268207"/>
    <s v="Nguyễn Mai Hương"/>
    <s v="70 - Lý Tự Trọng, Phường Hoà Lạc, Thành phố Móng Cái, Quảng Ninh"/>
    <s v="0904062938"/>
    <m/>
    <s v="01664156363"/>
    <s v="AC/018P-0350564"/>
    <m/>
    <d v="2019-05-28T00:00:00"/>
    <d v="2019-06-27T00:00:00"/>
    <n v="1200000"/>
    <n v="1200000"/>
    <d v="2019-05-24T00:00:00"/>
    <m/>
    <n v="1200000"/>
    <m/>
    <s v="TAL"/>
    <n v="28"/>
    <n v="5"/>
    <s v="569268207285"/>
    <n v="1200000"/>
    <n v="1200000"/>
    <n v="0"/>
    <m/>
  </r>
  <r>
    <n v="826"/>
    <s v="Bảo Việt Nhân Thọ Móng Cái"/>
    <m/>
    <s v="S108701001"/>
    <s v="Phòng KD Móng Cái - MCA"/>
    <s v="A108701006"/>
    <s v="Ban Hải Hà 1 - MCA"/>
    <s v="U108701020"/>
    <x v="5"/>
    <s v="D108721753"/>
    <s v="Hoàng Thị Mến"/>
    <s v="Tư vấn tài chính"/>
    <d v="2014-05-13T00:00:00"/>
    <m/>
    <s v="568588673"/>
    <s v="Đỗ Hải Phong"/>
    <s v="Khu 3, Xã Hải Hoà, Thành phố Móng Cái, Quảng Ninh"/>
    <m/>
    <m/>
    <s v="0966696788"/>
    <s v="AC/018P-0350563"/>
    <m/>
    <d v="2019-05-28T00:00:00"/>
    <d v="2020-05-27T00:00:00"/>
    <n v="31530120"/>
    <m/>
    <m/>
    <m/>
    <m/>
    <m/>
    <s v="TAL"/>
    <n v="28"/>
    <n v="5"/>
    <s v="568588673285"/>
    <s v=""/>
    <s v=""/>
    <s v=""/>
    <m/>
  </r>
  <r>
    <n v="827"/>
    <s v="Bảo Việt Nhân Thọ Móng Cái"/>
    <m/>
    <s v="S108701001"/>
    <s v="Phòng KD Móng Cái - MCA"/>
    <s v="A108701006"/>
    <s v="Ban Hải Hà 1 - MCA"/>
    <s v="U108701020"/>
    <x v="5"/>
    <s v="D108722071"/>
    <s v="Đặng Xuân Duy"/>
    <s v="Tư vấn tài chính"/>
    <d v="2014-05-22T00:00:00"/>
    <m/>
    <s v="568900368"/>
    <s v="Nguyễn Thị Phương"/>
    <s v="Thôn Hải Đông, Xã Quảng Thành, Huyện Hải Hà, Quảng Ninh"/>
    <m/>
    <m/>
    <s v="0975108750"/>
    <s v="AC/018P-0350565"/>
    <m/>
    <d v="2019-05-07T00:00:00"/>
    <d v="2019-11-06T00:00:00"/>
    <n v="4150016"/>
    <n v="4150016"/>
    <d v="2019-05-16T00:00:00"/>
    <m/>
    <n v="4150016"/>
    <m/>
    <s v="TAL"/>
    <n v="7"/>
    <n v="5"/>
    <s v="56890036875"/>
    <n v="4150016"/>
    <n v="4150016"/>
    <n v="0"/>
    <m/>
  </r>
  <r>
    <n v="828"/>
    <s v="Bảo Việt Nhân Thọ Móng Cái"/>
    <m/>
    <s v="S108701001"/>
    <s v="Phòng KD Móng Cái - MCA"/>
    <s v="A108701006"/>
    <s v="Ban Hải Hà 1 - MCA"/>
    <s v="U108701020"/>
    <x v="5"/>
    <s v="D108722071"/>
    <s v="Đặng Xuân Duy"/>
    <s v="Tư vấn tài chính"/>
    <d v="2014-05-22T00:00:00"/>
    <m/>
    <s v="568685109"/>
    <s v="Nguyễn Thị Thủy"/>
    <s v="Thôn Hải Đông, Xã Quảng Thành, Huyện Hải Hà, Quảng Ninh"/>
    <m/>
    <m/>
    <s v="01634624606"/>
    <s v="AC/018P-0350566"/>
    <m/>
    <d v="2019-05-17T00:00:00"/>
    <d v="2019-11-16T00:00:00"/>
    <n v="4314492"/>
    <n v="4314492"/>
    <d v="2019-05-16T00:00:00"/>
    <m/>
    <n v="4314492"/>
    <m/>
    <s v="TAL"/>
    <n v="17"/>
    <n v="5"/>
    <s v="568685109175"/>
    <n v="4314492"/>
    <n v="4314492"/>
    <n v="0"/>
    <m/>
  </r>
  <r>
    <n v="829"/>
    <s v="Bảo Việt Nhân Thọ Móng Cái"/>
    <m/>
    <s v="S108701001"/>
    <s v="Phòng KD Móng Cái - MCA"/>
    <s v="A108701006"/>
    <s v="Ban Hải Hà 1 - MCA"/>
    <s v="U108701020"/>
    <x v="5"/>
    <s v="D108735321"/>
    <s v="Nguyễn Thị Hoa"/>
    <s v="Tư vấn tài chính"/>
    <d v="2016-10-05T00:00:00"/>
    <m/>
    <s v="569024257"/>
    <s v="Nguyễn Văn Lộc"/>
    <s v="Thôn Hải Yên, Xã Quảng Thành, Huyện Hải Hà, Quảng Ninh"/>
    <m/>
    <m/>
    <s v="0971888142"/>
    <s v="AC/018P-0349807"/>
    <m/>
    <d v="2019-05-05T00:00:00"/>
    <d v="2020-05-04T00:00:00"/>
    <n v="7816264"/>
    <m/>
    <m/>
    <m/>
    <n v="7816264"/>
    <m/>
    <s v="TAL"/>
    <n v="5"/>
    <n v="5"/>
    <s v="56902425755"/>
    <n v="7816264"/>
    <s v=""/>
    <s v=""/>
    <m/>
  </r>
  <r>
    <n v="830"/>
    <s v="Bảo Việt Nhân Thọ Móng Cái"/>
    <m/>
    <s v="S108701001"/>
    <s v="Phòng KD Móng Cái - MCA"/>
    <s v="A108701006"/>
    <s v="Ban Hải Hà 1 - MCA"/>
    <s v="U108701020"/>
    <x v="5"/>
    <s v="D108735321"/>
    <s v="Nguyễn Thị Hoa"/>
    <s v="Tư vấn tài chính"/>
    <d v="2016-10-05T00:00:00"/>
    <m/>
    <s v="569026140"/>
    <s v="Lê Thị Nguyệt"/>
    <s v="Thôn Hải Đông, Xã Quảng Thành, Huyện Hải Hà, Quảng Ninh"/>
    <m/>
    <m/>
    <s v="01656956636"/>
    <s v="AC/018P-0349809"/>
    <m/>
    <d v="2019-05-09T00:00:00"/>
    <d v="2020-05-08T00:00:00"/>
    <n v="10437864"/>
    <n v="10437864"/>
    <d v="2019-05-16T00:00:00"/>
    <m/>
    <n v="10437864"/>
    <m/>
    <s v="TAL"/>
    <n v="9"/>
    <n v="5"/>
    <s v="56902614095"/>
    <n v="10437864"/>
    <n v="10437864"/>
    <s v="AC/018P-0349809"/>
    <m/>
  </r>
  <r>
    <n v="831"/>
    <s v="Bảo Việt Nhân Thọ Móng Cái"/>
    <m/>
    <s v="S108701001"/>
    <s v="Phòng KD Móng Cái - MCA"/>
    <s v="A108701006"/>
    <s v="Ban Hải Hà 1 - MCA"/>
    <s v="U108701020"/>
    <x v="5"/>
    <s v="D108735321"/>
    <s v="Nguyễn Thị Hoa"/>
    <s v="Tư vấn tài chính"/>
    <d v="2016-10-05T00:00:00"/>
    <m/>
    <s v="05701800035876"/>
    <s v="Nguyễn Đình Lương"/>
    <s v="Thôn Hải Đông, Huyện Hải Hà, Tỉnh Quảng Ninh"/>
    <s v="0349814276"/>
    <m/>
    <m/>
    <s v="08700010521"/>
    <s v="08700010521"/>
    <d v="2019-05-09T00:00:00"/>
    <d v="2019-11-08T00:00:00"/>
    <n v="3264300"/>
    <n v="3264300"/>
    <d v="2019-05-16T00:00:00"/>
    <m/>
    <n v="3264300"/>
    <m/>
    <s v="BVL"/>
    <n v="9"/>
    <n v="5"/>
    <s v="0570180003587695"/>
    <n v="3264300"/>
    <n v="3264300"/>
    <s v="AC/018P-0349808"/>
    <m/>
  </r>
  <r>
    <n v="832"/>
    <s v="Bảo Việt Nhân Thọ Móng Cái"/>
    <m/>
    <s v="S108701001"/>
    <s v="Phòng KD Móng Cái - MCA"/>
    <s v="A108701006"/>
    <s v="Ban Hải Hà 1 - MCA"/>
    <s v="U108701020"/>
    <x v="5"/>
    <s v="D108735321"/>
    <s v="Nguyễn Thị Hoa"/>
    <s v="Tư vấn tài chính"/>
    <d v="2016-10-05T00:00:00"/>
    <m/>
    <s v="569028361"/>
    <s v="Nguyễn Thị Hoa"/>
    <s v="Thôn Hải Đông, Xã Quảng Thành, Huyện Hải Hà, Quảng Ninh"/>
    <m/>
    <m/>
    <s v="01664998094"/>
    <s v="AC/018P-0349810"/>
    <m/>
    <d v="2019-05-10T00:00:00"/>
    <d v="2019-11-09T00:00:00"/>
    <n v="4901481"/>
    <m/>
    <m/>
    <m/>
    <n v="4901481"/>
    <m/>
    <s v="TAL"/>
    <n v="10"/>
    <n v="5"/>
    <s v="569028361105"/>
    <n v="4901481"/>
    <s v=""/>
    <s v=""/>
    <m/>
  </r>
  <r>
    <n v="833"/>
    <s v="Bảo Việt Nhân Thọ Móng Cái"/>
    <m/>
    <s v="S108701001"/>
    <s v="Phòng KD Móng Cái - MCA"/>
    <s v="A108701006"/>
    <s v="Ban Hải Hà 1 - MCA"/>
    <s v="U108701036"/>
    <x v="6"/>
    <s v="D108700538"/>
    <s v="Đinh Thị Hảo"/>
    <s v="Tư vấn tài chính"/>
    <d v="2017-10-18T00:00:00"/>
    <m/>
    <s v="569235149"/>
    <s v="Tô Quang Nhâm"/>
    <s v="163 - Chu Văn An, Thị trấn Quảng Hà, Huyện Hải Hà, Quảng Ninh"/>
    <m/>
    <m/>
    <s v="01694986483"/>
    <s v="AC/018P-0350590"/>
    <m/>
    <d v="2019-05-07T00:00:00"/>
    <d v="2019-11-06T00:00:00"/>
    <n v="6017640"/>
    <n v="6017640"/>
    <d v="2019-05-17T00:00:00"/>
    <m/>
    <n v="6017640"/>
    <m/>
    <s v="TAL"/>
    <n v="7"/>
    <n v="5"/>
    <s v="56923514975"/>
    <n v="6017640"/>
    <n v="6017640"/>
    <n v="0"/>
    <m/>
  </r>
  <r>
    <n v="834"/>
    <s v="Bảo Việt Nhân Thọ Móng Cái"/>
    <m/>
    <s v="S108701001"/>
    <s v="Phòng KD Móng Cái - MCA"/>
    <s v="A108701006"/>
    <s v="Ban Hải Hà 1 - MCA"/>
    <s v="U108701036"/>
    <x v="6"/>
    <s v="D108700538"/>
    <s v="Đinh Thị Hảo"/>
    <s v="Tư vấn tài chính"/>
    <d v="2017-10-18T00:00:00"/>
    <m/>
    <s v="569145577"/>
    <s v="Nguyễn Thế Thỉnh"/>
    <s v="153 - Phố Trần Bình Trọng, Thị trấn Quảng Hà, Huyện Hải Hà, Quảng Ninh"/>
    <m/>
    <m/>
    <s v="0983879396"/>
    <s v="AC/018P-0350591"/>
    <m/>
    <d v="2019-05-24T00:00:00"/>
    <d v="2019-08-23T00:00:00"/>
    <n v="4000000"/>
    <n v="4000000"/>
    <d v="2019-05-16T00:00:00"/>
    <m/>
    <n v="4000000"/>
    <m/>
    <s v="TAL"/>
    <n v="24"/>
    <n v="5"/>
    <s v="569145577245"/>
    <n v="4000000"/>
    <n v="4000000"/>
    <n v="0"/>
    <m/>
  </r>
  <r>
    <n v="835"/>
    <s v="Bảo Việt Nhân Thọ Móng Cái"/>
    <m/>
    <s v="S108701001"/>
    <s v="Phòng KD Móng Cái - MCA"/>
    <s v="A108701006"/>
    <s v="Ban Hải Hà 1 - MCA"/>
    <s v="U108701036"/>
    <x v="6"/>
    <s v="D108700538"/>
    <s v="Đinh Thị Hảo"/>
    <s v="Tư vấn tài chính"/>
    <d v="2017-10-18T00:00:00"/>
    <m/>
    <s v="569445334"/>
    <s v="Triệu Thị Quyên"/>
    <s v="Thôn 6, Xã Quảng Minh, Huyện Hải Hà, Quảng Ninh"/>
    <m/>
    <m/>
    <s v="0985554220"/>
    <s v="AC/018P-0350592"/>
    <m/>
    <d v="2019-05-26T00:00:00"/>
    <d v="2019-08-25T00:00:00"/>
    <n v="2503564"/>
    <n v="2503564"/>
    <d v="2019-05-17T00:00:00"/>
    <m/>
    <n v="2503564"/>
    <m/>
    <s v="TAL"/>
    <n v="26"/>
    <n v="5"/>
    <s v="569445334265"/>
    <n v="2503564"/>
    <n v="2503564"/>
    <n v="0"/>
    <m/>
  </r>
  <r>
    <n v="836"/>
    <s v="Bảo Việt Nhân Thọ Móng Cái"/>
    <m/>
    <s v="S108701001"/>
    <s v="Phòng KD Móng Cái - MCA"/>
    <s v="A108701006"/>
    <s v="Ban Hải Hà 1 - MCA"/>
    <s v="U108701036"/>
    <x v="6"/>
    <s v="D108700565"/>
    <s v="nguyễn thị hương"/>
    <s v="Tư vấn tài chính"/>
    <d v="2017-10-18T00:00:00"/>
    <m/>
    <s v="569265302"/>
    <s v="Đỗ Thị Mai"/>
    <s v="60 Chu Văn An, Thị trấn Quảng Hà, Huyện Hải Hà, Quảng Ninh"/>
    <m/>
    <m/>
    <s v="01683527615"/>
    <s v="AC/018P-0348139"/>
    <m/>
    <d v="2019-03-25T00:00:00"/>
    <d v="2019-06-24T00:00:00"/>
    <n v="2000000"/>
    <m/>
    <m/>
    <m/>
    <n v="2000000"/>
    <m/>
    <s v="TAL"/>
    <n v="25"/>
    <n v="3"/>
    <s v="569265302253"/>
    <n v="2000000"/>
    <s v=""/>
    <s v=""/>
    <m/>
  </r>
  <r>
    <n v="837"/>
    <s v="Bảo Việt Nhân Thọ Móng Cái"/>
    <m/>
    <s v="S108701001"/>
    <s v="Phòng KD Móng Cái - MCA"/>
    <s v="A108701006"/>
    <s v="Ban Hải Hà 1 - MCA"/>
    <s v="U108701036"/>
    <x v="6"/>
    <s v="D108700565"/>
    <s v="nguyễn thị hương"/>
    <s v="Tư vấn tài chính"/>
    <d v="2017-10-18T00:00:00"/>
    <m/>
    <s v="569236888"/>
    <s v="Nguyễn Thị Mơ"/>
    <s v="Số nhà 259 - Nguyễn Du, Thị trấn Quảng Hà, Huyện Hải Hà, Quảng Ninh"/>
    <s v="01656797245"/>
    <m/>
    <s v="01682893888"/>
    <s v="AC/018P-0350593"/>
    <m/>
    <d v="2019-05-12T00:00:00"/>
    <d v="2019-08-11T00:00:00"/>
    <n v="2029700"/>
    <m/>
    <m/>
    <m/>
    <n v="2029700"/>
    <m/>
    <s v="TAL"/>
    <n v="12"/>
    <n v="5"/>
    <s v="569236888125"/>
    <n v="2029700"/>
    <n v="2029700"/>
    <n v="0"/>
    <m/>
  </r>
  <r>
    <n v="838"/>
    <s v="Bảo Việt Nhân Thọ Móng Cái"/>
    <m/>
    <s v="S108701001"/>
    <s v="Phòng KD Móng Cái - MCA"/>
    <s v="A108701006"/>
    <s v="Ban Hải Hà 1 - MCA"/>
    <s v="U108701036"/>
    <x v="6"/>
    <s v="D108700565"/>
    <s v="nguyễn thị hương"/>
    <s v="Tư vấn tài chính"/>
    <d v="2017-10-18T00:00:00"/>
    <m/>
    <s v="05708700001222"/>
    <s v="Chu Thị Thắm"/>
    <s v="Số 160 Trần Bình Trọng, Huyện Hải Hà, Tỉnh Quảng Ninh"/>
    <s v="0988323517"/>
    <m/>
    <m/>
    <s v="08700010603"/>
    <s v="08700010603"/>
    <d v="2019-05-25T00:00:00"/>
    <d v="2020-05-24T00:00:00"/>
    <n v="5999800"/>
    <n v="5999800"/>
    <d v="2019-05-24T00:00:00"/>
    <m/>
    <n v="5999800"/>
    <m/>
    <s v="BVL"/>
    <n v="25"/>
    <n v="5"/>
    <s v="05708700001222255"/>
    <n v="5999800"/>
    <n v="5999800"/>
    <n v="0"/>
    <m/>
  </r>
  <r>
    <n v="839"/>
    <s v="Bảo Việt Nhân Thọ Móng Cái"/>
    <m/>
    <s v="S108701001"/>
    <s v="Phòng KD Móng Cái - MCA"/>
    <s v="A108701006"/>
    <s v="Ban Hải Hà 1 - MCA"/>
    <s v="U108701036"/>
    <x v="6"/>
    <s v="D108700565"/>
    <s v="nguyễn thị hương"/>
    <s v="Tư vấn tài chính"/>
    <d v="2017-10-18T00:00:00"/>
    <m/>
    <s v="569147267"/>
    <s v="Đoàn Quảng Yên"/>
    <s v="121 - Nguyễn Du, Thị trấn Quảng Hà, Huyện Hải Hà, Quảng Ninh"/>
    <m/>
    <m/>
    <s v="01646781990"/>
    <s v="AC/018P-0350595"/>
    <m/>
    <d v="2019-05-28T00:00:00"/>
    <d v="2019-06-27T00:00:00"/>
    <n v="1029640"/>
    <m/>
    <m/>
    <m/>
    <m/>
    <m/>
    <s v="TAL"/>
    <n v="28"/>
    <n v="5"/>
    <s v="569147267285"/>
    <n v="1029640"/>
    <n v="1029640"/>
    <n v="0"/>
    <m/>
  </r>
  <r>
    <n v="840"/>
    <s v="Bảo Việt Nhân Thọ Móng Cái"/>
    <m/>
    <s v="S108701001"/>
    <s v="Phòng KD Móng Cái - MCA"/>
    <s v="A108701006"/>
    <s v="Ban Hải Hà 1 - MCA"/>
    <s v="U108701036"/>
    <x v="6"/>
    <s v="D108700893"/>
    <s v="Hoàng Thị Mễ"/>
    <s v="Tư vấn tài chính"/>
    <d v="2017-12-06T00:00:00"/>
    <m/>
    <s v="569320631"/>
    <s v="Lê Xuân Chiều"/>
    <s v="147 Trần Bình Trọng, Thị trấn Quảng Hà, Huyện Hải Hà, Quảng Ninh"/>
    <m/>
    <m/>
    <s v="01632585809"/>
    <s v="AC/018P-0350596"/>
    <m/>
    <d v="2019-05-21T00:00:00"/>
    <d v="2019-06-20T00:00:00"/>
    <n v="1000000"/>
    <m/>
    <m/>
    <m/>
    <n v="1000000"/>
    <m/>
    <s v="TAL"/>
    <n v="21"/>
    <n v="5"/>
    <s v="569320631215"/>
    <n v="1000000"/>
    <s v=""/>
    <s v=""/>
    <m/>
  </r>
  <r>
    <n v="841"/>
    <s v="Bảo Việt Nhân Thọ Móng Cái"/>
    <m/>
    <s v="S108701001"/>
    <s v="Phòng KD Móng Cái - MCA"/>
    <s v="A108701006"/>
    <s v="Ban Hải Hà 1 - MCA"/>
    <s v="U108701036"/>
    <x v="6"/>
    <s v="D108700893"/>
    <s v="Hoàng Thị Mễ"/>
    <s v="Tư vấn tài chính"/>
    <d v="2017-12-06T00:00:00"/>
    <m/>
    <s v="569483635"/>
    <s v="Lê Xuân Hợp"/>
    <s v="147 Phồ Trần Bình Trọng, Thị trấn Quảng Hà, Huyện Hải Hà, Quảng Ninh"/>
    <m/>
    <m/>
    <s v="0819459925"/>
    <s v="AC/018P-0350597"/>
    <m/>
    <d v="2019-05-22T00:00:00"/>
    <d v="2019-06-21T00:00:00"/>
    <n v="1100000"/>
    <n v="1100000"/>
    <d v="2019-05-17T00:00:00"/>
    <m/>
    <n v="1100000"/>
    <m/>
    <s v="TAL"/>
    <n v="22"/>
    <n v="5"/>
    <s v="569483635225"/>
    <n v="1100000"/>
    <n v="1100000"/>
    <n v="0"/>
    <m/>
  </r>
  <r>
    <n v="842"/>
    <s v="Bảo Việt Nhân Thọ Móng Cái"/>
    <m/>
    <s v="S108701001"/>
    <s v="Phòng KD Móng Cái - MCA"/>
    <s v="A108701006"/>
    <s v="Ban Hải Hà 1 - MCA"/>
    <s v="U108701036"/>
    <x v="6"/>
    <s v="D108700893"/>
    <s v="Hoàng Thị Mễ"/>
    <s v="Tư vấn tài chính"/>
    <d v="2017-12-06T00:00:00"/>
    <m/>
    <s v="569265992"/>
    <s v="Lê Thanh Tâm"/>
    <s v="Thôn 5, Xã Quảng Chính, Huyện Hải Hà, Quảng Ninh"/>
    <m/>
    <m/>
    <s v="0976519368"/>
    <s v="AC/018P-0350598"/>
    <m/>
    <d v="2019-05-27T00:00:00"/>
    <d v="2019-06-26T00:00:00"/>
    <n v="1058020"/>
    <n v="1058020"/>
    <d v="2019-05-17T00:00:00"/>
    <m/>
    <n v="1058020"/>
    <m/>
    <s v="TAL"/>
    <n v="27"/>
    <n v="5"/>
    <s v="569265992275"/>
    <n v="1058020"/>
    <n v="1058020"/>
    <n v="0"/>
    <m/>
  </r>
  <r>
    <n v="843"/>
    <s v="Bảo Việt Nhân Thọ Móng Cái"/>
    <m/>
    <s v="S108701001"/>
    <s v="Phòng KD Móng Cái - MCA"/>
    <s v="A108701006"/>
    <s v="Ban Hải Hà 1 - MCA"/>
    <s v="U108701036"/>
    <x v="6"/>
    <s v="D108700893"/>
    <s v="Hoàng Thị Mễ"/>
    <s v="Tư vấn tài chính"/>
    <d v="2017-12-06T00:00:00"/>
    <m/>
    <s v="569247061"/>
    <s v="Lê Xuân Đông"/>
    <s v="Thôn 5, Xã Quảng Chính, Huyện Hải Hà, Quảng Ninh"/>
    <m/>
    <m/>
    <s v="0988127751"/>
    <s v="AC/018P-0350599"/>
    <m/>
    <d v="2019-05-28T00:00:00"/>
    <d v="2020-05-27T00:00:00"/>
    <n v="12000960"/>
    <n v="12000960"/>
    <d v="2019-05-18T00:00:00"/>
    <m/>
    <n v="12000960"/>
    <m/>
    <s v="TAL"/>
    <n v="28"/>
    <n v="5"/>
    <s v="569247061285"/>
    <n v="12000960"/>
    <n v="12000960"/>
    <n v="0"/>
    <m/>
  </r>
  <r>
    <n v="844"/>
    <s v="Bảo Việt Nhân Thọ Móng Cái"/>
    <m/>
    <s v="S108701001"/>
    <s v="Phòng KD Móng Cái - MCA"/>
    <s v="A108701006"/>
    <s v="Ban Hải Hà 1 - MCA"/>
    <s v="U108701036"/>
    <x v="6"/>
    <s v="D108701184"/>
    <s v="Triệu Thị Dung"/>
    <s v="Tư vấn tài chính"/>
    <d v="2018-03-14T00:00:00"/>
    <m/>
    <s v="569233655"/>
    <s v="Lương Ngọc Bằng"/>
    <s v="Phố Bắc Sơn, Thị trấn Đầm Hà, Huyện Đầm Hà, Quảng Ninh"/>
    <m/>
    <s v="0203366090"/>
    <m/>
    <s v="AC/018P-0350600"/>
    <m/>
    <d v="2019-05-05T00:00:00"/>
    <d v="2019-11-04T00:00:00"/>
    <n v="4999760"/>
    <n v="4999760"/>
    <d v="2019-05-17T00:00:00"/>
    <m/>
    <n v="4999760"/>
    <m/>
    <s v="TAL"/>
    <n v="5"/>
    <n v="5"/>
    <s v="56923365555"/>
    <n v="4999760"/>
    <n v="4999760"/>
    <n v="0"/>
    <m/>
  </r>
  <r>
    <n v="845"/>
    <s v="Bảo Việt Nhân Thọ Móng Cái"/>
    <m/>
    <s v="S108701001"/>
    <s v="Phòng KD Móng Cái - MCA"/>
    <s v="A108701006"/>
    <s v="Ban Hải Hà 1 - MCA"/>
    <s v="U108701036"/>
    <x v="6"/>
    <s v="D108701184"/>
    <s v="Triệu Thị Dung"/>
    <s v="Tư vấn tài chính"/>
    <d v="2018-03-14T00:00:00"/>
    <m/>
    <s v="569243398"/>
    <s v="Phùng Thị Liên"/>
    <s v="269 Phố Lý Thường Kiệt, Thị trấn Quảng Hà, Huyện Hải Hà, Quảng Ninh"/>
    <m/>
    <m/>
    <s v="01676688565"/>
    <s v="AC/018P-0350601"/>
    <m/>
    <d v="2019-05-22T00:00:00"/>
    <d v="2020-05-21T00:00:00"/>
    <n v="12000000"/>
    <n v="12000000"/>
    <d v="2019-05-17T00:00:00"/>
    <m/>
    <n v="12000000"/>
    <m/>
    <s v="TAL"/>
    <n v="22"/>
    <n v="5"/>
    <s v="569243398225"/>
    <n v="12000000"/>
    <n v="12000000"/>
    <n v="0"/>
    <m/>
  </r>
  <r>
    <n v="846"/>
    <s v="Bảo Việt Nhân Thọ Móng Cái"/>
    <m/>
    <s v="S108701001"/>
    <s v="Phòng KD Móng Cái - MCA"/>
    <s v="A108701006"/>
    <s v="Ban Hải Hà 1 - MCA"/>
    <s v="U108701036"/>
    <x v="6"/>
    <s v="D108714799"/>
    <s v="Phạm Thị Đượm"/>
    <s v="Trưởng nhóm"/>
    <d v="2012-03-27T00:00:00"/>
    <m/>
    <s v="568163493"/>
    <s v="Đoàn Thị Nguyệt"/>
    <s v="24 Phố Trần Quốc Toản, Thị trấn Quảng Hà, Huyện Hải Hà, Quảng Ninh"/>
    <m/>
    <m/>
    <s v="0976158408"/>
    <s v="AC/018P-0350605"/>
    <m/>
    <d v="2019-05-01T00:00:00"/>
    <d v="2019-10-31T00:00:00"/>
    <n v="4000000"/>
    <n v="4000000"/>
    <d v="2019-05-16T00:00:00"/>
    <m/>
    <n v="4000000"/>
    <m/>
    <s v="TAL"/>
    <n v="1"/>
    <n v="5"/>
    <s v="56816349315"/>
    <n v="4000000"/>
    <n v="4000000"/>
    <n v="0"/>
    <m/>
  </r>
  <r>
    <n v="847"/>
    <s v="Bảo Việt Nhân Thọ Móng Cái"/>
    <m/>
    <s v="S108701001"/>
    <s v="Phòng KD Móng Cái - MCA"/>
    <s v="A108701006"/>
    <s v="Ban Hải Hà 1 - MCA"/>
    <s v="U108701036"/>
    <x v="6"/>
    <s v="D108714799"/>
    <s v="Phạm Thị Đượm"/>
    <s v="Trưởng nhóm"/>
    <d v="2012-03-27T00:00:00"/>
    <m/>
    <s v="568270973"/>
    <s v="Đinh Thị Mai Hương"/>
    <s v="Số 14 - Lý Thường Kiệt, Thị trấn Quảng Hà, Huyện Hải Hà, Quảng Ninh"/>
    <s v="01658854238"/>
    <m/>
    <m/>
    <s v="AC/018P-0350606"/>
    <m/>
    <d v="2019-05-01T00:00:00"/>
    <d v="2019-07-31T00:00:00"/>
    <n v="1022498"/>
    <n v="1022498"/>
    <d v="2019-05-17T00:00:00"/>
    <m/>
    <n v="1022498"/>
    <m/>
    <s v="TAL"/>
    <n v="1"/>
    <n v="5"/>
    <s v="56827097315"/>
    <n v="1022498"/>
    <n v="1022498"/>
    <n v="0"/>
    <m/>
  </r>
  <r>
    <n v="848"/>
    <s v="Bảo Việt Nhân Thọ Móng Cái"/>
    <m/>
    <s v="S108701001"/>
    <s v="Phòng KD Móng Cái - MCA"/>
    <s v="A108701006"/>
    <s v="Ban Hải Hà 1 - MCA"/>
    <s v="U108701036"/>
    <x v="6"/>
    <s v="D108714799"/>
    <s v="Phạm Thị Đượm"/>
    <s v="Trưởng nhóm"/>
    <d v="2012-03-27T00:00:00"/>
    <m/>
    <s v="568112897"/>
    <s v="Nguyễn Duy Ninh"/>
    <s v="89 Lý Thường Kiệt, Thị trấn Quảng Hà, Huyện Hải Hà, Quảng Ninh"/>
    <m/>
    <m/>
    <s v="0986537628"/>
    <s v="AC/018P-0350603"/>
    <m/>
    <d v="2019-05-01T00:00:00"/>
    <d v="2019-05-31T00:00:00"/>
    <n v="1000000"/>
    <n v="1000000"/>
    <d v="2019-05-15T00:00:00"/>
    <m/>
    <n v="1000000"/>
    <m/>
    <s v="TAL"/>
    <n v="1"/>
    <n v="5"/>
    <s v="56811289715"/>
    <n v="1000000"/>
    <n v="1000000"/>
    <n v="0"/>
    <m/>
  </r>
  <r>
    <n v="849"/>
    <s v="Bảo Việt Nhân Thọ Móng Cái"/>
    <m/>
    <s v="S108701001"/>
    <s v="Phòng KD Móng Cái - MCA"/>
    <s v="A108701006"/>
    <s v="Ban Hải Hà 1 - MCA"/>
    <s v="U108701036"/>
    <x v="6"/>
    <s v="D108714799"/>
    <s v="Phạm Thị Đượm"/>
    <s v="Trưởng nhóm"/>
    <d v="2012-03-27T00:00:00"/>
    <m/>
    <s v="568860509"/>
    <s v="Nguyễn Thị Hải Hà"/>
    <s v="Phố Lý Thường Kiệt, Thị trấn Quảng Hà, Huyện Hải Hà, Quảng Ninh"/>
    <m/>
    <m/>
    <s v="0986280333"/>
    <s v="AC/018P-0350607"/>
    <m/>
    <d v="2019-05-01T00:00:00"/>
    <d v="2019-05-31T00:00:00"/>
    <n v="524917"/>
    <n v="524917"/>
    <d v="2019-05-15T00:00:00"/>
    <m/>
    <n v="524917"/>
    <m/>
    <s v="TAL"/>
    <n v="1"/>
    <n v="5"/>
    <s v="56886050915"/>
    <n v="524917"/>
    <n v="524917"/>
    <n v="0"/>
    <m/>
  </r>
  <r>
    <n v="850"/>
    <s v="Bảo Việt Nhân Thọ Móng Cái"/>
    <m/>
    <s v="S108701001"/>
    <s v="Phòng KD Móng Cái - MCA"/>
    <s v="A108701006"/>
    <s v="Ban Hải Hà 1 - MCA"/>
    <s v="U108701036"/>
    <x v="6"/>
    <s v="D108714799"/>
    <s v="Phạm Thị Đượm"/>
    <s v="Trưởng nhóm"/>
    <d v="2012-03-27T00:00:00"/>
    <m/>
    <s v="568163349"/>
    <s v="Ngô Bích Đàm"/>
    <s v="24 - Trần Quốc Toản, Thị trấn Quảng Hà, Huyện Hải Hà, Quảng Ninh"/>
    <m/>
    <m/>
    <s v="0982441808"/>
    <s v="AC/018P-0350604"/>
    <m/>
    <d v="2019-05-01T00:00:00"/>
    <d v="2019-07-31T00:00:00"/>
    <n v="3063864"/>
    <m/>
    <m/>
    <m/>
    <n v="3063864"/>
    <m/>
    <s v="TAL"/>
    <n v="1"/>
    <n v="5"/>
    <s v="56816334915"/>
    <n v="3063864"/>
    <n v="3063864"/>
    <s v="AC/018P-0350604"/>
    <m/>
  </r>
  <r>
    <n v="851"/>
    <s v="Bảo Việt Nhân Thọ Móng Cái"/>
    <m/>
    <s v="S108701001"/>
    <s v="Phòng KD Móng Cái - MCA"/>
    <s v="A108701006"/>
    <s v="Ban Hải Hà 1 - MCA"/>
    <s v="U108701036"/>
    <x v="6"/>
    <s v="D108714799"/>
    <s v="Phạm Thị Đượm"/>
    <s v="Trưởng nhóm"/>
    <d v="2012-03-27T00:00:00"/>
    <m/>
    <s v="568163340"/>
    <s v="Ngô Văn Dung"/>
    <s v="Thôn 2, Xã Quảng Long, Huyện Hải Hà, Quảng Ninh"/>
    <m/>
    <m/>
    <s v="0986919156"/>
    <s v="AC/018P-0350608"/>
    <m/>
    <d v="2019-05-03T00:00:00"/>
    <d v="2019-11-02T00:00:00"/>
    <n v="2000000"/>
    <n v="2000000"/>
    <d v="2019-05-16T00:00:00"/>
    <m/>
    <n v="2000000"/>
    <m/>
    <s v="TAL"/>
    <n v="3"/>
    <n v="5"/>
    <s v="56816334035"/>
    <n v="2000000"/>
    <n v="2000000"/>
    <n v="0"/>
    <m/>
  </r>
  <r>
    <n v="852"/>
    <s v="Bảo Việt Nhân Thọ Móng Cái"/>
    <m/>
    <s v="S108701001"/>
    <s v="Phòng KD Móng Cái - MCA"/>
    <s v="A108701006"/>
    <s v="Ban Hải Hà 1 - MCA"/>
    <s v="U108701036"/>
    <x v="6"/>
    <s v="D108714799"/>
    <s v="Phạm Thị Đượm"/>
    <s v="Trưởng nhóm"/>
    <d v="2012-03-27T00:00:00"/>
    <m/>
    <s v="05701800013508"/>
    <s v="Phạm Tiến Minh"/>
    <s v="104-Chu Văn An, Huyện Hải Hà, Tỉnh Quảng Ninh"/>
    <s v="0834890118"/>
    <m/>
    <m/>
    <s v="08700010605"/>
    <s v="08700010605"/>
    <d v="2019-05-04T00:00:00"/>
    <d v="2020-05-03T00:00:00"/>
    <n v="5253100"/>
    <n v="5253100"/>
    <d v="2019-05-22T00:00:00"/>
    <m/>
    <n v="5253100"/>
    <m/>
    <s v="BVL"/>
    <n v="4"/>
    <n v="5"/>
    <s v="0570180001350845"/>
    <n v="5253100"/>
    <n v="5253100"/>
    <n v="0"/>
    <m/>
  </r>
  <r>
    <n v="853"/>
    <s v="Bảo Việt Nhân Thọ Móng Cái"/>
    <m/>
    <s v="S108701001"/>
    <s v="Phòng KD Móng Cái - MCA"/>
    <s v="A108701006"/>
    <s v="Ban Hải Hà 1 - MCA"/>
    <s v="U108701036"/>
    <x v="6"/>
    <s v="D108714799"/>
    <s v="Phạm Thị Đượm"/>
    <s v="Trưởng nhóm"/>
    <d v="2012-03-27T00:00:00"/>
    <m/>
    <s v="568679713"/>
    <s v="Lê Thị Tâm"/>
    <s v="187 Chu Văn An, Thị trấn Quảng Hà, Huyện Hải Hà, Quảng Ninh"/>
    <m/>
    <m/>
    <s v="0948249578"/>
    <s v="AC/018P-0350613"/>
    <m/>
    <d v="2019-05-05T00:00:00"/>
    <d v="2019-06-04T00:00:00"/>
    <n v="860870"/>
    <n v="860870"/>
    <d v="2019-05-21T00:00:00"/>
    <m/>
    <n v="860870"/>
    <m/>
    <s v="TAL"/>
    <n v="5"/>
    <n v="5"/>
    <s v="56867971355"/>
    <n v="860870"/>
    <n v="860870"/>
    <n v="0"/>
    <m/>
  </r>
  <r>
    <n v="854"/>
    <s v="Bảo Việt Nhân Thọ Móng Cái"/>
    <m/>
    <s v="S108701001"/>
    <s v="Phòng KD Móng Cái - MCA"/>
    <s v="A108701006"/>
    <s v="Ban Hải Hà 1 - MCA"/>
    <s v="U108701036"/>
    <x v="6"/>
    <s v="D108714799"/>
    <s v="Phạm Thị Đượm"/>
    <s v="Trưởng nhóm"/>
    <d v="2012-03-27T00:00:00"/>
    <m/>
    <s v="03901800002256"/>
    <s v="Dương Văn Bắc"/>
    <s v="Số 157 - Trần Bình Trọng, Huyện Hải Hà, Tỉnh Quảng Ninh"/>
    <s v="0344696999"/>
    <s v="0344696999"/>
    <m/>
    <s v="08700010606"/>
    <s v="08700010606"/>
    <d v="2019-05-05T00:00:00"/>
    <d v="2019-06-04T00:00:00"/>
    <n v="213800"/>
    <n v="213800"/>
    <d v="2019-05-16T00:00:00"/>
    <m/>
    <n v="213800"/>
    <m/>
    <s v="BVL"/>
    <n v="5"/>
    <n v="5"/>
    <s v="0390180000225655"/>
    <n v="213800"/>
    <n v="213800"/>
    <n v="0"/>
    <m/>
  </r>
  <r>
    <n v="855"/>
    <s v="Bảo Việt Nhân Thọ Móng Cái"/>
    <m/>
    <s v="S108701001"/>
    <s v="Phòng KD Móng Cái - MCA"/>
    <s v="A108701006"/>
    <s v="Ban Hải Hà 1 - MCA"/>
    <s v="U108701036"/>
    <x v="6"/>
    <s v="D108714799"/>
    <s v="Phạm Thị Đượm"/>
    <s v="Trưởng nhóm"/>
    <d v="2012-03-27T00:00:00"/>
    <m/>
    <s v="03901800002263"/>
    <s v="Đinh Thị Lai"/>
    <s v="157 Trần Bình trọng, Huyện Hải Hà, Tỉnh Quảng Ninh"/>
    <s v="0344696999"/>
    <m/>
    <m/>
    <s v="08700010607"/>
    <s v="08700010607"/>
    <d v="2019-05-05T00:00:00"/>
    <d v="2019-06-04T00:00:00"/>
    <n v="207200"/>
    <n v="207200"/>
    <d v="2019-05-16T00:00:00"/>
    <m/>
    <n v="207200"/>
    <m/>
    <s v="BVL"/>
    <n v="5"/>
    <n v="5"/>
    <s v="0390180000226355"/>
    <n v="207200"/>
    <n v="207200"/>
    <n v="0"/>
    <m/>
  </r>
  <r>
    <n v="856"/>
    <s v="Bảo Việt Nhân Thọ Móng Cái"/>
    <m/>
    <s v="S108701001"/>
    <s v="Phòng KD Móng Cái - MCA"/>
    <s v="A108701006"/>
    <s v="Ban Hải Hà 1 - MCA"/>
    <s v="U108701036"/>
    <x v="6"/>
    <s v="D108714799"/>
    <s v="Phạm Thị Đượm"/>
    <s v="Trưởng nhóm"/>
    <d v="2012-03-27T00:00:00"/>
    <m/>
    <s v="568310585"/>
    <s v="Lương Tuấn Khang"/>
    <s v="Thôn 8, Xã Quảng Chính, Huyện Hải Hà, Quảng Ninh"/>
    <m/>
    <m/>
    <s v="0982 174 053"/>
    <s v="AC/018P-0350612"/>
    <m/>
    <d v="2019-05-05T00:00:00"/>
    <d v="2019-11-04T00:00:00"/>
    <n v="3115002"/>
    <m/>
    <m/>
    <m/>
    <n v="3115002"/>
    <m/>
    <s v="TAL"/>
    <n v="5"/>
    <n v="5"/>
    <s v="56831058555"/>
    <n v="3115002"/>
    <s v=""/>
    <s v=""/>
    <m/>
  </r>
  <r>
    <n v="857"/>
    <s v="Bảo Việt Nhân Thọ Móng Cái"/>
    <m/>
    <s v="S108701001"/>
    <s v="Phòng KD Móng Cái - MCA"/>
    <s v="A108701006"/>
    <s v="Ban Hải Hà 1 - MCA"/>
    <s v="U108701036"/>
    <x v="6"/>
    <s v="D108714799"/>
    <s v="Phạm Thị Đượm"/>
    <s v="Trưởng nhóm"/>
    <d v="2012-03-27T00:00:00"/>
    <m/>
    <s v="568232158"/>
    <s v="Vi Văn Hoàn"/>
    <s v="Thôn 8, Xã Quảng Long, Huyện Hải Hà, Quảng Ninh"/>
    <m/>
    <m/>
    <s v="01638899461"/>
    <s v="AC/018P-0350614"/>
    <m/>
    <d v="2019-05-06T00:00:00"/>
    <d v="2019-11-05T00:00:00"/>
    <n v="3000000"/>
    <n v="3000000"/>
    <d v="2019-05-16T00:00:00"/>
    <m/>
    <n v="3000000"/>
    <m/>
    <s v="TAL"/>
    <n v="6"/>
    <n v="5"/>
    <s v="56823215865"/>
    <n v="3000000"/>
    <n v="3000000"/>
    <n v="0"/>
    <m/>
  </r>
  <r>
    <n v="858"/>
    <s v="Bảo Việt Nhân Thọ Móng Cái"/>
    <m/>
    <s v="S108701001"/>
    <s v="Phòng KD Móng Cái - MCA"/>
    <s v="A108701006"/>
    <s v="Ban Hải Hà 1 - MCA"/>
    <s v="U108701036"/>
    <x v="6"/>
    <s v="D108714799"/>
    <s v="Phạm Thị Đượm"/>
    <s v="Trưởng nhóm"/>
    <d v="2012-03-27T00:00:00"/>
    <m/>
    <s v="568235003"/>
    <s v="Nguyễn Thị Quyên"/>
    <s v="Phố Trần Khánh Dư, Thị trấn Quảng Hà, Huyện Hải Hà, Quảng Ninh"/>
    <m/>
    <m/>
    <s v="0904943699"/>
    <s v="AC/018P-0350615"/>
    <m/>
    <d v="2019-05-08T00:00:00"/>
    <d v="2019-11-07T00:00:00"/>
    <n v="3000000"/>
    <n v="3000000"/>
    <d v="2019-05-16T00:00:00"/>
    <m/>
    <n v="3000000"/>
    <m/>
    <s v="TAL"/>
    <n v="8"/>
    <n v="5"/>
    <s v="56823500385"/>
    <n v="3000000"/>
    <n v="3000000"/>
    <n v="0"/>
    <m/>
  </r>
  <r>
    <n v="859"/>
    <s v="Bảo Việt Nhân Thọ Móng Cái"/>
    <m/>
    <s v="S108701001"/>
    <s v="Phòng KD Móng Cái - MCA"/>
    <s v="A108701006"/>
    <s v="Ban Hải Hà 1 - MCA"/>
    <s v="U108701036"/>
    <x v="6"/>
    <s v="D108714799"/>
    <s v="Phạm Thị Đượm"/>
    <s v="Trưởng nhóm"/>
    <d v="2012-03-27T00:00:00"/>
    <m/>
    <s v="03801800009289"/>
    <s v="Phạm Thị Dưỡng"/>
    <s v="146 - Chu Văn An, Huyện Hải Hà, Tỉnh Quảng Ninh"/>
    <m/>
    <m/>
    <m/>
    <s v="08700010608"/>
    <s v="08700010608"/>
    <d v="2019-05-09T00:00:00"/>
    <d v="2019-06-08T00:00:00"/>
    <n v="247600"/>
    <n v="247600"/>
    <d v="2019-05-17T00:00:00"/>
    <m/>
    <n v="247600"/>
    <m/>
    <s v="BVL"/>
    <n v="9"/>
    <n v="5"/>
    <s v="0380180000928995"/>
    <n v="247600"/>
    <n v="247600"/>
    <s v="AC/018P-0350616"/>
    <m/>
  </r>
  <r>
    <n v="860"/>
    <s v="Bảo Việt Nhân Thọ Móng Cái"/>
    <m/>
    <s v="S108701001"/>
    <s v="Phòng KD Móng Cái - MCA"/>
    <s v="A108701006"/>
    <s v="Ban Hải Hà 1 - MCA"/>
    <s v="U108701036"/>
    <x v="6"/>
    <s v="D108714799"/>
    <s v="Phạm Thị Đượm"/>
    <s v="Trưởng nhóm"/>
    <d v="2012-03-27T00:00:00"/>
    <m/>
    <s v="568134636"/>
    <s v="Nguyễn Bá Viên"/>
    <s v="Thôn 2, Xã Quảng Long, Huyện Hải Hà, Quảng Ninh"/>
    <m/>
    <m/>
    <s v="01688991643"/>
    <s v="AC/018P-0350620"/>
    <m/>
    <d v="2019-05-09T00:00:00"/>
    <d v="2019-08-08T00:00:00"/>
    <n v="1605745"/>
    <n v="1605745"/>
    <d v="2019-05-21T00:00:00"/>
    <m/>
    <n v="1605745"/>
    <m/>
    <s v="TAL"/>
    <n v="9"/>
    <n v="5"/>
    <s v="56813463695"/>
    <n v="1605745"/>
    <n v="1605745"/>
    <s v="AC/018P-0350620"/>
    <m/>
  </r>
  <r>
    <n v="861"/>
    <s v="Bảo Việt Nhân Thọ Móng Cái"/>
    <m/>
    <s v="S108701001"/>
    <s v="Phòng KD Móng Cái - MCA"/>
    <s v="A108701006"/>
    <s v="Ban Hải Hà 1 - MCA"/>
    <s v="U108701036"/>
    <x v="6"/>
    <s v="D108714799"/>
    <s v="Phạm Thị Đượm"/>
    <s v="Trưởng nhóm"/>
    <d v="2012-03-27T00:00:00"/>
    <m/>
    <s v="03901800002294"/>
    <s v="Lê Thị Thành"/>
    <s v="429, Phố Nguyễn Du, Huyện Hải Hà, Tỉnh Quảng Ninh"/>
    <m/>
    <m/>
    <m/>
    <s v="08700010610"/>
    <s v="08700010610"/>
    <d v="2019-05-09T00:00:00"/>
    <d v="2019-06-08T00:00:00"/>
    <n v="204800"/>
    <n v="204800"/>
    <d v="2019-05-23T00:00:00"/>
    <m/>
    <n v="204800"/>
    <m/>
    <s v="BVL"/>
    <n v="9"/>
    <n v="5"/>
    <s v="0390180000229495"/>
    <n v="204800"/>
    <n v="204800"/>
    <n v="0"/>
    <m/>
  </r>
  <r>
    <n v="862"/>
    <s v="Bảo Việt Nhân Thọ Móng Cái"/>
    <m/>
    <s v="S108701001"/>
    <s v="Phòng KD Móng Cái - MCA"/>
    <s v="A108701006"/>
    <s v="Ban Hải Hà 1 - MCA"/>
    <s v="U108701036"/>
    <x v="6"/>
    <s v="D108714799"/>
    <s v="Phạm Thị Đượm"/>
    <s v="Trưởng nhóm"/>
    <d v="2012-03-27T00:00:00"/>
    <m/>
    <s v="05701800013614"/>
    <s v="Triệu Quang Hòa"/>
    <s v="Số 136 - Trần Bình Trọng, Huyện Hải Hà, Tỉnh Quảng Ninh"/>
    <s v="0915453228"/>
    <m/>
    <m/>
    <s v="08700010611"/>
    <m/>
    <d v="2019-05-09T00:00:00"/>
    <d v="2020-05-08T00:00:00"/>
    <n v="5852700"/>
    <m/>
    <m/>
    <m/>
    <n v="5852700"/>
    <m/>
    <s v="BVL"/>
    <n v="9"/>
    <n v="5"/>
    <s v="0570180001361495"/>
    <n v="5852700"/>
    <s v=""/>
    <s v=""/>
    <m/>
  </r>
  <r>
    <n v="863"/>
    <s v="Bảo Việt Nhân Thọ Móng Cái"/>
    <m/>
    <s v="S108701001"/>
    <s v="Phòng KD Móng Cái - MCA"/>
    <s v="A108701006"/>
    <s v="Ban Hải Hà 1 - MCA"/>
    <s v="U108701036"/>
    <x v="6"/>
    <s v="D108714799"/>
    <s v="Phạm Thị Đượm"/>
    <s v="Trưởng nhóm"/>
    <d v="2012-03-27T00:00:00"/>
    <m/>
    <s v="568234935"/>
    <s v="Phạm Thị Thúy Nga"/>
    <s v="Thôn 2, Xã Quảng Minh, Huyện Hải Hà, Quảng Ninh"/>
    <m/>
    <m/>
    <s v="0989420020"/>
    <s v="AC/018P-0350621"/>
    <m/>
    <d v="2019-05-09T00:00:00"/>
    <d v="2020-05-08T00:00:00"/>
    <n v="7137935"/>
    <n v="7137935"/>
    <d v="2019-05-17T00:00:00"/>
    <m/>
    <n v="7137935"/>
    <m/>
    <s v="TAL"/>
    <n v="9"/>
    <n v="5"/>
    <s v="56823493595"/>
    <n v="7137935"/>
    <n v="7137935"/>
    <n v="0"/>
    <m/>
  </r>
  <r>
    <n v="864"/>
    <s v="Bảo Việt Nhân Thọ Móng Cái"/>
    <m/>
    <s v="S108701001"/>
    <s v="Phòng KD Móng Cái - MCA"/>
    <s v="A108701006"/>
    <s v="Ban Hải Hà 1 - MCA"/>
    <s v="U108701036"/>
    <x v="6"/>
    <s v="D108714799"/>
    <s v="Phạm Thị Đượm"/>
    <s v="Trưởng nhóm"/>
    <d v="2012-03-27T00:00:00"/>
    <m/>
    <s v="03801800009296"/>
    <s v="Đỗ Hùng Vương"/>
    <s v="Số 164 - Chu Văn An, Huyện Hải Hà, Tỉnh Quảng Ninh"/>
    <m/>
    <m/>
    <m/>
    <s v="08700010609"/>
    <s v="08700010609"/>
    <d v="2019-05-09T00:00:00"/>
    <d v="2019-06-08T00:00:00"/>
    <n v="257300"/>
    <n v="257300"/>
    <d v="2019-05-17T00:00:00"/>
    <m/>
    <n v="257300"/>
    <m/>
    <s v="BVL"/>
    <n v="9"/>
    <n v="5"/>
    <s v="0380180000929695"/>
    <n v="257300"/>
    <n v="257300"/>
    <n v="0"/>
    <m/>
  </r>
  <r>
    <n v="865"/>
    <s v="Bảo Việt Nhân Thọ Móng Cái"/>
    <m/>
    <s v="S108701001"/>
    <s v="Phòng KD Móng Cái - MCA"/>
    <s v="A108701006"/>
    <s v="Ban Hải Hà 1 - MCA"/>
    <s v="U108701036"/>
    <x v="6"/>
    <s v="D108714799"/>
    <s v="Phạm Thị Đượm"/>
    <s v="Trưởng nhóm"/>
    <d v="2012-03-27T00:00:00"/>
    <m/>
    <s v="568781904"/>
    <s v="Trần Văn Thuận"/>
    <s v="phố Chu Văn An, Thị trấn Quảng Hà, Huyện Hải Hà, Quảng Ninh"/>
    <s v="0975411068"/>
    <m/>
    <m/>
    <s v="AC/018P-0350625"/>
    <m/>
    <d v="2019-05-10T00:00:00"/>
    <d v="2020-05-09T00:00:00"/>
    <n v="7353255"/>
    <n v="7353255"/>
    <d v="2019-05-17T00:00:00"/>
    <m/>
    <n v="7353255"/>
    <m/>
    <s v="TAL"/>
    <n v="10"/>
    <n v="5"/>
    <s v="568781904105"/>
    <n v="7353255"/>
    <n v="7353255"/>
    <n v="0"/>
    <m/>
  </r>
  <r>
    <n v="866"/>
    <s v="Bảo Việt Nhân Thọ Móng Cái"/>
    <m/>
    <s v="S108701001"/>
    <s v="Phòng KD Móng Cái - MCA"/>
    <s v="A108701006"/>
    <s v="Ban Hải Hà 1 - MCA"/>
    <s v="U108701036"/>
    <x v="6"/>
    <s v="D108714799"/>
    <s v="Phạm Thị Đượm"/>
    <s v="Trưởng nhóm"/>
    <d v="2012-03-27T00:00:00"/>
    <m/>
    <s v="02301800129846"/>
    <s v="Nguyễn Thị Dong"/>
    <s v="Thôn 9 Xã Quảng Chính, Huyện Hải Hà, Tỉnh Quảng Ninh"/>
    <m/>
    <s v="033.764020"/>
    <m/>
    <s v="08700010612"/>
    <s v="08700010612"/>
    <d v="2019-05-10T00:00:00"/>
    <d v="2019-06-09T00:00:00"/>
    <n v="43000"/>
    <n v="43000"/>
    <d v="2019-05-16T00:00:00"/>
    <m/>
    <n v="43000"/>
    <m/>
    <s v="BVL"/>
    <n v="10"/>
    <n v="5"/>
    <s v="02301800129846105"/>
    <n v="43000"/>
    <n v="43000"/>
    <n v="0"/>
    <m/>
  </r>
  <r>
    <n v="867"/>
    <s v="Bảo Việt Nhân Thọ Móng Cái"/>
    <m/>
    <s v="S108701001"/>
    <s v="Phòng KD Móng Cái - MCA"/>
    <s v="A108701006"/>
    <s v="Ban Hải Hà 1 - MCA"/>
    <s v="U108701036"/>
    <x v="6"/>
    <s v="D108714799"/>
    <s v="Phạm Thị Đượm"/>
    <s v="Trưởng nhóm"/>
    <d v="2012-03-27T00:00:00"/>
    <m/>
    <s v="02301800129853"/>
    <s v="Đinh Văn Quý"/>
    <s v="Thôn 9 Xã Quảng Chính, Huyện Hải Hà, Tỉnh Quảng Ninh"/>
    <m/>
    <s v="033.764020"/>
    <m/>
    <s v="08700010613"/>
    <s v="08700010613"/>
    <d v="2019-05-10T00:00:00"/>
    <d v="2019-06-09T00:00:00"/>
    <n v="43100"/>
    <n v="43100"/>
    <d v="2019-05-16T00:00:00"/>
    <m/>
    <n v="43100"/>
    <m/>
    <s v="BVL"/>
    <n v="10"/>
    <n v="5"/>
    <s v="02301800129853105"/>
    <n v="43100"/>
    <n v="43100"/>
    <n v="0"/>
    <m/>
  </r>
  <r>
    <n v="868"/>
    <s v="Bảo Việt Nhân Thọ Móng Cái"/>
    <m/>
    <s v="S108701001"/>
    <s v="Phòng KD Móng Cái - MCA"/>
    <s v="A108701006"/>
    <s v="Ban Hải Hà 1 - MCA"/>
    <s v="U108701036"/>
    <x v="6"/>
    <s v="D108714799"/>
    <s v="Phạm Thị Đượm"/>
    <s v="Trưởng nhóm"/>
    <d v="2012-03-27T00:00:00"/>
    <m/>
    <s v="568167153"/>
    <s v="Lê Văn Muôn"/>
    <s v="Nguyễn Du, Thị trấn Quảng Hà, Huyện Hải Hà, Quảng Ninh"/>
    <m/>
    <m/>
    <s v="0915253270"/>
    <s v="AC/018P-0350624"/>
    <m/>
    <d v="2019-05-10T00:00:00"/>
    <d v="2019-11-09T00:00:00"/>
    <n v="3600000"/>
    <n v="3600000"/>
    <d v="2019-05-18T00:00:00"/>
    <m/>
    <n v="3600000"/>
    <m/>
    <s v="TAL"/>
    <n v="10"/>
    <n v="5"/>
    <s v="568167153105"/>
    <n v="3600000"/>
    <n v="3600000"/>
    <s v="AC/018P-0350624"/>
    <m/>
  </r>
  <r>
    <n v="869"/>
    <s v="Bảo Việt Nhân Thọ Móng Cái"/>
    <m/>
    <s v="S108701001"/>
    <s v="Phòng KD Móng Cái - MCA"/>
    <s v="A108701006"/>
    <s v="Ban Hải Hà 1 - MCA"/>
    <s v="U108701036"/>
    <x v="6"/>
    <s v="D108714799"/>
    <s v="Phạm Thị Đượm"/>
    <s v="Trưởng nhóm"/>
    <d v="2012-03-27T00:00:00"/>
    <m/>
    <s v="05701800013638"/>
    <s v="Lê Thị Lệ Thu ( Lê Minh Thu )"/>
    <s v="Số 29 - Lý Thường Kiệt, Huyện Hải Hà, Tỉnh Quảng Ninh"/>
    <s v="0989508228"/>
    <m/>
    <m/>
    <s v="08700010614"/>
    <s v="08700010614"/>
    <d v="2019-05-11T00:00:00"/>
    <d v="2020-05-10T00:00:00"/>
    <n v="3906200"/>
    <n v="3906200"/>
    <d v="2019-05-18T00:00:00"/>
    <m/>
    <n v="3906200"/>
    <m/>
    <s v="BVL"/>
    <n v="11"/>
    <n v="5"/>
    <s v="05701800013638115"/>
    <n v="3906200"/>
    <n v="3906200"/>
    <n v="0"/>
    <m/>
  </r>
  <r>
    <n v="870"/>
    <s v="Bảo Việt Nhân Thọ Móng Cái"/>
    <m/>
    <s v="S108701001"/>
    <s v="Phòng KD Móng Cái - MCA"/>
    <s v="A108701006"/>
    <s v="Ban Hải Hà 1 - MCA"/>
    <s v="U108701036"/>
    <x v="6"/>
    <s v="D108714799"/>
    <s v="Phạm Thị Đượm"/>
    <s v="Trưởng nhóm"/>
    <d v="2012-03-27T00:00:00"/>
    <m/>
    <s v="568351189"/>
    <s v="Đào Thị Nga"/>
    <s v="Phố Chu Văn An, Thị trấn Quảng Hà, Huyện Hải Hà, Quảng Ninh"/>
    <m/>
    <m/>
    <s v="01686 156 516"/>
    <s v="AC/018P-0350629"/>
    <m/>
    <d v="2019-05-12T00:00:00"/>
    <d v="2019-08-11T00:00:00"/>
    <n v="1537850"/>
    <n v="1537850"/>
    <d v="2019-05-18T00:00:00"/>
    <m/>
    <n v="1537850"/>
    <m/>
    <s v="TAL"/>
    <n v="12"/>
    <n v="5"/>
    <s v="568351189125"/>
    <n v="1537850"/>
    <n v="1537850"/>
    <n v="0"/>
    <m/>
  </r>
  <r>
    <n v="871"/>
    <s v="Bảo Việt Nhân Thọ Móng Cái"/>
    <m/>
    <s v="S108701001"/>
    <s v="Phòng KD Móng Cái - MCA"/>
    <s v="A108701006"/>
    <s v="Ban Hải Hà 1 - MCA"/>
    <s v="U108701036"/>
    <x v="6"/>
    <s v="D108714799"/>
    <s v="Phạm Thị Đượm"/>
    <s v="Trưởng nhóm"/>
    <d v="2012-03-27T00:00:00"/>
    <m/>
    <s v="568168085"/>
    <s v="Tô Văn Phượng"/>
    <s v="Phố Lê Quý Đôn, Thị trấn Quảng Hà, Huyện Hải Hà, Quảng Ninh"/>
    <m/>
    <m/>
    <s v="01685109186"/>
    <s v="AC/018P-0350628"/>
    <m/>
    <d v="2019-05-12T00:00:00"/>
    <d v="2019-11-11T00:00:00"/>
    <n v="2600000"/>
    <n v="2600000"/>
    <d v="2019-05-21T00:00:00"/>
    <m/>
    <n v="2600000"/>
    <m/>
    <s v="TAL"/>
    <n v="12"/>
    <n v="5"/>
    <s v="568168085125"/>
    <n v="2600000"/>
    <n v="2600000"/>
    <n v="0"/>
    <m/>
  </r>
  <r>
    <n v="872"/>
    <s v="Bảo Việt Nhân Thọ Móng Cái"/>
    <m/>
    <s v="S108701001"/>
    <s v="Phòng KD Móng Cái - MCA"/>
    <s v="A108701006"/>
    <s v="Ban Hải Hà 1 - MCA"/>
    <s v="U108701036"/>
    <x v="6"/>
    <s v="D108714799"/>
    <s v="Phạm Thị Đượm"/>
    <s v="Trưởng nhóm"/>
    <d v="2012-03-27T00:00:00"/>
    <m/>
    <s v="568404938"/>
    <s v="Nguyễn Thị Thùy"/>
    <s v="Trần Quốc Toản, Thị trấn Quảng Hà, Huyện Hải Hà, Quảng Ninh"/>
    <m/>
    <m/>
    <m/>
    <s v="AC/018P-0350630"/>
    <m/>
    <d v="2019-05-12T00:00:00"/>
    <d v="2019-08-11T00:00:00"/>
    <n v="1588782"/>
    <n v="1588782"/>
    <d v="2019-05-23T00:00:00"/>
    <m/>
    <n v="1588782"/>
    <m/>
    <s v="TAL"/>
    <n v="12"/>
    <n v="5"/>
    <s v="568404938125"/>
    <n v="1588782"/>
    <n v="1588782"/>
    <n v="0"/>
    <m/>
  </r>
  <r>
    <n v="873"/>
    <s v="Bảo Việt Nhân Thọ Móng Cái"/>
    <m/>
    <s v="S108701001"/>
    <s v="Phòng KD Móng Cái - MCA"/>
    <s v="A108701006"/>
    <s v="Ban Hải Hà 1 - MCA"/>
    <s v="U108701036"/>
    <x v="6"/>
    <s v="D108714799"/>
    <s v="Phạm Thị Đượm"/>
    <s v="Trưởng nhóm"/>
    <d v="2012-03-27T00:00:00"/>
    <m/>
    <s v="02301800107318"/>
    <s v="Nguyễn Thị Thuấn"/>
    <s v="Thôn 4 Xã Quảng Điền, Huyện Hải Hà, Tỉnh Quảng Ninh"/>
    <m/>
    <m/>
    <m/>
    <s v="08700010615"/>
    <s v="08700010615"/>
    <d v="2019-05-12T00:00:00"/>
    <d v="2019-08-11T00:00:00"/>
    <n v="259400"/>
    <n v="259400"/>
    <d v="2019-05-16T00:00:00"/>
    <m/>
    <n v="259400"/>
    <m/>
    <s v="BVL"/>
    <n v="12"/>
    <n v="5"/>
    <s v="02301800107318125"/>
    <n v="259400"/>
    <n v="259400"/>
    <n v="0"/>
    <m/>
  </r>
  <r>
    <n v="874"/>
    <s v="Bảo Việt Nhân Thọ Móng Cái"/>
    <m/>
    <s v="S108701001"/>
    <s v="Phòng KD Móng Cái - MCA"/>
    <s v="A108701006"/>
    <s v="Ban Hải Hà 1 - MCA"/>
    <s v="U108701036"/>
    <x v="6"/>
    <s v="D108714799"/>
    <s v="Phạm Thị Đượm"/>
    <s v="Trưởng nhóm"/>
    <d v="2012-03-27T00:00:00"/>
    <m/>
    <s v="568168005"/>
    <s v="Trần Thị Mỵ"/>
    <s v="Nguyễn Du, Thị trấn Quảng Hà, Huyện Hải Hà, Quảng Ninh"/>
    <m/>
    <m/>
    <s v="0919207758"/>
    <s v="AC/018P-0350631"/>
    <m/>
    <d v="2019-05-13T00:00:00"/>
    <d v="2019-11-12T00:00:00"/>
    <n v="6175717"/>
    <m/>
    <m/>
    <m/>
    <n v="6175717"/>
    <m/>
    <s v="TAL"/>
    <n v="13"/>
    <n v="5"/>
    <s v="568168005135"/>
    <n v="6175717"/>
    <s v=""/>
    <s v=""/>
    <m/>
  </r>
  <r>
    <n v="875"/>
    <s v="Bảo Việt Nhân Thọ Móng Cái"/>
    <m/>
    <s v="S108701001"/>
    <s v="Phòng KD Móng Cái - MCA"/>
    <s v="A108701006"/>
    <s v="Ban Hải Hà 1 - MCA"/>
    <s v="U108701036"/>
    <x v="6"/>
    <s v="D108714799"/>
    <s v="Phạm Thị Đượm"/>
    <s v="Trưởng nhóm"/>
    <d v="2012-03-27T00:00:00"/>
    <m/>
    <s v="568134617"/>
    <s v="Nguyễn Thế Hùng"/>
    <s v="Thôn 3, Xã Quảng Long, Huyện Hải Hà, Quảng Ninh"/>
    <m/>
    <m/>
    <s v="01698387490"/>
    <s v="AC/018P-0350632"/>
    <m/>
    <d v="2019-05-14T00:00:00"/>
    <d v="2019-08-13T00:00:00"/>
    <n v="1865691"/>
    <n v="1865691"/>
    <d v="2019-05-16T00:00:00"/>
    <m/>
    <n v="1865691"/>
    <m/>
    <s v="TAL"/>
    <n v="14"/>
    <n v="5"/>
    <s v="568134617145"/>
    <n v="1865691"/>
    <n v="1865691"/>
    <n v="0"/>
    <m/>
  </r>
  <r>
    <n v="876"/>
    <s v="Bảo Việt Nhân Thọ Móng Cái"/>
    <m/>
    <s v="S108701001"/>
    <s v="Phòng KD Móng Cái - MCA"/>
    <s v="A108701006"/>
    <s v="Ban Hải Hà 1 - MCA"/>
    <s v="U108701036"/>
    <x v="6"/>
    <s v="D108714799"/>
    <s v="Phạm Thị Đượm"/>
    <s v="Trưởng nhóm"/>
    <d v="2012-03-27T00:00:00"/>
    <m/>
    <s v="568235420"/>
    <s v="Lê Thị Na"/>
    <s v="Số Nhà 161 - Trần Bình Trọng, Thị trấn Quảng Hà, Huyện Hải Hà, Quảng Ninh"/>
    <m/>
    <m/>
    <s v="01686154168"/>
    <s v="AC/018P-0350633"/>
    <m/>
    <d v="2019-05-14T00:00:00"/>
    <d v="2019-08-13T00:00:00"/>
    <n v="1500000"/>
    <n v="1500000"/>
    <d v="2019-05-21T00:00:00"/>
    <m/>
    <n v="1500000"/>
    <m/>
    <s v="TAL"/>
    <n v="14"/>
    <n v="5"/>
    <s v="568235420145"/>
    <n v="1500000"/>
    <n v="1500000"/>
    <n v="0"/>
    <m/>
  </r>
  <r>
    <n v="877"/>
    <s v="Bảo Việt Nhân Thọ Móng Cái"/>
    <m/>
    <s v="S108701001"/>
    <s v="Phòng KD Móng Cái - MCA"/>
    <s v="A108701006"/>
    <s v="Ban Hải Hà 1 - MCA"/>
    <s v="U108701036"/>
    <x v="6"/>
    <s v="D108714799"/>
    <s v="Phạm Thị Đượm"/>
    <s v="Trưởng nhóm"/>
    <d v="2012-03-27T00:00:00"/>
    <m/>
    <s v="568275463"/>
    <s v="Nguyễn Lệ Thúy"/>
    <s v="Phố Lý Thường Kiệt, Thị trấn Quảng Hà, Huyện Hải Hà, Quảng Ninh"/>
    <m/>
    <m/>
    <s v="0985 760 555"/>
    <s v="AC/018P-0350634"/>
    <m/>
    <d v="2019-05-15T00:00:00"/>
    <d v="2019-08-14T00:00:00"/>
    <n v="1035302"/>
    <n v="1035302"/>
    <d v="2019-05-23T00:00:00"/>
    <m/>
    <n v="1035302"/>
    <m/>
    <s v="TAL"/>
    <n v="15"/>
    <n v="5"/>
    <s v="568275463155"/>
    <n v="1035302"/>
    <n v="1035302"/>
    <n v="0"/>
    <m/>
  </r>
  <r>
    <n v="878"/>
    <s v="Bảo Việt Nhân Thọ Móng Cái"/>
    <m/>
    <s v="S108701001"/>
    <s v="Phòng KD Móng Cái - MCA"/>
    <s v="A108701006"/>
    <s v="Ban Hải Hà 1 - MCA"/>
    <s v="U108701036"/>
    <x v="6"/>
    <s v="D108714799"/>
    <s v="Phạm Thị Đượm"/>
    <s v="Trưởng nhóm"/>
    <d v="2012-03-27T00:00:00"/>
    <m/>
    <s v="03801800009357"/>
    <s v="Phạm Văn Đa"/>
    <s v="Trần Khánh Dư, Huyện Hải Hà, Tỉnh Quảng Ninh"/>
    <m/>
    <m/>
    <m/>
    <s v="08700010617"/>
    <s v="08700010617"/>
    <d v="2019-05-16T00:00:00"/>
    <d v="2019-06-15T00:00:00"/>
    <n v="239700"/>
    <n v="239700"/>
    <d v="2019-05-18T00:00:00"/>
    <m/>
    <n v="239700"/>
    <m/>
    <s v="BVL"/>
    <n v="16"/>
    <n v="5"/>
    <s v="03801800009357165"/>
    <n v="239700"/>
    <n v="239700"/>
    <n v="0"/>
    <m/>
  </r>
  <r>
    <n v="879"/>
    <s v="Bảo Việt Nhân Thọ Móng Cái"/>
    <m/>
    <s v="S108701001"/>
    <s v="Phòng KD Móng Cái - MCA"/>
    <s v="A108701006"/>
    <s v="Ban Hải Hà 1 - MCA"/>
    <s v="U108701036"/>
    <x v="6"/>
    <s v="D108714799"/>
    <s v="Phạm Thị Đượm"/>
    <s v="Trưởng nhóm"/>
    <d v="2012-03-27T00:00:00"/>
    <m/>
    <s v="05701800013256"/>
    <s v="Ngô Thị út"/>
    <s v="Số 210 - Phố Lý Thường Kiệt, Huyện Hải Hà, Tỉnh Quảng Ninh"/>
    <s v="0387928501"/>
    <s v="0387928501"/>
    <m/>
    <s v="08700010618"/>
    <s v="08700010618"/>
    <d v="2019-05-16T00:00:00"/>
    <d v="2019-06-15T00:00:00"/>
    <n v="270600"/>
    <n v="270600"/>
    <d v="2019-05-17T00:00:00"/>
    <m/>
    <n v="270600"/>
    <m/>
    <s v="BVL"/>
    <n v="16"/>
    <n v="5"/>
    <s v="05701800013256165"/>
    <n v="270600"/>
    <n v="270600"/>
    <n v="0"/>
    <m/>
  </r>
  <r>
    <n v="880"/>
    <s v="Bảo Việt Nhân Thọ Móng Cái"/>
    <m/>
    <s v="S108701001"/>
    <s v="Phòng KD Móng Cái - MCA"/>
    <s v="A108701006"/>
    <s v="Ban Hải Hà 1 - MCA"/>
    <s v="U108701036"/>
    <x v="6"/>
    <s v="D108714799"/>
    <s v="Phạm Thị Đượm"/>
    <s v="Trưởng nhóm"/>
    <d v="2012-03-27T00:00:00"/>
    <m/>
    <s v="02301800087658"/>
    <s v="Trần Thị Hải Đăng"/>
    <s v="Phố 3B Thị Trấn Quảng Hà, Huyện Hải Hà, Tỉnh Quảng Ninh"/>
    <m/>
    <m/>
    <m/>
    <s v="08700010616"/>
    <s v="08700010616"/>
    <d v="2019-05-16T00:00:00"/>
    <d v="2019-08-15T00:00:00"/>
    <n v="295800"/>
    <n v="295800"/>
    <d v="2019-05-17T00:00:00"/>
    <m/>
    <n v="295800"/>
    <m/>
    <s v="BVL"/>
    <n v="16"/>
    <n v="5"/>
    <s v="02301800087658165"/>
    <n v="295800"/>
    <n v="295800"/>
    <n v="0"/>
    <m/>
  </r>
  <r>
    <n v="881"/>
    <s v="Bảo Việt Nhân Thọ Móng Cái"/>
    <m/>
    <s v="S108701001"/>
    <s v="Phòng KD Móng Cái - MCA"/>
    <s v="A108701006"/>
    <s v="Ban Hải Hà 1 - MCA"/>
    <s v="U108701036"/>
    <x v="6"/>
    <s v="D108714799"/>
    <s v="Phạm Thị Đượm"/>
    <s v="Trưởng nhóm"/>
    <d v="2012-03-27T00:00:00"/>
    <m/>
    <s v="569123682"/>
    <s v="Vũ Quang Huệ"/>
    <s v="429 Nguyễn Du, Thị trấn Quảng Hà, Huyện Hải Hà, Quảng Ninh"/>
    <m/>
    <m/>
    <s v="01696429539"/>
    <s v="AC/018P-0350638"/>
    <m/>
    <d v="2019-05-16T00:00:00"/>
    <d v="2019-06-15T00:00:00"/>
    <n v="1000000"/>
    <n v="1000000"/>
    <d v="2019-05-23T00:00:00"/>
    <m/>
    <n v="1000000"/>
    <m/>
    <s v="TAL"/>
    <n v="16"/>
    <n v="5"/>
    <s v="569123682165"/>
    <n v="1000000"/>
    <n v="1000000"/>
    <n v="0"/>
    <m/>
  </r>
  <r>
    <n v="882"/>
    <s v="Bảo Việt Nhân Thọ Móng Cái"/>
    <m/>
    <s v="S108701001"/>
    <s v="Phòng KD Móng Cái - MCA"/>
    <s v="A108701006"/>
    <s v="Ban Hải Hà 1 - MCA"/>
    <s v="U108701036"/>
    <x v="6"/>
    <s v="D108714799"/>
    <s v="Phạm Thị Đượm"/>
    <s v="Trưởng nhóm"/>
    <d v="2012-03-27T00:00:00"/>
    <m/>
    <s v="05701800026492"/>
    <s v="Bế Thị Thanh Huệ"/>
    <s v="Số 18 - Trần Quốc Toản, Huyện Hải Hà, Tỉnh Quảng Ninh"/>
    <s v="0977425996"/>
    <s v="0977425996"/>
    <m/>
    <s v="08700010621"/>
    <s v="08700010621"/>
    <d v="2019-05-17T00:00:00"/>
    <d v="2019-11-16T00:00:00"/>
    <n v="1590400"/>
    <n v="1590400"/>
    <d v="2019-05-21T00:00:00"/>
    <m/>
    <n v="1590400"/>
    <m/>
    <s v="BVL"/>
    <n v="17"/>
    <n v="5"/>
    <s v="05701800026492175"/>
    <n v="1590400"/>
    <n v="1590400"/>
    <n v="0"/>
    <m/>
  </r>
  <r>
    <n v="883"/>
    <s v="Bảo Việt Nhân Thọ Móng Cái"/>
    <m/>
    <s v="S108701001"/>
    <s v="Phòng KD Móng Cái - MCA"/>
    <s v="A108701006"/>
    <s v="Ban Hải Hà 1 - MCA"/>
    <s v="U108701036"/>
    <x v="6"/>
    <s v="D108714799"/>
    <s v="Phạm Thị Đượm"/>
    <s v="Trưởng nhóm"/>
    <d v="2012-03-27T00:00:00"/>
    <m/>
    <s v="02301800096445"/>
    <s v="Đỗ Văn Đông"/>
    <s v="Thôn 1 Xã Quảng Trung, Huyện Hải Hà, Tỉnh Quảng Ninh"/>
    <m/>
    <m/>
    <m/>
    <s v="08700010619"/>
    <s v="08700010619"/>
    <d v="2019-05-17T00:00:00"/>
    <d v="2019-06-16T00:00:00"/>
    <n v="62800"/>
    <n v="62800"/>
    <d v="2019-05-16T00:00:00"/>
    <m/>
    <n v="62800"/>
    <m/>
    <s v="BVL"/>
    <n v="17"/>
    <n v="5"/>
    <s v="02301800096445175"/>
    <n v="62800"/>
    <n v="62800"/>
    <s v="AC/018P-0350639"/>
    <m/>
  </r>
  <r>
    <n v="884"/>
    <s v="Bảo Việt Nhân Thọ Móng Cái"/>
    <m/>
    <s v="S108701001"/>
    <s v="Phòng KD Móng Cái - MCA"/>
    <s v="A108701006"/>
    <s v="Ban Hải Hà 1 - MCA"/>
    <s v="U108701036"/>
    <x v="6"/>
    <s v="D108714799"/>
    <s v="Phạm Thị Đượm"/>
    <s v="Trưởng nhóm"/>
    <d v="2012-03-27T00:00:00"/>
    <m/>
    <s v="02301800131238"/>
    <s v="Phạm Thanh Viễn"/>
    <s v="Thôn Bắc Xã Phú Hải, Huyện Hải Hà, Tỉnh Quảng Ninh"/>
    <m/>
    <m/>
    <m/>
    <s v="08700010620"/>
    <s v="08700010620"/>
    <d v="2019-05-17T00:00:00"/>
    <d v="2019-06-16T00:00:00"/>
    <n v="42400"/>
    <n v="42400"/>
    <d v="2019-05-16T00:00:00"/>
    <m/>
    <n v="42400"/>
    <m/>
    <s v="BVL"/>
    <n v="17"/>
    <n v="5"/>
    <s v="02301800131238175"/>
    <n v="42400"/>
    <n v="42400"/>
    <s v="AC/018P-0350640"/>
    <m/>
  </r>
  <r>
    <n v="885"/>
    <s v="Bảo Việt Nhân Thọ Móng Cái"/>
    <m/>
    <s v="S108701001"/>
    <s v="Phòng KD Móng Cái - MCA"/>
    <s v="A108701006"/>
    <s v="Ban Hải Hà 1 - MCA"/>
    <s v="U108701036"/>
    <x v="6"/>
    <s v="D108714799"/>
    <s v="Phạm Thị Đượm"/>
    <s v="Trưởng nhóm"/>
    <d v="2012-03-27T00:00:00"/>
    <m/>
    <s v="05701800013683"/>
    <s v="Đinh Thị Giáng Hương"/>
    <s v="02 - Lý Thường Kiệt, Huyện Hải Hà, Tỉnh Quảng Ninh"/>
    <s v="0833415337"/>
    <m/>
    <m/>
    <s v="08700010624"/>
    <s v="08700010624"/>
    <d v="2019-05-18T00:00:00"/>
    <d v="2020-05-17T00:00:00"/>
    <n v="3491900"/>
    <n v="3491900"/>
    <d v="2019-05-17T00:00:00"/>
    <m/>
    <n v="3491900"/>
    <m/>
    <s v="BVL"/>
    <n v="18"/>
    <n v="5"/>
    <s v="05701800013683185"/>
    <n v="3491900"/>
    <n v="3491900"/>
    <n v="0"/>
    <m/>
  </r>
  <r>
    <n v="886"/>
    <s v="Bảo Việt Nhân Thọ Móng Cái"/>
    <m/>
    <s v="S108701001"/>
    <s v="Phòng KD Móng Cái - MCA"/>
    <s v="A108701006"/>
    <s v="Ban Hải Hà 1 - MCA"/>
    <s v="U108701036"/>
    <x v="6"/>
    <s v="D108714799"/>
    <s v="Phạm Thị Đượm"/>
    <s v="Trưởng nhóm"/>
    <d v="2012-03-27T00:00:00"/>
    <m/>
    <s v="02301800108933"/>
    <s v="Ngô Thị Mậu"/>
    <s v="Thôn 2 Xã Tiến Tới, Huyện Hải Hà, Tỉnh Quảng Ninh"/>
    <m/>
    <m/>
    <m/>
    <s v="08700010622"/>
    <s v="08700010622"/>
    <d v="2019-05-18T00:00:00"/>
    <d v="2019-08-17T00:00:00"/>
    <n v="309500"/>
    <n v="309500"/>
    <d v="2019-05-16T00:00:00"/>
    <m/>
    <n v="309500"/>
    <m/>
    <s v="BVL"/>
    <n v="18"/>
    <n v="5"/>
    <s v="02301800108933185"/>
    <n v="309500"/>
    <n v="309500"/>
    <s v="AC/018P-0350642"/>
    <m/>
  </r>
  <r>
    <n v="887"/>
    <s v="Bảo Việt Nhân Thọ Móng Cái"/>
    <m/>
    <s v="S108701001"/>
    <s v="Phòng KD Móng Cái - MCA"/>
    <s v="A108701006"/>
    <s v="Ban Hải Hà 1 - MCA"/>
    <s v="U108701036"/>
    <x v="6"/>
    <s v="D108714799"/>
    <s v="Phạm Thị Đượm"/>
    <s v="Trưởng nhóm"/>
    <d v="2012-03-27T00:00:00"/>
    <m/>
    <s v="05701800013744"/>
    <s v="Lê Ngọc Thanh"/>
    <s v="157 - Trần Bình Trọng, Huyện Hải Hà, Tỉnh Quảng Ninh"/>
    <s v="0816218088"/>
    <m/>
    <m/>
    <s v="08700010625"/>
    <s v="08700010625"/>
    <d v="2019-05-18T00:00:00"/>
    <d v="2020-05-17T00:00:00"/>
    <n v="3036500"/>
    <n v="3036500"/>
    <d v="2019-05-15T00:00:00"/>
    <m/>
    <n v="3036500"/>
    <m/>
    <s v="BVL"/>
    <n v="18"/>
    <n v="5"/>
    <s v="05701800013744185"/>
    <n v="3036500"/>
    <n v="3036500"/>
    <n v="0"/>
    <m/>
  </r>
  <r>
    <n v="888"/>
    <s v="Bảo Việt Nhân Thọ Móng Cái"/>
    <m/>
    <s v="S108701001"/>
    <s v="Phòng KD Móng Cái - MCA"/>
    <s v="A108701006"/>
    <s v="Ban Hải Hà 1 - MCA"/>
    <s v="U108701036"/>
    <x v="6"/>
    <s v="D108714799"/>
    <s v="Phạm Thị Đượm"/>
    <s v="Trưởng nhóm"/>
    <d v="2012-03-27T00:00:00"/>
    <m/>
    <s v="05701800013676"/>
    <s v="Phạm Thị Nhung"/>
    <s v="Thôn 8, Huyện Hải Hà, Tỉnh Quảng Ninh"/>
    <s v="0398923878"/>
    <m/>
    <m/>
    <s v="08700010623"/>
    <s v="08700010623"/>
    <d v="2019-05-18T00:00:00"/>
    <d v="2020-05-17T00:00:00"/>
    <n v="2775800"/>
    <n v="2775800"/>
    <d v="2019-05-16T00:00:00"/>
    <m/>
    <n v="2775800"/>
    <m/>
    <s v="BVL"/>
    <n v="18"/>
    <n v="5"/>
    <s v="05701800013676185"/>
    <n v="2775800"/>
    <n v="2775800"/>
    <s v="AC/018P-0350643"/>
    <m/>
  </r>
  <r>
    <n v="889"/>
    <s v="Bảo Việt Nhân Thọ Móng Cái"/>
    <m/>
    <s v="S108701001"/>
    <s v="Phòng KD Móng Cái - MCA"/>
    <s v="A108701006"/>
    <s v="Ban Hải Hà 1 - MCA"/>
    <s v="U108701036"/>
    <x v="6"/>
    <s v="D108714799"/>
    <s v="Phạm Thị Đượm"/>
    <s v="Trưởng nhóm"/>
    <d v="2012-03-27T00:00:00"/>
    <m/>
    <s v="569088078"/>
    <s v="Tạ Xuân Hải"/>
    <s v="217 - Lý Thường Kiệt, Thị trấn Quảng Hà, Huyện Hải Hà, Quảng Ninh"/>
    <m/>
    <m/>
    <s v="0977429699"/>
    <s v="AC/018P-0350650"/>
    <m/>
    <d v="2019-05-18T00:00:00"/>
    <d v="2019-06-17T00:00:00"/>
    <n v="1000000"/>
    <n v="1000000"/>
    <d v="2019-05-17T00:00:00"/>
    <m/>
    <n v="1000000"/>
    <m/>
    <s v="TAL"/>
    <n v="18"/>
    <n v="5"/>
    <s v="569088078185"/>
    <n v="1000000"/>
    <n v="1000000"/>
    <n v="0"/>
    <m/>
  </r>
  <r>
    <n v="890"/>
    <s v="Bảo Việt Nhân Thọ Móng Cái"/>
    <m/>
    <s v="S108701001"/>
    <s v="Phòng KD Móng Cái - MCA"/>
    <s v="A108701006"/>
    <s v="Ban Hải Hà 1 - MCA"/>
    <s v="U108701036"/>
    <x v="6"/>
    <s v="D108714799"/>
    <s v="Phạm Thị Đượm"/>
    <s v="Trưởng nhóm"/>
    <d v="2012-03-27T00:00:00"/>
    <m/>
    <s v="568829155"/>
    <s v="Phạm Thị Được ( Phạm Thị Khuê )"/>
    <s v="Thôn Nam, Xã Phú Hải, Huyện Hải Hà, Quảng Ninh"/>
    <m/>
    <m/>
    <s v="0976898034"/>
    <s v="AC/018P-0350646"/>
    <m/>
    <d v="2019-05-18T00:00:00"/>
    <d v="2019-06-17T00:00:00"/>
    <n v="1036778"/>
    <n v="1036778"/>
    <d v="2019-05-17T00:00:00"/>
    <m/>
    <n v="1036778"/>
    <m/>
    <s v="TAL"/>
    <n v="18"/>
    <n v="5"/>
    <s v="568829155185"/>
    <n v="1036778"/>
    <n v="1036778"/>
    <n v="0"/>
    <m/>
  </r>
  <r>
    <n v="891"/>
    <s v="Bảo Việt Nhân Thọ Móng Cái"/>
    <m/>
    <s v="S108701001"/>
    <s v="Phòng KD Móng Cái - MCA"/>
    <s v="A108701006"/>
    <s v="Ban Hải Hà 1 - MCA"/>
    <s v="U108701036"/>
    <x v="6"/>
    <s v="D108714799"/>
    <s v="Phạm Thị Đượm"/>
    <s v="Trưởng nhóm"/>
    <d v="2012-03-27T00:00:00"/>
    <m/>
    <s v="568345794"/>
    <s v="Đỗ Xuân Trường"/>
    <s v="SN 240 - Phố Lý Thường Kiệt, Thị trấn Quảng Hà, Huyện Hải Hà, Quảng Ninh"/>
    <m/>
    <m/>
    <m/>
    <s v="AC/018P-0350652"/>
    <m/>
    <d v="2019-05-20T00:00:00"/>
    <d v="2019-06-19T00:00:00"/>
    <n v="522200"/>
    <n v="522200"/>
    <d v="2019-05-18T00:00:00"/>
    <m/>
    <n v="522200"/>
    <m/>
    <s v="TAL"/>
    <n v="20"/>
    <n v="5"/>
    <s v="568345794205"/>
    <n v="522200"/>
    <n v="522200"/>
    <n v="0"/>
    <m/>
  </r>
  <r>
    <n v="892"/>
    <s v="Bảo Việt Nhân Thọ Móng Cái"/>
    <m/>
    <s v="S108701001"/>
    <s v="Phòng KD Móng Cái - MCA"/>
    <s v="A108701006"/>
    <s v="Ban Hải Hà 1 - MCA"/>
    <s v="U108701036"/>
    <x v="6"/>
    <s v="D108714799"/>
    <s v="Phạm Thị Đượm"/>
    <s v="Trưởng nhóm"/>
    <d v="2012-03-27T00:00:00"/>
    <m/>
    <s v="568139193"/>
    <s v="Bùi Văn Khuyến"/>
    <s v="103 - Trần Bình Trọng, Thị trấn Quảng Hà, Huyện Hải Hà, Quảng Ninh"/>
    <m/>
    <m/>
    <s v="01667444189"/>
    <s v="AC/018P-0350651"/>
    <m/>
    <d v="2019-05-20T00:00:00"/>
    <d v="2019-08-19T00:00:00"/>
    <n v="1000000"/>
    <n v="1000000"/>
    <d v="2019-05-18T00:00:00"/>
    <m/>
    <n v="1000000"/>
    <m/>
    <s v="TAL"/>
    <n v="20"/>
    <n v="5"/>
    <s v="568139193205"/>
    <n v="1000000"/>
    <n v="1000000"/>
    <n v="0"/>
    <m/>
  </r>
  <r>
    <n v="893"/>
    <s v="Bảo Việt Nhân Thọ Móng Cái"/>
    <m/>
    <s v="S108701001"/>
    <s v="Phòng KD Móng Cái - MCA"/>
    <s v="A108701006"/>
    <s v="Ban Hải Hà 1 - MCA"/>
    <s v="U108701036"/>
    <x v="6"/>
    <s v="D108714799"/>
    <s v="Phạm Thị Đượm"/>
    <s v="Trưởng nhóm"/>
    <d v="2012-03-27T00:00:00"/>
    <m/>
    <s v="568385038"/>
    <s v="Phạm Hồng Quảng"/>
    <s v="Ngô Quyền, Thị trấn Quảng Hà, Huyện Hải Hà, Quảng Ninh"/>
    <m/>
    <m/>
    <m/>
    <s v="AC/018P-0350655"/>
    <m/>
    <d v="2019-05-24T00:00:00"/>
    <d v="2019-06-23T00:00:00"/>
    <n v="507800"/>
    <n v="507800"/>
    <d v="2019-05-23T00:00:00"/>
    <m/>
    <n v="507800"/>
    <m/>
    <s v="TAL"/>
    <n v="24"/>
    <n v="5"/>
    <s v="568385038245"/>
    <n v="507800"/>
    <n v="507800"/>
    <n v="0"/>
    <m/>
  </r>
  <r>
    <n v="894"/>
    <s v="Bảo Việt Nhân Thọ Móng Cái"/>
    <m/>
    <s v="S108701001"/>
    <s v="Phòng KD Móng Cái - MCA"/>
    <s v="A108701006"/>
    <s v="Ban Hải Hà 1 - MCA"/>
    <s v="U108701036"/>
    <x v="6"/>
    <s v="D108714799"/>
    <s v="Phạm Thị Đượm"/>
    <s v="Trưởng nhóm"/>
    <d v="2012-03-27T00:00:00"/>
    <m/>
    <s v="568386347"/>
    <s v="Nguyễn Thị Hiền"/>
    <s v="Ngô Quyền, Thị trấn Quảng Hà, Huyện Hải Hà, Quảng Ninh"/>
    <m/>
    <m/>
    <s v="01638293398"/>
    <s v="AC/018P-0350656"/>
    <m/>
    <d v="2019-05-24T00:00:00"/>
    <d v="2019-06-23T00:00:00"/>
    <n v="518027"/>
    <n v="518027"/>
    <d v="2019-05-23T00:00:00"/>
    <m/>
    <n v="518027"/>
    <m/>
    <s v="TAL"/>
    <n v="24"/>
    <n v="5"/>
    <s v="568386347245"/>
    <n v="518027"/>
    <n v="518027"/>
    <n v="0"/>
    <m/>
  </r>
  <r>
    <n v="895"/>
    <s v="Bảo Việt Nhân Thọ Móng Cái"/>
    <m/>
    <s v="S108701001"/>
    <s v="Phòng KD Móng Cái - MCA"/>
    <s v="A108701006"/>
    <s v="Ban Hải Hà 1 - MCA"/>
    <s v="U108701036"/>
    <x v="6"/>
    <s v="D108714799"/>
    <s v="Phạm Thị Đượm"/>
    <s v="Trưởng nhóm"/>
    <d v="2012-03-27T00:00:00"/>
    <m/>
    <s v="02301800097367"/>
    <s v="Đào Thị Nga"/>
    <s v="Phố 3A Thị Trấn Quảng Hà, Huyện Hải Hà, Tỉnh Quảng Ninh"/>
    <m/>
    <m/>
    <m/>
    <s v="08700010626"/>
    <s v="08700010626"/>
    <d v="2019-05-24T00:00:00"/>
    <d v="2019-08-23T00:00:00"/>
    <n v="246000"/>
    <n v="246000"/>
    <d v="2019-05-16T00:00:00"/>
    <m/>
    <n v="246000"/>
    <m/>
    <s v="BVL"/>
    <n v="24"/>
    <n v="5"/>
    <s v="02301800097367245"/>
    <n v="246000"/>
    <n v="246000"/>
    <n v="0"/>
    <m/>
  </r>
  <r>
    <n v="896"/>
    <s v="Bảo Việt Nhân Thọ Móng Cái"/>
    <m/>
    <s v="S108701001"/>
    <s v="Phòng KD Móng Cái - MCA"/>
    <s v="A108701006"/>
    <s v="Ban Hải Hà 1 - MCA"/>
    <s v="U108701036"/>
    <x v="6"/>
    <s v="D108714799"/>
    <s v="Phạm Thị Đượm"/>
    <s v="Trưởng nhóm"/>
    <d v="2012-03-27T00:00:00"/>
    <m/>
    <s v="02301800115597"/>
    <s v="Đinh Thị Minh Thu"/>
    <s v="Trường Trung Học Phổ Thông Hải Hà, Huyện Hải Hà, Tỉnh Quảng Ninh"/>
    <m/>
    <m/>
    <m/>
    <s v="08700010627"/>
    <s v="08700010627"/>
    <d v="2019-05-24T00:00:00"/>
    <d v="2019-06-23T00:00:00"/>
    <n v="61600"/>
    <n v="61600"/>
    <d v="2019-05-16T00:00:00"/>
    <m/>
    <n v="61600"/>
    <m/>
    <s v="BVL"/>
    <n v="24"/>
    <n v="5"/>
    <s v="02301800115597245"/>
    <n v="61600"/>
    <n v="61600"/>
    <n v="0"/>
    <m/>
  </r>
  <r>
    <n v="897"/>
    <s v="Bảo Việt Nhân Thọ Móng Cái"/>
    <m/>
    <s v="S108701001"/>
    <s v="Phòng KD Móng Cái - MCA"/>
    <s v="A108701006"/>
    <s v="Ban Hải Hà 1 - MCA"/>
    <s v="U108701036"/>
    <x v="6"/>
    <s v="D108714799"/>
    <s v="Phạm Thị Đượm"/>
    <s v="Trưởng nhóm"/>
    <d v="2012-03-27T00:00:00"/>
    <m/>
    <s v="568205196"/>
    <s v="Khúc Thị Huyền"/>
    <s v="Thôn 6, Xã Quảng Điền, Huyện Hải Hà, Quảng Ninh"/>
    <m/>
    <m/>
    <s v="0947045705"/>
    <s v="AC/018P-0350658"/>
    <m/>
    <d v="2019-05-25T00:00:00"/>
    <d v="2019-08-24T00:00:00"/>
    <n v="2043978"/>
    <m/>
    <m/>
    <m/>
    <m/>
    <m/>
    <s v="TAL"/>
    <n v="25"/>
    <n v="5"/>
    <s v="568205196255"/>
    <s v=""/>
    <s v=""/>
    <s v=""/>
    <m/>
  </r>
  <r>
    <n v="898"/>
    <s v="Bảo Việt Nhân Thọ Móng Cái"/>
    <m/>
    <s v="S108701001"/>
    <s v="Phòng KD Móng Cái - MCA"/>
    <s v="A108701006"/>
    <s v="Ban Hải Hà 1 - MCA"/>
    <s v="U108701036"/>
    <x v="6"/>
    <s v="D108714799"/>
    <s v="Phạm Thị Đượm"/>
    <s v="Trưởng nhóm"/>
    <d v="2012-03-27T00:00:00"/>
    <m/>
    <s v="568149735"/>
    <s v="Hoàng Thị Huệ"/>
    <s v="Thôn 2, Xã Quảng Long, Huyện Hải Hà, Quảng Ninh"/>
    <m/>
    <m/>
    <s v="0979025980"/>
    <s v="AC/018P-0350657"/>
    <m/>
    <d v="2019-05-25T00:00:00"/>
    <d v="2019-06-24T00:00:00"/>
    <n v="1000000"/>
    <n v="1000000"/>
    <d v="2019-05-21T00:00:00"/>
    <m/>
    <n v="1000000"/>
    <m/>
    <s v="TAL"/>
    <n v="25"/>
    <n v="5"/>
    <s v="568149735255"/>
    <n v="1000000"/>
    <n v="1000000"/>
    <n v="0"/>
    <m/>
  </r>
  <r>
    <n v="899"/>
    <s v="Bảo Việt Nhân Thọ Móng Cái"/>
    <m/>
    <s v="S108701001"/>
    <s v="Phòng KD Móng Cái - MCA"/>
    <s v="A108701006"/>
    <s v="Ban Hải Hà 1 - MCA"/>
    <s v="U108701036"/>
    <x v="6"/>
    <s v="D108714799"/>
    <s v="Phạm Thị Đượm"/>
    <s v="Trưởng nhóm"/>
    <d v="2012-03-27T00:00:00"/>
    <m/>
    <s v="568205517"/>
    <s v="Bùi Văn Nam"/>
    <s v="100 - Trần Quốc Toản, Thị trấn Quảng Hà, Huyện Hải Hà, Quảng Ninh"/>
    <m/>
    <m/>
    <s v="0979328898"/>
    <s v="AC/018P-0350659"/>
    <m/>
    <d v="2019-05-25T00:00:00"/>
    <d v="2019-08-24T00:00:00"/>
    <n v="1500000"/>
    <n v="1500000"/>
    <d v="2019-05-23T00:00:00"/>
    <m/>
    <n v="1500000"/>
    <m/>
    <s v="TAL"/>
    <n v="25"/>
    <n v="5"/>
    <s v="568205517255"/>
    <n v="1500000"/>
    <n v="1500000"/>
    <n v="0"/>
    <m/>
  </r>
  <r>
    <n v="900"/>
    <s v="Bảo Việt Nhân Thọ Móng Cái"/>
    <m/>
    <s v="S108701001"/>
    <s v="Phòng KD Móng Cái - MCA"/>
    <s v="A108701006"/>
    <s v="Ban Hải Hà 1 - MCA"/>
    <s v="U108701036"/>
    <x v="6"/>
    <s v="D108714799"/>
    <s v="Phạm Thị Đượm"/>
    <s v="Trưởng nhóm"/>
    <d v="2012-03-27T00:00:00"/>
    <m/>
    <s v="568318728"/>
    <s v="Lê Thúy Hằng"/>
    <s v="Phố Lý Thường Kiệt, Thị trấn Quảng Hà, Huyện Hải Hà, Quảng Ninh"/>
    <m/>
    <m/>
    <s v="0904.345.396"/>
    <s v="AC/018P-0350660"/>
    <m/>
    <d v="2019-05-25T00:00:00"/>
    <d v="2019-11-24T00:00:00"/>
    <n v="5000000"/>
    <n v="5000000"/>
    <d v="2019-05-24T00:00:00"/>
    <m/>
    <n v="5000000"/>
    <m/>
    <s v="TAL"/>
    <n v="25"/>
    <n v="5"/>
    <s v="568318728255"/>
    <n v="5000000"/>
    <n v="5000000"/>
    <n v="0"/>
    <m/>
  </r>
  <r>
    <n v="901"/>
    <s v="Bảo Việt Nhân Thọ Móng Cái"/>
    <m/>
    <s v="S108701001"/>
    <s v="Phòng KD Móng Cái - MCA"/>
    <s v="A108701006"/>
    <s v="Ban Hải Hà 1 - MCA"/>
    <s v="U108701036"/>
    <x v="6"/>
    <s v="D108714799"/>
    <s v="Phạm Thị Đượm"/>
    <s v="Trưởng nhóm"/>
    <d v="2012-03-27T00:00:00"/>
    <m/>
    <s v="568281567"/>
    <s v="Đinh Thế Hưng"/>
    <s v="Số 48 - Hoàng Hoa Thám, Thị trấn Quảng Hà, Huyện Hải Hà, Quảng Ninh"/>
    <m/>
    <m/>
    <s v="0988 119 998"/>
    <s v="AC/018P-0350662"/>
    <m/>
    <d v="2019-05-26T00:00:00"/>
    <d v="2019-08-25T00:00:00"/>
    <n v="2123826"/>
    <n v="2123826"/>
    <m/>
    <m/>
    <m/>
    <m/>
    <s v="TAL"/>
    <n v="26"/>
    <n v="5"/>
    <s v="568281567265"/>
    <n v="2123826"/>
    <n v="2123826"/>
    <n v="0"/>
    <m/>
  </r>
  <r>
    <n v="902"/>
    <s v="Bảo Việt Nhân Thọ Móng Cái"/>
    <m/>
    <s v="S108701001"/>
    <s v="Phòng KD Móng Cái - MCA"/>
    <s v="A108701006"/>
    <s v="Ban Hải Hà 1 - MCA"/>
    <s v="U108701036"/>
    <x v="6"/>
    <s v="D108714799"/>
    <s v="Phạm Thị Đượm"/>
    <s v="Trưởng nhóm"/>
    <d v="2012-03-27T00:00:00"/>
    <m/>
    <s v="568280756"/>
    <s v="Nguyễn Hồng Văn"/>
    <s v="Thôn 5, Xã Quảng Long, Huyện Hải Hà, Quảng Ninh"/>
    <m/>
    <m/>
    <s v="01666 785 548"/>
    <s v="AC/018P-0350661"/>
    <m/>
    <d v="2019-05-26T00:00:00"/>
    <d v="2019-08-25T00:00:00"/>
    <n v="2500000"/>
    <n v="2500000"/>
    <m/>
    <m/>
    <m/>
    <m/>
    <s v="TAL"/>
    <n v="26"/>
    <n v="5"/>
    <s v="568280756265"/>
    <n v="2500000"/>
    <n v="2500000"/>
    <n v="0"/>
    <m/>
  </r>
  <r>
    <n v="903"/>
    <s v="Bảo Việt Nhân Thọ Móng Cái"/>
    <m/>
    <s v="S108701001"/>
    <s v="Phòng KD Móng Cái - MCA"/>
    <s v="A108701006"/>
    <s v="Ban Hải Hà 1 - MCA"/>
    <s v="U108701036"/>
    <x v="6"/>
    <s v="D108714799"/>
    <s v="Phạm Thị Đượm"/>
    <s v="Trưởng nhóm"/>
    <d v="2012-03-27T00:00:00"/>
    <m/>
    <s v="02301800090696"/>
    <s v="Bùi Thị Thu Hoài"/>
    <s v="Phố 3 Thị Trấn Quảng Hà, Huyện Hải Hà, Tỉnh Quảng Ninh"/>
    <m/>
    <m/>
    <m/>
    <s v="08700010629"/>
    <s v="08700010629"/>
    <d v="2019-05-27T00:00:00"/>
    <d v="2019-06-26T00:00:00"/>
    <n v="83000"/>
    <n v="83000"/>
    <d v="2019-05-16T00:00:00"/>
    <m/>
    <n v="83000"/>
    <m/>
    <s v="BVL"/>
    <n v="27"/>
    <n v="5"/>
    <s v="02301800090696275"/>
    <n v="83000"/>
    <n v="83000"/>
    <s v="AC/018P-0350664"/>
    <m/>
  </r>
  <r>
    <n v="904"/>
    <s v="Bảo Việt Nhân Thọ Móng Cái"/>
    <m/>
    <s v="S108701001"/>
    <s v="Phòng KD Móng Cái - MCA"/>
    <s v="A108701006"/>
    <s v="Ban Hải Hà 1 - MCA"/>
    <s v="U108701036"/>
    <x v="6"/>
    <s v="D108714799"/>
    <s v="Phạm Thị Đượm"/>
    <s v="Trưởng nhóm"/>
    <d v="2012-03-27T00:00:00"/>
    <m/>
    <s v="568242772"/>
    <s v="Nguyễn Thị Thanh"/>
    <s v="Thôn 5, Xã Quảng Long, Huyện Hải Hà, Quảng Ninh"/>
    <m/>
    <m/>
    <s v="01666 785 548"/>
    <s v="AC/018P-0350666"/>
    <m/>
    <d v="2019-05-27T00:00:00"/>
    <d v="2019-08-26T00:00:00"/>
    <n v="1530420"/>
    <n v="1530420"/>
    <m/>
    <m/>
    <m/>
    <m/>
    <s v="TAL"/>
    <n v="27"/>
    <n v="5"/>
    <s v="568242772275"/>
    <n v="1530420"/>
    <n v="1530420"/>
    <s v="AC/018P-0350666"/>
    <m/>
  </r>
  <r>
    <n v="905"/>
    <s v="Bảo Việt Nhân Thọ Móng Cái"/>
    <m/>
    <s v="S108701001"/>
    <s v="Phòng KD Móng Cái - MCA"/>
    <s v="A108701006"/>
    <s v="Ban Hải Hà 1 - MCA"/>
    <s v="U108701036"/>
    <x v="6"/>
    <s v="D108714799"/>
    <s v="Phạm Thị Đượm"/>
    <s v="Trưởng nhóm"/>
    <d v="2012-03-27T00:00:00"/>
    <m/>
    <s v="02301800090672"/>
    <s v="Chu Thị Liên"/>
    <s v="Phố 3 Thị Trấn Quảng Hà, Huyện Hải Hà, Tỉnh Quảng Ninh"/>
    <m/>
    <m/>
    <m/>
    <s v="08700010628"/>
    <s v="08700010628"/>
    <d v="2019-05-27T00:00:00"/>
    <d v="2020-05-26T00:00:00"/>
    <n v="249400"/>
    <n v="249400"/>
    <d v="2019-05-16T00:00:00"/>
    <m/>
    <n v="249400"/>
    <m/>
    <s v="BVL"/>
    <n v="27"/>
    <n v="5"/>
    <s v="02301800090672275"/>
    <n v="249400"/>
    <n v="249400"/>
    <n v="0"/>
    <m/>
  </r>
  <r>
    <n v="906"/>
    <s v="Bảo Việt Nhân Thọ Móng Cái"/>
    <m/>
    <s v="S108701001"/>
    <s v="Phòng KD Móng Cái - MCA"/>
    <s v="A108701006"/>
    <s v="Ban Hải Hà 1 - MCA"/>
    <s v="U108701036"/>
    <x v="6"/>
    <s v="D108714799"/>
    <s v="Phạm Thị Đượm"/>
    <s v="Trưởng nhóm"/>
    <d v="2012-03-27T00:00:00"/>
    <m/>
    <s v="02301800099088"/>
    <s v="Ngô Văn Cường"/>
    <s v="Thôn 2 Xã Tiến Tới, Huyện Hải Hà, Tỉnh Quảng Ninh"/>
    <m/>
    <m/>
    <m/>
    <s v="08700010630"/>
    <s v="08700010630"/>
    <d v="2019-05-27T00:00:00"/>
    <d v="2019-06-26T00:00:00"/>
    <n v="41400"/>
    <n v="41400"/>
    <d v="2019-05-16T00:00:00"/>
    <m/>
    <n v="41400"/>
    <m/>
    <s v="BVL"/>
    <n v="27"/>
    <n v="5"/>
    <s v="02301800099088275"/>
    <n v="41400"/>
    <n v="41400"/>
    <s v="AC/018P-0350665"/>
    <m/>
  </r>
  <r>
    <n v="907"/>
    <s v="Bảo Việt Nhân Thọ Móng Cái"/>
    <m/>
    <s v="S108701001"/>
    <s v="Phòng KD Móng Cái - MCA"/>
    <s v="A108701006"/>
    <s v="Ban Hải Hà 1 - MCA"/>
    <s v="U108701036"/>
    <x v="6"/>
    <s v="D108714799"/>
    <s v="Phạm Thị Đượm"/>
    <s v="Trưởng nhóm"/>
    <d v="2012-03-27T00:00:00"/>
    <m/>
    <s v="02301800110615"/>
    <s v="Phạm Thị Châm"/>
    <s v="Thôn 1 Xã Quảng Điền, Huyện Hải Hà, Tỉnh Quảng Ninh"/>
    <m/>
    <m/>
    <m/>
    <s v="08700010631"/>
    <s v="08700010631"/>
    <d v="2019-05-29T00:00:00"/>
    <d v="2019-08-28T00:00:00"/>
    <n v="127900"/>
    <n v="127900"/>
    <d v="2019-05-16T00:00:00"/>
    <m/>
    <n v="127900"/>
    <m/>
    <s v="BVL"/>
    <n v="29"/>
    <n v="5"/>
    <s v="02301800110615295"/>
    <n v="127900"/>
    <n v="127900"/>
    <s v="AC/018P-0350667"/>
    <m/>
  </r>
  <r>
    <n v="908"/>
    <s v="Bảo Việt Nhân Thọ Móng Cái"/>
    <m/>
    <s v="S108701001"/>
    <s v="Phòng KD Móng Cái - MCA"/>
    <s v="A108701006"/>
    <s v="Ban Hải Hà 1 - MCA"/>
    <s v="U108701036"/>
    <x v="6"/>
    <s v="D108714799"/>
    <s v="Phạm Thị Đượm"/>
    <s v="Trưởng nhóm"/>
    <d v="2012-03-27T00:00:00"/>
    <m/>
    <s v="568244549"/>
    <s v="Phạm Thị Hương ( Phạm Lan Hương )"/>
    <s v="Thôn Trại Dinh, Xã Đầm Hà, Huyện Đầm Hà, Quảng Ninh"/>
    <m/>
    <m/>
    <s v="01679 537 928"/>
    <s v="AC/018P-0350670"/>
    <m/>
    <d v="2019-05-30T00:00:00"/>
    <d v="2019-11-29T00:00:00"/>
    <n v="3000000"/>
    <n v="3000000"/>
    <m/>
    <m/>
    <m/>
    <m/>
    <s v="TAL"/>
    <n v="30"/>
    <n v="5"/>
    <s v="568244549305"/>
    <n v="3000000"/>
    <n v="3000000"/>
    <s v="AC/018P-0350670"/>
    <m/>
  </r>
  <r>
    <n v="909"/>
    <s v="Bảo Việt Nhân Thọ Móng Cái"/>
    <m/>
    <s v="S108701001"/>
    <s v="Phòng KD Móng Cái - MCA"/>
    <s v="A108701006"/>
    <s v="Ban Hải Hà 1 - MCA"/>
    <s v="U108701036"/>
    <x v="6"/>
    <s v="D108714799"/>
    <s v="Phạm Thị Đượm"/>
    <s v="Trưởng nhóm"/>
    <d v="2012-03-27T00:00:00"/>
    <m/>
    <s v="568244533"/>
    <s v="Nguyễn Thị Huệ"/>
    <s v="SN 13- Trần Bình Trọng, Thị trấn Quảng Hà, Huyện Hải Hà, Quảng Ninh"/>
    <m/>
    <m/>
    <s v="0973615438"/>
    <s v="AC/018P-0350669"/>
    <m/>
    <d v="2019-05-30T00:00:00"/>
    <d v="2020-05-29T00:00:00"/>
    <n v="8182576"/>
    <n v="8182576"/>
    <m/>
    <m/>
    <m/>
    <m/>
    <s v="TAL"/>
    <n v="30"/>
    <n v="5"/>
    <s v="568244533305"/>
    <n v="8182576"/>
    <n v="8182576"/>
    <n v="0"/>
    <m/>
  </r>
  <r>
    <n v="910"/>
    <s v="Bảo Việt Nhân Thọ Móng Cái"/>
    <m/>
    <s v="S108701001"/>
    <s v="Phòng KD Móng Cái - MCA"/>
    <s v="A108701006"/>
    <s v="Ban Hải Hà 1 - MCA"/>
    <s v="U108701036"/>
    <x v="6"/>
    <s v="D108714799"/>
    <s v="Phạm Thị Đượm"/>
    <s v="Trưởng nhóm"/>
    <d v="2012-03-27T00:00:00"/>
    <m/>
    <s v="02301800188775"/>
    <s v="Phạm Văn Đạo"/>
    <s v="Thôn 2 Xã Tiến Tới, Huyện Hải Hà, Tỉnh Quảng Ninh"/>
    <m/>
    <m/>
    <m/>
    <s v="08700010632"/>
    <s v="08700010632"/>
    <d v="2019-05-30T00:00:00"/>
    <d v="2019-06-29T00:00:00"/>
    <n v="43000"/>
    <n v="43000"/>
    <d v="2019-05-16T00:00:00"/>
    <m/>
    <n v="43000"/>
    <m/>
    <s v="BVL"/>
    <n v="30"/>
    <n v="5"/>
    <s v="02301800188775305"/>
    <n v="43000"/>
    <n v="43000"/>
    <n v="0"/>
    <m/>
  </r>
  <r>
    <n v="911"/>
    <s v="Bảo Việt Nhân Thọ Móng Cái"/>
    <m/>
    <s v="S108701001"/>
    <s v="Phòng KD Móng Cái - MCA"/>
    <s v="A108701006"/>
    <s v="Ban Hải Hà 1 - MCA"/>
    <s v="U108701036"/>
    <x v="6"/>
    <s v="D108714799"/>
    <s v="Phạm Thị Đượm"/>
    <s v="Trưởng nhóm"/>
    <d v="2012-03-27T00:00:00"/>
    <m/>
    <s v="568140868"/>
    <s v="Đỗ Thị Được"/>
    <s v="27 - Trần Bình Trọng, Thị trấn Quảng Hà, Huyện Hải Hà, Quảng Ninh"/>
    <m/>
    <m/>
    <s v="0915345609"/>
    <s v="AC/018P-0350671"/>
    <m/>
    <d v="2019-05-31T00:00:00"/>
    <d v="2019-06-29T00:00:00"/>
    <n v="529010"/>
    <n v="529010"/>
    <d v="2019-05-17T00:00:00"/>
    <m/>
    <n v="529010"/>
    <m/>
    <s v="TAL"/>
    <n v="31"/>
    <n v="5"/>
    <s v="568140868315"/>
    <n v="529010"/>
    <n v="529010"/>
    <s v="AC/018P-0350671"/>
    <m/>
  </r>
  <r>
    <n v="912"/>
    <s v="Bảo Việt Nhân Thọ Móng Cái"/>
    <m/>
    <s v="S108701001"/>
    <s v="Phòng KD Móng Cái - MCA"/>
    <s v="A108701006"/>
    <s v="Ban Hải Hà 1 - MCA"/>
    <s v="U108700022"/>
    <x v="7"/>
    <s v="D108704844"/>
    <s v="Nguyễn Thị Tâm"/>
    <s v="Trưởng nhóm danh dự"/>
    <d v="1998-07-28T00:00:00"/>
    <m/>
    <s v="568095686"/>
    <s v="Mạc Thị Ái Liên"/>
    <s v="Thôn 8, Xã Hải Đông, Thành phố Móng Cái, Quảng Ninh"/>
    <m/>
    <m/>
    <s v="01698389685"/>
    <s v="AC/018P-0349318"/>
    <m/>
    <d v="2019-04-03T00:00:00"/>
    <d v="2019-07-02T00:00:00"/>
    <n v="1500000"/>
    <m/>
    <m/>
    <m/>
    <n v="1500000"/>
    <m/>
    <s v="TAL"/>
    <n v="3"/>
    <n v="4"/>
    <s v="56809568634"/>
    <n v="1500000"/>
    <s v=""/>
    <s v=""/>
    <m/>
  </r>
  <r>
    <n v="913"/>
    <s v="Bảo Việt Nhân Thọ Móng Cái"/>
    <m/>
    <s v="S108701001"/>
    <s v="Phòng KD Móng Cái - MCA"/>
    <s v="A108701006"/>
    <s v="Ban Hải Hà 1 - MCA"/>
    <s v="U108700022"/>
    <x v="7"/>
    <s v="D108704844"/>
    <s v="Nguyễn Thị Tâm"/>
    <s v="Trưởng nhóm danh dự"/>
    <d v="1998-07-28T00:00:00"/>
    <m/>
    <s v="02301800227504"/>
    <s v="Phạm Trung Điệu"/>
    <s v="Thôn 8 Xã Hải Hoà, Thành phố Móng Cái, Tỉnh Quảng Ninh"/>
    <m/>
    <s v="881783"/>
    <m/>
    <s v="08700010277"/>
    <s v="08700010277"/>
    <d v="2019-04-25T00:00:00"/>
    <d v="2019-10-24T00:00:00"/>
    <n v="2409200"/>
    <n v="2409200"/>
    <d v="2019-05-09T00:00:00"/>
    <m/>
    <n v="2409200"/>
    <m/>
    <s v="BVL"/>
    <n v="25"/>
    <n v="4"/>
    <s v="02301800227504254"/>
    <n v="2409200"/>
    <n v="2409200"/>
    <s v="AC/018P-0349330"/>
    <m/>
  </r>
  <r>
    <n v="914"/>
    <s v="Bảo Việt Nhân Thọ Móng Cái"/>
    <m/>
    <s v="S108701001"/>
    <s v="Phòng KD Móng Cái - MCA"/>
    <s v="A108701006"/>
    <s v="Ban Hải Hà 1 - MCA"/>
    <s v="U108700022"/>
    <x v="7"/>
    <s v="D108704844"/>
    <s v="Nguyễn Thị Tâm"/>
    <s v="Trưởng nhóm danh dự"/>
    <d v="1998-07-28T00:00:00"/>
    <m/>
    <s v="05701800041648"/>
    <s v="Nguyễn Thị Thu Huyền"/>
    <s v="Tổ 5 - Khu 1, Thành phố Hạ Long, Tỉnh Quảng Ninh"/>
    <s v="0767162342"/>
    <m/>
    <m/>
    <s v="08700010278"/>
    <s v="08700010278"/>
    <d v="2019-04-25T00:00:00"/>
    <d v="2020-04-24T00:00:00"/>
    <n v="6171900"/>
    <n v="6171900"/>
    <d v="2019-05-18T00:00:00"/>
    <m/>
    <n v="6171900"/>
    <m/>
    <s v="BVL"/>
    <n v="25"/>
    <n v="4"/>
    <s v="05701800041648254"/>
    <n v="6171900"/>
    <n v="6171900"/>
    <s v="AC/018P-0349331"/>
    <m/>
  </r>
  <r>
    <n v="915"/>
    <s v="Bảo Việt Nhân Thọ Móng Cái"/>
    <m/>
    <s v="S108701001"/>
    <s v="Phòng KD Móng Cái - MCA"/>
    <s v="A108701006"/>
    <s v="Ban Hải Hà 1 - MCA"/>
    <s v="U108700022"/>
    <x v="7"/>
    <s v="D108704844"/>
    <s v="Nguyễn Thị Tâm"/>
    <s v="Trưởng nhóm danh dự"/>
    <d v="1998-07-28T00:00:00"/>
    <m/>
    <s v="02301800233727"/>
    <s v="Phạm Thị Minh Hiền"/>
    <s v="38 Vân Đồn Trần Phú, Thành phố Móng Cái, Tỉnh Quảng Ninh"/>
    <m/>
    <m/>
    <m/>
    <s v="08700010279"/>
    <m/>
    <d v="2019-04-29T00:00:00"/>
    <d v="2019-05-28T00:00:00"/>
    <n v="197500"/>
    <m/>
    <m/>
    <m/>
    <n v="197500"/>
    <m/>
    <s v="BVL"/>
    <n v="29"/>
    <n v="4"/>
    <s v="02301800233727294"/>
    <n v="197500"/>
    <s v=""/>
    <s v=""/>
    <m/>
  </r>
  <r>
    <n v="916"/>
    <s v="Bảo Việt Nhân Thọ Móng Cái"/>
    <m/>
    <s v="S108701001"/>
    <s v="Phòng KD Móng Cái - MCA"/>
    <s v="A108701006"/>
    <s v="Ban Hải Hà 1 - MCA"/>
    <s v="U108700022"/>
    <x v="7"/>
    <s v="D108704844"/>
    <s v="Nguyễn Thị Tâm"/>
    <s v="Trưởng nhóm danh dự"/>
    <d v="1998-07-28T00:00:00"/>
    <m/>
    <s v="568743354"/>
    <s v="Ngô Thị Minh"/>
    <s v="Khu 7, Phường Hải Yên, Thành phố Móng Cái, Quảng Ninh"/>
    <m/>
    <m/>
    <s v="01695835330"/>
    <s v="AC/018P-0350567"/>
    <m/>
    <d v="2019-05-03T00:00:00"/>
    <d v="2019-06-02T00:00:00"/>
    <n v="1000367"/>
    <m/>
    <m/>
    <m/>
    <n v="1000367"/>
    <m/>
    <s v="TAL"/>
    <n v="3"/>
    <n v="5"/>
    <s v="56874335435"/>
    <n v="1000367"/>
    <s v=""/>
    <s v=""/>
    <m/>
  </r>
  <r>
    <n v="917"/>
    <s v="Bảo Việt Nhân Thọ Móng Cái"/>
    <m/>
    <s v="S108701001"/>
    <s v="Phòng KD Móng Cái - MCA"/>
    <s v="A108701006"/>
    <s v="Ban Hải Hà 1 - MCA"/>
    <s v="U108700022"/>
    <x v="7"/>
    <s v="D108704844"/>
    <s v="Nguyễn Thị Tâm"/>
    <s v="Trưởng nhóm danh dự"/>
    <d v="1998-07-28T00:00:00"/>
    <m/>
    <s v="05701800023422"/>
    <s v="Lê Thúy Nhàn"/>
    <s v="Sn 19 - Tô Hiệu, Thành phố Móng Cái, Tỉnh Quảng Ninh"/>
    <s v="0903459586"/>
    <m/>
    <m/>
    <s v="08700010554"/>
    <m/>
    <d v="2019-05-04T00:00:00"/>
    <d v="2019-08-03T00:00:00"/>
    <n v="2002600"/>
    <m/>
    <m/>
    <m/>
    <n v="2002600"/>
    <m/>
    <s v="BVL"/>
    <n v="4"/>
    <n v="5"/>
    <s v="0570180002342245"/>
    <n v="2002600"/>
    <s v=""/>
    <s v=""/>
    <m/>
  </r>
  <r>
    <n v="918"/>
    <s v="Bảo Việt Nhân Thọ Móng Cái"/>
    <m/>
    <s v="S108701001"/>
    <s v="Phòng KD Móng Cái - MCA"/>
    <s v="A108701006"/>
    <s v="Ban Hải Hà 1 - MCA"/>
    <s v="U108700022"/>
    <x v="7"/>
    <s v="D108704844"/>
    <s v="Nguyễn Thị Tâm"/>
    <s v="Trưởng nhóm danh dự"/>
    <d v="1998-07-28T00:00:00"/>
    <m/>
    <s v="568234791"/>
    <s v="Đào Thị Thuận"/>
    <s v="Tổ 4 - Khu 4, Phường Giếng Đáy, Thành phố Hạ Long, Quảng Ninh"/>
    <m/>
    <m/>
    <s v="0915529091"/>
    <s v="AC/018P-0350569"/>
    <m/>
    <d v="2019-05-06T00:00:00"/>
    <d v="2020-05-05T00:00:00"/>
    <n v="5188690"/>
    <m/>
    <m/>
    <m/>
    <n v="5188690"/>
    <m/>
    <s v="TAL"/>
    <n v="6"/>
    <n v="5"/>
    <s v="56823479165"/>
    <n v="5188690"/>
    <s v=""/>
    <s v=""/>
    <m/>
  </r>
  <r>
    <n v="919"/>
    <s v="Bảo Việt Nhân Thọ Móng Cái"/>
    <m/>
    <s v="S108701001"/>
    <s v="Phòng KD Móng Cái - MCA"/>
    <s v="A108701006"/>
    <s v="Ban Hải Hà 1 - MCA"/>
    <s v="U108700022"/>
    <x v="7"/>
    <s v="D108704844"/>
    <s v="Nguyễn Thị Tâm"/>
    <s v="Trưởng nhóm danh dự"/>
    <d v="1998-07-28T00:00:00"/>
    <m/>
    <s v="568785003"/>
    <s v="Huỳnh Minh Đức"/>
    <s v="Số nhà 771 - Nguyễn Văn Cừ, Phường Hồng Hải, Thành phố Hạ Long, Quảng Ninh"/>
    <m/>
    <m/>
    <s v="0982288850"/>
    <s v="AC/018P-0350571"/>
    <m/>
    <d v="2019-05-09T00:00:00"/>
    <d v="2019-08-08T00:00:00"/>
    <n v="1999850"/>
    <m/>
    <m/>
    <m/>
    <n v="1999850"/>
    <m/>
    <s v="TAL"/>
    <n v="9"/>
    <n v="5"/>
    <s v="56878500395"/>
    <n v="1999850"/>
    <s v=""/>
    <s v=""/>
    <m/>
  </r>
  <r>
    <n v="920"/>
    <s v="Bảo Việt Nhân Thọ Móng Cái"/>
    <m/>
    <s v="S108701001"/>
    <s v="Phòng KD Móng Cái - MCA"/>
    <s v="A108701006"/>
    <s v="Ban Hải Hà 1 - MCA"/>
    <s v="U108700022"/>
    <x v="7"/>
    <s v="D108704844"/>
    <s v="Nguyễn Thị Tâm"/>
    <s v="Trưởng nhóm danh dự"/>
    <d v="1998-07-28T00:00:00"/>
    <m/>
    <s v="02301800224916"/>
    <s v="Đỗ Thị Hoàng"/>
    <s v="Khu Thọ Xuân Hoà Lạc, Thành phố Móng Cái, Tỉnh Quảng Ninh"/>
    <m/>
    <s v="886127"/>
    <m/>
    <s v="08700010555"/>
    <m/>
    <d v="2019-05-09T00:00:00"/>
    <d v="2019-06-08T00:00:00"/>
    <n v="210300"/>
    <m/>
    <m/>
    <m/>
    <n v="210300"/>
    <m/>
    <s v="BVL"/>
    <n v="9"/>
    <n v="5"/>
    <s v="0230180022491695"/>
    <n v="210300"/>
    <s v=""/>
    <s v=""/>
    <m/>
  </r>
  <r>
    <n v="921"/>
    <s v="Bảo Việt Nhân Thọ Móng Cái"/>
    <m/>
    <s v="S108701001"/>
    <s v="Phòng KD Móng Cái - MCA"/>
    <s v="A108701006"/>
    <s v="Ban Hải Hà 1 - MCA"/>
    <s v="U108700022"/>
    <x v="7"/>
    <s v="D108704844"/>
    <s v="Nguyễn Thị Tâm"/>
    <s v="Trưởng nhóm danh dự"/>
    <d v="1998-07-28T00:00:00"/>
    <m/>
    <s v="568491483"/>
    <s v="Phạm Thị Cúc"/>
    <s v="Số nhà 771 - Đường Nguyễn Văn Cừ, Phường Hồng Hải, Thành phố Hạ Long, Quảng Ninh"/>
    <m/>
    <m/>
    <s v="0918665828"/>
    <s v="AC/018P-0350572"/>
    <m/>
    <d v="2019-05-10T00:00:00"/>
    <d v="2019-11-09T00:00:00"/>
    <n v="3594080"/>
    <n v="3594080"/>
    <d v="2019-05-18T00:00:00"/>
    <m/>
    <n v="3594080"/>
    <m/>
    <s v="TAL"/>
    <n v="10"/>
    <n v="5"/>
    <s v="568491483105"/>
    <n v="3594080"/>
    <n v="3594080"/>
    <n v="0"/>
    <m/>
  </r>
  <r>
    <n v="922"/>
    <s v="Bảo Việt Nhân Thọ Móng Cái"/>
    <m/>
    <s v="S108701001"/>
    <s v="Phòng KD Móng Cái - MCA"/>
    <s v="A108701006"/>
    <s v="Ban Hải Hà 1 - MCA"/>
    <s v="U108700022"/>
    <x v="7"/>
    <s v="D108704844"/>
    <s v="Nguyễn Thị Tâm"/>
    <s v="Trưởng nhóm danh dự"/>
    <d v="1998-07-28T00:00:00"/>
    <m/>
    <s v="568395819"/>
    <s v="Nguyễn Thị Hồng Nhung"/>
    <s v="27 - Tổ 4 - Khu 2A, Phường Hồng Hải, Thành phố Hạ Long, Quảng Ninh"/>
    <m/>
    <m/>
    <s v="0988769687"/>
    <s v="AC/018P-0350574"/>
    <m/>
    <d v="2019-05-12T00:00:00"/>
    <d v="2019-11-11T00:00:00"/>
    <n v="3080994"/>
    <m/>
    <m/>
    <m/>
    <n v="3080994"/>
    <m/>
    <s v="TAL"/>
    <n v="12"/>
    <n v="5"/>
    <s v="568395819125"/>
    <n v="3080994"/>
    <s v=""/>
    <s v=""/>
    <m/>
  </r>
  <r>
    <n v="923"/>
    <s v="Bảo Việt Nhân Thọ Móng Cái"/>
    <m/>
    <s v="S108701001"/>
    <s v="Phòng KD Móng Cái - MCA"/>
    <s v="A108701006"/>
    <s v="Ban Hải Hà 1 - MCA"/>
    <s v="U108700022"/>
    <x v="7"/>
    <s v="D108704844"/>
    <s v="Nguyễn Thị Tâm"/>
    <s v="Trưởng nhóm danh dự"/>
    <d v="1998-07-28T00:00:00"/>
    <m/>
    <s v="05701800026393"/>
    <s v="Đỗ Thị Nguyệt"/>
    <s v="Khu Hồng Kỳ, Thành phố Móng Cái, Tỉnh Quảng Ninh"/>
    <s v="0398226260"/>
    <s v="0398226260"/>
    <m/>
    <s v="08700010556"/>
    <m/>
    <d v="2019-05-12T00:00:00"/>
    <d v="2019-11-11T00:00:00"/>
    <n v="1509900"/>
    <m/>
    <m/>
    <m/>
    <n v="1509900"/>
    <m/>
    <s v="BVL"/>
    <n v="12"/>
    <n v="5"/>
    <s v="05701800026393125"/>
    <n v="1509900"/>
    <s v=""/>
    <s v=""/>
    <m/>
  </r>
  <r>
    <n v="924"/>
    <s v="Bảo Việt Nhân Thọ Móng Cái"/>
    <m/>
    <s v="S108701001"/>
    <s v="Phòng KD Móng Cái - MCA"/>
    <s v="A108701006"/>
    <s v="Ban Hải Hà 1 - MCA"/>
    <s v="U108700022"/>
    <x v="7"/>
    <s v="D108704844"/>
    <s v="Nguyễn Thị Tâm"/>
    <s v="Trưởng nhóm danh dự"/>
    <d v="1998-07-28T00:00:00"/>
    <m/>
    <s v="568395524"/>
    <s v="Nguyễn Thị Thu Huyền"/>
    <s v="Tổ 3 - Khu 10, Phường Hồng Hải, Thành phố Hạ Long, Quảng Ninh"/>
    <m/>
    <m/>
    <s v="01688 203 497"/>
    <s v="AC/018P-0350576"/>
    <m/>
    <d v="2019-05-13T00:00:00"/>
    <d v="2019-11-12T00:00:00"/>
    <n v="3080994"/>
    <n v="3080994"/>
    <d v="2019-05-18T00:00:00"/>
    <m/>
    <n v="3080994"/>
    <m/>
    <s v="TAL"/>
    <n v="13"/>
    <n v="5"/>
    <s v="568395524135"/>
    <n v="3080994"/>
    <n v="3080994"/>
    <n v="0"/>
    <m/>
  </r>
  <r>
    <n v="925"/>
    <s v="Bảo Việt Nhân Thọ Móng Cái"/>
    <m/>
    <s v="S108701001"/>
    <s v="Phòng KD Móng Cái - MCA"/>
    <s v="A108701006"/>
    <s v="Ban Hải Hà 1 - MCA"/>
    <s v="U108700022"/>
    <x v="7"/>
    <s v="D108704844"/>
    <s v="Nguyễn Thị Tâm"/>
    <s v="Trưởng nhóm danh dự"/>
    <d v="1998-07-28T00:00:00"/>
    <m/>
    <s v="568315072"/>
    <s v="Lê Thị Thảo"/>
    <s v="Số 88 - Nguyễn Bỉnh Khiêm, Phường Ka Long, Thành phố Móng Cái, Quảng Ninh"/>
    <m/>
    <m/>
    <s v="0912 903 438"/>
    <s v="AC/018P-0350575"/>
    <m/>
    <d v="2019-05-13T00:00:00"/>
    <d v="2019-08-12T00:00:00"/>
    <n v="3000000"/>
    <m/>
    <m/>
    <m/>
    <n v="3000000"/>
    <m/>
    <s v="TAL"/>
    <n v="13"/>
    <n v="5"/>
    <s v="568315072135"/>
    <n v="3000000"/>
    <s v=""/>
    <s v=""/>
    <m/>
  </r>
  <r>
    <n v="926"/>
    <s v="Bảo Việt Nhân Thọ Móng Cái"/>
    <m/>
    <s v="S108701001"/>
    <s v="Phòng KD Móng Cái - MCA"/>
    <s v="A108701006"/>
    <s v="Ban Hải Hà 1 - MCA"/>
    <s v="U108700022"/>
    <x v="7"/>
    <s v="D108704844"/>
    <s v="Nguyễn Thị Tâm"/>
    <s v="Trưởng nhóm danh dự"/>
    <d v="1998-07-28T00:00:00"/>
    <m/>
    <s v="05701800021176"/>
    <s v="Chu Ngọc Yến"/>
    <s v="T9 - Khu 2, Thành phố Móng Cái, Tỉnh Quảng Ninh"/>
    <s v="0915688855"/>
    <m/>
    <m/>
    <s v="08700010557"/>
    <m/>
    <d v="2019-05-14T00:00:00"/>
    <d v="2019-06-13T00:00:00"/>
    <n v="1016600"/>
    <m/>
    <m/>
    <m/>
    <n v="1016600"/>
    <m/>
    <s v="BVL"/>
    <n v="14"/>
    <n v="5"/>
    <s v="05701800021176145"/>
    <n v="1016600"/>
    <s v=""/>
    <s v=""/>
    <m/>
  </r>
  <r>
    <n v="927"/>
    <s v="Bảo Việt Nhân Thọ Móng Cái"/>
    <m/>
    <s v="S108701001"/>
    <s v="Phòng KD Móng Cái - MCA"/>
    <s v="A108701006"/>
    <s v="Ban Hải Hà 1 - MCA"/>
    <s v="U108700022"/>
    <x v="7"/>
    <s v="D108704844"/>
    <s v="Nguyễn Thị Tâm"/>
    <s v="Trưởng nhóm danh dự"/>
    <d v="1998-07-28T00:00:00"/>
    <m/>
    <s v="568793749"/>
    <s v="Hoàng Công Hòa"/>
    <s v="Tổ 2 - Khu 8, Phường Hồng Hà, Thành phố Hạ Long, Quảng Ninh"/>
    <m/>
    <m/>
    <s v="0936518678"/>
    <s v="AC/018P-0350578"/>
    <m/>
    <d v="2019-05-17T00:00:00"/>
    <d v="2019-06-16T00:00:00"/>
    <n v="1000000"/>
    <m/>
    <m/>
    <m/>
    <n v="1000000"/>
    <m/>
    <s v="TAL"/>
    <n v="17"/>
    <n v="5"/>
    <s v="568793749175"/>
    <n v="1000000"/>
    <s v=""/>
    <s v=""/>
    <m/>
  </r>
  <r>
    <n v="928"/>
    <s v="Bảo Việt Nhân Thọ Móng Cái"/>
    <m/>
    <s v="S108701001"/>
    <s v="Phòng KD Móng Cái - MCA"/>
    <s v="A108701006"/>
    <s v="Ban Hải Hà 1 - MCA"/>
    <s v="U108700022"/>
    <x v="7"/>
    <s v="D108704844"/>
    <s v="Nguyễn Thị Tâm"/>
    <s v="Trưởng nhóm danh dự"/>
    <d v="1998-07-28T00:00:00"/>
    <m/>
    <s v="568791129"/>
    <s v="Bùi Thị Phương"/>
    <s v="Khu 7, Phường Hải Yên, Thành phố Móng Cái, Quảng Ninh"/>
    <s v="01662006386"/>
    <m/>
    <s v="0915135231"/>
    <s v="AC/018P-0350582"/>
    <m/>
    <d v="2019-05-20T00:00:00"/>
    <d v="2020-05-19T00:00:00"/>
    <n v="30316960"/>
    <m/>
    <m/>
    <m/>
    <n v="30316960"/>
    <m/>
    <s v="TAL"/>
    <n v="20"/>
    <n v="5"/>
    <s v="568791129205"/>
    <n v="30316960"/>
    <s v=""/>
    <s v=""/>
    <m/>
  </r>
  <r>
    <n v="929"/>
    <s v="Bảo Việt Nhân Thọ Móng Cái"/>
    <m/>
    <s v="S108701001"/>
    <s v="Phòng KD Móng Cái - MCA"/>
    <s v="A108701006"/>
    <s v="Ban Hải Hà 1 - MCA"/>
    <s v="U108700022"/>
    <x v="7"/>
    <s v="D108704844"/>
    <s v="Nguyễn Thị Tâm"/>
    <s v="Trưởng nhóm danh dự"/>
    <d v="1998-07-28T00:00:00"/>
    <m/>
    <s v="568791335"/>
    <s v="Bùi Thị Phương"/>
    <s v="Khu 7, Phường Hải Yên, Thành phố Móng Cái, Quảng Ninh"/>
    <s v="01662006386"/>
    <m/>
    <s v="0915135231"/>
    <s v="AC/018P-0350583"/>
    <m/>
    <d v="2019-05-20T00:00:00"/>
    <d v="2020-05-19T00:00:00"/>
    <n v="30311527"/>
    <m/>
    <m/>
    <m/>
    <n v="30311527"/>
    <m/>
    <s v="TAL"/>
    <n v="20"/>
    <n v="5"/>
    <s v="568791335205"/>
    <n v="30311527"/>
    <s v=""/>
    <s v=""/>
    <m/>
  </r>
  <r>
    <n v="930"/>
    <s v="Bảo Việt Nhân Thọ Móng Cái"/>
    <m/>
    <s v="S108701001"/>
    <s v="Phòng KD Móng Cái - MCA"/>
    <s v="A108701006"/>
    <s v="Ban Hải Hà 1 - MCA"/>
    <s v="U108700022"/>
    <x v="7"/>
    <s v="D108704844"/>
    <s v="Nguyễn Thị Tâm"/>
    <s v="Trưởng nhóm danh dự"/>
    <d v="1998-07-28T00:00:00"/>
    <m/>
    <s v="568791068"/>
    <s v="Bùi Thị Phương"/>
    <s v="Khu 7, Phường Hải Yên, Thành phố Móng Cái, Quảng Ninh"/>
    <s v="01662006386"/>
    <m/>
    <s v="0915135231"/>
    <s v="AC/018P-0350580"/>
    <m/>
    <d v="2019-05-20T00:00:00"/>
    <d v="2020-05-19T00:00:00"/>
    <n v="30307904"/>
    <m/>
    <m/>
    <m/>
    <n v="30307904"/>
    <m/>
    <s v="TAL"/>
    <n v="20"/>
    <n v="5"/>
    <s v="568791068205"/>
    <n v="30307904"/>
    <s v=""/>
    <s v=""/>
    <m/>
  </r>
  <r>
    <n v="931"/>
    <s v="Bảo Việt Nhân Thọ Móng Cái"/>
    <m/>
    <s v="S108701001"/>
    <s v="Phòng KD Móng Cái - MCA"/>
    <s v="A108701006"/>
    <s v="Ban Hải Hà 1 - MCA"/>
    <s v="U108700022"/>
    <x v="7"/>
    <s v="D108704844"/>
    <s v="Nguyễn Thị Tâm"/>
    <s v="Trưởng nhóm danh dự"/>
    <d v="1998-07-28T00:00:00"/>
    <m/>
    <s v="568584124"/>
    <s v="Nguyễn Thị Đức"/>
    <s v="SN 24 Chu Văn An, Phường Trần Phú, Thành phố Móng Cái, Quảng Ninh"/>
    <m/>
    <m/>
    <s v="0987588468"/>
    <s v="AC/018P-0350579"/>
    <m/>
    <d v="2019-05-20T00:00:00"/>
    <d v="2020-05-19T00:00:00"/>
    <n v="15101880"/>
    <m/>
    <m/>
    <m/>
    <n v="15101880"/>
    <m/>
    <s v="TAL"/>
    <n v="20"/>
    <n v="5"/>
    <s v="568584124205"/>
    <n v="15101880"/>
    <s v=""/>
    <s v=""/>
    <m/>
  </r>
  <r>
    <n v="932"/>
    <s v="Bảo Việt Nhân Thọ Móng Cái"/>
    <m/>
    <s v="S108701001"/>
    <s v="Phòng KD Móng Cái - MCA"/>
    <s v="A108701006"/>
    <s v="Ban Hải Hà 1 - MCA"/>
    <s v="U108700022"/>
    <x v="7"/>
    <s v="D108704844"/>
    <s v="Nguyễn Thị Tâm"/>
    <s v="Trưởng nhóm danh dự"/>
    <d v="1998-07-28T00:00:00"/>
    <m/>
    <s v="568791112"/>
    <s v="Bùi Thị Phương"/>
    <s v="Khu 7, Phường Hải Yên, Thành phố Móng Cái, Quảng Ninh"/>
    <s v="01662006386"/>
    <m/>
    <s v="0915135231"/>
    <s v="AC/018P-0350581"/>
    <m/>
    <d v="2019-05-20T00:00:00"/>
    <d v="2020-05-19T00:00:00"/>
    <n v="60113200"/>
    <m/>
    <m/>
    <m/>
    <n v="60113200"/>
    <m/>
    <s v="TAL"/>
    <n v="20"/>
    <n v="5"/>
    <s v="568791112205"/>
    <n v="60113200"/>
    <s v=""/>
    <s v=""/>
    <m/>
  </r>
  <r>
    <n v="933"/>
    <s v="Bảo Việt Nhân Thọ Móng Cái"/>
    <m/>
    <s v="S108701001"/>
    <s v="Phòng KD Móng Cái - MCA"/>
    <s v="A108701006"/>
    <s v="Ban Hải Hà 1 - MCA"/>
    <s v="U108700022"/>
    <x v="7"/>
    <s v="D108704844"/>
    <s v="Nguyễn Thị Tâm"/>
    <s v="Trưởng nhóm danh dự"/>
    <d v="1998-07-28T00:00:00"/>
    <m/>
    <s v="02301800221823"/>
    <s v="Vũ Thị Huệ"/>
    <s v="Trường Cấp 2 Trà Cổ, Thành phố Móng Cái, Tỉnh Quảng Ninh"/>
    <m/>
    <m/>
    <m/>
    <s v="08700010558"/>
    <m/>
    <d v="2019-05-21T00:00:00"/>
    <d v="2020-05-20T00:00:00"/>
    <n v="2443400"/>
    <m/>
    <m/>
    <m/>
    <n v="2443400"/>
    <m/>
    <s v="BVL"/>
    <n v="21"/>
    <n v="5"/>
    <s v="02301800221823215"/>
    <n v="2443400"/>
    <s v=""/>
    <s v=""/>
    <m/>
  </r>
  <r>
    <n v="934"/>
    <s v="Bảo Việt Nhân Thọ Móng Cái"/>
    <m/>
    <s v="S108701001"/>
    <s v="Phòng KD Móng Cái - MCA"/>
    <s v="A108701006"/>
    <s v="Ban Hải Hà 1 - MCA"/>
    <s v="U108700022"/>
    <x v="7"/>
    <s v="D108704844"/>
    <s v="Nguyễn Thị Tâm"/>
    <s v="Trưởng nhóm danh dự"/>
    <d v="1998-07-28T00:00:00"/>
    <m/>
    <s v="568872836"/>
    <s v="Ngô Thị Minh"/>
    <s v="Khu 7, Phường Hải Yên, Thành phố Móng Cái, Quảng Ninh"/>
    <m/>
    <m/>
    <s v="01695835330"/>
    <s v="AC/018P-0350585"/>
    <m/>
    <d v="2019-05-22T00:00:00"/>
    <d v="2019-06-21T00:00:00"/>
    <n v="500000"/>
    <m/>
    <m/>
    <m/>
    <n v="500000"/>
    <m/>
    <s v="TAL"/>
    <n v="22"/>
    <n v="5"/>
    <s v="568872836225"/>
    <n v="500000"/>
    <s v=""/>
    <s v=""/>
    <m/>
  </r>
  <r>
    <n v="935"/>
    <s v="Bảo Việt Nhân Thọ Móng Cái"/>
    <m/>
    <s v="S108701001"/>
    <s v="Phòng KD Móng Cái - MCA"/>
    <s v="A108701006"/>
    <s v="Ban Hải Hà 1 - MCA"/>
    <s v="U108700022"/>
    <x v="7"/>
    <s v="D108704844"/>
    <s v="Nguyễn Thị Tâm"/>
    <s v="Trưởng nhóm danh dự"/>
    <d v="1998-07-28T00:00:00"/>
    <m/>
    <s v="568791861"/>
    <s v="Đỗ Tuấn Hùng"/>
    <s v="629 Lê Thánh Tông, Phường Bạch Đằng, Thành phố Hạ Long, Quảng Ninh"/>
    <s v="0904664688"/>
    <m/>
    <s v="0913267896"/>
    <s v="AC/018P-0350586"/>
    <m/>
    <d v="2019-05-23T00:00:00"/>
    <d v="2019-11-22T00:00:00"/>
    <n v="1547040"/>
    <m/>
    <m/>
    <m/>
    <n v="1547040"/>
    <m/>
    <s v="TAL"/>
    <n v="23"/>
    <n v="5"/>
    <s v="568791861235"/>
    <n v="1547040"/>
    <s v=""/>
    <s v=""/>
    <m/>
  </r>
  <r>
    <n v="936"/>
    <s v="Bảo Việt Nhân Thọ Móng Cái"/>
    <m/>
    <s v="S108701001"/>
    <s v="Phòng KD Móng Cái - MCA"/>
    <s v="A108701006"/>
    <s v="Ban Hải Hà 1 - MCA"/>
    <s v="U108700022"/>
    <x v="7"/>
    <s v="D108704844"/>
    <s v="Nguyễn Thị Tâm"/>
    <s v="Trưởng nhóm danh dự"/>
    <d v="1998-07-28T00:00:00"/>
    <m/>
    <s v="05701800023668"/>
    <s v="Đỗ Thị Bích Hồng"/>
    <s v="T7 K1, Thành phố Móng Cái, Tỉnh Quảng Ninh"/>
    <s v="0832746888"/>
    <s v="0832746888"/>
    <s v="0904876128"/>
    <s v="08700010559"/>
    <m/>
    <d v="2019-05-25T00:00:00"/>
    <d v="2020-05-24T00:00:00"/>
    <n v="3302800"/>
    <m/>
    <m/>
    <m/>
    <m/>
    <m/>
    <s v="BVL"/>
    <n v="25"/>
    <n v="5"/>
    <s v="05701800023668255"/>
    <s v=""/>
    <s v=""/>
    <s v=""/>
    <m/>
  </r>
  <r>
    <n v="937"/>
    <s v="Bảo Việt Nhân Thọ Móng Cái"/>
    <m/>
    <s v="S108701001"/>
    <s v="Phòng KD Móng Cái - MCA"/>
    <s v="A108701006"/>
    <s v="Ban Hải Hà 1 - MCA"/>
    <s v="U108700022"/>
    <x v="7"/>
    <s v="D108704844"/>
    <s v="Nguyễn Thị Tâm"/>
    <s v="Trưởng nhóm danh dự"/>
    <d v="1998-07-28T00:00:00"/>
    <m/>
    <s v="568403272"/>
    <s v="Vũ Thị Hợi"/>
    <s v="Khu 3, Xã Hải Hoà, Thành phố Móng Cái, Quảng Ninh"/>
    <m/>
    <m/>
    <s v="0984 397 985"/>
    <s v="AC/018P-0350588"/>
    <m/>
    <d v="2019-05-26T00:00:00"/>
    <d v="2019-08-25T00:00:00"/>
    <n v="3000000"/>
    <m/>
    <m/>
    <m/>
    <m/>
    <m/>
    <s v="TAL"/>
    <n v="26"/>
    <n v="5"/>
    <s v="568403272265"/>
    <s v=""/>
    <s v=""/>
    <s v=""/>
    <m/>
  </r>
  <r>
    <n v="938"/>
    <s v="Bảo Việt Nhân Thọ Móng Cái"/>
    <m/>
    <s v="S108701001"/>
    <s v="Phòng KD Móng Cái - MCA"/>
    <s v="A108701006"/>
    <s v="Ban Hải Hà 1 - MCA"/>
    <s v="U108700022"/>
    <x v="7"/>
    <s v="D108704844"/>
    <s v="Nguyễn Thị Tâm"/>
    <s v="Trưởng nhóm danh dự"/>
    <d v="1998-07-28T00:00:00"/>
    <m/>
    <s v="02301800233727"/>
    <s v="Phạm Thị Minh Hiền"/>
    <s v="38 Vân Đồn Trần Phú, Thành phố Móng Cái, Tỉnh Quảng Ninh"/>
    <m/>
    <m/>
    <m/>
    <s v="08700010560"/>
    <m/>
    <d v="2019-05-29T00:00:00"/>
    <d v="2019-06-28T00:00:00"/>
    <n v="197500"/>
    <m/>
    <m/>
    <m/>
    <m/>
    <m/>
    <s v="BVL"/>
    <n v="29"/>
    <n v="5"/>
    <s v="02301800233727295"/>
    <s v=""/>
    <s v=""/>
    <s v=""/>
    <m/>
  </r>
  <r>
    <n v="939"/>
    <s v="Bảo Việt Nhân Thọ Móng Cái"/>
    <m/>
    <s v="S108701001"/>
    <s v="Phòng KD Móng Cái - MCA"/>
    <s v="A108701006"/>
    <s v="Ban Hải Hà 1 - MCA"/>
    <s v="U108701096"/>
    <x v="8"/>
    <s v="D108702785"/>
    <s v="Đặng Thị Thanh Bình"/>
    <s v="Tư vấn tài chính"/>
    <d v="2018-10-11T00:00:00"/>
    <m/>
    <s v="08608700000119"/>
    <s v="Đặng Thị Thanh Bình"/>
    <s v="Khu 6, Thị xã Móng Cái, Tỉnh Quảng Ninh"/>
    <s v="0374741898"/>
    <m/>
    <m/>
    <s v="08700010358"/>
    <m/>
    <d v="2019-04-13T00:00:00"/>
    <d v="2019-07-12T00:00:00"/>
    <n v="3172900"/>
    <m/>
    <m/>
    <m/>
    <n v="3172900"/>
    <m/>
    <s v="BVL"/>
    <n v="13"/>
    <n v="4"/>
    <s v="08608700000119134"/>
    <n v="3172900"/>
    <s v=""/>
    <s v=""/>
    <m/>
  </r>
  <r>
    <n v="940"/>
    <s v="Bảo Việt Nhân Thọ Móng Cái"/>
    <m/>
    <s v="S108701001"/>
    <s v="Phòng KD Móng Cái - MCA"/>
    <s v="A108701006"/>
    <s v="Ban Hải Hà 1 - MCA"/>
    <s v="U108701096"/>
    <x v="8"/>
    <s v="D108702785"/>
    <s v="Đặng Thị Thanh Bình"/>
    <s v="Tư vấn tài chính"/>
    <d v="2018-10-11T00:00:00"/>
    <m/>
    <s v="08608700000164"/>
    <s v="Đặng Thủy Minh"/>
    <s v="43 - Tổ 4 - Khu 5a, Thành phố Cẩm Phả, Tỉnh Quảng Ninh"/>
    <s v="0793393966"/>
    <m/>
    <m/>
    <s v="08700010359"/>
    <m/>
    <d v="2019-04-28T00:00:00"/>
    <d v="2019-07-27T00:00:00"/>
    <n v="3438200"/>
    <m/>
    <m/>
    <m/>
    <n v="3438200"/>
    <m/>
    <s v="BVL"/>
    <n v="28"/>
    <n v="4"/>
    <s v="08608700000164284"/>
    <n v="3438200"/>
    <s v=""/>
    <s v=""/>
    <m/>
  </r>
  <r>
    <n v="941"/>
    <s v="Bảo Việt Nhân Thọ Móng Cái"/>
    <m/>
    <s v="S108701001"/>
    <s v="Phòng KD Móng Cái - MCA"/>
    <s v="A108701006"/>
    <s v="Ban Hải Hà 1 - MCA"/>
    <s v="U108701096"/>
    <x v="8"/>
    <s v="D108703234"/>
    <s v="Hoàng Thị Lành"/>
    <s v="Tư vấn tài chính"/>
    <d v="2019-01-16T00:00:00"/>
    <m/>
    <s v="569437094"/>
    <s v="Nguyễn Văn Nhân"/>
    <s v="Thôn Nam, Xã Vạn Ninh, Thành phố Móng Cái, Quảng Ninh"/>
    <m/>
    <m/>
    <s v="0382196366"/>
    <s v="AC/018P-0350736"/>
    <m/>
    <d v="2019-05-15T00:00:00"/>
    <d v="2019-08-14T00:00:00"/>
    <n v="3180020"/>
    <n v="3180020"/>
    <d v="2019-05-27T00:00:00"/>
    <m/>
    <n v="3180020"/>
    <m/>
    <s v="TAL"/>
    <n v="15"/>
    <n v="5"/>
    <s v="569437094155"/>
    <n v="3180020"/>
    <n v="3180020"/>
    <s v="AC/018P-0350736"/>
    <m/>
  </r>
  <r>
    <n v="942"/>
    <s v="Bảo Việt Nhân Thọ Móng Cái"/>
    <m/>
    <s v="S108701001"/>
    <s v="Phòng KD Móng Cái - MCA"/>
    <s v="A108701006"/>
    <s v="Ban Hải Hà 1 - MCA"/>
    <s v="U108701096"/>
    <x v="8"/>
    <s v="D108726837"/>
    <s v="Nguyễn Thị Liên"/>
    <s v="Trưởng nhóm"/>
    <d v="2015-04-07T00:00:00"/>
    <m/>
    <s v="568783703"/>
    <s v="Hoàng Thị Hiền"/>
    <s v="Khu Hồng Hà, Phường Ninh Dương, Thành phố Móng Cái, Quảng Ninh"/>
    <m/>
    <m/>
    <s v="0936991933"/>
    <s v="AC/018P-0350737"/>
    <m/>
    <d v="2019-05-09T00:00:00"/>
    <d v="2020-05-08T00:00:00"/>
    <n v="12489336"/>
    <m/>
    <m/>
    <m/>
    <n v="12489336"/>
    <m/>
    <s v="TAL"/>
    <n v="9"/>
    <n v="5"/>
    <s v="56878370395"/>
    <n v="12489336"/>
    <s v=""/>
    <s v=""/>
    <m/>
  </r>
  <r>
    <n v="943"/>
    <s v="Bảo Việt Nhân Thọ Móng Cái"/>
    <m/>
    <s v="S108701001"/>
    <s v="Phòng KD Móng Cái - MCA"/>
    <s v="A108701006"/>
    <s v="Ban Hải Hà 1 - MCA"/>
    <s v="U108701096"/>
    <x v="8"/>
    <s v="D108726837"/>
    <s v="Nguyễn Thị Liên"/>
    <s v="Trưởng nhóm"/>
    <d v="2015-04-07T00:00:00"/>
    <m/>
    <s v="568791926"/>
    <s v="Nguyễn Ngọc Hải"/>
    <s v="Tổ 2 - Khu Hồng Hà, Phường Ninh Dương, Thành phố Móng Cái, Quảng Ninh"/>
    <m/>
    <m/>
    <s v="01662331999"/>
    <s v="AC/018P-0350738"/>
    <m/>
    <d v="2019-05-16T00:00:00"/>
    <d v="2020-05-15T00:00:00"/>
    <n v="12663768"/>
    <n v="12663768"/>
    <d v="2019-05-27T00:00:00"/>
    <m/>
    <n v="12663768"/>
    <m/>
    <s v="TAL"/>
    <n v="16"/>
    <n v="5"/>
    <s v="568791926165"/>
    <n v="12663768"/>
    <n v="12663768"/>
    <s v="AC/018P-0350738"/>
    <m/>
  </r>
  <r>
    <n v="944"/>
    <s v="Bảo Việt Nhân Thọ Móng Cái"/>
    <m/>
    <s v="S108701001"/>
    <s v="Phòng KD Móng Cái - MCA"/>
    <s v="A108701006"/>
    <s v="Ban Hải Hà 1 - MCA"/>
    <s v="U108701096"/>
    <x v="8"/>
    <s v="D108726837"/>
    <s v="Nguyễn Thị Liên"/>
    <s v="Trưởng nhóm"/>
    <d v="2015-04-07T00:00:00"/>
    <m/>
    <s v="569238793"/>
    <s v="Hoàng Thị Khôi"/>
    <s v="Khu Hồng Hà, Phường Ninh Dương, Thành phố Móng Cái, Quảng Ninh"/>
    <m/>
    <m/>
    <s v="01658882005"/>
    <s v="AC/018P-0350739"/>
    <m/>
    <d v="2019-05-17T00:00:00"/>
    <d v="2020-05-16T00:00:00"/>
    <n v="12113200"/>
    <n v="12113200"/>
    <d v="2019-05-27T00:00:00"/>
    <m/>
    <n v="12113200"/>
    <m/>
    <s v="TAL"/>
    <n v="17"/>
    <n v="5"/>
    <s v="569238793175"/>
    <n v="12113200"/>
    <n v="12113200"/>
    <s v="AC/018P-0350739"/>
    <m/>
  </r>
  <r>
    <n v="945"/>
    <s v="Bảo Việt Nhân Thọ Móng Cái"/>
    <m/>
    <s v="S108701001"/>
    <s v="Phòng KD Móng Cái - MCA"/>
    <s v="A108701006"/>
    <s v="Ban Hải Hà 1 - MCA"/>
    <s v="U108701096"/>
    <x v="8"/>
    <s v="D108726837"/>
    <s v="Nguyễn Thị Liên"/>
    <s v="Trưởng nhóm"/>
    <d v="2015-04-07T00:00:00"/>
    <m/>
    <s v="05701800023569"/>
    <s v="Hoàng Đình Phi"/>
    <s v="Thôn 6, Thành phố Móng Cái, Tỉnh Quảng Ninh"/>
    <s v="0989055025"/>
    <m/>
    <m/>
    <s v="08700010640"/>
    <m/>
    <d v="2019-05-18T00:00:00"/>
    <d v="2020-05-17T00:00:00"/>
    <n v="14999800"/>
    <m/>
    <m/>
    <m/>
    <n v="14999800"/>
    <m/>
    <s v="BVL"/>
    <n v="18"/>
    <n v="5"/>
    <s v="05701800023569185"/>
    <n v="14999800"/>
    <s v=""/>
    <s v=""/>
    <m/>
  </r>
  <r>
    <n v="946"/>
    <s v="Bảo Việt Nhân Thọ Móng Cái"/>
    <m/>
    <s v="S108701001"/>
    <s v="Phòng KD Móng Cái - MCA"/>
    <s v="A108701006"/>
    <s v="Ban Hải Hà 1 - MCA"/>
    <s v="U108701096"/>
    <x v="8"/>
    <s v="D108726837"/>
    <s v="Nguyễn Thị Liên"/>
    <s v="Trưởng nhóm"/>
    <d v="2015-04-07T00:00:00"/>
    <m/>
    <s v="05701800023620"/>
    <s v="Nguyễn Thị Lưu"/>
    <s v="Thôn 6, Thành phố Móng Cái, Tỉnh Quảng Ninh"/>
    <s v="0989055025"/>
    <m/>
    <m/>
    <s v="08700010641"/>
    <m/>
    <d v="2019-05-18T00:00:00"/>
    <d v="2020-05-17T00:00:00"/>
    <n v="14998400"/>
    <m/>
    <m/>
    <m/>
    <n v="14998400"/>
    <m/>
    <s v="BVL"/>
    <n v="18"/>
    <n v="5"/>
    <s v="05701800023620185"/>
    <n v="14998400"/>
    <s v=""/>
    <s v=""/>
    <m/>
  </r>
  <r>
    <n v="947"/>
    <s v="Bảo Việt Nhân Thọ Móng Cái"/>
    <m/>
    <s v="S108701001"/>
    <s v="Phòng KD Móng Cái - MCA"/>
    <s v="A108701006"/>
    <s v="Ban Hải Hà 1 - MCA"/>
    <s v="U108701096"/>
    <x v="8"/>
    <s v="D108726837"/>
    <s v="Nguyễn Thị Liên"/>
    <s v="Trưởng nhóm"/>
    <d v="2015-04-07T00:00:00"/>
    <m/>
    <s v="569239172"/>
    <s v="Hà Thị Hương"/>
    <s v="186/10 - Bình Thới, Phường 14, Quận 11, Tp. HCM"/>
    <m/>
    <m/>
    <s v="0989126221"/>
    <s v="AC/018P-0350742"/>
    <m/>
    <d v="2019-05-18T00:00:00"/>
    <d v="2020-05-17T00:00:00"/>
    <n v="18113200"/>
    <m/>
    <m/>
    <m/>
    <n v="18113200"/>
    <m/>
    <s v="TAL"/>
    <n v="18"/>
    <n v="5"/>
    <s v="569239172185"/>
    <n v="18113200"/>
    <s v=""/>
    <s v=""/>
    <m/>
  </r>
  <r>
    <n v="948"/>
    <s v="Bảo Việt Nhân Thọ Móng Cái"/>
    <m/>
    <s v="S108701001"/>
    <s v="Phòng KD Móng Cái - MCA"/>
    <s v="A108701006"/>
    <s v="Ban Hải Hà 1 - MCA"/>
    <s v="U108701096"/>
    <x v="8"/>
    <s v="D108726837"/>
    <s v="Nguyễn Thị Liên"/>
    <s v="Trưởng nhóm"/>
    <d v="2015-04-07T00:00:00"/>
    <m/>
    <s v="568791054"/>
    <s v="Nguyễn Thị Lan"/>
    <s v="Khu Hòa Bình, Phường Hoà Lạc, Thành phố Móng Cái, Quảng Ninh"/>
    <m/>
    <m/>
    <s v="0906038966"/>
    <s v="AC/018P-0350743"/>
    <m/>
    <d v="2019-05-19T00:00:00"/>
    <d v="2020-05-18T00:00:00"/>
    <n v="12518280"/>
    <n v="12518280"/>
    <d v="2019-05-27T00:00:00"/>
    <m/>
    <n v="12518280"/>
    <m/>
    <s v="TAL"/>
    <n v="19"/>
    <n v="5"/>
    <s v="568791054195"/>
    <n v="12518280"/>
    <n v="12518280"/>
    <s v="AC/018P-0350743"/>
    <m/>
  </r>
  <r>
    <n v="949"/>
    <s v="Bảo Việt Nhân Thọ Móng Cái"/>
    <m/>
    <s v="S108701001"/>
    <s v="Phòng KD Móng Cái - MCA"/>
    <s v="A108701006"/>
    <s v="Ban Hải Hà 1 - MCA"/>
    <s v="U108701096"/>
    <x v="8"/>
    <s v="D108726837"/>
    <s v="Nguyễn Thị Liên"/>
    <s v="Trưởng nhóm"/>
    <d v="2015-04-07T00:00:00"/>
    <m/>
    <s v="568586529"/>
    <s v="Dương Thị Huệ"/>
    <s v="Thôn 4, Xã Đức Chính, Huyện Đông Triều, Quảng Ninh"/>
    <m/>
    <m/>
    <s v="0936183428"/>
    <s v="AC/018P-0350744"/>
    <m/>
    <d v="2019-05-21T00:00:00"/>
    <d v="2020-05-20T00:00:00"/>
    <n v="9999703"/>
    <m/>
    <m/>
    <m/>
    <n v="9999703"/>
    <m/>
    <s v="TAL"/>
    <n v="21"/>
    <n v="5"/>
    <s v="568586529215"/>
    <n v="9999703"/>
    <s v=""/>
    <s v=""/>
    <m/>
  </r>
  <r>
    <n v="950"/>
    <s v="Bảo Việt Nhân Thọ Móng Cái"/>
    <m/>
    <s v="S108701001"/>
    <s v="Phòng KD Móng Cái - MCA"/>
    <s v="A108701006"/>
    <s v="Ban Hải Hà 1 - MCA"/>
    <s v="U108701096"/>
    <x v="8"/>
    <s v="D108726837"/>
    <s v="Nguyễn Thị Liên"/>
    <s v="Trưởng nhóm"/>
    <d v="2015-04-07T00:00:00"/>
    <m/>
    <s v="568916654"/>
    <s v="Trương Thị Giang"/>
    <s v="Khu Hồng Phong, Phường Ninh Dương, Thành phố Móng Cái, Quảng Ninh"/>
    <m/>
    <m/>
    <s v="01678518136"/>
    <s v="AC/018P-0350745"/>
    <m/>
    <d v="2019-05-25T00:00:00"/>
    <d v="2019-11-24T00:00:00"/>
    <n v="6029400"/>
    <m/>
    <m/>
    <m/>
    <m/>
    <m/>
    <s v="TAL"/>
    <n v="25"/>
    <n v="5"/>
    <s v="568916654255"/>
    <s v=""/>
    <s v=""/>
    <s v=""/>
    <m/>
  </r>
  <r>
    <n v="951"/>
    <s v="Bảo Việt Nhân Thọ Móng Cái"/>
    <m/>
    <s v="S108701001"/>
    <s v="Phòng KD Móng Cái - MCA"/>
    <s v="A108701006"/>
    <s v="Ban Hải Hà 1 - MCA"/>
    <s v="U108701096"/>
    <x v="8"/>
    <s v="D108726837"/>
    <s v="Nguyễn Thị Liên"/>
    <s v="Trưởng nhóm"/>
    <d v="2015-04-07T00:00:00"/>
    <m/>
    <s v="569249370"/>
    <s v="Nguyễn Thị Hà"/>
    <s v="Khu 5, Xã Bằng Giã, Huyện Hạ Hòa, Phú Thọ"/>
    <m/>
    <m/>
    <s v="0962515369"/>
    <s v="AC/018P-0350746"/>
    <m/>
    <d v="2019-05-29T00:00:00"/>
    <d v="2019-11-28T00:00:00"/>
    <n v="8058800"/>
    <m/>
    <m/>
    <m/>
    <m/>
    <m/>
    <s v="TAL"/>
    <n v="29"/>
    <n v="5"/>
    <s v="569249370295"/>
    <s v=""/>
    <s v=""/>
    <s v=""/>
    <m/>
  </r>
  <r>
    <n v="952"/>
    <s v="Bảo Việt Nhân Thọ Móng Cái"/>
    <m/>
    <s v="S108701001"/>
    <s v="Phòng KD Móng Cái - MCA"/>
    <s v="A108701006"/>
    <s v="Ban Hải Hà 1 - MCA"/>
    <s v="U108701116"/>
    <x v="9"/>
    <s v="D108702059"/>
    <s v="Phạm Thị Quý"/>
    <s v="Trưởng nhóm"/>
    <d v="2018-08-08T00:00:00"/>
    <m/>
    <s v="569332609"/>
    <s v="Tường Hữu Hùng"/>
    <s v="Liên Khê - Thôn Bồi Khê, Xã Liên Khê, Huyện Khoái Châu, Hưng Yên"/>
    <m/>
    <m/>
    <s v="0912589598"/>
    <s v="AC/018P-0349488"/>
    <m/>
    <d v="2019-04-04T00:00:00"/>
    <d v="2019-10-03T00:00:00"/>
    <n v="10432800"/>
    <m/>
    <m/>
    <m/>
    <n v="10432800"/>
    <m/>
    <s v="TAL"/>
    <n v="4"/>
    <n v="4"/>
    <s v="56933260944"/>
    <n v="10432800"/>
    <s v=""/>
    <s v=""/>
    <m/>
  </r>
  <r>
    <n v="953"/>
    <s v="Bảo Việt Nhân Thọ Móng Cái"/>
    <m/>
    <s v="S108701001"/>
    <s v="Phòng KD Móng Cái - MCA"/>
    <s v="A108701006"/>
    <s v="Ban Hải Hà 1 - MCA"/>
    <s v="U108701056"/>
    <x v="10"/>
    <s v="D108701290"/>
    <s v="Trần Thị Hà"/>
    <s v="Trưởng nhóm"/>
    <d v="2018-03-21T00:00:00"/>
    <m/>
    <s v="569214015"/>
    <s v="Vũ Thị Minh"/>
    <s v="Tổ 1 - Khu Hồng Kỳ, Phường Ninh Dương, Thành phố Móng Cái, Quảng Ninh"/>
    <m/>
    <m/>
    <s v="0979600486"/>
    <s v="AC/018P-0348303"/>
    <m/>
    <d v="2019-03-28T00:00:00"/>
    <d v="2020-03-27T00:00:00"/>
    <n v="12000000"/>
    <n v="12000000"/>
    <d v="2019-05-20T00:00:00"/>
    <m/>
    <n v="12000000"/>
    <m/>
    <s v="TAL"/>
    <n v="28"/>
    <n v="3"/>
    <s v="569214015283"/>
    <n v="12000000"/>
    <n v="12000000"/>
    <s v="AC/018P-0348303"/>
    <m/>
  </r>
  <r>
    <n v="954"/>
    <s v="Bảo Việt Nhân Thọ Móng Cái"/>
    <m/>
    <s v="S108701001"/>
    <s v="Phòng KD Móng Cái - MCA"/>
    <s v="A108701006"/>
    <s v="Ban Hải Hà 1 - MCA"/>
    <s v="U108701056"/>
    <x v="10"/>
    <s v="D108701290"/>
    <s v="Trần Thị Hà"/>
    <s v="Trưởng nhóm"/>
    <d v="2018-03-21T00:00:00"/>
    <m/>
    <s v="569215933"/>
    <s v="Vũ Thị Hà"/>
    <s v="Tổ 1 - Khu Hồng Kỳ, Phường Ninh Dương, Thành phố Móng Cái, Quảng Ninh"/>
    <m/>
    <m/>
    <s v="0915771638"/>
    <s v="AC/018P-0348304"/>
    <m/>
    <d v="2019-03-28T00:00:00"/>
    <d v="2020-03-27T00:00:00"/>
    <n v="12000000"/>
    <n v="12000000"/>
    <d v="2019-05-20T00:00:00"/>
    <m/>
    <n v="12000000"/>
    <m/>
    <s v="TAL"/>
    <n v="28"/>
    <n v="3"/>
    <s v="569215933283"/>
    <n v="12000000"/>
    <n v="12000000"/>
    <s v="AC/018P-0348304"/>
    <m/>
  </r>
  <r>
    <n v="955"/>
    <s v="Bảo Việt Nhân Thọ Móng Cái"/>
    <m/>
    <s v="S108701001"/>
    <s v="Phòng KD Móng Cái - MCA"/>
    <s v="A108701006"/>
    <s v="Ban Hải Hà 1 - MCA"/>
    <s v="U108701056"/>
    <x v="10"/>
    <s v="D108701290"/>
    <s v="Trần Thị Hà"/>
    <s v="Trưởng nhóm"/>
    <d v="2018-03-21T00:00:00"/>
    <m/>
    <s v="569224099"/>
    <s v="Nguyễn Thị Tuyết"/>
    <s v="Số 25 - Phố Kim Đồng, Phường Hoà Lạc, Thành phố Móng Cái, Quảng Ninh"/>
    <m/>
    <m/>
    <s v="0912092980"/>
    <s v="AC/018P-0349484"/>
    <m/>
    <d v="2019-04-17T00:00:00"/>
    <d v="2020-04-16T00:00:00"/>
    <n v="12000000"/>
    <n v="12000000"/>
    <d v="2019-05-14T00:00:00"/>
    <m/>
    <n v="12000000"/>
    <m/>
    <s v="TAL"/>
    <n v="17"/>
    <n v="4"/>
    <s v="569224099174"/>
    <n v="12000000"/>
    <n v="12000000"/>
    <s v="AC/018P-0349484"/>
    <m/>
  </r>
  <r>
    <n v="956"/>
    <s v="Bảo Việt Nhân Thọ Móng Cái"/>
    <m/>
    <s v="S108701001"/>
    <s v="Phòng KD Móng Cái - MCA"/>
    <s v="A108701006"/>
    <s v="Ban Hải Hà 1 - MCA"/>
    <s v="U108701056"/>
    <x v="10"/>
    <s v="D108701290"/>
    <s v="Trần Thị Hà"/>
    <s v="Trưởng nhóm"/>
    <d v="2018-03-21T00:00:00"/>
    <m/>
    <s v="569226081"/>
    <s v="Trần Văn Lợi"/>
    <s v="Thôn 11, Xã Hải Xuân, Thành phố Móng Cái, Quảng Ninh"/>
    <m/>
    <m/>
    <s v="01676896268"/>
    <s v="AC/018P-0350975"/>
    <m/>
    <d v="2019-04-20T00:00:00"/>
    <d v="2019-10-19T00:00:00"/>
    <n v="15000000"/>
    <m/>
    <m/>
    <m/>
    <n v="15000000"/>
    <m/>
    <s v="TAL"/>
    <n v="20"/>
    <n v="4"/>
    <s v="569226081204"/>
    <n v="15000000"/>
    <s v=""/>
    <s v=""/>
    <m/>
  </r>
  <r>
    <n v="957"/>
    <s v="Bảo Việt Nhân Thọ Móng Cái"/>
    <m/>
    <s v="S108701001"/>
    <s v="Phòng KD Móng Cái - MCA"/>
    <s v="A108701006"/>
    <s v="Ban Hải Hà 1 - MCA"/>
    <s v="U108701056"/>
    <x v="10"/>
    <s v="D108701290"/>
    <s v="Trần Thị Hà"/>
    <s v="Trưởng nhóm"/>
    <d v="2018-03-21T00:00:00"/>
    <m/>
    <s v="05708700001086"/>
    <s v="Bùi Thị Ngà"/>
    <s v="Thôn 5, Thị xã Móng Cái, Tỉnh Quảng Ninh"/>
    <s v="0904087567"/>
    <m/>
    <m/>
    <s v="08700010356"/>
    <s v="08700010356"/>
    <d v="2019-04-24T00:00:00"/>
    <d v="2020-04-23T00:00:00"/>
    <n v="12110000"/>
    <n v="12110000"/>
    <d v="2019-05-02T00:00:00"/>
    <m/>
    <n v="12110000"/>
    <m/>
    <s v="BVL"/>
    <n v="24"/>
    <n v="4"/>
    <s v="05708700001086244"/>
    <n v="12110000"/>
    <n v="12110000"/>
    <s v="AC/018P-0349487"/>
    <m/>
  </r>
  <r>
    <n v="958"/>
    <s v="Bảo Việt Nhân Thọ Móng Cái"/>
    <m/>
    <s v="S108701001"/>
    <s v="Phòng KD Móng Cái - MCA"/>
    <s v="A108701006"/>
    <s v="Ban Hải Hà 1 - MCA"/>
    <s v="U108701056"/>
    <x v="10"/>
    <s v="D108701290"/>
    <s v="Trần Thị Hà"/>
    <s v="Trưởng nhóm"/>
    <d v="2018-03-21T00:00:00"/>
    <m/>
    <s v="569232915"/>
    <s v="Trần Thị Lan"/>
    <s v="Thác Hàn, Phường Ninh Dương, Thành phố Móng Cái, Quảng Ninh"/>
    <m/>
    <m/>
    <s v="01646980059"/>
    <s v="AC/018P-0350976"/>
    <m/>
    <d v="2019-05-03T00:00:00"/>
    <d v="2020-05-02T00:00:00"/>
    <n v="10000000"/>
    <m/>
    <m/>
    <m/>
    <n v="10000000"/>
    <m/>
    <s v="TAL"/>
    <n v="3"/>
    <n v="5"/>
    <s v="56923291535"/>
    <n v="10000000"/>
    <s v=""/>
    <s v=""/>
    <m/>
  </r>
  <r>
    <n v="959"/>
    <s v="Bảo Việt Nhân Thọ Móng Cái"/>
    <m/>
    <s v="S108701001"/>
    <s v="Phòng KD Móng Cái - MCA"/>
    <s v="A108701006"/>
    <s v="Ban Hải Hà 1 - MCA"/>
    <s v="U108701056"/>
    <x v="10"/>
    <s v="D108701290"/>
    <s v="Trần Thị Hà"/>
    <s v="Trưởng nhóm"/>
    <d v="2018-03-21T00:00:00"/>
    <m/>
    <s v="569246389"/>
    <s v="Ngô Thị Thúy Hằng"/>
    <s v="Tổ 4 - Khu Hồng Kỳ, Phường Ninh Dương, Thành phố Móng Cái, Quảng Ninh"/>
    <s v="0349472170"/>
    <m/>
    <s v="0396281995"/>
    <s v="AC/018P-0350748"/>
    <m/>
    <d v="2019-05-28T00:00:00"/>
    <d v="2020-05-27T00:00:00"/>
    <n v="12056600"/>
    <n v="12056600"/>
    <d v="2019-05-10T00:00:00"/>
    <m/>
    <n v="12056600"/>
    <m/>
    <s v="TAL"/>
    <n v="28"/>
    <n v="5"/>
    <s v="569246389285"/>
    <n v="12056600"/>
    <n v="12056600"/>
    <s v="AC/018P-0350748"/>
    <m/>
  </r>
  <r>
    <n v="960"/>
    <s v="Bảo Việt Nhân Thọ Móng Cái"/>
    <m/>
    <s v="S108701001"/>
    <s v="Phòng KD Móng Cái - MCA"/>
    <s v="A108701006"/>
    <s v="Ban Hải Hà 1 - MCA"/>
    <s v="U108701056"/>
    <x v="10"/>
    <s v="D108701634"/>
    <s v="Ngô Thị Thúy Hằng"/>
    <s v="Tư vấn tài chính"/>
    <d v="2018-05-16T00:00:00"/>
    <m/>
    <s v="569240998"/>
    <s v="Mai Thị Huệ"/>
    <s v="72 Quang Trung, Phường Ka Long, Thành phố Móng Cái, Quảng Ninh"/>
    <m/>
    <m/>
    <s v="01658669989"/>
    <s v="AC/018P-0350977"/>
    <m/>
    <d v="2019-05-17T00:00:00"/>
    <d v="2020-05-16T00:00:00"/>
    <n v="12285576"/>
    <m/>
    <m/>
    <m/>
    <n v="12285576"/>
    <m/>
    <s v="TAL"/>
    <n v="17"/>
    <n v="5"/>
    <s v="569240998175"/>
    <n v="12285576"/>
    <s v=""/>
    <s v=""/>
    <m/>
  </r>
  <r>
    <n v="961"/>
    <s v="Bảo Việt Nhân Thọ Móng Cái"/>
    <m/>
    <s v="S108701001"/>
    <s v="Phòng KD Móng Cái - MCA"/>
    <s v="A108701006"/>
    <s v="Ban Hải Hà 1 - MCA"/>
    <s v="U108701056"/>
    <x v="10"/>
    <s v="D108701971"/>
    <s v="Trần Đại Phước"/>
    <s v="Tư vấn tài chính"/>
    <d v="2018-07-18T00:00:00"/>
    <m/>
    <s v="569488604"/>
    <s v="Nguyễn Thành Trung"/>
    <s v="Tổ 6 - Khu 2, Phường Trần Phú, Thành phố Móng Cái, Quảng Ninh"/>
    <m/>
    <m/>
    <s v="0979726288"/>
    <s v="AC/018P-0350980"/>
    <m/>
    <d v="2019-05-30T00:00:00"/>
    <d v="2019-06-29T00:00:00"/>
    <n v="1001000"/>
    <m/>
    <m/>
    <m/>
    <m/>
    <m/>
    <s v="TAL"/>
    <n v="30"/>
    <n v="5"/>
    <s v="569488604305"/>
    <s v=""/>
    <s v=""/>
    <s v=""/>
    <m/>
  </r>
  <r>
    <n v="962"/>
    <s v="Bảo Việt Nhân Thọ Móng Cái"/>
    <m/>
    <s v="S108701001"/>
    <s v="Phòng KD Móng Cái - MCA"/>
    <s v="A108701006"/>
    <s v="Ban Hải Hà 1 - MCA"/>
    <s v="U108701056"/>
    <x v="10"/>
    <s v="D108702679"/>
    <s v="Vũ Thị Minh"/>
    <s v="Tư vấn tài chính"/>
    <d v="2018-09-26T00:00:00"/>
    <m/>
    <s v="569488624"/>
    <s v="Ngô Thị Thúy Hằng"/>
    <s v="Tổ 4 - Khu Hồng Kỳ, Phường Ninh Dương, Thành phố Móng Cái, Quảng Ninh"/>
    <s v="0349472170"/>
    <m/>
    <s v="0396281995"/>
    <s v="AC/018P-0350968"/>
    <m/>
    <d v="2019-05-30T00:00:00"/>
    <d v="2019-06-29T00:00:00"/>
    <n v="1001000"/>
    <m/>
    <m/>
    <m/>
    <m/>
    <m/>
    <s v="TAL"/>
    <n v="30"/>
    <n v="5"/>
    <s v="569488624305"/>
    <s v=""/>
    <s v=""/>
    <s v=""/>
    <m/>
  </r>
  <r>
    <n v="963"/>
    <s v="Bảo Việt Nhân Thọ Móng Cái"/>
    <m/>
    <s v="S108701001"/>
    <s v="Phòng KD Móng Cái - MCA"/>
    <s v="A108701006"/>
    <s v="Ban Hải Hà 1 - MCA"/>
    <s v="U108701106"/>
    <x v="11"/>
    <s v="D108701245"/>
    <s v="Hoàng Đức Cảnh"/>
    <s v="Tư vấn tài chính"/>
    <d v="2018-03-21T00:00:00"/>
    <m/>
    <s v="05708700001284"/>
    <s v="Đỗ Thị Hằng"/>
    <s v="Tổ 3, Khu Hồng Phong, Thị xã Móng Cái, Tỉnh Quảng Ninh"/>
    <s v="0398164865"/>
    <m/>
    <m/>
    <s v="08700010633"/>
    <s v="08700010633"/>
    <d v="2019-05-30T00:00:00"/>
    <d v="2020-05-29T00:00:00"/>
    <n v="14654200"/>
    <n v="14654200"/>
    <d v="2019-05-24T00:00:00"/>
    <m/>
    <n v="14654200"/>
    <m/>
    <s v="BVL"/>
    <n v="30"/>
    <n v="5"/>
    <s v="05708700001284305"/>
    <n v="14654200"/>
    <n v="14654200"/>
    <s v="AC/018P-0350704"/>
    <m/>
  </r>
  <r>
    <n v="964"/>
    <s v="Bảo Việt Nhân Thọ Móng Cái"/>
    <m/>
    <s v="S108701001"/>
    <s v="Phòng KD Móng Cái - MCA"/>
    <s v="A108701006"/>
    <s v="Ban Hải Hà 1 - MCA"/>
    <s v="U108701106"/>
    <x v="11"/>
    <s v="D108722804"/>
    <s v="Lưu Thị Bích"/>
    <s v="Trưởng nhóm"/>
    <d v="2014-07-16T00:00:00"/>
    <m/>
    <s v="05701800022937"/>
    <s v="Nguyễn Thị Tiếng"/>
    <s v="Thôn 5, Thành phố Móng Cái, Tỉnh Quảng Ninh"/>
    <s v="0968516283"/>
    <m/>
    <m/>
    <s v="08700010364"/>
    <s v="08700010364"/>
    <d v="2019-04-25T00:00:00"/>
    <d v="2020-04-24T00:00:00"/>
    <n v="11998400"/>
    <n v="11998400"/>
    <d v="2019-05-04T00:00:00"/>
    <m/>
    <n v="11998400"/>
    <m/>
    <s v="BVL"/>
    <n v="25"/>
    <n v="4"/>
    <s v="05701800022937254"/>
    <n v="11998400"/>
    <n v="11998400"/>
    <s v="AC/018P-0349474"/>
    <m/>
  </r>
  <r>
    <n v="965"/>
    <s v="Bảo Việt Nhân Thọ Móng Cái"/>
    <m/>
    <s v="S108701001"/>
    <s v="Phòng KD Móng Cái - MCA"/>
    <s v="A108701006"/>
    <s v="Ban Hải Hà 1 - MCA"/>
    <s v="U108701106"/>
    <x v="11"/>
    <s v="D108722804"/>
    <s v="Lưu Thị Bích"/>
    <s v="Trưởng nhóm"/>
    <d v="2014-07-16T00:00:00"/>
    <m/>
    <s v="05701800023002"/>
    <s v="Phạm Văn Vương"/>
    <s v="Thôn 5, Thành phố Móng Cái, Tỉnh Quảng Ninh"/>
    <m/>
    <m/>
    <m/>
    <s v="08700010365"/>
    <s v="08700010365"/>
    <d v="2019-04-25T00:00:00"/>
    <d v="2020-04-24T00:00:00"/>
    <n v="7995100"/>
    <n v="7995100"/>
    <d v="2019-05-04T00:00:00"/>
    <m/>
    <n v="7995100"/>
    <m/>
    <s v="BVL"/>
    <n v="25"/>
    <n v="4"/>
    <s v="05701800023002254"/>
    <n v="7995100"/>
    <n v="7995100"/>
    <s v="AC/018P-0349475"/>
    <m/>
  </r>
  <r>
    <n v="966"/>
    <s v="Bảo Việt Nhân Thọ Móng Cái"/>
    <m/>
    <s v="S108701001"/>
    <s v="Phòng KD Móng Cái - MCA"/>
    <s v="A108701006"/>
    <s v="Ban Hải Hà 1 - MCA"/>
    <s v="U108701106"/>
    <x v="11"/>
    <s v="D108722804"/>
    <s v="Lưu Thị Bích"/>
    <s v="Trưởng nhóm"/>
    <d v="2014-07-16T00:00:00"/>
    <m/>
    <s v="05701800027994"/>
    <s v="Nguyễn Thị Liên"/>
    <s v="Tổ 3 - Khu Hồng Phong, Thành phố Móng Cái, Tỉnh Quảng Ninh"/>
    <s v="0339735555"/>
    <m/>
    <m/>
    <s v="08700010642"/>
    <s v="08700010642"/>
    <d v="2019-05-15T00:00:00"/>
    <d v="2019-08-14T00:00:00"/>
    <n v="518900"/>
    <n v="518900"/>
    <d v="2019-05-13T00:00:00"/>
    <m/>
    <n v="518900"/>
    <m/>
    <s v="BVL"/>
    <n v="15"/>
    <n v="5"/>
    <s v="05701800027994155"/>
    <n v="518900"/>
    <n v="518900"/>
    <s v="AC/018P-0350732"/>
    <m/>
  </r>
  <r>
    <n v="967"/>
    <s v="Bảo Việt Nhân Thọ Móng Cái"/>
    <m/>
    <s v="S108701001"/>
    <s v="Phòng KD Móng Cái - MCA"/>
    <s v="A108701006"/>
    <s v="Ban Hải Hà 1 - MCA"/>
    <s v="U108701106"/>
    <x v="11"/>
    <s v="D108722804"/>
    <s v="Lưu Thị Bích"/>
    <s v="Trưởng nhóm"/>
    <d v="2014-07-16T00:00:00"/>
    <m/>
    <s v="08708700000147"/>
    <s v="Hà Thị Hường"/>
    <s v="Đông Hải, Huyện Tiên Yên, Tỉnh Quảng Ninh"/>
    <s v="0326582809"/>
    <m/>
    <m/>
    <s v="08700010643"/>
    <m/>
    <d v="2019-05-16T00:00:00"/>
    <d v="2020-05-15T00:00:00"/>
    <n v="51247500"/>
    <m/>
    <m/>
    <m/>
    <n v="51247500"/>
    <m/>
    <s v="BVL"/>
    <n v="16"/>
    <n v="5"/>
    <s v="08708700000147165"/>
    <n v="51247500"/>
    <s v=""/>
    <s v=""/>
    <m/>
  </r>
  <r>
    <n v="968"/>
    <s v="Bảo Việt Nhân Thọ Móng Cái"/>
    <m/>
    <s v="S108701001"/>
    <s v="Phòng KD Móng Cái - MCA"/>
    <s v="A108701006"/>
    <s v="Ban Hải Hà 1 - MCA"/>
    <s v="U108701106"/>
    <x v="11"/>
    <s v="D108722804"/>
    <s v="Lưu Thị Bích"/>
    <s v="Trưởng nhóm"/>
    <d v="2014-07-16T00:00:00"/>
    <m/>
    <s v="568587840"/>
    <s v="Nguyễn Công Hân"/>
    <s v="thôn 5, Xã Quảng Nghĩa, Thành phố Móng Cái, Quảng Ninh"/>
    <s v="01675979688"/>
    <m/>
    <m/>
    <s v="AC/018P-0350734"/>
    <m/>
    <d v="2019-05-26T00:00:00"/>
    <d v="2020-05-25T00:00:00"/>
    <n v="9395480"/>
    <n v="9395480"/>
    <d v="2019-05-24T00:00:00"/>
    <m/>
    <n v="9395480"/>
    <m/>
    <s v="TAL"/>
    <n v="26"/>
    <n v="5"/>
    <s v="568587840265"/>
    <n v="9395480"/>
    <n v="9395480"/>
    <n v="0"/>
    <m/>
  </r>
  <r>
    <n v="969"/>
    <s v="Bảo Việt Nhân Thọ Móng Cái"/>
    <m/>
    <s v="S108701001"/>
    <s v="Phòng KD Móng Cái - MCA"/>
    <s v="A108701006"/>
    <s v="Ban Hải Hà 1 - MCA"/>
    <s v="U108701106"/>
    <x v="11"/>
    <s v="D108722804"/>
    <s v="Lưu Thị Bích"/>
    <s v="Trưởng nhóm"/>
    <d v="2014-07-16T00:00:00"/>
    <m/>
    <s v="568691787"/>
    <s v="Lý Văn Thím"/>
    <s v="Tổ 5 - Khu Thượng Trung, Phường Ninh Dương, Thành phố Móng Cái, Quảng Ninh"/>
    <m/>
    <m/>
    <s v="0979911391"/>
    <s v="AC/018P-0350735"/>
    <m/>
    <d v="2019-05-27T00:00:00"/>
    <d v="2019-11-26T00:00:00"/>
    <n v="5188485"/>
    <n v="5188485"/>
    <d v="2019-05-13T00:00:00"/>
    <m/>
    <n v="5188485"/>
    <m/>
    <s v="TAL"/>
    <n v="27"/>
    <n v="5"/>
    <s v="568691787275"/>
    <n v="5188485"/>
    <n v="5188485"/>
    <s v="AC/018P-0350735"/>
    <m/>
  </r>
  <r>
    <n v="970"/>
    <s v="Bảo Việt Nhân Thọ Móng Cái"/>
    <m/>
    <s v="S108701001"/>
    <s v="Phòng KD Móng Cái - MCA"/>
    <s v="A108701006"/>
    <s v="Ban Hải Hà 1 - MCA"/>
    <s v="U108701046"/>
    <x v="12"/>
    <s v="D108700705"/>
    <s v="Trần Thị Thu Hương"/>
    <s v="Tư vấn tài chính"/>
    <d v="2017-11-08T00:00:00"/>
    <d v="2018-09-20T00:00:00"/>
    <s v="569196699"/>
    <s v="Trần Quang Thái"/>
    <s v="Tổ 7, Khu 3, Phường Bãi Cháy, Thành phố Hạ Long, Quảng Ninh"/>
    <m/>
    <m/>
    <s v="0915882029"/>
    <s v="AC/018P-0350701"/>
    <m/>
    <d v="2019-05-12T00:00:00"/>
    <d v="2019-06-11T00:00:00"/>
    <n v="2000000"/>
    <n v="2000000"/>
    <d v="2019-05-23T00:00:00"/>
    <m/>
    <n v="2000000"/>
    <m/>
    <s v="TAL"/>
    <n v="12"/>
    <n v="5"/>
    <s v="569196699125"/>
    <n v="2000000"/>
    <n v="2000000"/>
    <n v="0"/>
    <m/>
  </r>
  <r>
    <n v="971"/>
    <s v="Bảo Việt Nhân Thọ Móng Cái"/>
    <m/>
    <s v="S108701001"/>
    <s v="Phòng KD Móng Cái - MCA"/>
    <s v="A108701006"/>
    <s v="Ban Hải Hà 1 - MCA"/>
    <s v="U108701046"/>
    <x v="12"/>
    <s v="D108700705"/>
    <s v="Trần Thị Thu Hương"/>
    <s v="Tư vấn tài chính"/>
    <d v="2017-11-08T00:00:00"/>
    <d v="2018-09-20T00:00:00"/>
    <s v="569157823"/>
    <s v="Vũ Ngọc Nam"/>
    <s v="16 - Trần Nguyên Hãn - T4 K3, Phường Trần Hưng Đạo, Thành phố Hạ Long, Quảng Ninh"/>
    <m/>
    <m/>
    <s v="0919832256"/>
    <s v="AC/018P-0350702"/>
    <m/>
    <d v="2019-05-15T00:00:00"/>
    <d v="2019-06-14T00:00:00"/>
    <n v="1000000"/>
    <n v="1000000"/>
    <d v="2019-05-23T00:00:00"/>
    <m/>
    <n v="1000000"/>
    <m/>
    <s v="TAL"/>
    <n v="15"/>
    <n v="5"/>
    <s v="569157823155"/>
    <n v="1000000"/>
    <n v="1000000"/>
    <s v="AC/018P-0350702"/>
    <m/>
  </r>
  <r>
    <n v="972"/>
    <s v="Bảo Việt Nhân Thọ Móng Cái"/>
    <m/>
    <s v="S108701001"/>
    <s v="Phòng KD Móng Cái - MCA"/>
    <s v="A108701006"/>
    <s v="Ban Hải Hà 1 - MCA"/>
    <s v="U108701046"/>
    <x v="12"/>
    <s v="D108700705"/>
    <s v="Trần Thị Thu Hương"/>
    <s v="Tư vấn tài chính"/>
    <d v="2017-11-08T00:00:00"/>
    <d v="2018-09-20T00:00:00"/>
    <s v="569238983"/>
    <s v="Đỗ Thị Dung"/>
    <s v="04 Phố Dân Chủ, Phường Hoà Lạc, Thành phố Móng Cái, Quảng Ninh"/>
    <m/>
    <m/>
    <s v="0967592255"/>
    <s v="AC/018P-0350703"/>
    <m/>
    <d v="2019-05-16T00:00:00"/>
    <d v="2019-06-15T00:00:00"/>
    <n v="1500000"/>
    <n v="1500000"/>
    <d v="2019-05-23T00:00:00"/>
    <m/>
    <n v="1500000"/>
    <m/>
    <s v="TAL"/>
    <n v="16"/>
    <n v="5"/>
    <s v="569238983165"/>
    <n v="1500000"/>
    <n v="1500000"/>
    <n v="0"/>
    <m/>
  </r>
  <r>
    <n v="973"/>
    <s v="Bảo Việt Nhân Thọ Móng Cái"/>
    <m/>
    <s v="S108701001"/>
    <s v="Phòng KD Móng Cái - MCA"/>
    <s v="A108701006"/>
    <s v="Ban Hải Hà 1 - MCA"/>
    <s v="U108701046"/>
    <x v="12"/>
    <s v="D108726457"/>
    <s v="Phạm Thị Hồng"/>
    <s v="Trưởng nhóm"/>
    <d v="2015-02-13T00:00:00"/>
    <m/>
    <s v="568847048"/>
    <s v="Hà Duy Thuấn"/>
    <s v="Thôn Bắc, Xã Vạn Ninh, Thành phố Móng Cái, Quảng Ninh"/>
    <m/>
    <m/>
    <s v="0917313491"/>
    <s v="AC/018P-0350705"/>
    <m/>
    <d v="2019-05-14T00:00:00"/>
    <d v="2019-08-13T00:00:00"/>
    <n v="5077220"/>
    <n v="5077220"/>
    <d v="2019-05-14T00:00:00"/>
    <m/>
    <n v="5077220"/>
    <m/>
    <s v="TAL"/>
    <n v="14"/>
    <n v="5"/>
    <s v="568847048145"/>
    <n v="5077220"/>
    <n v="5077220"/>
    <s v="AC/018P-0350705"/>
    <m/>
  </r>
  <r>
    <n v="974"/>
    <s v="Bảo Việt Nhân Thọ Móng Cái"/>
    <m/>
    <s v="S108701001"/>
    <s v="Phòng KD Móng Cái - MCA"/>
    <s v="A108701006"/>
    <s v="Ban Hải Hà 1 - MCA"/>
    <s v="U108701046"/>
    <x v="12"/>
    <s v="D108726457"/>
    <s v="Phạm Thị Hồng"/>
    <s v="Trưởng nhóm"/>
    <d v="2015-02-13T00:00:00"/>
    <m/>
    <s v="568791165"/>
    <s v="Nguyễn Đức Nam"/>
    <s v="15 Dân Chủ - Khu 1, Phường Hoà Lạc, Thành phố Móng Cái, Quảng Ninh"/>
    <m/>
    <m/>
    <s v="01237808889"/>
    <s v="AC/018P-0350707"/>
    <m/>
    <d v="2019-05-20T00:00:00"/>
    <d v="2020-05-19T00:00:00"/>
    <n v="4999244"/>
    <m/>
    <m/>
    <m/>
    <n v="4999244"/>
    <m/>
    <s v="TAL"/>
    <n v="20"/>
    <n v="5"/>
    <s v="568791165205"/>
    <n v="4999244"/>
    <s v=""/>
    <s v=""/>
    <m/>
  </r>
  <r>
    <n v="975"/>
    <s v="Bảo Việt Nhân Thọ Móng Cái"/>
    <m/>
    <s v="S108701001"/>
    <s v="Phòng KD Móng Cái - MCA"/>
    <s v="A108701006"/>
    <s v="Ban Hải Hà 1 - MCA"/>
    <s v="U108701046"/>
    <x v="12"/>
    <s v="D108726457"/>
    <s v="Phạm Thị Hồng"/>
    <s v="Trưởng nhóm"/>
    <d v="2015-02-13T00:00:00"/>
    <m/>
    <s v="568583930"/>
    <s v="Hoàng Thị Duyến"/>
    <s v="Đại Lộ Hòa Bình - Thôn 9, Xã Hải Xuân, Thành phố Móng Cái, Quảng Ninh"/>
    <m/>
    <m/>
    <s v="01669071309"/>
    <s v="AC/018P-0350708"/>
    <m/>
    <d v="2019-05-22T00:00:00"/>
    <d v="2020-05-21T00:00:00"/>
    <n v="20000000"/>
    <n v="20000000"/>
    <d v="2019-05-20T00:00:00"/>
    <m/>
    <n v="20000000"/>
    <m/>
    <s v="TAL"/>
    <n v="22"/>
    <n v="5"/>
    <s v="568583930225"/>
    <n v="20000000"/>
    <n v="20000000"/>
    <s v="AC/018P-0350708"/>
    <m/>
  </r>
  <r>
    <n v="976"/>
    <s v="Bảo Việt Nhân Thọ Móng Cái"/>
    <m/>
    <s v="S108701001"/>
    <s v="Phòng KD Móng Cái - MCA"/>
    <s v="A108701006"/>
    <s v="Ban Hải Hà 1 - MCA"/>
    <s v="U108701046"/>
    <x v="12"/>
    <s v="D108726457"/>
    <s v="Phạm Thị Hồng"/>
    <s v="Trưởng nhóm"/>
    <d v="2015-02-13T00:00:00"/>
    <m/>
    <s v="568794255"/>
    <s v="Nguyễn Thị Nhung"/>
    <s v="05 - Đào Phúc Lộc, Phường Hoà Lạc, Thành phố Móng Cái, Quảng Ninh"/>
    <m/>
    <m/>
    <s v="0986096889"/>
    <s v="AC/018P-0350709"/>
    <m/>
    <d v="2019-05-25T00:00:00"/>
    <d v="2019-11-24T00:00:00"/>
    <n v="1547040"/>
    <n v="1547040"/>
    <d v="2019-05-27T00:00:00"/>
    <m/>
    <n v="1547040"/>
    <m/>
    <s v="TAL"/>
    <n v="25"/>
    <n v="5"/>
    <s v="568794255255"/>
    <n v="1547040"/>
    <n v="1547040"/>
    <s v="AC/018P-0350709"/>
    <m/>
  </r>
  <r>
    <n v="977"/>
    <s v="Bảo Việt Nhân Thọ Móng Cái"/>
    <m/>
    <s v="S108701001"/>
    <s v="Phòng KD Móng Cái - MCA"/>
    <s v="A108701006"/>
    <s v="Ban Hải Hà 1 - MCA"/>
    <s v="U108701046"/>
    <x v="12"/>
    <s v="D108726457"/>
    <s v="Phạm Thị Hồng"/>
    <s v="Trưởng nhóm"/>
    <d v="2015-02-13T00:00:00"/>
    <m/>
    <s v="05701800023651"/>
    <s v="Nguyễn Văn Việt"/>
    <s v="Khu 2, Thành phố Móng Cái, Tỉnh Quảng Ninh"/>
    <s v="0978304288"/>
    <s v="0986096898"/>
    <s v="0986096898"/>
    <s v="08700010634"/>
    <s v="08700010634"/>
    <d v="2019-05-27T00:00:00"/>
    <d v="2019-11-26T00:00:00"/>
    <n v="4015200"/>
    <n v="4015200"/>
    <d v="2019-05-27T00:00:00"/>
    <m/>
    <n v="4015200"/>
    <m/>
    <s v="BVL"/>
    <n v="27"/>
    <n v="5"/>
    <s v="05701800023651275"/>
    <n v="4015200"/>
    <n v="4015200"/>
    <n v="0"/>
    <m/>
  </r>
  <r>
    <n v="978"/>
    <s v="Bảo Việt Nhân Thọ Móng Cái"/>
    <m/>
    <s v="S108701001"/>
    <s v="Phòng KD Móng Cái - MCA"/>
    <s v="A108701006"/>
    <s v="Ban Hải Hà 1 - MCA"/>
    <s v="U108701046"/>
    <x v="12"/>
    <s v="D108726457"/>
    <s v="Phạm Thị Hồng"/>
    <s v="Trưởng nhóm"/>
    <d v="2015-02-13T00:00:00"/>
    <m/>
    <s v="02601800037081"/>
    <s v="Phạm Thị Hồng"/>
    <s v="Khu 7, Thành phố Móng Cái, Tỉnh Quảng Ninh"/>
    <s v="0988662996"/>
    <m/>
    <m/>
    <s v="08700010635"/>
    <s v="08700010635"/>
    <d v="2019-05-29T00:00:00"/>
    <d v="2019-06-28T00:00:00"/>
    <n v="298800"/>
    <n v="298800"/>
    <d v="2019-05-27T00:00:00"/>
    <m/>
    <n v="298800"/>
    <m/>
    <s v="BVL"/>
    <n v="29"/>
    <n v="5"/>
    <s v="02601800037081295"/>
    <n v="298800"/>
    <n v="298800"/>
    <s v="AC/018P-0350711"/>
    <m/>
  </r>
  <r>
    <n v="979"/>
    <s v="Bảo Việt Nhân Thọ Móng Cái"/>
    <m/>
    <s v="S108701001"/>
    <s v="Phòng KD Móng Cái - MCA"/>
    <s v="A108701006"/>
    <s v="Ban Hải Hà 1 - MCA"/>
    <s v="U108701046"/>
    <x v="12"/>
    <s v="D108732740"/>
    <s v="Ngô Thị Minh"/>
    <s v="Tư vấn tài chính"/>
    <d v="2016-06-17T00:00:00"/>
    <m/>
    <s v="569437670"/>
    <s v="Hoàng Thu Hường"/>
    <s v="771 - Nguyễn Văn Cừ, Phường Hồng Hải, Thành phố Hạ Long, Quảng Ninh"/>
    <m/>
    <m/>
    <s v="0962608591"/>
    <s v="AC/018P-0350962"/>
    <m/>
    <d v="2019-05-14T00:00:00"/>
    <d v="2019-08-13T00:00:00"/>
    <n v="5776903"/>
    <n v="5776903"/>
    <d v="2019-05-18T00:00:00"/>
    <m/>
    <n v="5776903"/>
    <m/>
    <s v="TAL"/>
    <n v="14"/>
    <n v="5"/>
    <s v="569437670145"/>
    <n v="5776903"/>
    <n v="5776903"/>
    <n v="0"/>
    <m/>
  </r>
  <r>
    <n v="980"/>
    <s v="Bảo Việt Nhân Thọ Móng Cái"/>
    <m/>
    <s v="S108701001"/>
    <s v="Phòng KD Móng Cái - MCA"/>
    <s v="A108701006"/>
    <s v="Ban Hải Hà 1 - MCA"/>
    <s v="U108701046"/>
    <x v="12"/>
    <s v="D108734890"/>
    <s v="Nguyễn Đức Hùng"/>
    <s v="Tư vấn tài chính"/>
    <d v="2016-09-14T00:00:00"/>
    <m/>
    <s v="05708700000928"/>
    <s v="Nguyễn Văn Bằng"/>
    <s v="Khu 1, Thị xã Móng Cái, Tỉnh Quảng Ninh"/>
    <s v="0984678788"/>
    <m/>
    <m/>
    <s v="08700010677"/>
    <s v="08700010677"/>
    <d v="2019-03-21T00:00:00"/>
    <d v="2020-03-20T00:00:00"/>
    <n v="15403800"/>
    <n v="15403800"/>
    <d v="2019-05-28T00:00:00"/>
    <m/>
    <n v="15403800"/>
    <m/>
    <s v="BVL"/>
    <n v="21"/>
    <n v="3"/>
    <s v="05708700000928213"/>
    <n v="15403800"/>
    <n v="15403800"/>
    <n v="0"/>
    <m/>
  </r>
  <r>
    <n v="981"/>
    <s v="Bảo Việt Nhân Thọ Móng Cái"/>
    <m/>
    <s v="S108701001"/>
    <s v="Phòng KD Móng Cái - MCA"/>
    <s v="A108701006"/>
    <s v="Ban Hải Hà 1 - MCA"/>
    <s v="U108701086"/>
    <x v="13"/>
    <s v="D108701485"/>
    <s v="Lưu Thị Bình"/>
    <s v="Trưởng nhóm"/>
    <d v="2018-05-03T00:00:00"/>
    <m/>
    <s v="08708700000130"/>
    <s v="Nguyễn Hải Đăng"/>
    <s v="Tổ 8, Khu Hạ Long, Thị xã Móng Cái, Tỉnh Quảng Ninh"/>
    <s v="0854973888"/>
    <m/>
    <m/>
    <s v="08700010639"/>
    <s v="08700010639"/>
    <d v="2019-05-16T00:00:00"/>
    <d v="2020-05-15T00:00:00"/>
    <n v="50880000"/>
    <n v="50880000"/>
    <d v="2019-05-15T00:00:00"/>
    <m/>
    <n v="50880000"/>
    <m/>
    <s v="BVL"/>
    <n v="16"/>
    <n v="5"/>
    <s v="08708700000130165"/>
    <n v="50880000"/>
    <n v="50880000"/>
    <s v="AC/018P-0350729"/>
    <m/>
  </r>
  <r>
    <n v="982"/>
    <s v="Bảo Việt Nhân Thọ Móng Cái"/>
    <m/>
    <s v="S108701001"/>
    <s v="Phòng KD Móng Cái - MCA"/>
    <s v="A108701006"/>
    <s v="Ban Hải Hà 1 - MCA"/>
    <s v="U108701086"/>
    <x v="13"/>
    <s v="D108701485"/>
    <s v="Lưu Thị Bình"/>
    <s v="Trưởng nhóm"/>
    <d v="2018-05-03T00:00:00"/>
    <m/>
    <s v="569239049"/>
    <s v="Nguyễn Thị Xuân"/>
    <s v="Tổ 6 - Khu Hạ Long, Phường Ninh Dương, Thành phố Móng Cái, Quảng Ninh"/>
    <m/>
    <m/>
    <s v="01658311616"/>
    <s v="AC/018P-0350730"/>
    <m/>
    <d v="2019-05-16T00:00:00"/>
    <d v="2020-05-15T00:00:00"/>
    <n v="12011320"/>
    <n v="12011320"/>
    <d v="2019-05-15T00:00:00"/>
    <m/>
    <n v="12011320"/>
    <m/>
    <s v="TAL"/>
    <n v="16"/>
    <n v="5"/>
    <s v="569239049165"/>
    <n v="12011320"/>
    <n v="12011320"/>
    <n v="0"/>
    <m/>
  </r>
  <r>
    <n v="983"/>
    <s v="Bảo Việt Nhân Thọ Móng Cái"/>
    <m/>
    <s v="S108701001"/>
    <s v="Phòng KD Móng Cái - MCA"/>
    <s v="A108701006"/>
    <s v="Ban Hải Hà 1 - MCA"/>
    <s v="U108701086"/>
    <x v="13"/>
    <s v="D108701519"/>
    <s v="Nguyễn Thị Biển"/>
    <s v="Tư vấn tài chính"/>
    <d v="2018-05-03T00:00:00"/>
    <m/>
    <s v="569234745"/>
    <s v="Nguyễn Thị Biển"/>
    <s v="Tổ 3 - Khu Hạ Long, Phường Ninh Dương, Thành phố Móng Cái, Quảng Ninh"/>
    <m/>
    <m/>
    <s v="0396338189"/>
    <s v="AC/018P-0350731"/>
    <m/>
    <d v="2019-05-07T00:00:00"/>
    <d v="2020-05-06T00:00:00"/>
    <n v="20056600"/>
    <n v="20056600"/>
    <d v="2019-05-21T00:00:00"/>
    <m/>
    <n v="20056600"/>
    <m/>
    <s v="TAL"/>
    <n v="7"/>
    <n v="5"/>
    <s v="56923474575"/>
    <n v="20056600"/>
    <n v="20056600"/>
    <s v="AC/018P-0350731"/>
    <m/>
  </r>
  <r>
    <n v="984"/>
    <s v="Bảo Việt Nhân Thọ Móng Cái"/>
    <m/>
    <s v="S108701001"/>
    <s v="Phòng KD Móng Cái - MCA"/>
    <s v="A108701006"/>
    <s v="Ban Hải Hà 1 - MCA"/>
    <s v="U108701016"/>
    <x v="14"/>
    <s v="D108700574"/>
    <s v="Lê Thị Thu"/>
    <s v="Tư vấn tài chính"/>
    <d v="2017-10-18T00:00:00"/>
    <m/>
    <s v="08608700000058"/>
    <s v="Mạc Thị Thoa"/>
    <s v="Số 99 - Đường Hùng Vương, Thị xã Móng Cái, Tỉnh Quảng Ninh"/>
    <s v="0903283904"/>
    <m/>
    <m/>
    <s v="08700010561"/>
    <s v="08700010561"/>
    <d v="2019-05-23T00:00:00"/>
    <d v="2020-05-22T00:00:00"/>
    <n v="61478400"/>
    <n v="61478400"/>
    <d v="2019-05-22T00:00:00"/>
    <m/>
    <n v="61478400"/>
    <m/>
    <s v="BVL"/>
    <n v="23"/>
    <n v="5"/>
    <s v="08608700000058235"/>
    <n v="61478400"/>
    <n v="61478400"/>
    <s v="AC/018P-0350672"/>
    <m/>
  </r>
  <r>
    <n v="985"/>
    <s v="Bảo Việt Nhân Thọ Móng Cái"/>
    <m/>
    <s v="S108701001"/>
    <s v="Phòng KD Móng Cái - MCA"/>
    <s v="A108701006"/>
    <s v="Ban Hải Hà 1 - MCA"/>
    <s v="U108701016"/>
    <x v="14"/>
    <s v="D108700671"/>
    <s v="Lê Thị Là"/>
    <s v="Tư vấn tài chính"/>
    <d v="2017-10-18T00:00:00"/>
    <m/>
    <s v="569316464"/>
    <s v="Ngô Đức Mạnh"/>
    <s v="Số nhà 36, Lê Quý Đôn, Thị trấn Quảng Hà, Huyện Hải Hà, Quảng Ninh"/>
    <m/>
    <m/>
    <s v="01629031107"/>
    <s v="AC/018P-0350673"/>
    <m/>
    <d v="2019-05-13T00:00:00"/>
    <d v="2019-06-12T00:00:00"/>
    <n v="1013400"/>
    <n v="1013400"/>
    <d v="2019-05-13T00:00:00"/>
    <m/>
    <n v="1013400"/>
    <m/>
    <s v="TAL"/>
    <n v="13"/>
    <n v="5"/>
    <s v="569316464135"/>
    <n v="1013400"/>
    <n v="1013400"/>
    <n v="0"/>
    <m/>
  </r>
  <r>
    <n v="986"/>
    <s v="Bảo Việt Nhân Thọ Móng Cái"/>
    <m/>
    <s v="S108701001"/>
    <s v="Phòng KD Móng Cái - MCA"/>
    <s v="A108701006"/>
    <s v="Ban Hải Hà 1 - MCA"/>
    <s v="U108701016"/>
    <x v="14"/>
    <s v="D108700671"/>
    <s v="Lê Thị Là"/>
    <s v="Tư vấn tài chính"/>
    <d v="2017-10-18T00:00:00"/>
    <m/>
    <s v="569245203"/>
    <s v="Lê Khắc Phức"/>
    <s v="Thôn 7, Xã Quảng Chính, Huyện Hải Hà, Quảng Ninh"/>
    <m/>
    <m/>
    <s v="01695384668"/>
    <s v="AC/018P-0350675"/>
    <m/>
    <d v="2019-05-24T00:00:00"/>
    <d v="2020-05-23T00:00:00"/>
    <n v="6011320"/>
    <m/>
    <m/>
    <m/>
    <n v="6011320"/>
    <m/>
    <s v="TAL"/>
    <n v="24"/>
    <n v="5"/>
    <s v="569245203245"/>
    <n v="6011320"/>
    <s v=""/>
    <s v=""/>
    <m/>
  </r>
  <r>
    <n v="987"/>
    <s v="Bảo Việt Nhân Thọ Móng Cái"/>
    <m/>
    <s v="S108701001"/>
    <s v="Phòng KD Móng Cái - MCA"/>
    <s v="A108701006"/>
    <s v="Ban Hải Hà 1 - MCA"/>
    <s v="U108701016"/>
    <x v="14"/>
    <s v="D108700671"/>
    <s v="Lê Thị Là"/>
    <s v="Tư vấn tài chính"/>
    <d v="2017-10-18T00:00:00"/>
    <m/>
    <s v="569244638"/>
    <s v="Nguyễn Hữu Ba"/>
    <s v="Thôn 8, Xã Hải Đông, Thành phố Móng Cái, Quảng Ninh"/>
    <m/>
    <m/>
    <s v="0981195822"/>
    <s v="AC/018P-0350674"/>
    <m/>
    <d v="2019-05-24T00:00:00"/>
    <d v="2020-05-23T00:00:00"/>
    <n v="12000200"/>
    <m/>
    <m/>
    <m/>
    <n v="12000200"/>
    <m/>
    <s v="TAL"/>
    <n v="24"/>
    <n v="5"/>
    <s v="569244638245"/>
    <n v="12000200"/>
    <s v=""/>
    <s v=""/>
    <m/>
  </r>
  <r>
    <n v="988"/>
    <s v="Bảo Việt Nhân Thọ Móng Cái"/>
    <m/>
    <s v="S108701001"/>
    <s v="Phòng KD Móng Cái - MCA"/>
    <s v="A108701006"/>
    <s v="Ban Hải Hà 1 - MCA"/>
    <s v="U108701016"/>
    <x v="14"/>
    <s v="D108701023"/>
    <s v="Nguyễn Thị Nhạn"/>
    <s v="Tư vấn tài chính"/>
    <d v="2018-01-11T00:00:00"/>
    <m/>
    <s v="05708700001192"/>
    <s v="Ngô Lan Phương"/>
    <s v="Tổ 3, Khu 5A, Thành phố Cẩm Phả, Tỉnh Quảng Ninh"/>
    <s v="0988134043"/>
    <m/>
    <m/>
    <s v="08700010562"/>
    <s v="08700010562"/>
    <d v="2019-05-18T00:00:00"/>
    <d v="2020-05-17T00:00:00"/>
    <n v="12150800"/>
    <n v="12150800"/>
    <d v="2019-05-10T00:00:00"/>
    <m/>
    <n v="12150800"/>
    <m/>
    <s v="BVL"/>
    <n v="18"/>
    <n v="5"/>
    <s v="05708700001192185"/>
    <n v="12150800"/>
    <n v="12150800"/>
    <n v="0"/>
    <m/>
  </r>
  <r>
    <n v="989"/>
    <s v="Bảo Việt Nhân Thọ Móng Cái"/>
    <m/>
    <s v="S108701001"/>
    <s v="Phòng KD Móng Cái - MCA"/>
    <s v="A108701006"/>
    <s v="Ban Hải Hà 1 - MCA"/>
    <s v="U108701016"/>
    <x v="14"/>
    <s v="D108701023"/>
    <s v="Nguyễn Thị Nhạn"/>
    <s v="Tư vấn tài chính"/>
    <d v="2018-01-11T00:00:00"/>
    <m/>
    <s v="569246679"/>
    <s v="Nông Thúy Chính"/>
    <s v="185 Phố Nguyễn Du, Thị trấn Quảng Hà, Huyện Hải Hà, Quảng Ninh"/>
    <m/>
    <m/>
    <s v="0968018698"/>
    <s v="AC/018P-0350677"/>
    <m/>
    <d v="2019-05-25T00:00:00"/>
    <d v="2020-05-24T00:00:00"/>
    <n v="12648696"/>
    <n v="12648696"/>
    <d v="2019-05-10T00:00:00"/>
    <m/>
    <n v="12648696"/>
    <m/>
    <s v="TAL"/>
    <n v="25"/>
    <n v="5"/>
    <s v="569246679255"/>
    <n v="12648696"/>
    <n v="12648696"/>
    <n v="0"/>
    <m/>
  </r>
  <r>
    <n v="990"/>
    <s v="Bảo Việt Nhân Thọ Móng Cái"/>
    <m/>
    <s v="S108701001"/>
    <s v="Phòng KD Móng Cái - MCA"/>
    <s v="A108701006"/>
    <s v="Ban Hải Hà 1 - MCA"/>
    <s v="U108701016"/>
    <x v="14"/>
    <s v="D108701023"/>
    <s v="Nguyễn Thị Nhạn"/>
    <s v="Tư vấn tài chính"/>
    <d v="2018-01-11T00:00:00"/>
    <m/>
    <s v="569247110"/>
    <s v="Đinh Thị Minh Thu"/>
    <s v="29 Thôn Trung, Xã Phú Hải, Huyện Hải Hà, Quảng Ninh"/>
    <m/>
    <m/>
    <s v="0982761092"/>
    <s v="AC/018P-0350678"/>
    <m/>
    <d v="2019-05-25T00:00:00"/>
    <d v="2020-05-24T00:00:00"/>
    <n v="12193720"/>
    <n v="12193720"/>
    <d v="2019-05-10T00:00:00"/>
    <m/>
    <n v="12193720"/>
    <m/>
    <s v="TAL"/>
    <n v="25"/>
    <n v="5"/>
    <s v="569247110255"/>
    <n v="12193720"/>
    <n v="12193720"/>
    <n v="0"/>
    <m/>
  </r>
  <r>
    <n v="991"/>
    <s v="Bảo Việt Nhân Thọ Móng Cái"/>
    <m/>
    <s v="S108701001"/>
    <s v="Phòng KD Móng Cái - MCA"/>
    <s v="A108701006"/>
    <s v="Ban Hải Hà 1 - MCA"/>
    <s v="U108701016"/>
    <x v="14"/>
    <s v="D108701573"/>
    <s v="Nguyễn Thị Hậu"/>
    <s v="Tư vấn tài chính"/>
    <d v="2018-05-16T00:00:00"/>
    <m/>
    <s v="08708700000123"/>
    <s v="Đào Ngọc Anh"/>
    <s v="Khu 3, Thị xã Móng Cái, Tỉnh Quảng Ninh"/>
    <s v="0916181888"/>
    <m/>
    <m/>
    <s v="08700010563"/>
    <m/>
    <d v="2019-05-18T00:00:00"/>
    <d v="2020-05-17T00:00:00"/>
    <n v="40033200"/>
    <m/>
    <m/>
    <m/>
    <n v="40033200"/>
    <m/>
    <s v="BVL"/>
    <n v="18"/>
    <n v="5"/>
    <s v="08708700000123185"/>
    <n v="40033200"/>
    <s v=""/>
    <s v=""/>
    <m/>
  </r>
  <r>
    <n v="992"/>
    <s v="Bảo Việt Nhân Thọ Móng Cái"/>
    <m/>
    <s v="S108701001"/>
    <s v="Phòng KD Móng Cái - MCA"/>
    <s v="A108701006"/>
    <s v="Ban Hải Hà 1 - MCA"/>
    <s v="U108701016"/>
    <x v="14"/>
    <s v="D108701573"/>
    <s v="Nguyễn Thị Hậu"/>
    <s v="Tư vấn tài chính"/>
    <d v="2018-05-16T00:00:00"/>
    <m/>
    <s v="05708700001253"/>
    <s v="Dương Thị Luyến"/>
    <s v="Khu 5, Thị xã Móng Cái, Tỉnh Quảng Ninh"/>
    <s v="0973567736"/>
    <m/>
    <m/>
    <s v="08700010564"/>
    <m/>
    <d v="2019-05-29T00:00:00"/>
    <d v="2020-05-28T00:00:00"/>
    <n v="10372200"/>
    <m/>
    <m/>
    <m/>
    <m/>
    <m/>
    <s v="BVL"/>
    <n v="29"/>
    <n v="5"/>
    <s v="05708700001253295"/>
    <s v=""/>
    <s v=""/>
    <s v=""/>
    <m/>
  </r>
  <r>
    <n v="993"/>
    <s v="Bảo Việt Nhân Thọ Móng Cái"/>
    <m/>
    <s v="S108701001"/>
    <s v="Phòng KD Móng Cái - MCA"/>
    <s v="A108701006"/>
    <s v="Ban Hải Hà 1 - MCA"/>
    <s v="U108701016"/>
    <x v="14"/>
    <s v="D108701573"/>
    <s v="Nguyễn Thị Hậu"/>
    <s v="Tư vấn tài chính"/>
    <d v="2018-05-16T00:00:00"/>
    <m/>
    <s v="569247949"/>
    <s v="Nguyễn Thị Hậu"/>
    <s v="Khu 5, Xã Hải Hoà, Thành phố Móng Cái, Quảng Ninh"/>
    <m/>
    <m/>
    <s v="0934418588"/>
    <s v="AC/018P-0350685"/>
    <m/>
    <d v="2019-05-29T00:00:00"/>
    <d v="2020-05-28T00:00:00"/>
    <n v="12102837"/>
    <m/>
    <m/>
    <m/>
    <m/>
    <m/>
    <s v="TAL"/>
    <n v="29"/>
    <n v="5"/>
    <s v="569247949295"/>
    <s v=""/>
    <s v=""/>
    <s v=""/>
    <m/>
  </r>
  <r>
    <n v="994"/>
    <s v="Bảo Việt Nhân Thọ Móng Cái"/>
    <m/>
    <s v="S108701001"/>
    <s v="Phòng KD Móng Cái - MCA"/>
    <s v="A108701006"/>
    <s v="Ban Hải Hà 1 - MCA"/>
    <s v="U108701016"/>
    <x v="14"/>
    <s v="D108701573"/>
    <s v="Nguyễn Thị Hậu"/>
    <s v="Tư vấn tài chính"/>
    <d v="2018-05-16T00:00:00"/>
    <m/>
    <s v="569247984"/>
    <s v="Nguyễn Thị Hiền"/>
    <s v="Khu 5, Xã Hải Hoà, Thành phố Móng Cái, Quảng Ninh"/>
    <s v="0904082221"/>
    <m/>
    <s v="0975021988"/>
    <s v="AC/018P-0350686"/>
    <m/>
    <d v="2019-05-29T00:00:00"/>
    <d v="2020-05-28T00:00:00"/>
    <n v="12119666"/>
    <m/>
    <m/>
    <m/>
    <m/>
    <m/>
    <s v="TAL"/>
    <n v="29"/>
    <n v="5"/>
    <s v="569247984295"/>
    <s v=""/>
    <s v=""/>
    <s v=""/>
    <m/>
  </r>
  <r>
    <n v="995"/>
    <s v="Bảo Việt Nhân Thọ Móng Cái"/>
    <m/>
    <s v="S108701001"/>
    <s v="Phòng KD Móng Cái - MCA"/>
    <s v="A108701006"/>
    <s v="Ban Hải Hà 1 - MCA"/>
    <s v="U108701016"/>
    <x v="14"/>
    <s v="D108701573"/>
    <s v="Nguyễn Thị Hậu"/>
    <s v="Tư vấn tài chính"/>
    <d v="2018-05-16T00:00:00"/>
    <m/>
    <s v="569248128"/>
    <s v="Nguyễn Thị Hậu"/>
    <s v="Khu 5, Xã Hải Hoà, Thành phố Móng Cái, Quảng Ninh"/>
    <m/>
    <m/>
    <s v="0934418588"/>
    <s v="AC/018P-0350689"/>
    <m/>
    <d v="2019-05-29T00:00:00"/>
    <d v="2020-05-28T00:00:00"/>
    <n v="12102837"/>
    <m/>
    <m/>
    <m/>
    <m/>
    <m/>
    <s v="TAL"/>
    <n v="29"/>
    <n v="5"/>
    <s v="569248128295"/>
    <s v=""/>
    <s v=""/>
    <s v=""/>
    <m/>
  </r>
  <r>
    <n v="996"/>
    <s v="Bảo Việt Nhân Thọ Móng Cái"/>
    <m/>
    <s v="S108701001"/>
    <s v="Phòng KD Móng Cái - MCA"/>
    <s v="A108701006"/>
    <s v="Ban Hải Hà 1 - MCA"/>
    <s v="U108701016"/>
    <x v="14"/>
    <s v="D108701573"/>
    <s v="Nguyễn Thị Hậu"/>
    <s v="Tư vấn tài chính"/>
    <d v="2018-05-16T00:00:00"/>
    <m/>
    <s v="569248083"/>
    <s v="Dương Thị Luyến"/>
    <s v="Khu 5, Xã Hải Hoà, Thành phố Móng Cái, Quảng Ninh"/>
    <m/>
    <m/>
    <s v="0973567736"/>
    <s v="AC/018P-0350687"/>
    <m/>
    <d v="2019-05-29T00:00:00"/>
    <d v="2020-05-28T00:00:00"/>
    <n v="12270622"/>
    <m/>
    <m/>
    <m/>
    <m/>
    <m/>
    <s v="TAL"/>
    <n v="29"/>
    <n v="5"/>
    <s v="569248083295"/>
    <s v=""/>
    <s v=""/>
    <s v=""/>
    <m/>
  </r>
  <r>
    <n v="997"/>
    <s v="Bảo Việt Nhân Thọ Móng Cái"/>
    <m/>
    <s v="S108701001"/>
    <s v="Phòng KD Móng Cái - MCA"/>
    <s v="A108701006"/>
    <s v="Ban Hải Hà 1 - MCA"/>
    <s v="U108701016"/>
    <x v="14"/>
    <s v="D108701573"/>
    <s v="Nguyễn Thị Hậu"/>
    <s v="Tư vấn tài chính"/>
    <d v="2018-05-16T00:00:00"/>
    <m/>
    <s v="569247923"/>
    <s v="Nguyễn Thị Hiền"/>
    <s v="Khu 5, Xã Hải Hoà, Thành phố Móng Cái, Quảng Ninh"/>
    <s v="0904082221"/>
    <m/>
    <s v="0975021988"/>
    <s v="AC/018P-0350684"/>
    <m/>
    <d v="2019-05-29T00:00:00"/>
    <d v="2020-05-28T00:00:00"/>
    <n v="12119666"/>
    <m/>
    <m/>
    <m/>
    <m/>
    <m/>
    <s v="TAL"/>
    <n v="29"/>
    <n v="5"/>
    <s v="569247923295"/>
    <s v=""/>
    <s v=""/>
    <s v=""/>
    <m/>
  </r>
  <r>
    <n v="998"/>
    <s v="Bảo Việt Nhân Thọ Móng Cái"/>
    <m/>
    <s v="S108701001"/>
    <s v="Phòng KD Móng Cái - MCA"/>
    <s v="A108701006"/>
    <s v="Ban Hải Hà 1 - MCA"/>
    <s v="U108701016"/>
    <x v="14"/>
    <s v="D108701573"/>
    <s v="Nguyễn Thị Hậu"/>
    <s v="Tư vấn tài chính"/>
    <d v="2018-05-16T00:00:00"/>
    <m/>
    <s v="05708700001260"/>
    <s v="Nguyễn Thị Hậu"/>
    <s v="Khu 5, Thị xã Móng Cái, Tỉnh Quảng Ninh"/>
    <s v="0934418588"/>
    <m/>
    <m/>
    <s v="08700010565"/>
    <m/>
    <d v="2019-05-29T00:00:00"/>
    <d v="2020-05-28T00:00:00"/>
    <n v="12006400"/>
    <m/>
    <m/>
    <m/>
    <m/>
    <m/>
    <s v="BVL"/>
    <n v="29"/>
    <n v="5"/>
    <s v="05708700001260295"/>
    <s v=""/>
    <s v=""/>
    <s v=""/>
    <m/>
  </r>
  <r>
    <n v="999"/>
    <s v="Bảo Việt Nhân Thọ Móng Cái"/>
    <m/>
    <s v="S108701001"/>
    <s v="Phòng KD Móng Cái - MCA"/>
    <s v="A108701006"/>
    <s v="Ban Hải Hà 1 - MCA"/>
    <s v="U108701016"/>
    <x v="14"/>
    <s v="D108701573"/>
    <s v="Nguyễn Thị Hậu"/>
    <s v="Tư vấn tài chính"/>
    <d v="2018-05-16T00:00:00"/>
    <m/>
    <s v="569248109"/>
    <s v="Nguyễn Thị Hiền"/>
    <s v="Khu 5, Xã Hải Hoà, Thành phố Móng Cái, Quảng Ninh"/>
    <s v="0904082221"/>
    <m/>
    <s v="0975021988"/>
    <s v="AC/018P-0350688"/>
    <m/>
    <d v="2019-05-29T00:00:00"/>
    <d v="2020-05-28T00:00:00"/>
    <n v="12119666"/>
    <m/>
    <m/>
    <m/>
    <m/>
    <m/>
    <s v="TAL"/>
    <n v="29"/>
    <n v="5"/>
    <s v="569248109295"/>
    <s v=""/>
    <s v=""/>
    <s v=""/>
    <m/>
  </r>
  <r>
    <n v="1000"/>
    <s v="Bảo Việt Nhân Thọ Móng Cái"/>
    <m/>
    <s v="S108701001"/>
    <s v="Phòng KD Móng Cái - MCA"/>
    <s v="A108701006"/>
    <s v="Ban Hải Hà 1 - MCA"/>
    <s v="U108701016"/>
    <x v="14"/>
    <s v="D108701573"/>
    <s v="Nguyễn Thị Hậu"/>
    <s v="Tư vấn tài chính"/>
    <d v="2018-05-16T00:00:00"/>
    <m/>
    <s v="569250119"/>
    <s v="Dương Thị Luyến"/>
    <s v="Khu 5, Xã Hải Hoà, Thành phố Móng Cái, Quảng Ninh"/>
    <m/>
    <m/>
    <s v="0973567736"/>
    <s v="AC/018P-0350690"/>
    <m/>
    <d v="2019-05-29T00:00:00"/>
    <d v="2020-05-28T00:00:00"/>
    <n v="12270622"/>
    <m/>
    <m/>
    <m/>
    <m/>
    <m/>
    <s v="TAL"/>
    <n v="29"/>
    <n v="5"/>
    <s v="569250119295"/>
    <s v=""/>
    <s v=""/>
    <s v=""/>
    <m/>
  </r>
  <r>
    <n v="1001"/>
    <s v="Bảo Việt Nhân Thọ Móng Cái"/>
    <m/>
    <s v="S108701001"/>
    <s v="Phòng KD Móng Cái - MCA"/>
    <s v="A108701006"/>
    <s v="Ban Hải Hà 1 - MCA"/>
    <s v="U108701016"/>
    <x v="14"/>
    <s v="D108727580"/>
    <s v="Nguyễn Thanh Vân"/>
    <s v="Trưởng nhóm danh dự"/>
    <d v="2015-06-01T00:00:00"/>
    <m/>
    <s v="568627957"/>
    <s v="Lê Văn Thông"/>
    <s v="Thôn 10A, Xã Hải Xuân, Thành phố Móng Cái, Quảng Ninh"/>
    <m/>
    <m/>
    <s v="0967122828"/>
    <s v="AC/018P-0350695"/>
    <m/>
    <d v="2019-05-14T00:00:00"/>
    <d v="2019-08-13T00:00:00"/>
    <n v="3000000"/>
    <m/>
    <m/>
    <m/>
    <n v="3000000"/>
    <m/>
    <s v="TAL"/>
    <n v="14"/>
    <n v="5"/>
    <s v="568627957145"/>
    <n v="3000000"/>
    <s v=""/>
    <s v=""/>
    <m/>
  </r>
  <r>
    <n v="1002"/>
    <s v="Bảo Việt Nhân Thọ Móng Cái"/>
    <m/>
    <s v="S108701001"/>
    <s v="Phòng KD Móng Cái - MCA"/>
    <s v="A108701006"/>
    <s v="Ban Hải Hà 1 - MCA"/>
    <s v="U108701016"/>
    <x v="14"/>
    <s v="D108740615"/>
    <s v="Lương Thị Lan"/>
    <s v="Trưởng nhóm"/>
    <d v="2017-05-17T00:00:00"/>
    <m/>
    <s v="05708700001048"/>
    <s v="Hà Thị Kim Dung"/>
    <s v="Số 42 Đào Phúc Lộc, Thị xã Móng Cái, Tỉnh Quảng Ninh"/>
    <s v="0782075888"/>
    <m/>
    <m/>
    <s v="08700010289"/>
    <m/>
    <d v="2019-04-17T00:00:00"/>
    <d v="2020-04-16T00:00:00"/>
    <n v="12151000"/>
    <m/>
    <m/>
    <m/>
    <n v="12151000"/>
    <m/>
    <s v="BVL"/>
    <n v="17"/>
    <n v="4"/>
    <s v="05708700001048174"/>
    <n v="12151000"/>
    <s v=""/>
    <s v=""/>
    <m/>
  </r>
  <r>
    <n v="1003"/>
    <s v="Bảo Việt Nhân Thọ Móng Cái"/>
    <m/>
    <s v="S108701001"/>
    <s v="Phòng KD Móng Cái - MCA"/>
    <s v="A108701006"/>
    <s v="Ban Hải Hà 1 - MCA"/>
    <s v="U108701016"/>
    <x v="14"/>
    <s v="D108740615"/>
    <s v="Lương Thị Lan"/>
    <s v="Trưởng nhóm"/>
    <d v="2017-05-17T00:00:00"/>
    <m/>
    <s v="569232659"/>
    <s v="Trần Thị Xuyến"/>
    <s v="76 Mạc Đĩnh Chi, Phường Ka Long, Thành phố Móng Cái, Quảng Ninh"/>
    <m/>
    <m/>
    <s v="0985759666"/>
    <s v="AC/018P-0350696"/>
    <m/>
    <d v="2019-05-01T00:00:00"/>
    <d v="2020-04-30T00:00:00"/>
    <n v="18113200"/>
    <m/>
    <m/>
    <m/>
    <n v="18113200"/>
    <m/>
    <s v="TAL"/>
    <n v="1"/>
    <n v="5"/>
    <s v="56923265915"/>
    <n v="18113200"/>
    <s v=""/>
    <s v=""/>
    <m/>
  </r>
  <r>
    <n v="1004"/>
    <s v="Bảo Việt Nhân Thọ Móng Cái"/>
    <m/>
    <s v="S108701001"/>
    <s v="Phòng KD Móng Cái - MCA"/>
    <s v="A108701006"/>
    <s v="Ban Hải Hà 1 - MCA"/>
    <s v="U108701016"/>
    <x v="14"/>
    <s v="D108740615"/>
    <s v="Lương Thị Lan"/>
    <s v="Trưởng nhóm"/>
    <d v="2017-05-17T00:00:00"/>
    <m/>
    <s v="569232329"/>
    <s v="Trần Thị Thu Thùy"/>
    <s v="Khu 1, Phường Trần Phú, Thành phố Móng Cái, Quảng Ninh"/>
    <m/>
    <m/>
    <s v="0986218333"/>
    <s v="AC/018P-0350697"/>
    <m/>
    <d v="2019-05-02T00:00:00"/>
    <d v="2020-05-01T00:00:00"/>
    <n v="18000000"/>
    <n v="18000000"/>
    <d v="2019-05-21T00:00:00"/>
    <m/>
    <n v="18000000"/>
    <m/>
    <s v="TAL"/>
    <n v="2"/>
    <n v="5"/>
    <s v="56923232925"/>
    <n v="18000000"/>
    <n v="18000000"/>
    <n v="0"/>
    <m/>
  </r>
  <r>
    <n v="1005"/>
    <s v="Bảo Việt Nhân Thọ Móng Cái"/>
    <m/>
    <s v="S108701001"/>
    <s v="Phòng KD Móng Cái - MCA"/>
    <s v="A108701006"/>
    <s v="Ban Hải Hà 1 - MCA"/>
    <s v="U108701016"/>
    <x v="14"/>
    <s v="D108740615"/>
    <s v="Lương Thị Lan"/>
    <s v="Trưởng nhóm"/>
    <d v="2017-05-17T00:00:00"/>
    <m/>
    <s v="08808700000021"/>
    <s v="Nịnh Thị Hiển"/>
    <s v="18 Nguyễn Văn Trỗi, Thị xã Móng Cái, Tỉnh Quảng Ninh"/>
    <s v="0913261045"/>
    <m/>
    <m/>
    <s v="08700010566"/>
    <s v="08700010566"/>
    <d v="2019-05-18T00:00:00"/>
    <d v="2020-05-17T00:00:00"/>
    <n v="132550100"/>
    <n v="132550100"/>
    <d v="2019-05-21T00:00:00"/>
    <m/>
    <n v="132550100"/>
    <m/>
    <s v="BVL"/>
    <n v="18"/>
    <n v="5"/>
    <s v="08808700000021185"/>
    <n v="132550100"/>
    <n v="132550100"/>
    <n v="0"/>
    <m/>
  </r>
  <r>
    <n v="1006"/>
    <s v="Bảo Việt Nhân Thọ Móng Cái"/>
    <m/>
    <s v="S108701001"/>
    <s v="Phòng KD Móng Cái - MCA"/>
    <s v="A108701006"/>
    <s v="Ban Hải Hà 1 - MCA"/>
    <s v="U108701016"/>
    <x v="14"/>
    <s v="D108740615"/>
    <s v="Lương Thị Lan"/>
    <s v="Trưởng nhóm"/>
    <d v="2017-05-17T00:00:00"/>
    <m/>
    <s v="569305494"/>
    <s v="Bùi Thị Mai"/>
    <s v="Tổ 8 - Thượng Trung, Phường Ninh Dương, Thành phố Móng Cái, Quảng Ninh"/>
    <m/>
    <m/>
    <s v="0969725179"/>
    <s v="AC/018P-0350699"/>
    <m/>
    <d v="2019-05-24T00:00:00"/>
    <d v="2019-08-23T00:00:00"/>
    <n v="10014850"/>
    <m/>
    <m/>
    <m/>
    <n v="10014850"/>
    <m/>
    <s v="TAL"/>
    <n v="24"/>
    <n v="5"/>
    <s v="569305494245"/>
    <n v="10014850"/>
    <s v=""/>
    <s v=""/>
    <m/>
  </r>
  <r>
    <n v="1007"/>
    <s v="Bảo Việt Nhân Thọ Móng Cái"/>
    <m/>
    <s v="S108701001"/>
    <s v="Phòng KD Móng Cái - MCA"/>
    <s v="A108701006"/>
    <s v="Ban Hải Hà 1 - MCA"/>
    <s v="U108701016"/>
    <x v="14"/>
    <s v="D108740615"/>
    <s v="Lương Thị Lan"/>
    <s v="Trưởng nhóm"/>
    <d v="2017-05-17T00:00:00"/>
    <m/>
    <s v="569147981"/>
    <s v="Nguyễn Thị Nguyệt"/>
    <s v="Khu 9, Xã Hải Xuân, Thành phố Móng Cái, Quảng Ninh"/>
    <m/>
    <m/>
    <s v="0963948232"/>
    <s v="AC/018P-0350700"/>
    <m/>
    <d v="2019-05-25T00:00:00"/>
    <d v="2019-06-24T00:00:00"/>
    <n v="1000000"/>
    <n v="1000000"/>
    <d v="2019-05-21T00:00:00"/>
    <m/>
    <n v="1000000"/>
    <m/>
    <s v="TAL"/>
    <n v="25"/>
    <n v="5"/>
    <s v="569147981255"/>
    <n v="1000000"/>
    <n v="1000000"/>
    <n v="0"/>
    <m/>
  </r>
  <r>
    <n v="1008"/>
    <s v="Bảo Việt Nhân Thọ Móng Cái"/>
    <m/>
    <s v="S108701001"/>
    <s v="Phòng KD Móng Cái - MCA"/>
    <s v="A108701006"/>
    <s v="Ban Hải Hà 1 - MCA"/>
    <s v="U108701066"/>
    <x v="15"/>
    <s v="D108719952"/>
    <s v="Lê Thị Lan"/>
    <s v="Trưởng nhóm"/>
    <d v="2013-10-09T00:00:00"/>
    <m/>
    <s v="568387080"/>
    <s v="Nguyễn Phương Phúc (Nguyễn Tự Phúc)"/>
    <s v="Thôn 6, Xã Quảng Thịnh, Huyện Hải Hà, Quảng Ninh"/>
    <m/>
    <m/>
    <s v="01696981488"/>
    <s v="AC/018P-0349461"/>
    <m/>
    <d v="2019-04-14T00:00:00"/>
    <d v="2020-04-13T00:00:00"/>
    <n v="6000000"/>
    <n v="6000000"/>
    <d v="2019-05-13T00:00:00"/>
    <m/>
    <n v="6000000"/>
    <m/>
    <s v="TAL"/>
    <n v="14"/>
    <n v="4"/>
    <s v="568387080144"/>
    <n v="6000000"/>
    <n v="6000000"/>
    <s v="AC/018P-0349461"/>
    <m/>
  </r>
  <r>
    <n v="1009"/>
    <s v="Bảo Việt Nhân Thọ Móng Cái"/>
    <m/>
    <s v="S108701001"/>
    <s v="Phòng KD Móng Cái - MCA"/>
    <s v="A108701006"/>
    <s v="Ban Hải Hà 1 - MCA"/>
    <s v="U108701066"/>
    <x v="15"/>
    <s v="D108719952"/>
    <s v="Lê Thị Lan"/>
    <s v="Trưởng nhóm"/>
    <d v="2013-10-09T00:00:00"/>
    <m/>
    <s v="568390402"/>
    <s v="Lê Thị Mỹ"/>
    <s v="Thôn 1, Xã Quảng Thịnh, Huyện Hải Hà, Quảng Ninh"/>
    <m/>
    <m/>
    <m/>
    <s v="AC/018P-0350712"/>
    <m/>
    <d v="2019-05-05T00:00:00"/>
    <d v="2019-11-04T00:00:00"/>
    <n v="3000000"/>
    <m/>
    <m/>
    <m/>
    <n v="3000000"/>
    <m/>
    <s v="TAL"/>
    <n v="5"/>
    <n v="5"/>
    <s v="56839040255"/>
    <n v="3000000"/>
    <s v=""/>
    <s v=""/>
    <m/>
  </r>
  <r>
    <n v="1010"/>
    <s v="Bảo Việt Nhân Thọ Móng Cái"/>
    <m/>
    <s v="S108701001"/>
    <s v="Phòng KD Móng Cái - MCA"/>
    <s v="A108701006"/>
    <s v="Ban Hải Hà 1 - MCA"/>
    <s v="U108701066"/>
    <x v="15"/>
    <s v="D108719952"/>
    <s v="Lê Thị Lan"/>
    <s v="Trưởng nhóm"/>
    <d v="2013-10-09T00:00:00"/>
    <m/>
    <s v="568395498"/>
    <s v="Lê Thị Hồng"/>
    <s v="Thôn 3, Xã Quảng Minh, Huyện Hải Hà, Quảng Ninh"/>
    <m/>
    <m/>
    <s v="0168 334 1869"/>
    <s v="AC/018P-0350713"/>
    <m/>
    <d v="2019-05-05T00:00:00"/>
    <d v="2020-05-04T00:00:00"/>
    <n v="7477754"/>
    <m/>
    <m/>
    <m/>
    <n v="7477754"/>
    <m/>
    <s v="TAL"/>
    <n v="5"/>
    <n v="5"/>
    <s v="56839549855"/>
    <n v="7477754"/>
    <s v=""/>
    <s v=""/>
    <m/>
  </r>
  <r>
    <n v="1011"/>
    <s v="Bảo Việt Nhân Thọ Móng Cái"/>
    <m/>
    <s v="S108701001"/>
    <s v="Phòng KD Móng Cái - MCA"/>
    <s v="A108701006"/>
    <s v="Ban Hải Hà 1 - MCA"/>
    <s v="U108701066"/>
    <x v="15"/>
    <s v="D108719952"/>
    <s v="Lê Thị Lan"/>
    <s v="Trưởng nhóm"/>
    <d v="2013-10-09T00:00:00"/>
    <m/>
    <s v="568314344"/>
    <s v="Trịnh Thị Tâm"/>
    <s v="Thôn 2, Xã Quảng Thịnh, Huyện Hải Hà, Quảng Ninh"/>
    <s v="0165 579 7960"/>
    <m/>
    <s v="01649526515"/>
    <s v="AC/018P-0350714"/>
    <m/>
    <d v="2019-05-13T00:00:00"/>
    <d v="2019-11-12T00:00:00"/>
    <n v="2500000"/>
    <m/>
    <m/>
    <m/>
    <n v="2500000"/>
    <m/>
    <s v="TAL"/>
    <n v="13"/>
    <n v="5"/>
    <s v="568314344135"/>
    <n v="2500000"/>
    <s v=""/>
    <s v=""/>
    <m/>
  </r>
  <r>
    <n v="1012"/>
    <s v="Bảo Việt Nhân Thọ Móng Cái"/>
    <m/>
    <s v="S108701001"/>
    <s v="Phòng KD Móng Cái - MCA"/>
    <s v="A108701006"/>
    <s v="Ban Hải Hà 1 - MCA"/>
    <s v="U108701066"/>
    <x v="15"/>
    <s v="D108719952"/>
    <s v="Lê Thị Lan"/>
    <s v="Trưởng nhóm"/>
    <d v="2013-10-09T00:00:00"/>
    <m/>
    <s v="569030008"/>
    <s v="Lê Thanh Sơn"/>
    <s v="Thôn Minh Tân, Xã Quảng Minh, Huyện Hải Hà, Quảng Ninh"/>
    <m/>
    <m/>
    <s v="0912458121"/>
    <s v="AC/018P-0350716"/>
    <m/>
    <d v="2019-05-15T00:00:00"/>
    <d v="2020-05-14T00:00:00"/>
    <n v="6306961"/>
    <m/>
    <m/>
    <m/>
    <n v="6306961"/>
    <m/>
    <s v="TAL"/>
    <n v="15"/>
    <n v="5"/>
    <s v="569030008155"/>
    <n v="6306961"/>
    <s v=""/>
    <s v=""/>
    <m/>
  </r>
  <r>
    <n v="1013"/>
    <s v="Bảo Việt Nhân Thọ Móng Cái"/>
    <m/>
    <s v="S108701001"/>
    <s v="Phòng KD Móng Cái - MCA"/>
    <s v="A108701006"/>
    <s v="Ban Hải Hà 1 - MCA"/>
    <s v="U108701066"/>
    <x v="15"/>
    <s v="D108719952"/>
    <s v="Lê Thị Lan"/>
    <s v="Trưởng nhóm"/>
    <d v="2013-10-09T00:00:00"/>
    <m/>
    <s v="568906692"/>
    <s v="Nguyễn Hải Yến"/>
    <s v="71 Nguyễn Bỉnh Khiêm, Phường Ka Long, Thành phố Móng Cái, Quảng Ninh"/>
    <m/>
    <m/>
    <s v="0913098752"/>
    <s v="AC/018P-0350715"/>
    <m/>
    <d v="2019-05-15T00:00:00"/>
    <d v="2019-06-14T00:00:00"/>
    <n v="999667"/>
    <m/>
    <m/>
    <m/>
    <n v="999667"/>
    <m/>
    <s v="TAL"/>
    <n v="15"/>
    <n v="5"/>
    <s v="568906692155"/>
    <n v="999667"/>
    <s v=""/>
    <s v=""/>
    <m/>
  </r>
  <r>
    <n v="1014"/>
    <s v="Bảo Việt Nhân Thọ Móng Cái"/>
    <m/>
    <s v="S108701001"/>
    <s v="Phòng KD Móng Cái - MCA"/>
    <s v="A108701006"/>
    <s v="Ban Hải Hà 1 - MCA"/>
    <s v="U108701066"/>
    <x v="15"/>
    <s v="D108719952"/>
    <s v="Lê Thị Lan"/>
    <s v="Trưởng nhóm"/>
    <d v="2013-10-09T00:00:00"/>
    <m/>
    <s v="568685490"/>
    <s v="Mạc Văn Hưng"/>
    <s v="Thôn 2, Xã Quảng Thịnh, Huyện Hải Hà, Quảng Ninh"/>
    <m/>
    <m/>
    <s v="01686153974"/>
    <s v="AC/018P-0350717"/>
    <m/>
    <d v="2019-05-17T00:00:00"/>
    <d v="2019-11-16T00:00:00"/>
    <n v="2015288"/>
    <m/>
    <m/>
    <m/>
    <n v="2015288"/>
    <m/>
    <s v="TAL"/>
    <n v="17"/>
    <n v="5"/>
    <s v="568685490175"/>
    <n v="2015288"/>
    <s v=""/>
    <s v=""/>
    <m/>
  </r>
  <r>
    <n v="1015"/>
    <s v="Bảo Việt Nhân Thọ Móng Cái"/>
    <m/>
    <s v="S108701001"/>
    <s v="Phòng KD Móng Cái - MCA"/>
    <s v="A108701006"/>
    <s v="Ban Hải Hà 1 - MCA"/>
    <s v="U108701066"/>
    <x v="15"/>
    <s v="D108719952"/>
    <s v="Lê Thị Lan"/>
    <s v="Trưởng nhóm"/>
    <d v="2013-10-09T00:00:00"/>
    <m/>
    <s v="568583879"/>
    <s v="Chu Văn Nhất"/>
    <s v="Thôn 8, Xã Hải Tiến, Thành phố Móng Cái, Quảng Ninh"/>
    <m/>
    <m/>
    <s v="01679240367"/>
    <s v="AC/018P-0350718"/>
    <m/>
    <d v="2019-05-18T00:00:00"/>
    <d v="2019-11-17T00:00:00"/>
    <n v="3195869"/>
    <m/>
    <m/>
    <m/>
    <n v="3195869"/>
    <m/>
    <s v="TAL"/>
    <n v="18"/>
    <n v="5"/>
    <s v="568583879185"/>
    <n v="3195869"/>
    <s v=""/>
    <s v=""/>
    <m/>
  </r>
  <r>
    <n v="1016"/>
    <s v="Bảo Việt Nhân Thọ Móng Cái"/>
    <m/>
    <s v="S108701001"/>
    <s v="Phòng KD Móng Cái - MCA"/>
    <s v="A108701006"/>
    <s v="Ban Hải Hà 1 - MCA"/>
    <s v="U108701066"/>
    <x v="15"/>
    <s v="D108719952"/>
    <s v="Lê Thị Lan"/>
    <s v="Trưởng nhóm"/>
    <d v="2013-10-09T00:00:00"/>
    <m/>
    <s v="568752379"/>
    <s v="Lê Thị Thanh Thảo"/>
    <s v="104 - Mạc Đĩnh Chi, Phường Ka Long, Thành phố Móng Cái, Quảng Ninh"/>
    <m/>
    <m/>
    <s v="0964200333"/>
    <s v="AC/018P-0350719"/>
    <m/>
    <d v="2019-05-18T00:00:00"/>
    <d v="2019-06-17T00:00:00"/>
    <n v="999870"/>
    <m/>
    <m/>
    <m/>
    <n v="999870"/>
    <m/>
    <s v="TAL"/>
    <n v="18"/>
    <n v="5"/>
    <s v="568752379185"/>
    <n v="999870"/>
    <s v=""/>
    <s v=""/>
    <m/>
  </r>
  <r>
    <n v="1017"/>
    <s v="Bảo Việt Nhân Thọ Móng Cái"/>
    <m/>
    <s v="S108701001"/>
    <s v="Phòng KD Móng Cái - MCA"/>
    <s v="A108701006"/>
    <s v="Ban Hải Hà 1 - MCA"/>
    <s v="U108701066"/>
    <x v="15"/>
    <s v="D108719952"/>
    <s v="Lê Thị Lan"/>
    <s v="Trưởng nhóm"/>
    <d v="2013-10-09T00:00:00"/>
    <m/>
    <s v="568499479"/>
    <s v="Bùi Thị Bích Thành"/>
    <s v="Thôn 1, Xã Quảng Thịnh, Huyện Hải Hà, Quảng Ninh"/>
    <s v="01658276876"/>
    <m/>
    <m/>
    <s v="AC/018P-0350720"/>
    <m/>
    <d v="2019-05-25T00:00:00"/>
    <d v="2019-11-24T00:00:00"/>
    <n v="1500000"/>
    <m/>
    <m/>
    <m/>
    <m/>
    <m/>
    <s v="TAL"/>
    <n v="25"/>
    <n v="5"/>
    <s v="568499479255"/>
    <s v=""/>
    <s v=""/>
    <s v=""/>
    <m/>
  </r>
  <r>
    <n v="1018"/>
    <s v="Bảo Việt Nhân Thọ Móng Cái"/>
    <m/>
    <s v="S108701001"/>
    <s v="Phòng KD Móng Cái - MCA"/>
    <s v="A108701006"/>
    <s v="Ban Hải Hà 1 - MCA"/>
    <s v="U108701066"/>
    <x v="15"/>
    <s v="D108719952"/>
    <s v="Lê Thị Lan"/>
    <s v="Trưởng nhóm"/>
    <d v="2013-10-09T00:00:00"/>
    <m/>
    <s v="568793838"/>
    <s v="Phạm Thị Cốm"/>
    <s v="Thôn 8, Xã Quảng Chính, Huyện Hải Hà, Quảng Ninh"/>
    <m/>
    <m/>
    <s v="01666662481"/>
    <s v="AC/018P-0350721"/>
    <m/>
    <d v="2019-05-27T00:00:00"/>
    <d v="2020-05-26T00:00:00"/>
    <n v="5011320"/>
    <m/>
    <m/>
    <m/>
    <m/>
    <m/>
    <s v="TAL"/>
    <n v="27"/>
    <n v="5"/>
    <s v="568793838275"/>
    <s v=""/>
    <s v=""/>
    <s v=""/>
    <m/>
  </r>
  <r>
    <n v="1019"/>
    <s v="Bảo Việt Nhân Thọ Móng Cái"/>
    <m/>
    <s v="S108701001"/>
    <s v="Phòng KD Móng Cái - MCA"/>
    <s v="A108701006"/>
    <s v="Ban Hải Hà 1 - MCA"/>
    <s v="U108701066"/>
    <x v="15"/>
    <s v="D108722354"/>
    <s v="Vũ Quý Dương"/>
    <s v="Tư vấn tài chính"/>
    <d v="2014-06-16T00:00:00"/>
    <m/>
    <s v="569488938"/>
    <s v="Vũ Quý Dương"/>
    <s v="Thôn 7, Xã Quảng Chính, Huyện Hải Hà, Quảng Ninh"/>
    <m/>
    <m/>
    <s v="01689933206"/>
    <s v="AC/018P-0350722"/>
    <m/>
    <d v="2019-05-30T00:00:00"/>
    <d v="2019-06-29T00:00:00"/>
    <n v="1005000"/>
    <m/>
    <m/>
    <m/>
    <m/>
    <m/>
    <s v="TAL"/>
    <n v="30"/>
    <n v="5"/>
    <s v="569488938305"/>
    <s v=""/>
    <s v=""/>
    <s v=""/>
    <m/>
  </r>
  <r>
    <n v="1020"/>
    <s v="Bảo Việt Nhân Thọ Móng Cái"/>
    <m/>
    <s v="S108701001"/>
    <s v="Phòng KD Móng Cái - MCA"/>
    <s v="A108701006"/>
    <s v="Ban Hải Hà 1 - MCA"/>
    <m/>
    <x v="16"/>
    <s v="D108700291"/>
    <s v="Nguyễn Việt Đức"/>
    <s v="Tư vấn tài chính"/>
    <d v="2017-08-15T00:00:00"/>
    <m/>
    <s v="569374339"/>
    <s v="Tô Thị Hương Thảo"/>
    <s v="54 Hoàng Hoa Thám, Thị trấn Quảng Hà, Huyện Hải Hà, Quảng Ninh"/>
    <m/>
    <m/>
    <s v="0974395001"/>
    <s v="AC/018P-0350758"/>
    <m/>
    <d v="2019-05-23T00:00:00"/>
    <d v="2019-11-22T00:00:00"/>
    <n v="6011760"/>
    <n v="6011760"/>
    <d v="2019-05-23T00:00:00"/>
    <m/>
    <n v="6011760"/>
    <m/>
    <s v="TAL"/>
    <n v="23"/>
    <n v="5"/>
    <s v="569374339235"/>
    <n v="6011760"/>
    <n v="6011760"/>
    <n v="0"/>
    <m/>
  </r>
  <r>
    <n v="1021"/>
    <s v="Bảo Việt Nhân Thọ Móng Cái"/>
    <m/>
    <s v="S108701001"/>
    <s v="Phòng KD Móng Cái - MCA"/>
    <s v="A108701006"/>
    <s v="Ban Hải Hà 1 - MCA"/>
    <m/>
    <x v="16"/>
    <s v="D108700918"/>
    <s v="Nguyễn Thị Hường"/>
    <s v="Tư vấn tài chính"/>
    <d v="2000-06-01T00:00:00"/>
    <m/>
    <s v="568903978"/>
    <s v="Phạm Thị Châu (Phạm Thị Lại)"/>
    <s v="Thôn 6, Hải Xuân, Thành phố Móng Cái, Quảng Ninh"/>
    <m/>
    <m/>
    <s v="01688074225"/>
    <s v="AC/018P-0350759"/>
    <m/>
    <d v="2019-05-07T00:00:00"/>
    <d v="2019-11-06T00:00:00"/>
    <n v="3005880"/>
    <n v="3005880"/>
    <d v="2019-05-27T00:00:00"/>
    <m/>
    <n v="3005880"/>
    <m/>
    <s v="TAL"/>
    <n v="7"/>
    <n v="5"/>
    <s v="56890397875"/>
    <n v="3005880"/>
    <n v="3005880"/>
    <n v="0"/>
    <m/>
  </r>
  <r>
    <n v="1022"/>
    <s v="Bảo Việt Nhân Thọ Móng Cái"/>
    <m/>
    <s v="S108701001"/>
    <s v="Phòng KD Móng Cái - MCA"/>
    <s v="A108701006"/>
    <s v="Ban Hải Hà 1 - MCA"/>
    <m/>
    <x v="16"/>
    <s v="D108700918"/>
    <s v="Nguyễn Thị Hường"/>
    <s v="Tư vấn tài chính"/>
    <d v="2000-06-01T00:00:00"/>
    <m/>
    <s v="02301800094465"/>
    <s v="Đường Thị Phương"/>
    <s v="Tổ 1 Khu Hồng Hà Phường Ninh Dương, Thành phố Móng Cái, Tỉnh Quảng Ninh"/>
    <m/>
    <m/>
    <m/>
    <s v="08700010523"/>
    <m/>
    <d v="2019-05-13T00:00:00"/>
    <d v="2019-06-12T00:00:00"/>
    <n v="79600"/>
    <m/>
    <m/>
    <m/>
    <n v="79600"/>
    <m/>
    <s v="BVL"/>
    <n v="13"/>
    <n v="5"/>
    <s v="02301800094465135"/>
    <n v="79600"/>
    <n v="79600"/>
    <s v="AC/018P-0350760"/>
    <m/>
  </r>
  <r>
    <n v="1023"/>
    <s v="Bảo Việt Nhân Thọ Móng Cái"/>
    <m/>
    <s v="S108701001"/>
    <s v="Phòng KD Móng Cái - MCA"/>
    <s v="A108701006"/>
    <s v="Ban Hải Hà 1 - MCA"/>
    <m/>
    <x v="16"/>
    <s v="D108700918"/>
    <s v="Nguyễn Thị Hường"/>
    <s v="Tư vấn tài chính"/>
    <d v="2000-06-01T00:00:00"/>
    <m/>
    <s v="568789785"/>
    <s v="Nghiêm Thị Thúy"/>
    <s v="Khu Đông Thịnh, Phường Trà Cổ, Thành phố Móng Cái, Quảng Ninh"/>
    <m/>
    <m/>
    <s v="01659600846"/>
    <s v="AC/018P-0350761"/>
    <m/>
    <d v="2019-05-16T00:00:00"/>
    <d v="2019-11-15T00:00:00"/>
    <n v="3099144"/>
    <n v="3099144"/>
    <d v="2019-05-27T00:00:00"/>
    <m/>
    <n v="3099144"/>
    <m/>
    <s v="TAL"/>
    <n v="16"/>
    <n v="5"/>
    <s v="568789785165"/>
    <n v="3099144"/>
    <n v="3099144"/>
    <s v="AC/018P-0350761"/>
    <m/>
  </r>
  <r>
    <n v="1024"/>
    <s v="Bảo Việt Nhân Thọ Móng Cái"/>
    <m/>
    <s v="S108701001"/>
    <s v="Phòng KD Móng Cái - MCA"/>
    <s v="A108701006"/>
    <s v="Ban Hải Hà 1 - MCA"/>
    <m/>
    <x v="16"/>
    <s v="D108700918"/>
    <s v="Nguyễn Thị Hường"/>
    <s v="Tư vấn tài chính"/>
    <d v="2000-06-01T00:00:00"/>
    <m/>
    <s v="05708700000478"/>
    <s v="Phạm Thành Trung"/>
    <s v="Khu 5, Thị xã Móng Cái, Tỉnh Quảng Ninh"/>
    <s v="0919105303"/>
    <m/>
    <m/>
    <s v="08700010524"/>
    <m/>
    <d v="2019-05-17T00:00:00"/>
    <d v="2019-11-16T00:00:00"/>
    <n v="5081100"/>
    <m/>
    <m/>
    <m/>
    <n v="5081100"/>
    <m/>
    <s v="BVL"/>
    <n v="17"/>
    <n v="5"/>
    <s v="05708700000478175"/>
    <n v="5081100"/>
    <n v="5081100"/>
    <n v="0"/>
    <m/>
  </r>
  <r>
    <n v="1025"/>
    <s v="Bảo Việt Nhân Thọ Móng Cái"/>
    <m/>
    <s v="S108701001"/>
    <s v="Phòng KD Móng Cái - MCA"/>
    <s v="A108701006"/>
    <s v="Ban Hải Hà 1 - MCA"/>
    <m/>
    <x v="16"/>
    <s v="D108700918"/>
    <s v="Nguyễn Thị Hường"/>
    <s v="Tư vấn tài chính"/>
    <d v="2000-06-01T00:00:00"/>
    <m/>
    <s v="04101800000125"/>
    <s v="ứng Thị Duyên"/>
    <s v="Khu Hồng Hà, Thành phố Móng Cái, Tỉnh Quảng Ninh"/>
    <s v="0386963842"/>
    <s v="0386963842"/>
    <m/>
    <s v="08700010525"/>
    <m/>
    <d v="2019-05-28T00:00:00"/>
    <d v="2019-06-27T00:00:00"/>
    <n v="465800"/>
    <m/>
    <m/>
    <m/>
    <m/>
    <m/>
    <s v="BVL"/>
    <n v="28"/>
    <n v="5"/>
    <s v="04101800000125285"/>
    <n v="465800"/>
    <n v="465800"/>
    <n v="0"/>
    <m/>
  </r>
  <r>
    <n v="1026"/>
    <s v="Bảo Việt Nhân Thọ Móng Cái"/>
    <m/>
    <s v="S108701001"/>
    <s v="Phòng KD Móng Cái - MCA"/>
    <s v="A108701006"/>
    <s v="Ban Hải Hà 1 - MCA"/>
    <m/>
    <x v="16"/>
    <s v="D108700918"/>
    <s v="Nguyễn Thị Hường"/>
    <s v="Tư vấn tài chính"/>
    <d v="2000-06-01T00:00:00"/>
    <m/>
    <s v="569270453"/>
    <s v="Vũ Thị Hoàn"/>
    <s v="Tràng Vỹ, Phường Trà Cổ, Thành phố Móng Cái, Quảng Ninh"/>
    <m/>
    <m/>
    <s v="0983491437"/>
    <s v="AC/018P-0350764"/>
    <m/>
    <d v="2019-05-29T00:00:00"/>
    <d v="2019-06-28T00:00:00"/>
    <n v="1000000"/>
    <n v="1000000"/>
    <d v="2019-05-27T00:00:00"/>
    <m/>
    <n v="1000000"/>
    <m/>
    <s v="TAL"/>
    <n v="29"/>
    <n v="5"/>
    <s v="569270453295"/>
    <n v="1000000"/>
    <n v="1000000"/>
    <s v="AC/018P-0350764"/>
    <m/>
  </r>
  <r>
    <n v="1027"/>
    <s v="Bảo Việt Nhân Thọ Móng Cái"/>
    <m/>
    <s v="S108701001"/>
    <s v="Phòng KD Móng Cái - MCA"/>
    <s v="A108701006"/>
    <s v="Ban Hải Hà 1 - MCA"/>
    <m/>
    <x v="16"/>
    <s v="D108709201"/>
    <s v="Hoàng Nguyệt Nga"/>
    <s v="Tư vấn tài chính"/>
    <d v="2003-07-09T00:00:00"/>
    <m/>
    <s v="568563528"/>
    <s v="Trần Thị Thanh Nga"/>
    <s v="Khu 3, Xã Hải Hoà, Thành phố Móng Cái, Quảng Ninh"/>
    <m/>
    <m/>
    <s v="0976502966"/>
    <s v="AC/018P-0349504"/>
    <m/>
    <d v="2019-04-13T00:00:00"/>
    <d v="2019-10-12T00:00:00"/>
    <n v="6194532"/>
    <n v="6194532"/>
    <d v="2019-05-22T00:00:00"/>
    <m/>
    <n v="6194532"/>
    <m/>
    <s v="TAL"/>
    <n v="13"/>
    <n v="4"/>
    <s v="568563528134"/>
    <n v="6194532"/>
    <n v="6194532"/>
    <s v="AC/018P-0349504"/>
    <m/>
  </r>
  <r>
    <n v="1028"/>
    <s v="Bảo Việt Nhân Thọ Móng Cái"/>
    <m/>
    <s v="S108701001"/>
    <s v="Phòng KD Móng Cái - MCA"/>
    <s v="A108701006"/>
    <s v="Ban Hải Hà 1 - MCA"/>
    <m/>
    <x v="16"/>
    <s v="D108709201"/>
    <s v="Hoàng Nguyệt Nga"/>
    <s v="Tư vấn tài chính"/>
    <d v="2003-07-09T00:00:00"/>
    <m/>
    <s v="568573999"/>
    <s v="Ngô Việt Văn"/>
    <s v="Khu 4, Xã Hải Hoà, Thành phố Móng Cái, Quảng Ninh"/>
    <m/>
    <m/>
    <s v="01638950272"/>
    <s v="AC/018P-0350765"/>
    <m/>
    <d v="2019-05-05T00:00:00"/>
    <d v="2020-05-04T00:00:00"/>
    <n v="12901452"/>
    <m/>
    <m/>
    <m/>
    <n v="12901452"/>
    <m/>
    <s v="TAL"/>
    <n v="5"/>
    <n v="5"/>
    <s v="56857399955"/>
    <n v="12901452"/>
    <s v=""/>
    <s v=""/>
    <m/>
  </r>
  <r>
    <n v="1029"/>
    <s v="Bảo Việt Nhân Thọ Móng Cái"/>
    <m/>
    <s v="S108701001"/>
    <s v="Phòng KD Móng Cái - MCA"/>
    <s v="A108701006"/>
    <s v="Ban Hải Hà 1 - MCA"/>
    <m/>
    <x v="16"/>
    <s v="D108709201"/>
    <s v="Hoàng Nguyệt Nga"/>
    <s v="Tư vấn tài chính"/>
    <d v="2003-07-09T00:00:00"/>
    <m/>
    <s v="569296254"/>
    <s v="Nguyễn Hồng Thúy"/>
    <s v="Khu 4, Xã Hải Hoà, Thành phố Móng Cái, Quảng Ninh"/>
    <m/>
    <m/>
    <s v="01673130378"/>
    <s v="AC/018P-0350766"/>
    <m/>
    <d v="2019-05-15T00:00:00"/>
    <d v="2019-06-14T00:00:00"/>
    <n v="1051302"/>
    <m/>
    <m/>
    <m/>
    <n v="1051302"/>
    <m/>
    <s v="TAL"/>
    <n v="15"/>
    <n v="5"/>
    <s v="569296254155"/>
    <n v="1051302"/>
    <s v=""/>
    <s v=""/>
    <m/>
  </r>
  <r>
    <n v="1030"/>
    <s v="Bảo Việt Nhân Thọ Móng Cái"/>
    <m/>
    <s v="S108701001"/>
    <s v="Phòng KD Móng Cái - MCA"/>
    <s v="A108701006"/>
    <s v="Ban Hải Hà 1 - MCA"/>
    <m/>
    <x v="16"/>
    <s v="D108709201"/>
    <s v="Hoàng Nguyệt Nga"/>
    <s v="Tư vấn tài chính"/>
    <d v="2003-07-09T00:00:00"/>
    <m/>
    <s v="568789845"/>
    <s v="Phạm Thị Hòa"/>
    <s v="Km 10, Xã Hải Đông, Thành phố Móng Cái, Quảng Ninh"/>
    <m/>
    <m/>
    <s v="0904219077"/>
    <s v="AC/018P-0350767"/>
    <m/>
    <d v="2019-05-16T00:00:00"/>
    <d v="2019-08-15T00:00:00"/>
    <n v="1999785"/>
    <m/>
    <m/>
    <m/>
    <n v="1999785"/>
    <m/>
    <s v="TAL"/>
    <n v="16"/>
    <n v="5"/>
    <s v="568789845165"/>
    <n v="1999785"/>
    <s v=""/>
    <s v=""/>
    <m/>
  </r>
  <r>
    <n v="1031"/>
    <s v="Bảo Việt Nhân Thọ Móng Cái"/>
    <m/>
    <s v="S108701001"/>
    <s v="Phòng KD Móng Cái - MCA"/>
    <s v="A108701006"/>
    <s v="Ban Hải Hà 1 - MCA"/>
    <m/>
    <x v="16"/>
    <s v="D108709201"/>
    <s v="Hoàng Nguyệt Nga"/>
    <s v="Tư vấn tài chính"/>
    <d v="2003-07-09T00:00:00"/>
    <m/>
    <s v="568790129"/>
    <s v="Nguyễn Văn Trường"/>
    <s v="KM 10, Xã Hải Đông, Thành phố Móng Cái, Quảng Ninh"/>
    <m/>
    <m/>
    <s v="0904219077"/>
    <s v="AC/018P-0350768"/>
    <m/>
    <d v="2019-05-16T00:00:00"/>
    <d v="2019-08-15T00:00:00"/>
    <n v="1999367"/>
    <m/>
    <m/>
    <m/>
    <n v="1999367"/>
    <m/>
    <s v="TAL"/>
    <n v="16"/>
    <n v="5"/>
    <s v="568790129165"/>
    <n v="1999367"/>
    <s v=""/>
    <s v=""/>
    <m/>
  </r>
  <r>
    <n v="1032"/>
    <s v="Bảo Việt Nhân Thọ Móng Cái"/>
    <m/>
    <s v="S108701001"/>
    <s v="Phòng KD Móng Cái - MCA"/>
    <s v="A108701006"/>
    <s v="Ban Hải Hà 1 - MCA"/>
    <m/>
    <x v="16"/>
    <s v="D108709201"/>
    <s v="Hoàng Nguyệt Nga"/>
    <s v="Tư vấn tài chính"/>
    <d v="2003-07-09T00:00:00"/>
    <m/>
    <s v="569267774"/>
    <s v="Hoàng Thúy Hồng"/>
    <s v="Thôn 6, Xã Hải Xuân, Thành phố Móng Cái, Quảng Ninh"/>
    <m/>
    <m/>
    <s v="0982531028"/>
    <s v="AC/018P-0350772"/>
    <m/>
    <d v="2019-05-27T00:00:00"/>
    <d v="2019-06-26T00:00:00"/>
    <n v="1436694"/>
    <m/>
    <m/>
    <m/>
    <m/>
    <m/>
    <s v="TAL"/>
    <n v="27"/>
    <n v="5"/>
    <s v="569267774275"/>
    <s v=""/>
    <s v=""/>
    <s v=""/>
    <m/>
  </r>
  <r>
    <n v="1033"/>
    <s v="Bảo Việt Nhân Thọ Móng Cái"/>
    <m/>
    <s v="S108701001"/>
    <s v="Phòng KD Móng Cái - MCA"/>
    <s v="A108701006"/>
    <s v="Ban Hải Hà 1 - MCA"/>
    <m/>
    <x v="16"/>
    <s v="D108709201"/>
    <s v="Hoàng Nguyệt Nga"/>
    <s v="Tư vấn tài chính"/>
    <d v="2003-07-09T00:00:00"/>
    <m/>
    <s v="08608700000195"/>
    <s v="Lê Xuân Nam"/>
    <s v="Khu 3, Thành phố Móng Cái, Tỉnh Quảng Ninh"/>
    <s v="0964225909"/>
    <m/>
    <m/>
    <s v="08700010526"/>
    <m/>
    <d v="2019-05-27T00:00:00"/>
    <d v="2019-06-26T00:00:00"/>
    <n v="1000800"/>
    <m/>
    <m/>
    <m/>
    <m/>
    <m/>
    <s v="BVL"/>
    <n v="27"/>
    <n v="5"/>
    <s v="08608700000195275"/>
    <s v=""/>
    <s v=""/>
    <s v=""/>
    <m/>
  </r>
  <r>
    <n v="1034"/>
    <s v="Bảo Việt Nhân Thọ Móng Cái"/>
    <m/>
    <s v="S108701001"/>
    <s v="Phòng KD Móng Cái - MCA"/>
    <s v="A108701006"/>
    <s v="Ban Hải Hà 1 - MCA"/>
    <m/>
    <x v="16"/>
    <s v="D108709201"/>
    <s v="Hoàng Nguyệt Nga"/>
    <s v="Tư vấn tài chính"/>
    <d v="2003-07-09T00:00:00"/>
    <m/>
    <s v="568689929"/>
    <s v="Ngô Việt Văn"/>
    <s v="Khu 4, Xã Hải Hoà, Thành phố Móng Cái, Quảng Ninh"/>
    <m/>
    <m/>
    <s v="01638950272"/>
    <s v="AC/018P-0350770"/>
    <m/>
    <d v="2019-05-27T00:00:00"/>
    <d v="2019-06-26T00:00:00"/>
    <n v="2000000"/>
    <m/>
    <m/>
    <m/>
    <m/>
    <m/>
    <s v="TAL"/>
    <n v="27"/>
    <n v="5"/>
    <s v="568689929275"/>
    <s v=""/>
    <s v=""/>
    <s v=""/>
    <m/>
  </r>
  <r>
    <n v="1035"/>
    <s v="Bảo Việt Nhân Thọ Móng Cái"/>
    <m/>
    <s v="S108701001"/>
    <s v="Phòng KD Móng Cái - MCA"/>
    <s v="A108701006"/>
    <s v="Ban Hải Hà 1 - MCA"/>
    <m/>
    <x v="16"/>
    <s v="D108709201"/>
    <s v="Hoàng Nguyệt Nga"/>
    <s v="Tư vấn tài chính"/>
    <d v="2003-07-09T00:00:00"/>
    <m/>
    <s v="568743050"/>
    <s v="Lê Xuân Nam"/>
    <s v="Khu 3, Xã Hải Hoà, Thành phố Móng Cái, Quảng Ninh"/>
    <m/>
    <m/>
    <s v="0978464889"/>
    <s v="AC/018P-0350771"/>
    <m/>
    <d v="2019-05-27T00:00:00"/>
    <d v="2019-08-26T00:00:00"/>
    <n v="3219885"/>
    <m/>
    <m/>
    <m/>
    <m/>
    <m/>
    <s v="TAL"/>
    <n v="27"/>
    <n v="5"/>
    <s v="568743050275"/>
    <s v=""/>
    <s v=""/>
    <s v=""/>
    <m/>
  </r>
  <r>
    <n v="1036"/>
    <s v="Bảo Việt Nhân Thọ Móng Cái"/>
    <m/>
    <s v="S108701001"/>
    <s v="Phòng KD Móng Cái - MCA"/>
    <s v="A108701006"/>
    <s v="Ban Hải Hà 1 - MCA"/>
    <m/>
    <x v="16"/>
    <s v="D108709201"/>
    <s v="Hoàng Nguyệt Nga"/>
    <s v="Tư vấn tài chính"/>
    <d v="2003-07-09T00:00:00"/>
    <m/>
    <s v="569270301"/>
    <s v="Vy Thị Hồng Nga"/>
    <s v="Thôn 12, Xã Hải Xuân, Thành phố Móng Cái, Quảng Ninh"/>
    <m/>
    <m/>
    <s v="0868872445"/>
    <s v="AC/018P-0350773"/>
    <m/>
    <d v="2019-05-29T00:00:00"/>
    <d v="2019-06-28T00:00:00"/>
    <n v="1005000"/>
    <m/>
    <m/>
    <m/>
    <m/>
    <m/>
    <s v="TAL"/>
    <n v="29"/>
    <n v="5"/>
    <s v="569270301295"/>
    <s v=""/>
    <s v=""/>
    <s v=""/>
    <m/>
  </r>
  <r>
    <n v="1037"/>
    <s v="Bảo Việt Nhân Thọ Móng Cái"/>
    <m/>
    <s v="S108701001"/>
    <s v="Phòng KD Móng Cái - MCA"/>
    <s v="A108701006"/>
    <s v="Ban Hải Hà 1 - MCA"/>
    <m/>
    <x v="16"/>
    <s v="D108714230"/>
    <s v="Lê Quang Viễn"/>
    <s v="Trưởng ban"/>
    <d v="2011-10-01T00:00:00"/>
    <m/>
    <s v="02301800190921"/>
    <s v="Ngô Thuý Lan"/>
    <s v="Phố 4 Thị Trấn Quảng Hà, Huyện Hải Hà, Tỉnh Quảng Ninh"/>
    <m/>
    <m/>
    <m/>
    <s v="08700009954"/>
    <m/>
    <d v="2019-03-16T00:00:00"/>
    <d v="2019-04-15T00:00:00"/>
    <n v="209200"/>
    <m/>
    <m/>
    <m/>
    <n v="209200"/>
    <m/>
    <s v="BVL"/>
    <n v="16"/>
    <n v="3"/>
    <s v="02301800190921163"/>
    <n v="209200"/>
    <s v=""/>
    <s v=""/>
    <m/>
  </r>
  <r>
    <n v="1038"/>
    <s v="Bảo Việt Nhân Thọ Móng Cái"/>
    <m/>
    <s v="S108701001"/>
    <s v="Phòng KD Móng Cái - MCA"/>
    <s v="A108701006"/>
    <s v="Ban Hải Hà 1 - MCA"/>
    <m/>
    <x v="16"/>
    <s v="D108714230"/>
    <s v="Lê Quang Viễn"/>
    <s v="Trưởng ban"/>
    <d v="2011-10-01T00:00:00"/>
    <m/>
    <s v="02301800232706"/>
    <s v="Vũ Thị Ngọc Thùy"/>
    <s v="Thôn 8  Xã Quảng Long, Huyện Hải Hà, Tỉnh Quảng Ninh"/>
    <m/>
    <m/>
    <m/>
    <s v="08700009961"/>
    <m/>
    <d v="2019-03-29T00:00:00"/>
    <d v="2019-04-28T00:00:00"/>
    <n v="203400"/>
    <m/>
    <m/>
    <m/>
    <n v="203400"/>
    <m/>
    <s v="BVL"/>
    <n v="29"/>
    <n v="3"/>
    <s v="02301800232706293"/>
    <n v="203400"/>
    <s v=""/>
    <s v=""/>
    <m/>
  </r>
  <r>
    <n v="1039"/>
    <s v="Bảo Việt Nhân Thọ Móng Cái"/>
    <m/>
    <s v="S108701001"/>
    <s v="Phòng KD Móng Cái - MCA"/>
    <s v="A108701006"/>
    <s v="Ban Hải Hà 1 - MCA"/>
    <m/>
    <x v="16"/>
    <s v="D108714230"/>
    <s v="Lê Quang Viễn"/>
    <s v="Trưởng ban"/>
    <d v="2011-10-01T00:00:00"/>
    <m/>
    <s v="568373053"/>
    <s v="Lê Thị Kim Nhung"/>
    <s v="Số 48 - Trần Khánh Dư, Thị trấn Quảng Hà, Huyện Hải Hà, Quảng Ninh"/>
    <m/>
    <m/>
    <s v="0982949562"/>
    <s v="AC/018P-0349512"/>
    <m/>
    <d v="2019-04-01T00:00:00"/>
    <d v="2019-06-30T00:00:00"/>
    <n v="1793623"/>
    <n v="1793623"/>
    <d v="2019-05-02T00:00:00"/>
    <m/>
    <n v="1793623"/>
    <m/>
    <s v="TAL"/>
    <n v="1"/>
    <n v="4"/>
    <s v="56837305314"/>
    <n v="1793623"/>
    <n v="1793623"/>
    <s v="AC/018P-0349512"/>
    <m/>
  </r>
  <r>
    <n v="1040"/>
    <s v="Bảo Việt Nhân Thọ Móng Cái"/>
    <m/>
    <s v="S108701001"/>
    <s v="Phòng KD Móng Cái - MCA"/>
    <s v="A108701006"/>
    <s v="Ban Hải Hà 1 - MCA"/>
    <m/>
    <x v="16"/>
    <s v="D108714230"/>
    <s v="Lê Quang Viễn"/>
    <s v="Trưởng ban"/>
    <d v="2011-10-01T00:00:00"/>
    <m/>
    <s v="03901800002287"/>
    <s v="Tống Minh Đăng"/>
    <s v="Thôn 3, Huyện Hải Hà, Tỉnh Quảng Ninh"/>
    <m/>
    <m/>
    <m/>
    <s v="08700010240"/>
    <s v="08700010240"/>
    <d v="2019-04-09T00:00:00"/>
    <d v="2020-04-08T00:00:00"/>
    <n v="5198900"/>
    <n v="5198900"/>
    <d v="2019-05-24T00:00:00"/>
    <m/>
    <n v="5198900"/>
    <m/>
    <s v="BVL"/>
    <n v="9"/>
    <n v="4"/>
    <s v="0390180000228794"/>
    <n v="5198900"/>
    <n v="5198900"/>
    <s v="AC/018P-0349526"/>
    <m/>
  </r>
  <r>
    <n v="1041"/>
    <s v="Bảo Việt Nhân Thọ Móng Cái"/>
    <m/>
    <s v="S108701001"/>
    <s v="Phòng KD Móng Cái - MCA"/>
    <s v="A108701006"/>
    <s v="Ban Hải Hà 1 - MCA"/>
    <m/>
    <x v="16"/>
    <s v="D108714230"/>
    <s v="Lê Quang Viễn"/>
    <s v="Trưởng ban"/>
    <d v="2011-10-01T00:00:00"/>
    <m/>
    <s v="568124017"/>
    <s v="Phạm Đức Dũng"/>
    <s v="129 - Trần Nhân Tông, Phường Hải Hoà, Thành phố Móng Cái, Quảng Ninh"/>
    <m/>
    <m/>
    <s v="0912900128"/>
    <s v="AC/018P-0349531"/>
    <m/>
    <d v="2019-04-10T00:00:00"/>
    <d v="2019-07-09T00:00:00"/>
    <n v="1500000"/>
    <n v="1500000"/>
    <d v="2019-05-06T00:00:00"/>
    <m/>
    <n v="1500000"/>
    <m/>
    <s v="TAL"/>
    <n v="10"/>
    <n v="4"/>
    <s v="568124017104"/>
    <n v="1500000"/>
    <n v="1500000"/>
    <s v="AC/018P-0349531"/>
    <m/>
  </r>
  <r>
    <n v="1042"/>
    <s v="Bảo Việt Nhân Thọ Móng Cái"/>
    <m/>
    <s v="S108701001"/>
    <s v="Phòng KD Móng Cái - MCA"/>
    <s v="A108701006"/>
    <s v="Ban Hải Hà 1 - MCA"/>
    <m/>
    <x v="16"/>
    <s v="D108714230"/>
    <s v="Lê Quang Viễn"/>
    <s v="Trưởng ban"/>
    <d v="2011-10-01T00:00:00"/>
    <m/>
    <s v="568227159"/>
    <s v="Hoàng Thị Nữ"/>
    <s v="Thôn 3, Xã Tiến Tới, Huyện Hải Hà, Quảng Ninh"/>
    <m/>
    <m/>
    <s v="01688812241"/>
    <s v="AC/018P-0349534"/>
    <m/>
    <d v="2019-04-15T00:00:00"/>
    <d v="2020-04-14T00:00:00"/>
    <n v="5099730"/>
    <m/>
    <m/>
    <m/>
    <n v="5099730"/>
    <m/>
    <s v="TAL"/>
    <n v="15"/>
    <n v="4"/>
    <s v="568227159154"/>
    <n v="5099730"/>
    <s v=""/>
    <s v=""/>
    <m/>
  </r>
  <r>
    <n v="1043"/>
    <s v="Bảo Việt Nhân Thọ Móng Cái"/>
    <m/>
    <s v="S108701001"/>
    <s v="Phòng KD Móng Cái - MCA"/>
    <s v="A108701006"/>
    <s v="Ban Hải Hà 1 - MCA"/>
    <m/>
    <x v="16"/>
    <s v="D108714230"/>
    <s v="Lê Quang Viễn"/>
    <s v="Trưởng ban"/>
    <d v="2011-10-01T00:00:00"/>
    <m/>
    <s v="02301800190921"/>
    <s v="Ngô Thuý Lan"/>
    <s v="Phố 4 Thị Trấn Quảng Hà, Huyện Hải Hà, Tỉnh Quảng Ninh"/>
    <m/>
    <m/>
    <m/>
    <s v="08700010242"/>
    <m/>
    <d v="2019-04-16T00:00:00"/>
    <d v="2019-05-15T00:00:00"/>
    <n v="209200"/>
    <m/>
    <m/>
    <m/>
    <n v="209200"/>
    <m/>
    <s v="BVL"/>
    <n v="16"/>
    <n v="4"/>
    <s v="02301800190921164"/>
    <n v="209200"/>
    <s v=""/>
    <s v=""/>
    <m/>
  </r>
  <r>
    <n v="1044"/>
    <s v="Bảo Việt Nhân Thọ Móng Cái"/>
    <m/>
    <s v="S108701001"/>
    <s v="Phòng KD Móng Cái - MCA"/>
    <s v="A108701006"/>
    <s v="Ban Hải Hà 1 - MCA"/>
    <m/>
    <x v="16"/>
    <s v="D108714230"/>
    <s v="Lê Quang Viễn"/>
    <s v="Trưởng ban"/>
    <d v="2011-10-01T00:00:00"/>
    <m/>
    <s v="568227062"/>
    <s v="Đào Văn Mộc"/>
    <s v="Thôn 1, Xã Tiến Tới, Huyện Hải Hà, Quảng Ninh"/>
    <m/>
    <s v="0975701530"/>
    <m/>
    <s v="AC/018P-0349539"/>
    <m/>
    <d v="2019-04-16T00:00:00"/>
    <d v="2019-10-15T00:00:00"/>
    <n v="5000000"/>
    <n v="5000000"/>
    <d v="2019-05-24T00:00:00"/>
    <m/>
    <n v="5000000"/>
    <m/>
    <s v="TAL"/>
    <n v="16"/>
    <n v="4"/>
    <s v="568227062164"/>
    <n v="5000000"/>
    <n v="5000000"/>
    <s v="AC/018P-0349539"/>
    <m/>
  </r>
  <r>
    <n v="1045"/>
    <s v="Bảo Việt Nhân Thọ Móng Cái"/>
    <m/>
    <s v="S108701001"/>
    <s v="Phòng KD Móng Cái - MCA"/>
    <s v="A108701006"/>
    <s v="Ban Hải Hà 1 - MCA"/>
    <m/>
    <x v="16"/>
    <s v="D108714230"/>
    <s v="Lê Quang Viễn"/>
    <s v="Trưởng ban"/>
    <d v="2011-10-01T00:00:00"/>
    <m/>
    <s v="568305070"/>
    <s v="Trần Văn Sơn ( Trần Văn Phùng )"/>
    <s v="Thôn 3, Xã Tiến Tới, Huyện Hải Hà, Quảng Ninh"/>
    <m/>
    <m/>
    <s v="0982 018 972"/>
    <s v="AC/018P-0349560"/>
    <m/>
    <d v="2019-04-21T00:00:00"/>
    <d v="2019-10-20T00:00:00"/>
    <n v="5000000"/>
    <m/>
    <m/>
    <m/>
    <n v="5000000"/>
    <m/>
    <s v="TAL"/>
    <n v="21"/>
    <n v="4"/>
    <s v="568305070214"/>
    <n v="5000000"/>
    <s v=""/>
    <s v=""/>
    <m/>
  </r>
  <r>
    <n v="1046"/>
    <s v="Bảo Việt Nhân Thọ Móng Cái"/>
    <m/>
    <s v="S108701001"/>
    <s v="Phòng KD Móng Cái - MCA"/>
    <s v="A108701006"/>
    <s v="Ban Hải Hà 1 - MCA"/>
    <m/>
    <x v="16"/>
    <s v="D108714230"/>
    <s v="Lê Quang Viễn"/>
    <s v="Trưởng ban"/>
    <d v="2011-10-01T00:00:00"/>
    <m/>
    <s v="569111689"/>
    <s v="Vũ Đức Hùng"/>
    <s v="Thôn 5, Xã Quảng Chính, Huyện Hải Hà, Quảng Ninh"/>
    <m/>
    <m/>
    <s v="0947060660"/>
    <s v="AC/018P-0349576"/>
    <m/>
    <d v="2019-04-25T00:00:00"/>
    <d v="2019-05-24T00:00:00"/>
    <n v="1250000"/>
    <m/>
    <m/>
    <m/>
    <n v="1250000"/>
    <m/>
    <s v="TAL"/>
    <n v="25"/>
    <n v="4"/>
    <s v="569111689254"/>
    <n v="1250000"/>
    <s v=""/>
    <s v=""/>
    <m/>
  </r>
  <r>
    <n v="1047"/>
    <s v="Bảo Việt Nhân Thọ Móng Cái"/>
    <m/>
    <s v="S108701001"/>
    <s v="Phòng KD Móng Cái - MCA"/>
    <s v="A108701006"/>
    <s v="Ban Hải Hà 1 - MCA"/>
    <m/>
    <x v="16"/>
    <s v="D108714230"/>
    <s v="Lê Quang Viễn"/>
    <s v="Trưởng ban"/>
    <d v="2011-10-01T00:00:00"/>
    <m/>
    <s v="569017443"/>
    <s v="Tống Đăng Doanh"/>
    <s v="160 Nguyễn Du, Quảng Hà, Huyện Hải Hà, Quảng Ninh"/>
    <m/>
    <m/>
    <s v="01696122988"/>
    <s v="AC/018P-0350979"/>
    <m/>
    <d v="2019-04-25T00:00:00"/>
    <d v="2020-04-24T00:00:00"/>
    <n v="25011320"/>
    <m/>
    <m/>
    <m/>
    <n v="25011320"/>
    <m/>
    <s v="TAL"/>
    <n v="25"/>
    <n v="4"/>
    <s v="569017443254"/>
    <n v="25011320"/>
    <s v=""/>
    <s v=""/>
    <m/>
  </r>
  <r>
    <n v="1048"/>
    <s v="Bảo Việt Nhân Thọ Móng Cái"/>
    <m/>
    <s v="S108701001"/>
    <s v="Phòng KD Móng Cái - MCA"/>
    <s v="A108701006"/>
    <s v="Ban Hải Hà 1 - MCA"/>
    <m/>
    <x v="16"/>
    <s v="D108714230"/>
    <s v="Lê Quang Viễn"/>
    <s v="Trưởng ban"/>
    <d v="2011-10-01T00:00:00"/>
    <m/>
    <s v="568676105"/>
    <s v="Phạm Thị Thu Trang"/>
    <s v="Số 51 Chu Văn An, Phường Hoà Lạc, Thành phố Móng Cái, Quảng Ninh"/>
    <m/>
    <m/>
    <s v="0962323680"/>
    <s v="AC/018P-0349585"/>
    <m/>
    <d v="2019-04-28T00:00:00"/>
    <d v="2019-05-27T00:00:00"/>
    <n v="500000"/>
    <m/>
    <m/>
    <m/>
    <n v="500000"/>
    <m/>
    <s v="TAL"/>
    <n v="28"/>
    <n v="4"/>
    <s v="568676105284"/>
    <n v="500000"/>
    <s v=""/>
    <s v=""/>
    <m/>
  </r>
  <r>
    <n v="1049"/>
    <s v="Bảo Việt Nhân Thọ Móng Cái"/>
    <m/>
    <s v="S108701001"/>
    <s v="Phòng KD Móng Cái - MCA"/>
    <s v="A108701006"/>
    <s v="Ban Hải Hà 1 - MCA"/>
    <m/>
    <x v="16"/>
    <s v="D108714230"/>
    <s v="Lê Quang Viễn"/>
    <s v="Trưởng ban"/>
    <d v="2011-10-01T00:00:00"/>
    <m/>
    <s v="568676061"/>
    <s v="Phạm Thị Thu Trang"/>
    <s v="Số 51 Chu Văn An, Phường Hoà Lạc, Thành phố Móng Cái, Quảng Ninh"/>
    <m/>
    <m/>
    <s v="0962323680"/>
    <s v="AC/018P-0349584"/>
    <m/>
    <d v="2019-04-28T00:00:00"/>
    <d v="2019-05-27T00:00:00"/>
    <n v="500000"/>
    <m/>
    <m/>
    <m/>
    <n v="500000"/>
    <m/>
    <s v="TAL"/>
    <n v="28"/>
    <n v="4"/>
    <s v="568676061284"/>
    <n v="500000"/>
    <s v=""/>
    <s v=""/>
    <m/>
  </r>
  <r>
    <n v="1050"/>
    <s v="Bảo Việt Nhân Thọ Móng Cái"/>
    <m/>
    <s v="S108701001"/>
    <s v="Phòng KD Móng Cái - MCA"/>
    <s v="A108701006"/>
    <s v="Ban Hải Hà 1 - MCA"/>
    <m/>
    <x v="16"/>
    <s v="D108714230"/>
    <s v="Lê Quang Viễn"/>
    <s v="Trưởng ban"/>
    <d v="2011-10-01T00:00:00"/>
    <m/>
    <s v="05701800013065"/>
    <s v="Lê Hồng Muôn"/>
    <s v="Số 184 - Phố Lý Thường Kiệt, Huyện Hải Hà, Tỉnh Quảng Ninh"/>
    <s v="0344205369"/>
    <s v="0344205369"/>
    <m/>
    <s v="08700010252"/>
    <m/>
    <d v="2019-04-29T00:00:00"/>
    <d v="2019-05-28T00:00:00"/>
    <n v="243700"/>
    <m/>
    <m/>
    <m/>
    <n v="243700"/>
    <m/>
    <s v="BVL"/>
    <n v="29"/>
    <n v="4"/>
    <s v="05701800013065294"/>
    <n v="243700"/>
    <s v=""/>
    <s v=""/>
    <m/>
  </r>
  <r>
    <n v="1051"/>
    <s v="Bảo Việt Nhân Thọ Móng Cái"/>
    <m/>
    <s v="S108701001"/>
    <s v="Phòng KD Móng Cái - MCA"/>
    <s v="A108701006"/>
    <s v="Ban Hải Hà 1 - MCA"/>
    <m/>
    <x v="16"/>
    <s v="D108714230"/>
    <s v="Lê Quang Viễn"/>
    <s v="Trưởng ban"/>
    <d v="2011-10-01T00:00:00"/>
    <m/>
    <s v="02301800232706"/>
    <s v="Vũ Thị Ngọc Thùy"/>
    <s v="Thôn 8  Xã Quảng Long, Huyện Hải Hà, Tỉnh Quảng Ninh"/>
    <m/>
    <m/>
    <m/>
    <s v="08700010251"/>
    <m/>
    <d v="2019-04-29T00:00:00"/>
    <d v="2019-05-28T00:00:00"/>
    <n v="203400"/>
    <m/>
    <m/>
    <m/>
    <n v="203400"/>
    <m/>
    <s v="BVL"/>
    <n v="29"/>
    <n v="4"/>
    <s v="02301800232706294"/>
    <n v="203400"/>
    <s v=""/>
    <s v=""/>
    <m/>
  </r>
  <r>
    <n v="1052"/>
    <s v="Bảo Việt Nhân Thọ Móng Cái"/>
    <m/>
    <s v="S108701001"/>
    <s v="Phòng KD Móng Cái - MCA"/>
    <s v="A108701006"/>
    <s v="Ban Hải Hà 1 - MCA"/>
    <m/>
    <x v="16"/>
    <s v="D108714230"/>
    <s v="Lê Quang Viễn"/>
    <s v="Trưởng ban"/>
    <d v="2011-10-01T00:00:00"/>
    <m/>
    <s v="568859925"/>
    <s v="Nguyễn Công Soái"/>
    <s v="Thôn 1, Xã Quảng Minh, Huyện Hải Hà, Quảng Ninh"/>
    <m/>
    <m/>
    <s v="0983879611"/>
    <s v="AC/018P-0349591"/>
    <m/>
    <d v="2019-04-29T00:00:00"/>
    <d v="2019-05-28T00:00:00"/>
    <n v="1000000"/>
    <m/>
    <m/>
    <m/>
    <n v="1000000"/>
    <m/>
    <s v="TAL"/>
    <n v="29"/>
    <n v="4"/>
    <s v="568859925294"/>
    <n v="1000000"/>
    <s v=""/>
    <s v=""/>
    <m/>
  </r>
  <r>
    <n v="1053"/>
    <s v="Bảo Việt Nhân Thọ Móng Cái"/>
    <m/>
    <s v="S108701001"/>
    <s v="Phòng KD Móng Cái - MCA"/>
    <s v="A108701006"/>
    <s v="Ban Hải Hà 1 - MCA"/>
    <m/>
    <x v="16"/>
    <s v="D108714230"/>
    <s v="Lê Quang Viễn"/>
    <s v="Trưởng ban"/>
    <d v="2011-10-01T00:00:00"/>
    <m/>
    <s v="568943158"/>
    <s v="Vũ Thị Hương"/>
    <s v="Nguyễn Du, Quảng Hà, Huyện Hải Hà, Quảng Ninh"/>
    <m/>
    <m/>
    <s v="0989998388"/>
    <s v="AC/018P-0349592"/>
    <m/>
    <d v="2019-04-29T00:00:00"/>
    <d v="2019-05-28T00:00:00"/>
    <n v="2999446"/>
    <n v="2999446"/>
    <d v="2019-05-24T00:00:00"/>
    <m/>
    <n v="2999446"/>
    <m/>
    <s v="TAL"/>
    <n v="29"/>
    <n v="4"/>
    <s v="568943158294"/>
    <n v="2999446"/>
    <n v="2999446"/>
    <s v="AC/018P-0349592"/>
    <m/>
  </r>
  <r>
    <n v="1054"/>
    <s v="Bảo Việt Nhân Thọ Móng Cái"/>
    <m/>
    <s v="S108701001"/>
    <s v="Phòng KD Móng Cái - MCA"/>
    <s v="A108701006"/>
    <s v="Ban Hải Hà 1 - MCA"/>
    <m/>
    <x v="16"/>
    <s v="D108714230"/>
    <s v="Lê Quang Viễn"/>
    <s v="Trưởng ban"/>
    <d v="2011-10-01T00:00:00"/>
    <m/>
    <s v="02301800182223"/>
    <s v="Nguyễn Văn Biển"/>
    <s v="Phố 4 Quảng Hà, Huyện Hải Hà, Tỉnh Quảng Ninh"/>
    <m/>
    <m/>
    <m/>
    <s v="08700010527"/>
    <s v="08700010527"/>
    <d v="2019-05-02T00:00:00"/>
    <d v="2019-06-01T00:00:00"/>
    <n v="131500"/>
    <n v="131500"/>
    <d v="2019-05-24T00:00:00"/>
    <m/>
    <n v="131500"/>
    <m/>
    <s v="BVL"/>
    <n v="2"/>
    <n v="5"/>
    <s v="0230180018222325"/>
    <n v="131500"/>
    <n v="131500"/>
    <s v="AC/018P-0350774"/>
    <m/>
  </r>
  <r>
    <n v="1055"/>
    <s v="Bảo Việt Nhân Thọ Móng Cái"/>
    <m/>
    <s v="S108701001"/>
    <s v="Phòng KD Móng Cái - MCA"/>
    <s v="A108701006"/>
    <s v="Ban Hải Hà 1 - MCA"/>
    <m/>
    <x v="16"/>
    <s v="D108714230"/>
    <s v="Lê Quang Viễn"/>
    <s v="Trưởng ban"/>
    <d v="2011-10-01T00:00:00"/>
    <m/>
    <s v="568861153"/>
    <s v="Vũ Thị Thúy"/>
    <s v="Thôn 1, Xã Quảng Minh, Huyện Hải Hà, Quảng Ninh"/>
    <m/>
    <m/>
    <s v="0909879611"/>
    <s v="AC/018P-0350775"/>
    <m/>
    <d v="2019-05-02T00:00:00"/>
    <d v="2019-06-01T00:00:00"/>
    <n v="1000000"/>
    <m/>
    <m/>
    <m/>
    <n v="1000000"/>
    <m/>
    <s v="TAL"/>
    <n v="2"/>
    <n v="5"/>
    <s v="56886115325"/>
    <n v="1000000"/>
    <s v=""/>
    <s v=""/>
    <m/>
  </r>
  <r>
    <n v="1056"/>
    <s v="Bảo Việt Nhân Thọ Móng Cái"/>
    <m/>
    <s v="S108701001"/>
    <s v="Phòng KD Móng Cái - MCA"/>
    <s v="A108701006"/>
    <s v="Ban Hải Hà 1 - MCA"/>
    <m/>
    <x v="16"/>
    <s v="D108714230"/>
    <s v="Lê Quang Viễn"/>
    <s v="Trưởng ban"/>
    <d v="2011-10-01T00:00:00"/>
    <m/>
    <s v="568131683"/>
    <s v="Vi Thị Hà"/>
    <s v="Thôn 7, Xã Quảng Chính, Huyện Hải Hà, Quảng Ninh"/>
    <m/>
    <m/>
    <s v="0947019255"/>
    <s v="AC/018P-0350778"/>
    <m/>
    <d v="2019-05-03T00:00:00"/>
    <d v="2019-08-02T00:00:00"/>
    <n v="1750000"/>
    <n v="1750000"/>
    <d v="2019-05-27T00:00:00"/>
    <m/>
    <n v="1750000"/>
    <m/>
    <s v="TAL"/>
    <n v="3"/>
    <n v="5"/>
    <s v="56813168335"/>
    <n v="1750000"/>
    <n v="1750000"/>
    <s v="AC/018P-0350778"/>
    <m/>
  </r>
  <r>
    <n v="1057"/>
    <s v="Bảo Việt Nhân Thọ Móng Cái"/>
    <m/>
    <s v="S108701001"/>
    <s v="Phòng KD Móng Cái - MCA"/>
    <s v="A108701006"/>
    <s v="Ban Hải Hà 1 - MCA"/>
    <m/>
    <x v="16"/>
    <s v="D108714230"/>
    <s v="Lê Quang Viễn"/>
    <s v="Trưởng ban"/>
    <d v="2011-10-01T00:00:00"/>
    <m/>
    <s v="568163463"/>
    <s v="Dương Xuân Nhí"/>
    <s v="Thôn 2, Xã Quảng Minh, Huyện Hải Hà, Quảng Ninh"/>
    <m/>
    <m/>
    <m/>
    <s v="AC/018P-0350779"/>
    <m/>
    <d v="2019-05-03T00:00:00"/>
    <d v="2019-11-02T00:00:00"/>
    <n v="5289555"/>
    <n v="5289555"/>
    <d v="2019-05-27T00:00:00"/>
    <m/>
    <n v="5289555"/>
    <m/>
    <s v="TAL"/>
    <n v="3"/>
    <n v="5"/>
    <s v="56816346335"/>
    <n v="5289555"/>
    <n v="5289555"/>
    <n v="0"/>
    <m/>
  </r>
  <r>
    <n v="1058"/>
    <s v="Bảo Việt Nhân Thọ Móng Cái"/>
    <m/>
    <s v="S108701001"/>
    <s v="Phòng KD Móng Cái - MCA"/>
    <s v="A108701006"/>
    <s v="Ban Hải Hà 1 - MCA"/>
    <m/>
    <x v="16"/>
    <s v="D108714230"/>
    <s v="Lê Quang Viễn"/>
    <s v="Trưởng ban"/>
    <d v="2011-10-01T00:00:00"/>
    <m/>
    <s v="568848372"/>
    <s v="Nguyễn Thị Thu"/>
    <s v="Thôn 5, Xã Quảng Chính, Huyện Hải Hà, Quảng Ninh"/>
    <m/>
    <m/>
    <s v="0979353023"/>
    <s v="AC/018P-0350780"/>
    <m/>
    <d v="2019-05-03T00:00:00"/>
    <d v="2019-06-02T00:00:00"/>
    <n v="1009920"/>
    <m/>
    <m/>
    <m/>
    <n v="1009920"/>
    <m/>
    <s v="TAL"/>
    <n v="3"/>
    <n v="5"/>
    <s v="56884837235"/>
    <n v="1009920"/>
    <s v=""/>
    <s v=""/>
    <m/>
  </r>
  <r>
    <n v="1059"/>
    <s v="Bảo Việt Nhân Thọ Móng Cái"/>
    <m/>
    <s v="S108701001"/>
    <s v="Phòng KD Móng Cái - MCA"/>
    <s v="A108701006"/>
    <s v="Ban Hải Hà 1 - MCA"/>
    <m/>
    <x v="16"/>
    <s v="D108714230"/>
    <s v="Lê Quang Viễn"/>
    <s v="Trưởng ban"/>
    <d v="2011-10-01T00:00:00"/>
    <m/>
    <s v="568121742"/>
    <s v="Nguyễn Thị Kim Sơn"/>
    <s v="117 - Trần Khánh Dư, Thị trấn Quảng Hà, Huyện Hải Hà, Quảng Ninh"/>
    <m/>
    <m/>
    <s v="01674701529"/>
    <s v="AC/018P-0350777"/>
    <m/>
    <d v="2019-05-03T00:00:00"/>
    <d v="2019-06-02T00:00:00"/>
    <n v="1013604"/>
    <n v="1013604"/>
    <d v="2019-05-24T00:00:00"/>
    <m/>
    <n v="1013604"/>
    <m/>
    <s v="TAL"/>
    <n v="3"/>
    <n v="5"/>
    <s v="56812174235"/>
    <n v="1013604"/>
    <n v="1013604"/>
    <s v="AC/018P-0350777"/>
    <m/>
  </r>
  <r>
    <n v="1060"/>
    <s v="Bảo Việt Nhân Thọ Móng Cái"/>
    <m/>
    <s v="S108701001"/>
    <s v="Phòng KD Móng Cái - MCA"/>
    <s v="A108701006"/>
    <s v="Ban Hải Hà 1 - MCA"/>
    <m/>
    <x v="16"/>
    <s v="D108714230"/>
    <s v="Lê Quang Viễn"/>
    <s v="Trưởng ban"/>
    <d v="2011-10-01T00:00:00"/>
    <m/>
    <s v="05701800013577"/>
    <s v="Lê Song An"/>
    <s v="33 - Chu Văn An, Huyện Hải Hà, Tỉnh Quảng Ninh"/>
    <m/>
    <m/>
    <m/>
    <s v="08700010528"/>
    <m/>
    <d v="2019-05-03T00:00:00"/>
    <d v="2020-05-02T00:00:00"/>
    <n v="3294500"/>
    <m/>
    <m/>
    <m/>
    <n v="3294500"/>
    <m/>
    <s v="BVL"/>
    <n v="3"/>
    <n v="5"/>
    <s v="0570180001357735"/>
    <n v="3294500"/>
    <s v=""/>
    <s v=""/>
    <m/>
  </r>
  <r>
    <n v="1061"/>
    <s v="Bảo Việt Nhân Thọ Móng Cái"/>
    <m/>
    <s v="S108701001"/>
    <s v="Phòng KD Móng Cái - MCA"/>
    <s v="A108701006"/>
    <s v="Ban Hải Hà 1 - MCA"/>
    <m/>
    <x v="16"/>
    <s v="D108714230"/>
    <s v="Lê Quang Viễn"/>
    <s v="Trưởng ban"/>
    <d v="2011-10-01T00:00:00"/>
    <m/>
    <s v="568574041"/>
    <s v="Ngô Kim Thanh"/>
    <s v="22 Trần Bình Trọng, Thị trấn Quảng Hà, Huyện Hải Hà, Quảng Ninh"/>
    <m/>
    <m/>
    <s v="01696287161"/>
    <s v="AC/018P-0350782"/>
    <m/>
    <d v="2019-05-04T00:00:00"/>
    <d v="2020-05-03T00:00:00"/>
    <n v="19999924"/>
    <n v="19999924"/>
    <d v="2019-05-22T00:00:00"/>
    <m/>
    <n v="19999924"/>
    <m/>
    <s v="TAL"/>
    <n v="4"/>
    <n v="5"/>
    <s v="56857404145"/>
    <n v="19999924"/>
    <n v="19999924"/>
    <n v="0"/>
    <m/>
  </r>
  <r>
    <n v="1062"/>
    <s v="Bảo Việt Nhân Thọ Móng Cái"/>
    <m/>
    <s v="S108701001"/>
    <s v="Phòng KD Móng Cái - MCA"/>
    <s v="A108701006"/>
    <s v="Ban Hải Hà 1 - MCA"/>
    <m/>
    <x v="16"/>
    <s v="D108714230"/>
    <s v="Lê Quang Viễn"/>
    <s v="Trưởng ban"/>
    <d v="2011-10-01T00:00:00"/>
    <m/>
    <s v="568076509"/>
    <s v="Trần Thị Nguyệt"/>
    <s v="109 Trần Khánh Dư, Thị trấn Quảng Hà, Huyện Hải Hà, Quảng Ninh"/>
    <m/>
    <m/>
    <s v="0936738799"/>
    <s v="AC/018P-0350781"/>
    <m/>
    <d v="2019-05-04T00:00:00"/>
    <d v="2019-06-03T00:00:00"/>
    <n v="1500000"/>
    <n v="1500000"/>
    <d v="2019-05-24T00:00:00"/>
    <m/>
    <n v="1500000"/>
    <m/>
    <s v="TAL"/>
    <n v="4"/>
    <n v="5"/>
    <s v="56807650945"/>
    <n v="1500000"/>
    <n v="1500000"/>
    <s v="AC/018P-0350781"/>
    <m/>
  </r>
  <r>
    <n v="1063"/>
    <s v="Bảo Việt Nhân Thọ Móng Cái"/>
    <m/>
    <s v="S108701001"/>
    <s v="Phòng KD Móng Cái - MCA"/>
    <s v="A108701006"/>
    <s v="Ban Hải Hà 1 - MCA"/>
    <m/>
    <x v="16"/>
    <s v="D108714230"/>
    <s v="Lê Quang Viễn"/>
    <s v="Trưởng ban"/>
    <d v="2011-10-01T00:00:00"/>
    <m/>
    <s v="568779254"/>
    <s v="Đinh Văn Đại"/>
    <s v="Thôn 8, Xã Quảng Chính, Huyện Hải Hà, Quảng Ninh"/>
    <m/>
    <m/>
    <s v="01699629479"/>
    <s v="AC/018P-0350784"/>
    <m/>
    <d v="2019-05-05T00:00:00"/>
    <d v="2019-11-04T00:00:00"/>
    <n v="7499988"/>
    <n v="7499988"/>
    <d v="2019-05-27T00:00:00"/>
    <m/>
    <n v="7499988"/>
    <m/>
    <s v="TAL"/>
    <n v="5"/>
    <n v="5"/>
    <s v="56877925455"/>
    <n v="7499988"/>
    <n v="7499988"/>
    <s v="AC/018P-0350784"/>
    <m/>
  </r>
  <r>
    <n v="1064"/>
    <s v="Bảo Việt Nhân Thọ Móng Cái"/>
    <m/>
    <s v="S108701001"/>
    <s v="Phòng KD Móng Cái - MCA"/>
    <s v="A108701006"/>
    <s v="Ban Hải Hà 1 - MCA"/>
    <m/>
    <x v="16"/>
    <s v="D108714230"/>
    <s v="Lê Quang Viễn"/>
    <s v="Trưởng ban"/>
    <d v="2011-10-01T00:00:00"/>
    <m/>
    <s v="568680447"/>
    <s v="Ngô Khắc Luận"/>
    <s v="Thôn Nam, Xã Phú Hải, Huyện Hải Hà, Quảng Ninh"/>
    <m/>
    <m/>
    <s v="01689761266"/>
    <s v="AC/018P-0350783"/>
    <m/>
    <d v="2019-05-05T00:00:00"/>
    <d v="2019-11-04T00:00:00"/>
    <n v="2314398"/>
    <m/>
    <m/>
    <m/>
    <n v="2314398"/>
    <m/>
    <s v="TAL"/>
    <n v="5"/>
    <n v="5"/>
    <s v="56868044755"/>
    <n v="2314398"/>
    <s v=""/>
    <s v=""/>
    <m/>
  </r>
  <r>
    <n v="1065"/>
    <s v="Bảo Việt Nhân Thọ Móng Cái"/>
    <m/>
    <s v="S108701001"/>
    <s v="Phòng KD Móng Cái - MCA"/>
    <s v="A108701006"/>
    <s v="Ban Hải Hà 1 - MCA"/>
    <m/>
    <x v="16"/>
    <s v="D108714230"/>
    <s v="Lê Quang Viễn"/>
    <s v="Trưởng ban"/>
    <d v="2011-10-01T00:00:00"/>
    <m/>
    <s v="568232138"/>
    <s v="Ngô Thành Chiến"/>
    <s v="251 Trần Phú, Đầm Hà, Huyện Đầm Hà, Quảng Ninh"/>
    <m/>
    <m/>
    <s v="0906177556"/>
    <s v="AC/018P-0350786"/>
    <m/>
    <d v="2019-05-06T00:00:00"/>
    <d v="2019-11-05T00:00:00"/>
    <n v="5170895"/>
    <m/>
    <m/>
    <m/>
    <n v="5170895"/>
    <m/>
    <s v="TAL"/>
    <n v="6"/>
    <n v="5"/>
    <s v="56823213865"/>
    <n v="5170895"/>
    <s v=""/>
    <s v=""/>
    <m/>
  </r>
  <r>
    <n v="1066"/>
    <s v="Bảo Việt Nhân Thọ Móng Cái"/>
    <m/>
    <s v="S108701001"/>
    <s v="Phòng KD Móng Cái - MCA"/>
    <s v="A108701006"/>
    <s v="Ban Hải Hà 1 - MCA"/>
    <m/>
    <x v="16"/>
    <s v="D108714230"/>
    <s v="Lê Quang Viễn"/>
    <s v="Trưởng ban"/>
    <d v="2011-10-01T00:00:00"/>
    <m/>
    <s v="568083065"/>
    <s v="Phan Thanh Tùng"/>
    <s v="Chu Văn An, Thị trấn Quảng Hà, Huyện Hải Hà, Quảng Ninh"/>
    <m/>
    <m/>
    <s v="0173963336"/>
    <s v="AC/018P-0350787"/>
    <m/>
    <d v="2019-05-08T00:00:00"/>
    <d v="2019-08-07T00:00:00"/>
    <n v="900000"/>
    <n v="900000"/>
    <d v="2019-05-27T00:00:00"/>
    <m/>
    <n v="900000"/>
    <m/>
    <s v="TAL"/>
    <n v="8"/>
    <n v="5"/>
    <s v="56808306585"/>
    <n v="900000"/>
    <n v="900000"/>
    <n v="0"/>
    <m/>
  </r>
  <r>
    <n v="1067"/>
    <s v="Bảo Việt Nhân Thọ Móng Cái"/>
    <m/>
    <s v="S108701001"/>
    <s v="Phòng KD Móng Cái - MCA"/>
    <s v="A108701006"/>
    <s v="Ban Hải Hà 1 - MCA"/>
    <m/>
    <x v="16"/>
    <s v="D108714230"/>
    <s v="Lê Quang Viễn"/>
    <s v="Trưởng ban"/>
    <d v="2011-10-01T00:00:00"/>
    <m/>
    <s v="568578584"/>
    <s v="Phạm Thị Hoan"/>
    <s v="Thôn 6, Xã Quảng Chính, Huyện Hải Hà, Quảng Ninh"/>
    <m/>
    <m/>
    <s v="01687392145"/>
    <s v="AC/018P-0350789"/>
    <m/>
    <d v="2019-05-08T00:00:00"/>
    <d v="2020-05-07T00:00:00"/>
    <n v="19999924"/>
    <n v="19999924"/>
    <d v="2019-05-22T00:00:00"/>
    <m/>
    <n v="19999924"/>
    <m/>
    <s v="TAL"/>
    <n v="8"/>
    <n v="5"/>
    <s v="56857858485"/>
    <n v="19999924"/>
    <n v="19999924"/>
    <s v="AC/018P-0350789"/>
    <m/>
  </r>
  <r>
    <n v="1068"/>
    <s v="Bảo Việt Nhân Thọ Móng Cái"/>
    <m/>
    <s v="S108701001"/>
    <s v="Phòng KD Móng Cái - MCA"/>
    <s v="A108701006"/>
    <s v="Ban Hải Hà 1 - MCA"/>
    <m/>
    <x v="16"/>
    <s v="D108714230"/>
    <s v="Lê Quang Viễn"/>
    <s v="Trưởng ban"/>
    <d v="2011-10-01T00:00:00"/>
    <m/>
    <s v="568103809"/>
    <s v="Nguyễn Trọng Hòa"/>
    <s v="Thôn Nam, Xã Phú Hải, Huyện Hải Hà, Quảng Ninh"/>
    <m/>
    <m/>
    <s v="0979817378"/>
    <s v="AC/018P-0350788"/>
    <m/>
    <d v="2019-05-08T00:00:00"/>
    <d v="2019-08-07T00:00:00"/>
    <n v="3009029"/>
    <m/>
    <m/>
    <m/>
    <n v="3009029"/>
    <m/>
    <s v="TAL"/>
    <n v="8"/>
    <n v="5"/>
    <s v="56810380985"/>
    <n v="3009029"/>
    <s v=""/>
    <s v=""/>
    <m/>
  </r>
  <r>
    <n v="1069"/>
    <s v="Bảo Việt Nhân Thọ Móng Cái"/>
    <m/>
    <s v="S108701001"/>
    <s v="Phòng KD Móng Cái - MCA"/>
    <s v="A108701006"/>
    <s v="Ban Hải Hà 1 - MCA"/>
    <m/>
    <x v="16"/>
    <s v="D108714230"/>
    <s v="Lê Quang Viễn"/>
    <s v="Trưởng ban"/>
    <d v="2011-10-01T00:00:00"/>
    <m/>
    <s v="568781585"/>
    <s v="Dương Thị Mỳ"/>
    <s v="Thôn 2, Xã Quảng Minh, Huyện Hải Hà, Quảng Ninh"/>
    <m/>
    <s v="0975411923"/>
    <m/>
    <s v="AC/018P-0350795"/>
    <m/>
    <d v="2019-05-09T00:00:00"/>
    <d v="2020-05-08T00:00:00"/>
    <n v="19999735"/>
    <m/>
    <m/>
    <m/>
    <n v="19999735"/>
    <m/>
    <s v="TAL"/>
    <n v="9"/>
    <n v="5"/>
    <s v="56878158595"/>
    <n v="19999735"/>
    <s v=""/>
    <s v=""/>
    <m/>
  </r>
  <r>
    <n v="1070"/>
    <s v="Bảo Việt Nhân Thọ Móng Cái"/>
    <m/>
    <s v="S108701001"/>
    <s v="Phòng KD Móng Cái - MCA"/>
    <s v="A108701006"/>
    <s v="Ban Hải Hà 1 - MCA"/>
    <m/>
    <x v="16"/>
    <s v="D108714230"/>
    <s v="Lê Quang Viễn"/>
    <s v="Trưởng ban"/>
    <d v="2011-10-01T00:00:00"/>
    <m/>
    <s v="568540857"/>
    <s v="Bùi Kiên Quyết"/>
    <s v="Nguyễn Du, Thị trấn Quảng Hà, Huyện Hải Hà, Quảng Ninh"/>
    <m/>
    <m/>
    <s v="0979353023"/>
    <s v="AC/018P-0350793"/>
    <m/>
    <d v="2019-05-09T00:00:00"/>
    <d v="2019-06-08T00:00:00"/>
    <n v="1000000"/>
    <m/>
    <m/>
    <m/>
    <n v="1000000"/>
    <m/>
    <s v="TAL"/>
    <n v="9"/>
    <n v="5"/>
    <s v="56854085795"/>
    <n v="1000000"/>
    <s v=""/>
    <s v=""/>
    <m/>
  </r>
  <r>
    <n v="1071"/>
    <s v="Bảo Việt Nhân Thọ Móng Cái"/>
    <m/>
    <s v="S108701001"/>
    <s v="Phòng KD Móng Cái - MCA"/>
    <s v="A108701006"/>
    <s v="Ban Hải Hà 1 - MCA"/>
    <m/>
    <x v="16"/>
    <s v="D108714230"/>
    <s v="Lê Quang Viễn"/>
    <s v="Trưởng ban"/>
    <d v="2011-10-01T00:00:00"/>
    <m/>
    <s v="568105818"/>
    <s v="Lê Thị Hiệp"/>
    <s v="Phố Nguyễn Du, Thị trấn Quảng Hà, Huyện Hải Hà, Quảng Ninh"/>
    <m/>
    <m/>
    <s v="0936604168"/>
    <s v="AC/018P-0350791"/>
    <m/>
    <d v="2019-05-09T00:00:00"/>
    <d v="2020-05-08T00:00:00"/>
    <n v="6000000"/>
    <n v="6000000"/>
    <d v="2019-05-24T00:00:00"/>
    <m/>
    <n v="6000000"/>
    <m/>
    <s v="TAL"/>
    <n v="9"/>
    <n v="5"/>
    <s v="56810581895"/>
    <n v="6000000"/>
    <n v="6000000"/>
    <n v="0"/>
    <m/>
  </r>
  <r>
    <n v="1072"/>
    <s v="Bảo Việt Nhân Thọ Móng Cái"/>
    <m/>
    <s v="S108701001"/>
    <s v="Phòng KD Móng Cái - MCA"/>
    <s v="A108701006"/>
    <s v="Ban Hải Hà 1 - MCA"/>
    <m/>
    <x v="16"/>
    <s v="D108714230"/>
    <s v="Lê Quang Viễn"/>
    <s v="Trưởng ban"/>
    <d v="2011-10-01T00:00:00"/>
    <m/>
    <s v="02301800118345"/>
    <s v="Hoàng Hùng Thanh"/>
    <s v="Phố 4 Thị Trấn Quảng Hà, Huyện Hải Hà, Tỉnh Quảng Ninh"/>
    <m/>
    <m/>
    <m/>
    <s v="08700010529"/>
    <s v="08700010529"/>
    <d v="2019-05-09T00:00:00"/>
    <d v="2019-06-08T00:00:00"/>
    <n v="158400"/>
    <n v="158400"/>
    <d v="2019-05-24T00:00:00"/>
    <m/>
    <n v="158400"/>
    <m/>
    <s v="BVL"/>
    <n v="9"/>
    <n v="5"/>
    <s v="0230180011834595"/>
    <n v="158400"/>
    <n v="158400"/>
    <n v="0"/>
    <m/>
  </r>
  <r>
    <n v="1073"/>
    <s v="Bảo Việt Nhân Thọ Móng Cái"/>
    <m/>
    <s v="S108701001"/>
    <s v="Phòng KD Móng Cái - MCA"/>
    <s v="A108701006"/>
    <s v="Ban Hải Hà 1 - MCA"/>
    <m/>
    <x v="16"/>
    <s v="D108714230"/>
    <s v="Lê Quang Viễn"/>
    <s v="Trưởng ban"/>
    <d v="2011-10-01T00:00:00"/>
    <m/>
    <s v="568781527"/>
    <s v="Hoàng Anh Tuấn"/>
    <s v="Khu 7, Phường Ka Long, Thành phố Móng Cái, Quảng Ninh"/>
    <s v="0973916198"/>
    <m/>
    <s v="0919302188"/>
    <s v="AC/018P-0350794"/>
    <m/>
    <d v="2019-05-09T00:00:00"/>
    <d v="2020-05-08T00:00:00"/>
    <n v="29999244"/>
    <n v="29999244"/>
    <d v="2019-05-21T00:00:00"/>
    <m/>
    <n v="29999244"/>
    <m/>
    <s v="TAL"/>
    <n v="9"/>
    <n v="5"/>
    <s v="56878152795"/>
    <n v="29999244"/>
    <n v="29999244"/>
    <n v="0"/>
    <m/>
  </r>
  <r>
    <n v="1074"/>
    <s v="Bảo Việt Nhân Thọ Móng Cái"/>
    <m/>
    <s v="S108701001"/>
    <s v="Phòng KD Móng Cái - MCA"/>
    <s v="A108701006"/>
    <s v="Ban Hải Hà 1 - MCA"/>
    <m/>
    <x v="16"/>
    <s v="D108714230"/>
    <s v="Lê Quang Viễn"/>
    <s v="Trưởng ban"/>
    <d v="2011-10-01T00:00:00"/>
    <m/>
    <s v="568540837"/>
    <s v="Nguyễn Thị Ba"/>
    <s v="Nguyễn Du, Thị trấn Quảng Hà, Huyện Hải Hà, Quảng Ninh"/>
    <m/>
    <m/>
    <s v="01686666228"/>
    <s v="AC/018P-0350792"/>
    <m/>
    <d v="2019-05-09T00:00:00"/>
    <d v="2019-06-08T00:00:00"/>
    <n v="833000"/>
    <m/>
    <m/>
    <m/>
    <n v="833000"/>
    <m/>
    <s v="TAL"/>
    <n v="9"/>
    <n v="5"/>
    <s v="56854083795"/>
    <n v="833000"/>
    <s v=""/>
    <s v=""/>
    <m/>
  </r>
  <r>
    <n v="1075"/>
    <s v="Bảo Việt Nhân Thọ Móng Cái"/>
    <m/>
    <s v="S108701001"/>
    <s v="Phòng KD Móng Cái - MCA"/>
    <s v="A108701006"/>
    <s v="Ban Hải Hà 1 - MCA"/>
    <m/>
    <x v="16"/>
    <s v="D108714230"/>
    <s v="Lê Quang Viễn"/>
    <s v="Trưởng ban"/>
    <d v="2011-10-01T00:00:00"/>
    <m/>
    <s v="568492143"/>
    <s v="Trần Thị Huệ"/>
    <s v="My Sơn, Thị trấn Quảng Hà, Huyện Hải Hà, Quảng Ninh"/>
    <m/>
    <m/>
    <m/>
    <s v="AC/018P-0350796"/>
    <m/>
    <d v="2019-05-10T00:00:00"/>
    <d v="2019-11-09T00:00:00"/>
    <n v="5005880"/>
    <m/>
    <m/>
    <m/>
    <n v="5005880"/>
    <m/>
    <s v="TAL"/>
    <n v="10"/>
    <n v="5"/>
    <s v="568492143105"/>
    <n v="5005880"/>
    <s v=""/>
    <s v=""/>
    <m/>
  </r>
  <r>
    <n v="1076"/>
    <s v="Bảo Việt Nhân Thọ Móng Cái"/>
    <m/>
    <s v="S108701001"/>
    <s v="Phòng KD Móng Cái - MCA"/>
    <s v="A108701006"/>
    <s v="Ban Hải Hà 1 - MCA"/>
    <m/>
    <x v="16"/>
    <s v="D108714230"/>
    <s v="Lê Quang Viễn"/>
    <s v="Trưởng ban"/>
    <d v="2011-10-01T00:00:00"/>
    <m/>
    <s v="568682797"/>
    <s v="Lê Thị Thơ"/>
    <s v="Thôn Bắc, Xã Phú Hải, Huyện Hải Hà, Quảng Ninh"/>
    <m/>
    <m/>
    <s v="0977970479"/>
    <s v="AC/018P-0350800"/>
    <m/>
    <d v="2019-05-12T00:00:00"/>
    <d v="2019-11-11T00:00:00"/>
    <n v="3000000"/>
    <n v="3000000"/>
    <d v="2019-05-27T00:00:00"/>
    <m/>
    <n v="3000000"/>
    <m/>
    <s v="TAL"/>
    <n v="12"/>
    <n v="5"/>
    <s v="568682797125"/>
    <n v="3000000"/>
    <n v="3000000"/>
    <s v="AC/018P-0350800"/>
    <m/>
  </r>
  <r>
    <n v="1077"/>
    <s v="Bảo Việt Nhân Thọ Móng Cái"/>
    <m/>
    <s v="S108701001"/>
    <s v="Phòng KD Móng Cái - MCA"/>
    <s v="A108701006"/>
    <s v="Ban Hải Hà 1 - MCA"/>
    <m/>
    <x v="16"/>
    <s v="D108714230"/>
    <s v="Lê Quang Viễn"/>
    <s v="Trưởng ban"/>
    <d v="2011-10-01T00:00:00"/>
    <m/>
    <s v="568682527"/>
    <s v="Hoàng Công Bằng"/>
    <s v="Thôn Bắc, Xã Phú Hải, Huyện Hải Hà, Quảng Ninh"/>
    <m/>
    <m/>
    <s v="01656999188"/>
    <s v="AC/018P-0350798"/>
    <m/>
    <d v="2019-05-12T00:00:00"/>
    <d v="2019-11-11T00:00:00"/>
    <n v="3000000"/>
    <n v="3000000"/>
    <d v="2019-05-27T00:00:00"/>
    <m/>
    <n v="3000000"/>
    <m/>
    <s v="TAL"/>
    <n v="12"/>
    <n v="5"/>
    <s v="568682527125"/>
    <n v="3000000"/>
    <n v="3000000"/>
    <s v="AC/018P-0350798"/>
    <m/>
  </r>
  <r>
    <n v="1078"/>
    <s v="Bảo Việt Nhân Thọ Móng Cái"/>
    <m/>
    <s v="S108701001"/>
    <s v="Phòng KD Móng Cái - MCA"/>
    <s v="A108701006"/>
    <s v="Ban Hải Hà 1 - MCA"/>
    <m/>
    <x v="16"/>
    <s v="D108714230"/>
    <s v="Lê Quang Viễn"/>
    <s v="Trưởng ban"/>
    <d v="2011-10-01T00:00:00"/>
    <m/>
    <s v="568682557"/>
    <s v="Lưu Thị Hồng Nhung"/>
    <s v="22 - Yết Kiêu, Thị trấn Quảng Hà, Huyện Hải Hà, Quảng Ninh"/>
    <m/>
    <m/>
    <s v="01696161488"/>
    <s v="AC/018P-0350799"/>
    <m/>
    <d v="2019-05-12T00:00:00"/>
    <d v="2019-08-11T00:00:00"/>
    <n v="1300000"/>
    <m/>
    <m/>
    <m/>
    <n v="1300000"/>
    <m/>
    <s v="TAL"/>
    <n v="12"/>
    <n v="5"/>
    <s v="568682557125"/>
    <n v="1300000"/>
    <s v=""/>
    <s v=""/>
    <m/>
  </r>
  <r>
    <n v="1079"/>
    <s v="Bảo Việt Nhân Thọ Móng Cái"/>
    <m/>
    <s v="S108701001"/>
    <s v="Phòng KD Móng Cái - MCA"/>
    <s v="A108701006"/>
    <s v="Ban Hải Hà 1 - MCA"/>
    <m/>
    <x v="16"/>
    <s v="D108714230"/>
    <s v="Lê Quang Viễn"/>
    <s v="Trưởng ban"/>
    <d v="2011-10-01T00:00:00"/>
    <m/>
    <s v="568167757"/>
    <s v="Lê Quang Khải"/>
    <s v="Thôn 7, Xã Quảng Chính, Huyện Hải Hà, Quảng Ninh"/>
    <s v="0915049210"/>
    <m/>
    <s v="0888663168"/>
    <s v="AC/018P-0350797"/>
    <m/>
    <d v="2019-05-12T00:00:00"/>
    <d v="2019-08-11T00:00:00"/>
    <n v="1500000"/>
    <n v="1500000"/>
    <d v="2019-05-28T00:00:00"/>
    <m/>
    <n v="1500000"/>
    <m/>
    <s v="TAL"/>
    <n v="12"/>
    <n v="5"/>
    <s v="568167757125"/>
    <n v="1500000"/>
    <n v="1500000"/>
    <n v="0"/>
    <m/>
  </r>
  <r>
    <n v="1080"/>
    <s v="Bảo Việt Nhân Thọ Móng Cái"/>
    <m/>
    <s v="S108701001"/>
    <s v="Phòng KD Móng Cái - MCA"/>
    <s v="A108701006"/>
    <s v="Ban Hải Hà 1 - MCA"/>
    <m/>
    <x v="16"/>
    <s v="D108714230"/>
    <s v="Lê Quang Viễn"/>
    <s v="Trưởng ban"/>
    <d v="2011-10-01T00:00:00"/>
    <m/>
    <s v="568274063"/>
    <s v="CTy TNHH Cung Ứng Dịch Vụ Chung Thủy"/>
    <s v="Thôn Minh Tân, Xã Quảng Minh, Huyện Hải Hà, Quảng Ninh"/>
    <m/>
    <m/>
    <s v="0972366399"/>
    <s v="AC/018P-0350801"/>
    <m/>
    <d v="2019-05-13T00:00:00"/>
    <d v="2019-06-12T00:00:00"/>
    <n v="666000"/>
    <m/>
    <m/>
    <m/>
    <n v="666000"/>
    <m/>
    <s v="TAL"/>
    <n v="13"/>
    <n v="5"/>
    <s v="568274063135"/>
    <n v="666000"/>
    <s v=""/>
    <s v=""/>
    <m/>
  </r>
  <r>
    <n v="1081"/>
    <s v="Bảo Việt Nhân Thọ Móng Cái"/>
    <m/>
    <s v="S108701001"/>
    <s v="Phòng KD Móng Cái - MCA"/>
    <s v="A108701006"/>
    <s v="Ban Hải Hà 1 - MCA"/>
    <m/>
    <x v="16"/>
    <s v="D108714230"/>
    <s v="Lê Quang Viễn"/>
    <s v="Trưởng ban"/>
    <d v="2011-10-01T00:00:00"/>
    <m/>
    <s v="568109148"/>
    <s v="Hoàng Thị Hồng"/>
    <s v="Thôn 6, Xã Quảng Điền, Huyện Hải Hà, Quảng Ninh"/>
    <m/>
    <m/>
    <s v="01689074419"/>
    <s v="AC/018P-0350802"/>
    <m/>
    <d v="2019-05-14T00:00:00"/>
    <d v="2020-05-13T00:00:00"/>
    <n v="6000000"/>
    <m/>
    <m/>
    <m/>
    <n v="6000000"/>
    <m/>
    <s v="TAL"/>
    <n v="14"/>
    <n v="5"/>
    <s v="568109148145"/>
    <n v="6000000"/>
    <s v=""/>
    <s v=""/>
    <m/>
  </r>
  <r>
    <n v="1082"/>
    <s v="Bảo Việt Nhân Thọ Móng Cái"/>
    <m/>
    <s v="S108701001"/>
    <s v="Phòng KD Móng Cái - MCA"/>
    <s v="A108701006"/>
    <s v="Ban Hải Hà 1 - MCA"/>
    <m/>
    <x v="16"/>
    <s v="D108714230"/>
    <s v="Lê Quang Viễn"/>
    <s v="Trưởng ban"/>
    <d v="2011-10-01T00:00:00"/>
    <m/>
    <s v="568704492"/>
    <s v="Trần Văn Lâm"/>
    <s v="Số 249 Nguyễn Du, Thị trấn Quảng Hà, Huyện Hải Hà, Quảng Ninh"/>
    <m/>
    <m/>
    <s v="0973780684"/>
    <s v="AC/018P-0350803"/>
    <m/>
    <d v="2019-05-15T00:00:00"/>
    <d v="2019-06-14T00:00:00"/>
    <n v="1221000"/>
    <n v="1221000"/>
    <d v="2019-05-27T00:00:00"/>
    <m/>
    <n v="1221000"/>
    <m/>
    <s v="TAL"/>
    <n v="15"/>
    <n v="5"/>
    <s v="568704492155"/>
    <n v="1221000"/>
    <n v="1221000"/>
    <n v="0"/>
    <m/>
  </r>
  <r>
    <n v="1083"/>
    <s v="Bảo Việt Nhân Thọ Móng Cái"/>
    <m/>
    <s v="S108701001"/>
    <s v="Phòng KD Móng Cái - MCA"/>
    <s v="A108701006"/>
    <s v="Ban Hải Hà 1 - MCA"/>
    <m/>
    <x v="16"/>
    <s v="D108714230"/>
    <s v="Lê Quang Viễn"/>
    <s v="Trưởng ban"/>
    <d v="2011-10-01T00:00:00"/>
    <m/>
    <s v="568752505"/>
    <s v="Nguyễn Ngọc Viễn"/>
    <s v="121 Trần Khánh Dư, Thị trấn Quảng Hà, Huyện Hải Hà, Quảng Ninh"/>
    <s v="0978620279"/>
    <m/>
    <s v="0853765888"/>
    <s v="AC/018P-0350812"/>
    <m/>
    <d v="2019-05-16T00:00:00"/>
    <d v="2019-06-15T00:00:00"/>
    <n v="500000"/>
    <n v="500000"/>
    <d v="2019-05-22T00:00:00"/>
    <m/>
    <n v="500000"/>
    <m/>
    <s v="TAL"/>
    <n v="16"/>
    <n v="5"/>
    <s v="568752505165"/>
    <n v="500000"/>
    <n v="500000"/>
    <n v="0"/>
    <m/>
  </r>
  <r>
    <n v="1084"/>
    <s v="Bảo Việt Nhân Thọ Móng Cái"/>
    <m/>
    <s v="S108701001"/>
    <s v="Phòng KD Móng Cái - MCA"/>
    <s v="A108701006"/>
    <s v="Ban Hải Hà 1 - MCA"/>
    <m/>
    <x v="16"/>
    <s v="D108714230"/>
    <s v="Lê Quang Viễn"/>
    <s v="Trưởng ban"/>
    <d v="2011-10-01T00:00:00"/>
    <m/>
    <s v="568752432"/>
    <s v="Phan Thị Minh Nguyệt"/>
    <s v="Phố Trần Khánh Dư, Thị trấn Quảng Hà, Huyện Hải Hà, Quảng Ninh"/>
    <m/>
    <m/>
    <s v="0917388856"/>
    <s v="AC/018P-0350810"/>
    <m/>
    <d v="2019-05-16T00:00:00"/>
    <d v="2019-06-15T00:00:00"/>
    <n v="602000"/>
    <n v="602000"/>
    <d v="2019-05-22T00:00:00"/>
    <m/>
    <n v="602000"/>
    <m/>
    <s v="TAL"/>
    <n v="16"/>
    <n v="5"/>
    <s v="568752432165"/>
    <n v="602000"/>
    <n v="602000"/>
    <s v="AC/018P-0350810"/>
    <m/>
  </r>
  <r>
    <n v="1085"/>
    <s v="Bảo Việt Nhân Thọ Móng Cái"/>
    <m/>
    <s v="S108701001"/>
    <s v="Phòng KD Móng Cái - MCA"/>
    <s v="A108701006"/>
    <s v="Ban Hải Hà 1 - MCA"/>
    <m/>
    <x v="16"/>
    <s v="D108714230"/>
    <s v="Lê Quang Viễn"/>
    <s v="Trưởng ban"/>
    <d v="2011-10-01T00:00:00"/>
    <m/>
    <s v="568705197"/>
    <s v="Nguyễn Thị Hạnh"/>
    <s v="Thôn Nam, Xã Phú Hải, Huyện Hải Hà, Quảng Ninh"/>
    <m/>
    <m/>
    <s v="01205705234"/>
    <s v="AC/018P-0350808"/>
    <m/>
    <d v="2019-05-16T00:00:00"/>
    <d v="2019-06-15T00:00:00"/>
    <n v="1000000"/>
    <n v="1000000"/>
    <d v="2019-05-27T00:00:00"/>
    <m/>
    <n v="1000000"/>
    <m/>
    <s v="TAL"/>
    <n v="16"/>
    <n v="5"/>
    <s v="568705197165"/>
    <n v="1000000"/>
    <n v="1000000"/>
    <s v="AC/018P-0350808"/>
    <m/>
  </r>
  <r>
    <n v="1086"/>
    <s v="Bảo Việt Nhân Thọ Móng Cái"/>
    <m/>
    <s v="S108701001"/>
    <s v="Phòng KD Móng Cái - MCA"/>
    <s v="A108701006"/>
    <s v="Ban Hải Hà 1 - MCA"/>
    <m/>
    <x v="16"/>
    <s v="D108714230"/>
    <s v="Lê Quang Viễn"/>
    <s v="Trưởng ban"/>
    <d v="2011-10-01T00:00:00"/>
    <m/>
    <s v="568807242"/>
    <s v="Nguyễn Như Chiến"/>
    <s v="Số 359 - Nguyễn Du, Thị trấn Quảng Hà, Huyện Hải Hà, Quảng Ninh"/>
    <m/>
    <m/>
    <s v="01639560929"/>
    <s v="AC/018P-0350813"/>
    <m/>
    <d v="2019-05-16T00:00:00"/>
    <d v="2019-06-15T00:00:00"/>
    <n v="604000"/>
    <n v="604000"/>
    <d v="2019-05-27T00:00:00"/>
    <m/>
    <n v="604000"/>
    <m/>
    <s v="TAL"/>
    <n v="16"/>
    <n v="5"/>
    <s v="568807242165"/>
    <n v="604000"/>
    <n v="604000"/>
    <s v="AC/018P-0350813"/>
    <m/>
  </r>
  <r>
    <n v="1087"/>
    <s v="Bảo Việt Nhân Thọ Móng Cái"/>
    <m/>
    <s v="S108701001"/>
    <s v="Phòng KD Móng Cái - MCA"/>
    <s v="A108701006"/>
    <s v="Ban Hải Hà 1 - MCA"/>
    <m/>
    <x v="16"/>
    <s v="D108714230"/>
    <s v="Lê Quang Viễn"/>
    <s v="Trưởng ban"/>
    <d v="2011-10-01T00:00:00"/>
    <m/>
    <s v="02301800190938"/>
    <s v="Nguyễn Thị Loan"/>
    <s v="Số 80 - Nguyễn Du, Huyện Hải Hà, Tỉnh Quảng Ninh"/>
    <s v="0915771626"/>
    <s v="0915771626"/>
    <m/>
    <s v="08700010531"/>
    <m/>
    <d v="2019-05-16T00:00:00"/>
    <d v="2019-06-15T00:00:00"/>
    <n v="209300"/>
    <m/>
    <m/>
    <m/>
    <n v="209300"/>
    <m/>
    <s v="BVL"/>
    <n v="16"/>
    <n v="5"/>
    <s v="02301800190938165"/>
    <n v="209300"/>
    <s v=""/>
    <s v=""/>
    <m/>
  </r>
  <r>
    <n v="1088"/>
    <s v="Bảo Việt Nhân Thọ Móng Cái"/>
    <m/>
    <s v="S108701001"/>
    <s v="Phòng KD Móng Cái - MCA"/>
    <s v="A108701006"/>
    <s v="Ban Hải Hà 1 - MCA"/>
    <m/>
    <x v="16"/>
    <s v="D108714230"/>
    <s v="Lê Quang Viễn"/>
    <s v="Trưởng ban"/>
    <d v="2011-10-01T00:00:00"/>
    <m/>
    <s v="568752487"/>
    <s v="Phan Thị Minh Nguyệt"/>
    <s v="Phố Trần Khánh Dư, Thị trấn Quảng Hà, Huyện Hải Hà, Quảng Ninh"/>
    <m/>
    <m/>
    <s v="0917388856"/>
    <s v="AC/018P-0350811"/>
    <m/>
    <d v="2019-05-16T00:00:00"/>
    <d v="2019-06-15T00:00:00"/>
    <n v="500000"/>
    <n v="500000"/>
    <d v="2019-05-22T00:00:00"/>
    <m/>
    <n v="500000"/>
    <m/>
    <s v="TAL"/>
    <n v="16"/>
    <n v="5"/>
    <s v="568752487165"/>
    <n v="500000"/>
    <n v="500000"/>
    <n v="0"/>
    <m/>
  </r>
  <r>
    <n v="1089"/>
    <s v="Bảo Việt Nhân Thọ Móng Cái"/>
    <m/>
    <s v="S108701001"/>
    <s v="Phòng KD Móng Cái - MCA"/>
    <s v="A108701006"/>
    <s v="Ban Hải Hà 1 - MCA"/>
    <m/>
    <x v="16"/>
    <s v="D108714230"/>
    <s v="Lê Quang Viễn"/>
    <s v="Trưởng ban"/>
    <d v="2011-10-01T00:00:00"/>
    <m/>
    <s v="568397719"/>
    <s v="Đặng Thị Hiền"/>
    <s v="145 Nguyễn Du, Thị trấn Quảng Hà, Huyện Hải Hà, Quảng Ninh"/>
    <m/>
    <m/>
    <s v="01642135108"/>
    <s v="AC/018P-0350806"/>
    <m/>
    <d v="2019-05-16T00:00:00"/>
    <d v="2020-05-15T00:00:00"/>
    <n v="15000000"/>
    <n v="15000000"/>
    <d v="2019-05-27T00:00:00"/>
    <m/>
    <n v="15000000"/>
    <m/>
    <s v="TAL"/>
    <n v="16"/>
    <n v="5"/>
    <s v="568397719165"/>
    <n v="15000000"/>
    <n v="15000000"/>
    <s v="AC/018P-0350806"/>
    <m/>
  </r>
  <r>
    <n v="1090"/>
    <s v="Bảo Việt Nhân Thọ Móng Cái"/>
    <m/>
    <s v="S108701001"/>
    <s v="Phòng KD Móng Cái - MCA"/>
    <s v="A108701006"/>
    <s v="Ban Hải Hà 1 - MCA"/>
    <m/>
    <x v="16"/>
    <s v="D108714230"/>
    <s v="Lê Quang Viễn"/>
    <s v="Trưởng ban"/>
    <d v="2011-10-01T00:00:00"/>
    <m/>
    <s v="02301800190921"/>
    <s v="Ngô Thuý Lan"/>
    <s v="Phố 4 Thị Trấn Quảng Hà, Huyện Hải Hà, Tỉnh Quảng Ninh"/>
    <m/>
    <m/>
    <m/>
    <s v="08700010530"/>
    <m/>
    <d v="2019-05-16T00:00:00"/>
    <d v="2019-06-15T00:00:00"/>
    <n v="209200"/>
    <m/>
    <m/>
    <m/>
    <n v="209200"/>
    <m/>
    <s v="BVL"/>
    <n v="16"/>
    <n v="5"/>
    <s v="02301800190921165"/>
    <n v="209200"/>
    <s v=""/>
    <s v=""/>
    <m/>
  </r>
  <r>
    <n v="1091"/>
    <s v="Bảo Việt Nhân Thọ Móng Cái"/>
    <m/>
    <s v="S108701001"/>
    <s v="Phòng KD Móng Cái - MCA"/>
    <s v="A108701006"/>
    <s v="Ban Hải Hà 1 - MCA"/>
    <m/>
    <x v="16"/>
    <s v="D108714230"/>
    <s v="Lê Quang Viễn"/>
    <s v="Trưởng ban"/>
    <d v="2011-10-01T00:00:00"/>
    <m/>
    <s v="568687259"/>
    <s v="Đặng Thị Hường"/>
    <s v="Thôn 6, Xã Hải Đông, Thành phố Móng Cái, Quảng Ninh"/>
    <m/>
    <m/>
    <s v="0932122033"/>
    <s v="AC/018P-0350814"/>
    <m/>
    <d v="2019-05-17T00:00:00"/>
    <d v="2019-11-16T00:00:00"/>
    <n v="6998784"/>
    <m/>
    <m/>
    <m/>
    <n v="6998784"/>
    <m/>
    <s v="TAL"/>
    <n v="17"/>
    <n v="5"/>
    <s v="568687259175"/>
    <n v="6998784"/>
    <s v=""/>
    <s v=""/>
    <m/>
  </r>
  <r>
    <n v="1092"/>
    <s v="Bảo Việt Nhân Thọ Móng Cái"/>
    <m/>
    <s v="S108701001"/>
    <s v="Phòng KD Móng Cái - MCA"/>
    <s v="A108701006"/>
    <s v="Ban Hải Hà 1 - MCA"/>
    <m/>
    <x v="16"/>
    <s v="D108714230"/>
    <s v="Lê Quang Viễn"/>
    <s v="Trưởng ban"/>
    <d v="2011-10-01T00:00:00"/>
    <m/>
    <s v="568126734"/>
    <s v="Tô Quốc Huy"/>
    <s v="134 - Lý Thường Kiệt, Thị trấn Quảng Hà, Huyện Hải Hà, Quảng Ninh"/>
    <m/>
    <m/>
    <s v="0936629333"/>
    <s v="AC/018P-0350817"/>
    <m/>
    <d v="2019-05-18T00:00:00"/>
    <d v="2019-06-17T00:00:00"/>
    <n v="600000"/>
    <n v="600000"/>
    <d v="2019-05-24T00:00:00"/>
    <m/>
    <n v="600000"/>
    <m/>
    <s v="TAL"/>
    <n v="18"/>
    <n v="5"/>
    <s v="568126734185"/>
    <n v="600000"/>
    <n v="600000"/>
    <s v="AC/018P-0350817"/>
    <m/>
  </r>
  <r>
    <n v="1093"/>
    <s v="Bảo Việt Nhân Thọ Móng Cái"/>
    <m/>
    <s v="S108701001"/>
    <s v="Phòng KD Móng Cái - MCA"/>
    <s v="A108701006"/>
    <s v="Ban Hải Hà 1 - MCA"/>
    <m/>
    <x v="16"/>
    <s v="D108714230"/>
    <s v="Lê Quang Viễn"/>
    <s v="Trưởng ban"/>
    <d v="2011-10-01T00:00:00"/>
    <m/>
    <s v="05701800013690"/>
    <s v="Lê Thị Giang"/>
    <s v="Phan Đình Phùng, Huyện Hải Hà, Tỉnh Quảng Ninh"/>
    <s v="0394787456"/>
    <m/>
    <m/>
    <s v="08700010532"/>
    <m/>
    <d v="2019-05-18T00:00:00"/>
    <d v="2020-05-17T00:00:00"/>
    <n v="5206700"/>
    <m/>
    <m/>
    <m/>
    <n v="5206700"/>
    <m/>
    <s v="BVL"/>
    <n v="18"/>
    <n v="5"/>
    <s v="05701800013690185"/>
    <n v="5206700"/>
    <s v=""/>
    <s v=""/>
    <m/>
  </r>
  <r>
    <n v="1094"/>
    <s v="Bảo Việt Nhân Thọ Móng Cái"/>
    <m/>
    <s v="S108701001"/>
    <s v="Phòng KD Móng Cái - MCA"/>
    <s v="A108701006"/>
    <s v="Ban Hải Hà 1 - MCA"/>
    <m/>
    <x v="16"/>
    <s v="D108714230"/>
    <s v="Lê Quang Viễn"/>
    <s v="Trưởng ban"/>
    <d v="2011-10-01T00:00:00"/>
    <m/>
    <s v="568064649"/>
    <s v="Nguyễn Việt Hùng"/>
    <s v="Phố Lý Thường Kiệt, Thị trấn Quảng Hà, Huyện Hải Hà, Quảng Ninh"/>
    <m/>
    <m/>
    <s v="0333879324"/>
    <s v="AC/018P-0350816"/>
    <m/>
    <d v="2019-05-18T00:00:00"/>
    <d v="2019-06-17T00:00:00"/>
    <n v="841300"/>
    <m/>
    <m/>
    <m/>
    <n v="841300"/>
    <m/>
    <s v="TAL"/>
    <n v="18"/>
    <n v="5"/>
    <s v="568064649185"/>
    <n v="841300"/>
    <s v=""/>
    <s v=""/>
    <m/>
  </r>
  <r>
    <n v="1095"/>
    <s v="Bảo Việt Nhân Thọ Móng Cái"/>
    <m/>
    <s v="S108701001"/>
    <s v="Phòng KD Móng Cái - MCA"/>
    <s v="A108701006"/>
    <s v="Ban Hải Hà 1 - MCA"/>
    <m/>
    <x v="16"/>
    <s v="D108714230"/>
    <s v="Lê Quang Viễn"/>
    <s v="Trưởng ban"/>
    <d v="2011-10-01T00:00:00"/>
    <m/>
    <s v="568447431"/>
    <s v="Tô Tùng Thanh"/>
    <s v="Số 56 - Hoàng Văn Thụ, Thị trấn Đầm Hà, Huyện Đầm Hà, Quảng Ninh"/>
    <m/>
    <m/>
    <s v="01663132668"/>
    <s v="AC/018P-0350818"/>
    <m/>
    <d v="2019-05-18T00:00:00"/>
    <d v="2019-08-17T00:00:00"/>
    <n v="1500000"/>
    <m/>
    <m/>
    <m/>
    <n v="1500000"/>
    <m/>
    <s v="TAL"/>
    <n v="18"/>
    <n v="5"/>
    <s v="568447431185"/>
    <n v="1500000"/>
    <s v=""/>
    <s v=""/>
    <m/>
  </r>
  <r>
    <n v="1096"/>
    <s v="Bảo Việt Nhân Thọ Móng Cái"/>
    <m/>
    <s v="S108701001"/>
    <s v="Phòng KD Móng Cái - MCA"/>
    <s v="A108701006"/>
    <s v="Ban Hải Hà 1 - MCA"/>
    <m/>
    <x v="16"/>
    <s v="D108714230"/>
    <s v="Lê Quang Viễn"/>
    <s v="Trưởng ban"/>
    <d v="2011-10-01T00:00:00"/>
    <m/>
    <s v="02401800007738"/>
    <s v="Lê Thị Thu Phong"/>
    <s v="Số 10  - Hoàng Hoa Thám, Huyện Hải Hà, Tỉnh Quảng Ninh"/>
    <s v="0326196898"/>
    <m/>
    <m/>
    <s v="08700010533"/>
    <s v="08700010533"/>
    <d v="2019-05-19T00:00:00"/>
    <d v="2019-06-18T00:00:00"/>
    <n v="53200"/>
    <n v="53200"/>
    <d v="2019-05-22T00:00:00"/>
    <m/>
    <n v="53200"/>
    <m/>
    <s v="BVL"/>
    <n v="19"/>
    <n v="5"/>
    <s v="02401800007738195"/>
    <n v="53200"/>
    <n v="53200"/>
    <s v="AC/018P-0350819"/>
    <m/>
  </r>
  <r>
    <n v="1097"/>
    <s v="Bảo Việt Nhân Thọ Móng Cái"/>
    <m/>
    <s v="S108701001"/>
    <s v="Phòng KD Móng Cái - MCA"/>
    <s v="A108701006"/>
    <s v="Ban Hải Hà 1 - MCA"/>
    <m/>
    <x v="16"/>
    <s v="D108714230"/>
    <s v="Lê Quang Viễn"/>
    <s v="Trưởng ban"/>
    <d v="2011-10-01T00:00:00"/>
    <m/>
    <s v="02301800125381"/>
    <s v="Phạm Thị Nga"/>
    <s v="Phố 3A Thị Trấn Quảng Hà, Huyện Hải Hà, Tỉnh Quảng Ninh"/>
    <m/>
    <m/>
    <m/>
    <s v="08700010534"/>
    <s v="08700010534"/>
    <d v="2019-05-20T00:00:00"/>
    <d v="2019-06-19T00:00:00"/>
    <n v="60000"/>
    <n v="60000"/>
    <d v="2019-05-24T00:00:00"/>
    <m/>
    <n v="60000"/>
    <m/>
    <s v="BVL"/>
    <n v="20"/>
    <n v="5"/>
    <s v="02301800125381205"/>
    <n v="60000"/>
    <n v="60000"/>
    <s v="AC/018P-0350820"/>
    <m/>
  </r>
  <r>
    <n v="1098"/>
    <s v="Bảo Việt Nhân Thọ Móng Cái"/>
    <m/>
    <s v="S108701001"/>
    <s v="Phòng KD Móng Cái - MCA"/>
    <s v="A108701006"/>
    <s v="Ban Hải Hà 1 - MCA"/>
    <m/>
    <x v="16"/>
    <s v="D108714230"/>
    <s v="Lê Quang Viễn"/>
    <s v="Trưởng ban"/>
    <d v="2011-10-01T00:00:00"/>
    <m/>
    <s v="568238537"/>
    <s v="Nguyễn Xuân Hiền"/>
    <s v="139 - Nguyễn Du, Xã Quảng Hà, Huyện Hải Hà, Quảng Ninh"/>
    <m/>
    <m/>
    <s v="01686669485"/>
    <s v="AC/018P-0350821"/>
    <m/>
    <d v="2019-05-20T00:00:00"/>
    <d v="2019-11-19T00:00:00"/>
    <n v="5000000"/>
    <n v="5000000"/>
    <d v="2019-05-27T00:00:00"/>
    <m/>
    <n v="5000000"/>
    <m/>
    <s v="TAL"/>
    <n v="20"/>
    <n v="5"/>
    <s v="568238537205"/>
    <n v="5000000"/>
    <n v="5000000"/>
    <s v="AC/018P-0350821"/>
    <m/>
  </r>
  <r>
    <n v="1099"/>
    <s v="Bảo Việt Nhân Thọ Móng Cái"/>
    <m/>
    <s v="S108701001"/>
    <s v="Phòng KD Móng Cái - MCA"/>
    <s v="A108701006"/>
    <s v="Ban Hải Hà 1 - MCA"/>
    <m/>
    <x v="16"/>
    <s v="D108714230"/>
    <s v="Lê Quang Viễn"/>
    <s v="Trưởng ban"/>
    <d v="2011-10-01T00:00:00"/>
    <m/>
    <s v="568497744"/>
    <s v="Lê Thị Thu Phong"/>
    <s v="Số 10 - Hoàng Hoa Thám, Thị trấn Quảng Hà, Huyện Hải Hà, Quảng Ninh"/>
    <m/>
    <m/>
    <m/>
    <s v="AC/018P-0350822"/>
    <m/>
    <d v="2019-05-20T00:00:00"/>
    <d v="2019-08-19T00:00:00"/>
    <n v="1500000"/>
    <n v="1500000"/>
    <d v="2019-05-24T00:00:00"/>
    <m/>
    <n v="1500000"/>
    <m/>
    <s v="TAL"/>
    <n v="20"/>
    <n v="5"/>
    <s v="568497744205"/>
    <n v="1500000"/>
    <n v="1500000"/>
    <s v="AC/018P-0350822"/>
    <m/>
  </r>
  <r>
    <n v="1100"/>
    <s v="Bảo Việt Nhân Thọ Móng Cái"/>
    <m/>
    <s v="S108701001"/>
    <s v="Phòng KD Móng Cái - MCA"/>
    <s v="A108701006"/>
    <s v="Ban Hải Hà 1 - MCA"/>
    <m/>
    <x v="16"/>
    <s v="D108714230"/>
    <s v="Lê Quang Viễn"/>
    <s v="Trưởng ban"/>
    <d v="2011-10-01T00:00:00"/>
    <m/>
    <s v="568497676"/>
    <s v="Nguyễn Thị Loan"/>
    <s v="Số 80 - Nguyễn Du, Thị trấn Quảng Hà, Huyện Hải Hà, Quảng Ninh"/>
    <m/>
    <m/>
    <m/>
    <s v="AC/018P-0350824"/>
    <m/>
    <d v="2019-05-21T00:00:00"/>
    <d v="2019-06-20T00:00:00"/>
    <n v="500000"/>
    <m/>
    <m/>
    <m/>
    <n v="500000"/>
    <m/>
    <s v="TAL"/>
    <n v="21"/>
    <n v="5"/>
    <s v="568497676215"/>
    <n v="500000"/>
    <s v=""/>
    <s v=""/>
    <m/>
  </r>
  <r>
    <n v="1101"/>
    <s v="Bảo Việt Nhân Thọ Móng Cái"/>
    <m/>
    <s v="S108701001"/>
    <s v="Phòng KD Móng Cái - MCA"/>
    <s v="A108701006"/>
    <s v="Ban Hải Hà 1 - MCA"/>
    <m/>
    <x v="16"/>
    <s v="D108714230"/>
    <s v="Lê Quang Viễn"/>
    <s v="Trưởng ban"/>
    <d v="2011-10-01T00:00:00"/>
    <m/>
    <s v="05701800013713"/>
    <s v="Nguyễn Duy Huân"/>
    <s v="Phố Phan Đình Phùng, Huyện Hải Hà, Tỉnh Quảng Ninh"/>
    <s v="0983602333"/>
    <s v="0333761118"/>
    <m/>
    <s v="08700010535"/>
    <s v="08700010535"/>
    <d v="2019-05-21T00:00:00"/>
    <d v="2020-05-20T00:00:00"/>
    <n v="5643100"/>
    <n v="5643100"/>
    <d v="2019-05-28T00:00:00"/>
    <m/>
    <n v="5643100"/>
    <m/>
    <s v="BVL"/>
    <n v="21"/>
    <n v="5"/>
    <s v="05701800013713215"/>
    <n v="5643100"/>
    <n v="5643100"/>
    <s v="AC/018P-0350823"/>
    <m/>
  </r>
  <r>
    <n v="1102"/>
    <s v="Bảo Việt Nhân Thọ Móng Cái"/>
    <m/>
    <s v="S108701001"/>
    <s v="Phòng KD Móng Cái - MCA"/>
    <s v="A108701006"/>
    <s v="Ban Hải Hà 1 - MCA"/>
    <m/>
    <x v="16"/>
    <s v="D108714230"/>
    <s v="Lê Quang Viễn"/>
    <s v="Trưởng ban"/>
    <d v="2011-10-01T00:00:00"/>
    <m/>
    <s v="568501572"/>
    <s v="Lê Thị Quỳnh Trang"/>
    <s v="Nguyễn Du, Thị trấn Quảng Hà, Huyện Hải Hà, Quảng Ninh"/>
    <m/>
    <m/>
    <s v="0973963885"/>
    <s v="AC/018P-0350825"/>
    <m/>
    <d v="2019-05-21T00:00:00"/>
    <d v="2019-11-20T00:00:00"/>
    <n v="2029140"/>
    <n v="2029140"/>
    <d v="2019-05-27T00:00:00"/>
    <m/>
    <n v="2029140"/>
    <m/>
    <s v="TAL"/>
    <n v="21"/>
    <n v="5"/>
    <s v="568501572215"/>
    <n v="2029140"/>
    <n v="2029140"/>
    <n v="0"/>
    <m/>
  </r>
  <r>
    <n v="1103"/>
    <s v="Bảo Việt Nhân Thọ Móng Cái"/>
    <m/>
    <s v="S108701001"/>
    <s v="Phòng KD Móng Cái - MCA"/>
    <s v="A108701006"/>
    <s v="Ban Hải Hà 1 - MCA"/>
    <m/>
    <x v="16"/>
    <s v="D108714230"/>
    <s v="Lê Quang Viễn"/>
    <s v="Trưởng ban"/>
    <d v="2011-10-01T00:00:00"/>
    <m/>
    <s v="568704779"/>
    <s v="Bùi Cao Sơn"/>
    <s v="Số 60 - Mạc Đĩnh Chi, Phường Ka Long, Thành phố Móng Cái, Quảng Ninh"/>
    <m/>
    <m/>
    <s v="0912791279"/>
    <s v="AC/018P-0350826"/>
    <m/>
    <d v="2019-05-21T00:00:00"/>
    <d v="2019-06-20T00:00:00"/>
    <n v="1000000"/>
    <m/>
    <m/>
    <m/>
    <n v="1000000"/>
    <m/>
    <s v="TAL"/>
    <n v="21"/>
    <n v="5"/>
    <s v="568704779215"/>
    <n v="1000000"/>
    <s v=""/>
    <s v=""/>
    <m/>
  </r>
  <r>
    <n v="1104"/>
    <s v="Bảo Việt Nhân Thọ Móng Cái"/>
    <m/>
    <s v="S108701001"/>
    <s v="Phòng KD Móng Cái - MCA"/>
    <s v="A108701006"/>
    <s v="Ban Hải Hà 1 - MCA"/>
    <m/>
    <x v="16"/>
    <s v="D108714230"/>
    <s v="Lê Quang Viễn"/>
    <s v="Trưởng ban"/>
    <d v="2011-10-01T00:00:00"/>
    <m/>
    <s v="568240162"/>
    <s v="Hoàng Văn Mừng"/>
    <s v="Thôn 3, Xã Tiến Tới, Huyện Hải Hà, Quảng Ninh"/>
    <m/>
    <m/>
    <s v="0968013664"/>
    <s v="AC/018P-0350827"/>
    <m/>
    <d v="2019-05-22T00:00:00"/>
    <d v="2020-05-21T00:00:00"/>
    <n v="10000000"/>
    <n v="10000000"/>
    <d v="2019-05-28T00:00:00"/>
    <m/>
    <n v="10000000"/>
    <m/>
    <s v="TAL"/>
    <n v="22"/>
    <n v="5"/>
    <s v="568240162225"/>
    <n v="10000000"/>
    <n v="10000000"/>
    <n v="0"/>
    <m/>
  </r>
  <r>
    <n v="1105"/>
    <s v="Bảo Việt Nhân Thọ Móng Cái"/>
    <m/>
    <s v="S108701001"/>
    <s v="Phòng KD Móng Cái - MCA"/>
    <s v="A108701006"/>
    <s v="Ban Hải Hà 1 - MCA"/>
    <m/>
    <x v="16"/>
    <s v="D108714230"/>
    <s v="Lê Quang Viễn"/>
    <s v="Trưởng ban"/>
    <d v="2011-10-01T00:00:00"/>
    <m/>
    <s v="02301800226880"/>
    <s v="Lê Quang Viễn"/>
    <s v="Số 80 - Nguyễn Du, Huyện Hải Hà, Tỉnh Quảng Ninh"/>
    <s v="0397104806"/>
    <s v="0397104806"/>
    <m/>
    <s v="08700010536"/>
    <m/>
    <d v="2019-05-24T00:00:00"/>
    <d v="2019-06-23T00:00:00"/>
    <n v="203300"/>
    <m/>
    <m/>
    <m/>
    <n v="203300"/>
    <m/>
    <s v="BVL"/>
    <n v="24"/>
    <n v="5"/>
    <s v="02301800226880245"/>
    <n v="203300"/>
    <s v=""/>
    <s v=""/>
    <m/>
  </r>
  <r>
    <n v="1106"/>
    <s v="Bảo Việt Nhân Thọ Móng Cái"/>
    <m/>
    <s v="S108701001"/>
    <s v="Phòng KD Móng Cái - MCA"/>
    <s v="A108701006"/>
    <s v="Ban Hải Hà 1 - MCA"/>
    <m/>
    <x v="16"/>
    <s v="D108714230"/>
    <s v="Lê Quang Viễn"/>
    <s v="Trưởng ban"/>
    <d v="2011-10-01T00:00:00"/>
    <m/>
    <s v="568198044"/>
    <s v="Phạm Quốc Việt"/>
    <s v="Thôn Nhâm Cao, Xã Đại Bình, Huyện Đầm Hà, Quảng Ninh"/>
    <m/>
    <m/>
    <m/>
    <s v="AC/018P-0350829"/>
    <m/>
    <d v="2019-05-24T00:00:00"/>
    <d v="2019-06-23T00:00:00"/>
    <n v="500000"/>
    <m/>
    <m/>
    <m/>
    <n v="500000"/>
    <m/>
    <s v="TAL"/>
    <n v="24"/>
    <n v="5"/>
    <s v="568198044245"/>
    <n v="500000"/>
    <s v=""/>
    <s v=""/>
    <m/>
  </r>
  <r>
    <n v="1107"/>
    <s v="Bảo Việt Nhân Thọ Móng Cái"/>
    <m/>
    <s v="S108701001"/>
    <s v="Phòng KD Móng Cái - MCA"/>
    <s v="A108701006"/>
    <s v="Ban Hải Hà 1 - MCA"/>
    <m/>
    <x v="16"/>
    <s v="D108714230"/>
    <s v="Lê Quang Viễn"/>
    <s v="Trưởng ban"/>
    <d v="2011-10-01T00:00:00"/>
    <m/>
    <s v="568498478"/>
    <s v="Phan Thị Quyên"/>
    <s v="Số 94 - Lý Thường Kiệt, Thị trấn Quảng Hà, Huyện Hải Hà, Quảng Ninh"/>
    <m/>
    <m/>
    <s v="01666161618"/>
    <s v="AC/018P-0350830"/>
    <m/>
    <d v="2019-05-24T00:00:00"/>
    <d v="2019-11-23T00:00:00"/>
    <n v="3169836"/>
    <n v="3169836"/>
    <d v="2019-05-27T00:00:00"/>
    <m/>
    <n v="3169836"/>
    <m/>
    <s v="TAL"/>
    <n v="24"/>
    <n v="5"/>
    <s v="568498478245"/>
    <n v="3169836"/>
    <n v="3169836"/>
    <n v="0"/>
    <m/>
  </r>
  <r>
    <n v="1108"/>
    <s v="Bảo Việt Nhân Thọ Móng Cái"/>
    <m/>
    <s v="S108701001"/>
    <s v="Phòng KD Móng Cái - MCA"/>
    <s v="A108701006"/>
    <s v="Ban Hải Hà 1 - MCA"/>
    <m/>
    <x v="16"/>
    <s v="D108714230"/>
    <s v="Lê Quang Viễn"/>
    <s v="Trưởng ban"/>
    <d v="2011-10-01T00:00:00"/>
    <m/>
    <s v="568334901"/>
    <s v="Hoàng Thị Xuyến( Hoàng Bạch Tuyết)"/>
    <s v="Thôn 5, Xã Quảng Chính, Huyện Hải Hà, Quảng Ninh"/>
    <m/>
    <m/>
    <s v="0166 713 8468"/>
    <s v="AC/018P-0350832"/>
    <m/>
    <d v="2019-05-25T00:00:00"/>
    <d v="2019-06-24T00:00:00"/>
    <n v="520206"/>
    <m/>
    <m/>
    <m/>
    <m/>
    <m/>
    <s v="TAL"/>
    <n v="25"/>
    <n v="5"/>
    <s v="568334901255"/>
    <s v=""/>
    <s v=""/>
    <s v=""/>
    <m/>
  </r>
  <r>
    <n v="1109"/>
    <s v="Bảo Việt Nhân Thọ Móng Cái"/>
    <m/>
    <s v="S108701001"/>
    <s v="Phòng KD Móng Cái - MCA"/>
    <s v="A108701006"/>
    <s v="Ban Hải Hà 1 - MCA"/>
    <m/>
    <x v="16"/>
    <s v="D108714230"/>
    <s v="Lê Quang Viễn"/>
    <s v="Trưởng ban"/>
    <d v="2011-10-01T00:00:00"/>
    <m/>
    <s v="568066091"/>
    <s v="Phạm Văn Hùng"/>
    <s v="Thôn 3, Xã Tiến Tới, Huyện Hải Hà, Quảng Ninh"/>
    <m/>
    <m/>
    <s v="01689955006"/>
    <s v="AC/018P-0350831"/>
    <m/>
    <d v="2019-05-25T00:00:00"/>
    <d v="2019-08-24T00:00:00"/>
    <n v="2500000"/>
    <m/>
    <m/>
    <m/>
    <m/>
    <m/>
    <s v="TAL"/>
    <n v="25"/>
    <n v="5"/>
    <s v="568066091255"/>
    <s v=""/>
    <s v=""/>
    <s v=""/>
    <m/>
  </r>
  <r>
    <n v="1110"/>
    <s v="Bảo Việt Nhân Thọ Móng Cái"/>
    <m/>
    <s v="S108701001"/>
    <s v="Phòng KD Móng Cái - MCA"/>
    <s v="A108701006"/>
    <s v="Ban Hải Hà 1 - MCA"/>
    <m/>
    <x v="16"/>
    <s v="D108714230"/>
    <s v="Lê Quang Viễn"/>
    <s v="Trưởng ban"/>
    <d v="2011-10-01T00:00:00"/>
    <m/>
    <s v="569111689"/>
    <s v="Vũ Đức Hùng"/>
    <s v="Thôn 5, Xã Quảng Chính, Huyện Hải Hà, Quảng Ninh"/>
    <m/>
    <m/>
    <s v="0947060660"/>
    <s v="AC/018P-0350833"/>
    <m/>
    <d v="2019-05-25T00:00:00"/>
    <d v="2019-06-24T00:00:00"/>
    <n v="1250000"/>
    <m/>
    <m/>
    <m/>
    <m/>
    <m/>
    <s v="TAL"/>
    <n v="25"/>
    <n v="5"/>
    <s v="569111689255"/>
    <s v=""/>
    <s v=""/>
    <s v=""/>
    <m/>
  </r>
  <r>
    <n v="1111"/>
    <s v="Bảo Việt Nhân Thọ Móng Cái"/>
    <m/>
    <s v="S108701001"/>
    <s v="Phòng KD Móng Cái - MCA"/>
    <s v="A108701006"/>
    <s v="Ban Hải Hà 1 - MCA"/>
    <m/>
    <x v="16"/>
    <s v="D108714230"/>
    <s v="Lê Quang Viễn"/>
    <s v="Trưởng ban"/>
    <d v="2011-10-01T00:00:00"/>
    <m/>
    <s v="568403620"/>
    <s v="Vũ Thị Nam"/>
    <s v="Thôn Nam, Xã Phú Hải, Huyện Hải Hà, Quảng Ninh"/>
    <m/>
    <m/>
    <s v="0972 671 686"/>
    <s v="AC/018P-0350835"/>
    <m/>
    <d v="2019-05-26T00:00:00"/>
    <d v="2019-06-25T00:00:00"/>
    <n v="500000"/>
    <m/>
    <m/>
    <m/>
    <m/>
    <m/>
    <s v="TAL"/>
    <n v="26"/>
    <n v="5"/>
    <s v="568403620265"/>
    <s v=""/>
    <s v=""/>
    <s v=""/>
    <m/>
  </r>
  <r>
    <n v="1112"/>
    <s v="Bảo Việt Nhân Thọ Móng Cái"/>
    <m/>
    <s v="S108701001"/>
    <s v="Phòng KD Móng Cái - MCA"/>
    <s v="A108701006"/>
    <s v="Ban Hải Hà 1 - MCA"/>
    <m/>
    <x v="16"/>
    <s v="D108714230"/>
    <s v="Lê Quang Viễn"/>
    <s v="Trưởng ban"/>
    <d v="2011-10-01T00:00:00"/>
    <m/>
    <s v="02301800115559"/>
    <s v="Phạm Thị Tấn"/>
    <s v="Phố 4 Thị Trấn Quảng Hà, Huyện Hải Hà, Tỉnh Quảng Ninh"/>
    <m/>
    <m/>
    <m/>
    <s v="08700010537"/>
    <m/>
    <d v="2019-05-26T00:00:00"/>
    <d v="2019-06-25T00:00:00"/>
    <n v="79900"/>
    <m/>
    <m/>
    <m/>
    <m/>
    <m/>
    <s v="BVL"/>
    <n v="26"/>
    <n v="5"/>
    <s v="02301800115559265"/>
    <n v="79900"/>
    <n v="79900"/>
    <n v="0"/>
    <m/>
  </r>
  <r>
    <n v="1113"/>
    <s v="Bảo Việt Nhân Thọ Móng Cái"/>
    <m/>
    <s v="S108701001"/>
    <s v="Phòng KD Móng Cái - MCA"/>
    <s v="A108701006"/>
    <s v="Ban Hải Hà 1 - MCA"/>
    <m/>
    <x v="16"/>
    <s v="D108714230"/>
    <s v="Lê Quang Viễn"/>
    <s v="Trưởng ban"/>
    <d v="2011-10-01T00:00:00"/>
    <m/>
    <s v="568917145"/>
    <s v="Phạm Thị Dung"/>
    <s v="122 Trần Bình Trọng, Thị trấn Quảng Hà, Huyện Hải Hà, Quảng Ninh"/>
    <m/>
    <m/>
    <s v="0986557043"/>
    <s v="AC/018P-0350836"/>
    <m/>
    <d v="2019-05-26T00:00:00"/>
    <d v="2019-08-25T00:00:00"/>
    <n v="2000000"/>
    <m/>
    <m/>
    <m/>
    <m/>
    <m/>
    <s v="TAL"/>
    <n v="26"/>
    <n v="5"/>
    <s v="568917145265"/>
    <s v=""/>
    <s v=""/>
    <s v=""/>
    <m/>
  </r>
  <r>
    <n v="1114"/>
    <s v="Bảo Việt Nhân Thọ Móng Cái"/>
    <m/>
    <s v="S108701001"/>
    <s v="Phòng KD Móng Cái - MCA"/>
    <s v="A108701006"/>
    <s v="Ban Hải Hà 1 - MCA"/>
    <m/>
    <x v="16"/>
    <s v="D108714230"/>
    <s v="Lê Quang Viễn"/>
    <s v="Trưởng ban"/>
    <d v="2011-10-01T00:00:00"/>
    <m/>
    <s v="568676061"/>
    <s v="Phạm Thị Thu Trang"/>
    <s v="Số 51 Chu Văn An, Phường Hoà Lạc, Thành phố Móng Cái, Quảng Ninh"/>
    <m/>
    <m/>
    <s v="0962323680"/>
    <s v="AC/018P-0350839"/>
    <m/>
    <d v="2019-05-28T00:00:00"/>
    <d v="2019-06-27T00:00:00"/>
    <n v="500000"/>
    <m/>
    <m/>
    <m/>
    <m/>
    <m/>
    <s v="TAL"/>
    <n v="28"/>
    <n v="5"/>
    <s v="568676061285"/>
    <s v=""/>
    <s v=""/>
    <s v=""/>
    <m/>
  </r>
  <r>
    <n v="1115"/>
    <s v="Bảo Việt Nhân Thọ Móng Cái"/>
    <m/>
    <s v="S108701001"/>
    <s v="Phòng KD Móng Cái - MCA"/>
    <s v="A108701006"/>
    <s v="Ban Hải Hà 1 - MCA"/>
    <m/>
    <x v="16"/>
    <s v="D108714230"/>
    <s v="Lê Quang Viễn"/>
    <s v="Trưởng ban"/>
    <d v="2011-10-01T00:00:00"/>
    <m/>
    <s v="568675849"/>
    <s v="Đào Thùy Khiêm"/>
    <s v="60 - Mạc Đĩnh Chi, Phường Ka Long, Thành phố Móng Cái, Quảng Ninh"/>
    <m/>
    <m/>
    <s v="0912791279"/>
    <s v="AC/018P-0350837"/>
    <m/>
    <d v="2019-05-28T00:00:00"/>
    <d v="2019-06-27T00:00:00"/>
    <n v="500000"/>
    <m/>
    <m/>
    <m/>
    <m/>
    <m/>
    <s v="TAL"/>
    <n v="28"/>
    <n v="5"/>
    <s v="568675849285"/>
    <s v=""/>
    <s v=""/>
    <s v=""/>
    <m/>
  </r>
  <r>
    <n v="1116"/>
    <s v="Bảo Việt Nhân Thọ Móng Cái"/>
    <m/>
    <s v="S108701001"/>
    <s v="Phòng KD Móng Cái - MCA"/>
    <s v="A108701006"/>
    <s v="Ban Hải Hà 1 - MCA"/>
    <m/>
    <x v="16"/>
    <s v="D108714230"/>
    <s v="Lê Quang Viễn"/>
    <s v="Trưởng ban"/>
    <d v="2011-10-01T00:00:00"/>
    <m/>
    <s v="568676105"/>
    <s v="Phạm Thị Thu Trang"/>
    <s v="Số 51 Chu Văn An, Phường Hoà Lạc, Thành phố Móng Cái, Quảng Ninh"/>
    <m/>
    <m/>
    <s v="0962323680"/>
    <s v="AC/018P-0350840"/>
    <m/>
    <d v="2019-05-28T00:00:00"/>
    <d v="2019-06-27T00:00:00"/>
    <n v="500000"/>
    <m/>
    <m/>
    <m/>
    <m/>
    <m/>
    <s v="TAL"/>
    <n v="28"/>
    <n v="5"/>
    <s v="568676105285"/>
    <s v=""/>
    <s v=""/>
    <s v=""/>
    <m/>
  </r>
  <r>
    <n v="1117"/>
    <s v="Bảo Việt Nhân Thọ Móng Cái"/>
    <m/>
    <s v="S108701001"/>
    <s v="Phòng KD Móng Cái - MCA"/>
    <s v="A108701006"/>
    <s v="Ban Hải Hà 1 - MCA"/>
    <m/>
    <x v="16"/>
    <s v="D108714230"/>
    <s v="Lê Quang Viễn"/>
    <s v="Trưởng ban"/>
    <d v="2011-10-01T00:00:00"/>
    <m/>
    <s v="568675984"/>
    <s v="Lưu Thị Ngọc"/>
    <s v="Số 41 - Phạm Hồng Thái, Phường Ka Long, Thành phố Móng Cái, Quảng Ninh"/>
    <m/>
    <m/>
    <s v="0982265968"/>
    <s v="AC/018P-0350838"/>
    <m/>
    <d v="2019-05-28T00:00:00"/>
    <d v="2019-06-27T00:00:00"/>
    <n v="1000000"/>
    <m/>
    <m/>
    <m/>
    <m/>
    <m/>
    <s v="TAL"/>
    <n v="28"/>
    <n v="5"/>
    <s v="568675984285"/>
    <s v=""/>
    <s v=""/>
    <s v=""/>
    <m/>
  </r>
  <r>
    <n v="1118"/>
    <s v="Bảo Việt Nhân Thọ Móng Cái"/>
    <m/>
    <s v="S108701001"/>
    <s v="Phòng KD Móng Cái - MCA"/>
    <s v="A108701006"/>
    <s v="Ban Hải Hà 1 - MCA"/>
    <m/>
    <x v="16"/>
    <s v="D108714230"/>
    <s v="Lê Quang Viễn"/>
    <s v="Trưởng ban"/>
    <d v="2011-10-01T00:00:00"/>
    <m/>
    <s v="568608155"/>
    <s v="Thi Thùy Trang"/>
    <s v="77 Trần Bình Trọng, Thị trấn Quảng Hà, Huyện Hải Hà, Quảng Ninh"/>
    <m/>
    <m/>
    <s v="0986645028"/>
    <s v="AC/018P-0350843"/>
    <m/>
    <d v="2019-05-29T00:00:00"/>
    <d v="2019-06-28T00:00:00"/>
    <n v="600000"/>
    <n v="600000"/>
    <d v="2019-05-24T00:00:00"/>
    <m/>
    <n v="600000"/>
    <m/>
    <s v="TAL"/>
    <n v="29"/>
    <n v="5"/>
    <s v="568608155295"/>
    <n v="600000"/>
    <n v="600000"/>
    <n v="0"/>
    <m/>
  </r>
  <r>
    <n v="1119"/>
    <s v="Bảo Việt Nhân Thọ Móng Cái"/>
    <m/>
    <s v="S108701001"/>
    <s v="Phòng KD Móng Cái - MCA"/>
    <s v="A108701006"/>
    <s v="Ban Hải Hà 1 - MCA"/>
    <m/>
    <x v="16"/>
    <s v="D108714230"/>
    <s v="Lê Quang Viễn"/>
    <s v="Trưởng ban"/>
    <d v="2011-10-01T00:00:00"/>
    <m/>
    <s v="05701800013065"/>
    <s v="Lê Hồng Muôn"/>
    <s v="Số 184 - Phố Lý Thường Kiệt, Huyện Hải Hà, Tỉnh Quảng Ninh"/>
    <s v="0344205369"/>
    <s v="0344205369"/>
    <m/>
    <s v="08700010539"/>
    <m/>
    <d v="2019-05-29T00:00:00"/>
    <d v="2019-06-28T00:00:00"/>
    <n v="243700"/>
    <m/>
    <m/>
    <m/>
    <m/>
    <m/>
    <s v="BVL"/>
    <n v="29"/>
    <n v="5"/>
    <s v="05701800013065295"/>
    <s v=""/>
    <s v=""/>
    <s v=""/>
    <m/>
  </r>
  <r>
    <n v="1120"/>
    <s v="Bảo Việt Nhân Thọ Móng Cái"/>
    <m/>
    <s v="S108701001"/>
    <s v="Phòng KD Móng Cái - MCA"/>
    <s v="A108701006"/>
    <s v="Ban Hải Hà 1 - MCA"/>
    <m/>
    <x v="16"/>
    <s v="D108714230"/>
    <s v="Lê Quang Viễn"/>
    <s v="Trưởng ban"/>
    <d v="2011-10-01T00:00:00"/>
    <m/>
    <s v="568859925"/>
    <s v="Nguyễn Công Soái"/>
    <s v="Thôn 1, Xã Quảng Minh, Huyện Hải Hà, Quảng Ninh"/>
    <m/>
    <m/>
    <s v="0983879611"/>
    <s v="AC/018P-0350844"/>
    <m/>
    <d v="2019-05-29T00:00:00"/>
    <d v="2019-06-28T00:00:00"/>
    <n v="1000000"/>
    <m/>
    <m/>
    <m/>
    <m/>
    <m/>
    <s v="TAL"/>
    <n v="29"/>
    <n v="5"/>
    <s v="568859925295"/>
    <s v=""/>
    <s v=""/>
    <s v=""/>
    <m/>
  </r>
  <r>
    <n v="1121"/>
    <s v="Bảo Việt Nhân Thọ Móng Cái"/>
    <m/>
    <s v="S108701001"/>
    <s v="Phòng KD Móng Cái - MCA"/>
    <s v="A108701006"/>
    <s v="Ban Hải Hà 1 - MCA"/>
    <m/>
    <x v="16"/>
    <s v="D108714230"/>
    <s v="Lê Quang Viễn"/>
    <s v="Trưởng ban"/>
    <d v="2011-10-01T00:00:00"/>
    <m/>
    <s v="02301800232706"/>
    <s v="Vũ Thị Ngọc Thùy"/>
    <s v="Thôn 8  Xã Quảng Long, Huyện Hải Hà, Tỉnh Quảng Ninh"/>
    <m/>
    <m/>
    <m/>
    <s v="08700010538"/>
    <m/>
    <d v="2019-05-29T00:00:00"/>
    <d v="2019-06-28T00:00:00"/>
    <n v="203400"/>
    <m/>
    <m/>
    <m/>
    <m/>
    <m/>
    <s v="BVL"/>
    <n v="29"/>
    <n v="5"/>
    <s v="02301800232706295"/>
    <s v=""/>
    <s v=""/>
    <s v=""/>
    <m/>
  </r>
  <r>
    <n v="1122"/>
    <s v="Bảo Việt Nhân Thọ Móng Cái"/>
    <m/>
    <s v="S108701001"/>
    <s v="Phòng KD Móng Cái - MCA"/>
    <s v="A108701006"/>
    <s v="Ban Hải Hà 1 - MCA"/>
    <m/>
    <x v="16"/>
    <s v="D108714230"/>
    <s v="Lê Quang Viễn"/>
    <s v="Trưởng ban"/>
    <d v="2011-10-01T00:00:00"/>
    <m/>
    <s v="568943158"/>
    <s v="Vũ Thị Hương"/>
    <s v="Nguyễn Du, Quảng Hà, Huyện Hải Hà, Quảng Ninh"/>
    <m/>
    <m/>
    <s v="0989998388"/>
    <s v="AC/018P-0350845"/>
    <m/>
    <d v="2019-05-29T00:00:00"/>
    <d v="2019-06-28T00:00:00"/>
    <n v="2999446"/>
    <m/>
    <m/>
    <m/>
    <m/>
    <m/>
    <s v="TAL"/>
    <n v="29"/>
    <n v="5"/>
    <s v="568943158295"/>
    <s v=""/>
    <s v=""/>
    <s v=""/>
    <m/>
  </r>
  <r>
    <n v="1123"/>
    <s v="Bảo Việt Nhân Thọ Móng Cái"/>
    <m/>
    <s v="S108701001"/>
    <s v="Phòng KD Móng Cái - MCA"/>
    <s v="A108701006"/>
    <s v="Ban Hải Hà 1 - MCA"/>
    <m/>
    <x v="16"/>
    <s v="D108714780"/>
    <s v="Nguyễn Thị Loan"/>
    <s v="Trưởng nhóm danh dự"/>
    <d v="2012-03-27T00:00:00"/>
    <m/>
    <s v="05708700000980"/>
    <s v="Đoàn Ngọc Sơn"/>
    <s v="Khu 5, Huyện Ba Chẽ, Tỉnh Quảng Ninh"/>
    <s v="0965645622"/>
    <m/>
    <m/>
    <s v="08700010254"/>
    <s v="08700010254"/>
    <d v="2019-04-02T00:00:00"/>
    <d v="2020-04-01T00:00:00"/>
    <n v="6580600"/>
    <n v="6580600"/>
    <d v="2019-05-24T00:00:00"/>
    <m/>
    <n v="6580600"/>
    <m/>
    <s v="BVL"/>
    <n v="2"/>
    <n v="4"/>
    <s v="0570870000098024"/>
    <n v="6580600"/>
    <n v="6580600"/>
    <s v="AC/018P-0349595"/>
    <m/>
  </r>
  <r>
    <n v="1124"/>
    <s v="Bảo Việt Nhân Thọ Móng Cái"/>
    <m/>
    <s v="S108701001"/>
    <s v="Phòng KD Móng Cái - MCA"/>
    <s v="A108701006"/>
    <s v="Ban Hải Hà 1 - MCA"/>
    <m/>
    <x v="16"/>
    <s v="D108714780"/>
    <s v="Nguyễn Thị Loan"/>
    <s v="Trưởng nhóm danh dự"/>
    <d v="2012-03-27T00:00:00"/>
    <m/>
    <s v="569001541"/>
    <s v="Phạm Thị Bình"/>
    <s v="Thôn Nam, Xã Phú Hải, Huyện Hải Hà, Quảng Ninh"/>
    <m/>
    <m/>
    <s v="0973431715"/>
    <s v="AC/018P-0349598"/>
    <m/>
    <d v="2019-04-04T00:00:00"/>
    <d v="2020-04-03T00:00:00"/>
    <n v="3000000"/>
    <n v="3000000"/>
    <d v="2019-05-24T00:00:00"/>
    <m/>
    <n v="3000000"/>
    <m/>
    <s v="TAL"/>
    <n v="4"/>
    <n v="4"/>
    <s v="56900154144"/>
    <n v="3000000"/>
    <n v="3000000"/>
    <s v="AC/018P-0349598"/>
    <m/>
  </r>
  <r>
    <n v="1125"/>
    <s v="Bảo Việt Nhân Thọ Móng Cái"/>
    <m/>
    <s v="S108701001"/>
    <s v="Phòng KD Móng Cái - MCA"/>
    <s v="A108701006"/>
    <s v="Ban Hải Hà 1 - MCA"/>
    <m/>
    <x v="16"/>
    <s v="D108714780"/>
    <s v="Nguyễn Thị Loan"/>
    <s v="Trưởng nhóm danh dự"/>
    <d v="2012-03-27T00:00:00"/>
    <m/>
    <s v="569190293"/>
    <s v="Lê Quang Khải"/>
    <s v="Thôn 7, Xã Quảng Chính, Huyện Hải Hà, Quảng Ninh"/>
    <s v="0915049210"/>
    <m/>
    <s v="0888663168"/>
    <s v="AC/018P-0349600"/>
    <m/>
    <d v="2019-04-29T00:00:00"/>
    <d v="2019-05-28T00:00:00"/>
    <n v="1000000"/>
    <n v="1000000"/>
    <d v="2019-05-28T00:00:00"/>
    <m/>
    <n v="1000000"/>
    <m/>
    <s v="TAL"/>
    <n v="29"/>
    <n v="4"/>
    <s v="569190293294"/>
    <n v="1000000"/>
    <n v="1000000"/>
    <s v="AC/018P-0349600"/>
    <m/>
  </r>
  <r>
    <n v="1126"/>
    <s v="Bảo Việt Nhân Thọ Móng Cái"/>
    <m/>
    <s v="S108701001"/>
    <s v="Phòng KD Móng Cái - MCA"/>
    <s v="A108701006"/>
    <s v="Ban Hải Hà 1 - MCA"/>
    <m/>
    <x v="16"/>
    <s v="D108714780"/>
    <s v="Nguyễn Thị Loan"/>
    <s v="Trưởng nhóm danh dự"/>
    <d v="2012-03-27T00:00:00"/>
    <m/>
    <s v="569483939"/>
    <s v="Vũ Thị Thanh"/>
    <s v="Hoàng Hoa Thám, Thị trấn Quảng Hà, Huyện Hải Hà, Quảng Ninh"/>
    <m/>
    <m/>
    <s v="0983764225"/>
    <s v="AC/018P-0350846"/>
    <m/>
    <d v="2019-05-17T00:00:00"/>
    <d v="2019-06-16T00:00:00"/>
    <n v="3000000"/>
    <m/>
    <m/>
    <m/>
    <n v="3000000"/>
    <m/>
    <s v="TAL"/>
    <n v="17"/>
    <n v="5"/>
    <s v="569483939175"/>
    <n v="3000000"/>
    <s v=""/>
    <s v=""/>
    <m/>
  </r>
  <r>
    <n v="1127"/>
    <s v="Bảo Việt Nhân Thọ Móng Cái"/>
    <m/>
    <s v="S108701001"/>
    <s v="Phòng KD Móng Cái - MCA"/>
    <s v="A108701006"/>
    <s v="Ban Hải Hà 1 - MCA"/>
    <m/>
    <x v="16"/>
    <s v="D108714780"/>
    <s v="Nguyễn Thị Loan"/>
    <s v="Trưởng nhóm danh dự"/>
    <d v="2012-03-27T00:00:00"/>
    <m/>
    <s v="02408700000029"/>
    <s v="Lê Quang Viễn"/>
    <s v="Số 80 - Nguyễn Du, Huyện Hải Hà, Tỉnh Quảng Ninh"/>
    <s v="0397104806"/>
    <m/>
    <m/>
    <s v="08700010540"/>
    <m/>
    <d v="2019-05-21T00:00:00"/>
    <d v="2019-06-20T00:00:00"/>
    <n v="2091600"/>
    <m/>
    <m/>
    <m/>
    <n v="2091600"/>
    <m/>
    <s v="BVL"/>
    <n v="21"/>
    <n v="5"/>
    <s v="02408700000029215"/>
    <n v="2091600"/>
    <s v=""/>
    <s v=""/>
    <m/>
  </r>
  <r>
    <n v="1128"/>
    <s v="Bảo Việt Nhân Thọ Móng Cái"/>
    <m/>
    <s v="S108701001"/>
    <s v="Phòng KD Móng Cái - MCA"/>
    <s v="A108701006"/>
    <s v="Ban Hải Hà 1 - MCA"/>
    <m/>
    <x v="16"/>
    <s v="D108714780"/>
    <s v="Nguyễn Thị Loan"/>
    <s v="Trưởng nhóm danh dự"/>
    <d v="2012-03-27T00:00:00"/>
    <m/>
    <s v="08608700000201"/>
    <s v="Nguyễn Thị Loan"/>
    <s v="Số 80 - Nguyễn Du, Huyện Hải Hà, Tỉnh Quảng Ninh"/>
    <s v="0915771626"/>
    <s v="0915771626"/>
    <m/>
    <s v="08700010541"/>
    <m/>
    <d v="2019-05-27T00:00:00"/>
    <d v="2019-06-26T00:00:00"/>
    <n v="2937200"/>
    <m/>
    <m/>
    <m/>
    <m/>
    <m/>
    <s v="BVL"/>
    <n v="27"/>
    <n v="5"/>
    <s v="08608700000201275"/>
    <s v=""/>
    <s v=""/>
    <s v=""/>
    <m/>
  </r>
  <r>
    <n v="1129"/>
    <s v="Bảo Việt Nhân Thọ Móng Cái"/>
    <m/>
    <s v="S108701001"/>
    <s v="Phòng KD Móng Cái - MCA"/>
    <s v="A108701006"/>
    <s v="Ban Hải Hà 1 - MCA"/>
    <m/>
    <x v="16"/>
    <s v="D108714780"/>
    <s v="Nguyễn Thị Loan"/>
    <s v="Trưởng nhóm danh dự"/>
    <d v="2012-03-27T00:00:00"/>
    <m/>
    <s v="569190293"/>
    <s v="Lê Quang Khải"/>
    <s v="Thôn 7, Xã Quảng Chính, Huyện Hải Hà, Quảng Ninh"/>
    <s v="0915049210"/>
    <m/>
    <s v="0888663168"/>
    <s v="AC/018P-0350849"/>
    <m/>
    <d v="2019-05-29T00:00:00"/>
    <d v="2019-06-28T00:00:00"/>
    <n v="1000000"/>
    <n v="1000000"/>
    <d v="2019-05-28T00:00:00"/>
    <m/>
    <n v="1000000"/>
    <m/>
    <s v="TAL"/>
    <n v="29"/>
    <n v="5"/>
    <s v="569190293295"/>
    <n v="1000000"/>
    <n v="1000000"/>
    <s v="AC/018P-0350849"/>
    <m/>
  </r>
  <r>
    <n v="1130"/>
    <s v="Bảo Việt Nhân Thọ Móng Cái"/>
    <m/>
    <s v="S108701001"/>
    <s v="Phòng KD Móng Cái - MCA"/>
    <s v="A108701006"/>
    <s v="Ban Hải Hà 1 - MCA"/>
    <m/>
    <x v="16"/>
    <s v="D108714780"/>
    <s v="Nguyễn Thị Loan"/>
    <s v="Trưởng nhóm danh dự"/>
    <d v="2012-03-27T00:00:00"/>
    <m/>
    <s v="08608700000225"/>
    <s v="Lê Quang Viễn"/>
    <s v="80 - Nguyễn Du, Huyện Hải Hà, Tỉnh Quảng Ninh"/>
    <s v="0397104806"/>
    <m/>
    <m/>
    <s v="08700010679"/>
    <s v="08700010679"/>
    <d v="2019-05-30T00:00:00"/>
    <d v="2019-06-29T00:00:00"/>
    <n v="1117000"/>
    <n v="1117000"/>
    <d v="2019-05-28T00:00:00"/>
    <m/>
    <n v="1117000"/>
    <m/>
    <s v="BVL"/>
    <n v="30"/>
    <n v="5"/>
    <s v="08608700000225305"/>
    <n v="1117000"/>
    <n v="1116600"/>
    <n v="0"/>
    <m/>
  </r>
  <r>
    <n v="1131"/>
    <s v="Bảo Việt Nhân Thọ Móng Cái"/>
    <m/>
    <s v="S108701001"/>
    <s v="Phòng KD Móng Cái - MCA"/>
    <s v="A108701006"/>
    <s v="Ban Hải Hà 1 - MCA"/>
    <m/>
    <x v="16"/>
    <s v="D108714780"/>
    <s v="Nguyễn Thị Loan"/>
    <s v="Trưởng nhóm danh dự"/>
    <d v="2012-03-27T00:00:00"/>
    <m/>
    <s v="569493486"/>
    <s v="Nguyễn Trọng Điền"/>
    <s v="Tổ 8 - Khu 1, Phường Cao Thắng, Thành phố Hạ Long, Quảng Ninh"/>
    <m/>
    <m/>
    <s v="0358559422"/>
    <s v="AC/018P-0350969"/>
    <m/>
    <d v="2019-05-30T00:00:00"/>
    <d v="2019-06-29T00:00:00"/>
    <n v="1200000"/>
    <m/>
    <m/>
    <m/>
    <m/>
    <m/>
    <s v="TAL"/>
    <n v="30"/>
    <n v="5"/>
    <s v="569493486305"/>
    <s v=""/>
    <s v=""/>
    <s v=""/>
    <m/>
  </r>
  <r>
    <n v="1132"/>
    <s v="Bảo Việt Nhân Thọ Móng Cái"/>
    <m/>
    <s v="S108701001"/>
    <s v="Phòng KD Móng Cái - MCA"/>
    <s v="A108701006"/>
    <s v="Ban Hải Hà 1 - MCA"/>
    <m/>
    <x v="16"/>
    <s v="D108715053"/>
    <s v="Bùi Thị Thu Huyền"/>
    <s v="Tư vấn tài chính"/>
    <d v="2012-05-25T00:00:00"/>
    <m/>
    <s v="568122412"/>
    <s v="Nguyễn Văn Lê"/>
    <s v="44 - Trần Khánh Dư, Thị trấn Quảng Hà, Huyện Hải Hà, Quảng Ninh"/>
    <m/>
    <m/>
    <s v="0912231323"/>
    <s v="AC/018P-0350850"/>
    <m/>
    <d v="2019-05-03T00:00:00"/>
    <d v="2019-06-02T00:00:00"/>
    <n v="500000"/>
    <m/>
    <m/>
    <m/>
    <n v="500000"/>
    <m/>
    <s v="TAL"/>
    <n v="3"/>
    <n v="5"/>
    <s v="56812241235"/>
    <n v="500000"/>
    <s v=""/>
    <s v=""/>
    <m/>
  </r>
  <r>
    <n v="1133"/>
    <s v="Bảo Việt Nhân Thọ Móng Cái"/>
    <m/>
    <s v="S108701001"/>
    <s v="Phòng KD Móng Cái - MCA"/>
    <s v="A108701006"/>
    <s v="Ban Hải Hà 1 - MCA"/>
    <m/>
    <x v="16"/>
    <s v="D108715053"/>
    <s v="Bùi Thị Thu Huyền"/>
    <s v="Tư vấn tài chính"/>
    <d v="2012-05-25T00:00:00"/>
    <m/>
    <s v="568390732"/>
    <s v="Phan Thanh Nam"/>
    <s v="41 Nguyễn Du, Thị trấn Quảng Hà, Huyện Hải Hà, Quảng Ninh"/>
    <m/>
    <m/>
    <s v="0983 528 189"/>
    <s v="AC/018P-0350851"/>
    <m/>
    <d v="2019-05-05T00:00:00"/>
    <d v="2019-08-04T00:00:00"/>
    <n v="6000000"/>
    <m/>
    <m/>
    <m/>
    <n v="6000000"/>
    <m/>
    <s v="TAL"/>
    <n v="5"/>
    <n v="5"/>
    <s v="56839073255"/>
    <n v="6000000"/>
    <s v=""/>
    <s v=""/>
    <m/>
  </r>
  <r>
    <n v="1134"/>
    <s v="Bảo Việt Nhân Thọ Móng Cái"/>
    <m/>
    <s v="S108701001"/>
    <s v="Phòng KD Móng Cái - MCA"/>
    <s v="A108701006"/>
    <s v="Ban Hải Hà 1 - MCA"/>
    <m/>
    <x v="16"/>
    <s v="D108715053"/>
    <s v="Bùi Thị Thu Huyền"/>
    <s v="Tư vấn tài chính"/>
    <d v="2012-05-25T00:00:00"/>
    <m/>
    <s v="568393436"/>
    <s v="Nguyễn Văn Chấn"/>
    <s v="My Sơn, Thị trấn Quảng Hà, Huyện Hải Hà, Quảng Ninh"/>
    <m/>
    <m/>
    <s v="0985 689 230"/>
    <s v="AC/018P-0350852"/>
    <m/>
    <d v="2019-05-06T00:00:00"/>
    <d v="2020-05-05T00:00:00"/>
    <n v="10000000"/>
    <m/>
    <m/>
    <m/>
    <n v="10000000"/>
    <m/>
    <s v="TAL"/>
    <n v="6"/>
    <n v="5"/>
    <s v="56839343665"/>
    <n v="10000000"/>
    <s v=""/>
    <s v=""/>
    <m/>
  </r>
  <r>
    <n v="1135"/>
    <s v="Bảo Việt Nhân Thọ Móng Cái"/>
    <m/>
    <s v="S108701001"/>
    <s v="Phòng KD Móng Cái - MCA"/>
    <s v="A108701006"/>
    <s v="Ban Hải Hà 1 - MCA"/>
    <m/>
    <x v="16"/>
    <s v="D108715053"/>
    <s v="Bùi Thị Thu Huyền"/>
    <s v="Tư vấn tài chính"/>
    <d v="2012-05-25T00:00:00"/>
    <m/>
    <s v="05701800014116"/>
    <s v="Hoàng Thị Thìn"/>
    <s v="Số 108 - Trần Quốc Toản, Huyện Hải Hà, Tỉnh Quảng Ninh"/>
    <s v="0393961112"/>
    <m/>
    <m/>
    <s v="08700010542"/>
    <m/>
    <d v="2019-05-11T00:00:00"/>
    <d v="2019-06-10T00:00:00"/>
    <n v="275300"/>
    <m/>
    <m/>
    <m/>
    <n v="275300"/>
    <m/>
    <s v="BVL"/>
    <n v="11"/>
    <n v="5"/>
    <s v="05701800014116115"/>
    <n v="275300"/>
    <s v=""/>
    <s v=""/>
    <m/>
  </r>
  <r>
    <n v="1136"/>
    <s v="Bảo Việt Nhân Thọ Móng Cái"/>
    <m/>
    <s v="S108701001"/>
    <s v="Phòng KD Móng Cái - MCA"/>
    <s v="A108701006"/>
    <s v="Ban Hải Hà 1 - MCA"/>
    <m/>
    <x v="16"/>
    <s v="D108715053"/>
    <s v="Bùi Thị Thu Huyền"/>
    <s v="Tư vấn tài chính"/>
    <d v="2012-05-25T00:00:00"/>
    <m/>
    <s v="568273982"/>
    <s v="Nguyễn Thị Vân"/>
    <s v="Ngõ 2 - Đào Phúc Lộc, Phường Trần Phú, Thành phố Móng Cái, Quảng Ninh"/>
    <m/>
    <m/>
    <s v="0169 478 8842"/>
    <s v="AC/018P-0350854"/>
    <m/>
    <d v="2019-05-12T00:00:00"/>
    <d v="2019-08-11T00:00:00"/>
    <n v="1530420"/>
    <m/>
    <m/>
    <m/>
    <n v="1530420"/>
    <m/>
    <s v="TAL"/>
    <n v="12"/>
    <n v="5"/>
    <s v="568273982125"/>
    <n v="1530420"/>
    <s v=""/>
    <s v=""/>
    <m/>
  </r>
  <r>
    <n v="1137"/>
    <s v="Bảo Việt Nhân Thọ Móng Cái"/>
    <m/>
    <s v="S108701001"/>
    <s v="Phòng KD Móng Cái - MCA"/>
    <s v="A108701006"/>
    <s v="Ban Hải Hà 1 - MCA"/>
    <m/>
    <x v="16"/>
    <s v="D108715053"/>
    <s v="Bùi Thị Thu Huyền"/>
    <s v="Tư vấn tài chính"/>
    <d v="2012-05-25T00:00:00"/>
    <m/>
    <s v="568134664"/>
    <s v="Phạm Thị Chỉnh"/>
    <s v="Thôn 6, Xã Quảng Chính, Huyện Hải Hà, Quảng Ninh"/>
    <m/>
    <m/>
    <s v="0904735777"/>
    <s v="AC/018P-0350855"/>
    <m/>
    <d v="2019-05-13T00:00:00"/>
    <d v="2019-08-12T00:00:00"/>
    <n v="750000"/>
    <m/>
    <m/>
    <m/>
    <n v="750000"/>
    <m/>
    <s v="TAL"/>
    <n v="13"/>
    <n v="5"/>
    <s v="568134664135"/>
    <n v="750000"/>
    <s v=""/>
    <s v=""/>
    <m/>
  </r>
  <r>
    <n v="1138"/>
    <s v="Bảo Việt Nhân Thọ Móng Cái"/>
    <m/>
    <s v="S108701001"/>
    <s v="Phòng KD Móng Cái - MCA"/>
    <s v="A108701006"/>
    <s v="Ban Hải Hà 1 - MCA"/>
    <m/>
    <x v="16"/>
    <s v="D108715053"/>
    <s v="Bùi Thị Thu Huyền"/>
    <s v="Tư vấn tài chính"/>
    <d v="2012-05-25T00:00:00"/>
    <m/>
    <s v="568275495"/>
    <s v="Nguyễn Thị Mai Hương"/>
    <s v="Số 75 - Trần Khánh Dư, Thị trấn Quảng Hà, Huyện Hải Hà, Quảng Ninh"/>
    <s v="01698772554"/>
    <m/>
    <m/>
    <s v="AC/018P-0350856"/>
    <m/>
    <d v="2019-05-14T00:00:00"/>
    <d v="2019-08-13T00:00:00"/>
    <n v="512474"/>
    <m/>
    <m/>
    <m/>
    <n v="512474"/>
    <m/>
    <s v="TAL"/>
    <n v="14"/>
    <n v="5"/>
    <s v="568275495145"/>
    <n v="512474"/>
    <s v=""/>
    <s v=""/>
    <m/>
  </r>
  <r>
    <n v="1139"/>
    <s v="Bảo Việt Nhân Thọ Móng Cái"/>
    <m/>
    <s v="S108701001"/>
    <s v="Phòng KD Móng Cái - MCA"/>
    <s v="A108701006"/>
    <s v="Ban Hải Hà 1 - MCA"/>
    <m/>
    <x v="16"/>
    <s v="D108715053"/>
    <s v="Bùi Thị Thu Huyền"/>
    <s v="Tư vấn tài chính"/>
    <d v="2012-05-25T00:00:00"/>
    <m/>
    <s v="568275675"/>
    <s v="Phạm Văn Quyền"/>
    <s v="Thôn 4, Xã Quảng Long, Huyện Hải Hà, Quảng Ninh"/>
    <m/>
    <m/>
    <s v="0975 854 275"/>
    <s v="AC/018P-0350857"/>
    <m/>
    <d v="2019-05-15T00:00:00"/>
    <d v="2019-08-14T00:00:00"/>
    <n v="1512474"/>
    <m/>
    <m/>
    <m/>
    <n v="1512474"/>
    <m/>
    <s v="TAL"/>
    <n v="15"/>
    <n v="5"/>
    <s v="568275675155"/>
    <n v="1512474"/>
    <s v=""/>
    <s v=""/>
    <m/>
  </r>
  <r>
    <n v="1140"/>
    <s v="Bảo Việt Nhân Thọ Móng Cái"/>
    <m/>
    <s v="S108701001"/>
    <s v="Phòng KD Móng Cái - MCA"/>
    <s v="A108701006"/>
    <s v="Ban Hải Hà 1 - MCA"/>
    <m/>
    <x v="16"/>
    <s v="D108715053"/>
    <s v="Bùi Thị Thu Huyền"/>
    <s v="Tư vấn tài chính"/>
    <d v="2012-05-25T00:00:00"/>
    <m/>
    <s v="05701800017247"/>
    <s v="Vũ Thị Lành"/>
    <s v="Số 1 - Trần Quốc Toản, Huyện Hải Hà, Tỉnh Quảng Ninh"/>
    <s v="0964422759"/>
    <m/>
    <m/>
    <s v="08700010543"/>
    <m/>
    <d v="2019-05-16T00:00:00"/>
    <d v="2019-06-15T00:00:00"/>
    <n v="502200"/>
    <m/>
    <m/>
    <m/>
    <n v="502200"/>
    <m/>
    <s v="BVL"/>
    <n v="16"/>
    <n v="5"/>
    <s v="05701800017247165"/>
    <n v="502200"/>
    <s v=""/>
    <s v=""/>
    <m/>
  </r>
  <r>
    <n v="1141"/>
    <s v="Bảo Việt Nhân Thọ Móng Cái"/>
    <m/>
    <s v="S108701001"/>
    <s v="Phòng KD Móng Cái - MCA"/>
    <s v="A108701006"/>
    <s v="Ban Hải Hà 1 - MCA"/>
    <m/>
    <x v="16"/>
    <s v="D108715053"/>
    <s v="Bùi Thị Thu Huyền"/>
    <s v="Tư vấn tài chính"/>
    <d v="2012-05-25T00:00:00"/>
    <m/>
    <s v="568275660"/>
    <s v="Đỗ Văn Luân"/>
    <s v="Thôn 6, Xã Quảng Điền, Huyện Hải Hà, Quảng Ninh"/>
    <m/>
    <m/>
    <s v="01678 601 660"/>
    <s v="AC/018P-0350859"/>
    <m/>
    <d v="2019-05-16T00:00:00"/>
    <d v="2019-08-15T00:00:00"/>
    <n v="1515444"/>
    <m/>
    <m/>
    <m/>
    <n v="1515444"/>
    <m/>
    <s v="TAL"/>
    <n v="16"/>
    <n v="5"/>
    <s v="568275660165"/>
    <n v="1515444"/>
    <s v=""/>
    <s v=""/>
    <m/>
  </r>
  <r>
    <n v="1142"/>
    <s v="Bảo Việt Nhân Thọ Móng Cái"/>
    <m/>
    <s v="S108701001"/>
    <s v="Phòng KD Móng Cái - MCA"/>
    <s v="A108701006"/>
    <s v="Ban Hải Hà 1 - MCA"/>
    <m/>
    <x v="16"/>
    <s v="D108715053"/>
    <s v="Bùi Thị Thu Huyền"/>
    <s v="Tư vấn tài chính"/>
    <d v="2012-05-25T00:00:00"/>
    <m/>
    <s v="569031313"/>
    <s v="Đỗ Thị Tiền"/>
    <s v="Số 67 - Lý Thường Kiệt, Thị trấn Quảng Hà, Huyện Hải Hà, Quảng Ninh"/>
    <m/>
    <m/>
    <s v="01698530938"/>
    <s v="AC/018P-0350860"/>
    <m/>
    <d v="2019-05-19T00:00:00"/>
    <d v="2020-05-18T00:00:00"/>
    <n v="6340530"/>
    <m/>
    <m/>
    <m/>
    <n v="6340530"/>
    <m/>
    <s v="TAL"/>
    <n v="19"/>
    <n v="5"/>
    <s v="569031313195"/>
    <n v="6340530"/>
    <s v=""/>
    <s v=""/>
    <m/>
  </r>
  <r>
    <n v="1143"/>
    <s v="Bảo Việt Nhân Thọ Móng Cái"/>
    <m/>
    <s v="S108701001"/>
    <s v="Phòng KD Móng Cái - MCA"/>
    <s v="A108701006"/>
    <s v="Ban Hải Hà 1 - MCA"/>
    <m/>
    <x v="16"/>
    <s v="D108715053"/>
    <s v="Bùi Thị Thu Huyền"/>
    <s v="Tư vấn tài chính"/>
    <d v="2012-05-25T00:00:00"/>
    <m/>
    <s v="568242151"/>
    <s v="Đỗ Thị Loan"/>
    <s v="Thôn 2, Xã Quảng Minh, Huyện Hải Hà, Quảng Ninh"/>
    <m/>
    <s v="0934362928"/>
    <m/>
    <s v="AC/018P-0350861"/>
    <m/>
    <d v="2019-05-25T00:00:00"/>
    <d v="2019-06-24T00:00:00"/>
    <n v="512650"/>
    <m/>
    <m/>
    <m/>
    <m/>
    <m/>
    <s v="TAL"/>
    <n v="25"/>
    <n v="5"/>
    <s v="568242151255"/>
    <s v=""/>
    <s v=""/>
    <s v=""/>
    <m/>
  </r>
  <r>
    <n v="1144"/>
    <s v="Bảo Việt Nhân Thọ Móng Cái"/>
    <m/>
    <s v="S108701001"/>
    <s v="Phòng KD Móng Cái - MCA"/>
    <s v="A108701006"/>
    <s v="Ban Hải Hà 1 - MCA"/>
    <m/>
    <x v="16"/>
    <s v="D108715053"/>
    <s v="Bùi Thị Thu Huyền"/>
    <s v="Tư vấn tài chính"/>
    <d v="2012-05-25T00:00:00"/>
    <m/>
    <s v="568205901"/>
    <s v="Trương Minh Huệ"/>
    <s v="Thôn 7, Xã Quảng Chính, Huyện Hải Hà, Quảng Ninh"/>
    <m/>
    <m/>
    <s v="01683558805"/>
    <s v="AC/018P-0350862"/>
    <m/>
    <d v="2019-05-27T00:00:00"/>
    <d v="2019-06-26T00:00:00"/>
    <n v="513105"/>
    <m/>
    <m/>
    <m/>
    <m/>
    <m/>
    <s v="TAL"/>
    <n v="27"/>
    <n v="5"/>
    <s v="568205901275"/>
    <s v=""/>
    <s v=""/>
    <s v=""/>
    <m/>
  </r>
  <r>
    <n v="1145"/>
    <s v="Bảo Việt Nhân Thọ Móng Cái"/>
    <m/>
    <s v="S108701001"/>
    <s v="Phòng KD Móng Cái - MCA"/>
    <s v="A108701006"/>
    <s v="Ban Hải Hà 1 - MCA"/>
    <m/>
    <x v="16"/>
    <s v="D108715053"/>
    <s v="Bùi Thị Thu Huyền"/>
    <s v="Tư vấn tài chính"/>
    <d v="2012-05-25T00:00:00"/>
    <m/>
    <s v="568294279"/>
    <s v="Nguyễn Văn Vị ( Nguyễn Văn Dũng )"/>
    <s v="Số 110 - Trần Bình Trọng, Thị trấn Quảng Hà, Huyện Hải Hà, Quảng Ninh"/>
    <m/>
    <m/>
    <s v="0904 181 951"/>
    <s v="AC/018P-0350863"/>
    <m/>
    <d v="2019-05-27T00:00:00"/>
    <d v="2019-06-26T00:00:00"/>
    <n v="500000"/>
    <m/>
    <m/>
    <m/>
    <m/>
    <m/>
    <s v="TAL"/>
    <n v="27"/>
    <n v="5"/>
    <s v="568294279275"/>
    <s v=""/>
    <s v=""/>
    <s v=""/>
    <m/>
  </r>
  <r>
    <n v="1146"/>
    <s v="Bảo Việt Nhân Thọ Móng Cái"/>
    <m/>
    <s v="S108701001"/>
    <s v="Phòng KD Móng Cái - MCA"/>
    <s v="A108701006"/>
    <s v="Ban Hải Hà 1 - MCA"/>
    <m/>
    <x v="16"/>
    <s v="D108715053"/>
    <s v="Bùi Thị Thu Huyền"/>
    <s v="Tư vấn tài chính"/>
    <d v="2012-05-25T00:00:00"/>
    <m/>
    <s v="568358514"/>
    <s v="Vy Thị Bích Chi"/>
    <s v="Số 71 - Trần Quốc Toản, Thị trấn Quảng Hà, Huyện Hải Hà, Quảng Ninh"/>
    <m/>
    <m/>
    <s v="0902060438"/>
    <s v="AC/018P-0350864"/>
    <m/>
    <d v="2019-05-28T00:00:00"/>
    <d v="2019-06-27T00:00:00"/>
    <n v="515550"/>
    <m/>
    <m/>
    <m/>
    <m/>
    <m/>
    <s v="TAL"/>
    <n v="28"/>
    <n v="5"/>
    <s v="568358514285"/>
    <s v=""/>
    <s v=""/>
    <s v=""/>
    <m/>
  </r>
  <r>
    <n v="1147"/>
    <s v="Bảo Việt Nhân Thọ Móng Cái"/>
    <m/>
    <s v="S108701001"/>
    <s v="Phòng KD Móng Cái - MCA"/>
    <s v="A108701006"/>
    <s v="Ban Hải Hà 1 - MCA"/>
    <m/>
    <x v="16"/>
    <s v="D108715053"/>
    <s v="Bùi Thị Thu Huyền"/>
    <s v="Tư vấn tài chính"/>
    <d v="2012-05-25T00:00:00"/>
    <m/>
    <s v="568320671"/>
    <s v="Vũ Thị Thúy Dương"/>
    <s v="Khu 4, Xã Hải Hoà, Thành phố Móng Cái, Quảng Ninh"/>
    <m/>
    <m/>
    <s v="0989 535 545"/>
    <s v="AC/018P-0350865"/>
    <m/>
    <d v="2019-05-29T00:00:00"/>
    <d v="2019-08-28T00:00:00"/>
    <n v="3083274"/>
    <m/>
    <m/>
    <m/>
    <m/>
    <m/>
    <s v="TAL"/>
    <n v="29"/>
    <n v="5"/>
    <s v="568320671295"/>
    <s v=""/>
    <s v=""/>
    <s v=""/>
    <m/>
  </r>
  <r>
    <n v="1148"/>
    <s v="Bảo Việt Nhân Thọ Móng Cái"/>
    <m/>
    <s v="S108701001"/>
    <s v="Phòng KD Móng Cái - MCA"/>
    <s v="A108701006"/>
    <s v="Ban Hải Hà 1 - MCA"/>
    <m/>
    <x v="16"/>
    <s v="D108715053"/>
    <s v="Bùi Thị Thu Huyền"/>
    <s v="Tư vấn tài chính"/>
    <d v="2012-05-25T00:00:00"/>
    <m/>
    <s v="568472117"/>
    <s v="Nguyễn Hải Quỳnh Trang"/>
    <s v="44 Trần Khánh Dư, Thị trấn Quảng Hà, Huyện Hải Hà, Quảng Ninh"/>
    <m/>
    <m/>
    <s v="0973668158"/>
    <s v="AC/018P-0350866"/>
    <m/>
    <d v="2019-05-29T00:00:00"/>
    <d v="2019-06-28T00:00:00"/>
    <n v="512363"/>
    <m/>
    <m/>
    <m/>
    <m/>
    <m/>
    <s v="TAL"/>
    <n v="29"/>
    <n v="5"/>
    <s v="568472117295"/>
    <s v=""/>
    <s v=""/>
    <s v=""/>
    <m/>
  </r>
  <r>
    <n v="1149"/>
    <s v="Bảo Việt Nhân Thọ Móng Cái"/>
    <m/>
    <s v="S108701001"/>
    <s v="Phòng KD Móng Cái - MCA"/>
    <s v="A108701006"/>
    <s v="Ban Hải Hà 1 - MCA"/>
    <m/>
    <x v="16"/>
    <s v="D108715053"/>
    <s v="Bùi Thị Thu Huyền"/>
    <s v="Tư vấn tài chính"/>
    <d v="2012-05-25T00:00:00"/>
    <m/>
    <s v="569000289"/>
    <s v="Nguyễn Thị Như Quỳnh"/>
    <s v="60 - Thôn Nam, Xã Phú Hải, Huyện Hải Hà, Quảng Ninh"/>
    <s v="01687278720"/>
    <m/>
    <s v="01233934239"/>
    <s v="AC/018P-0350868"/>
    <m/>
    <d v="2019-05-30T00:00:00"/>
    <d v="2019-06-29T00:00:00"/>
    <n v="513105"/>
    <m/>
    <m/>
    <m/>
    <m/>
    <m/>
    <s v="TAL"/>
    <n v="30"/>
    <n v="5"/>
    <s v="569000289305"/>
    <s v=""/>
    <s v=""/>
    <s v=""/>
    <m/>
  </r>
  <r>
    <n v="1150"/>
    <s v="Bảo Việt Nhân Thọ Móng Cái"/>
    <m/>
    <s v="S108701001"/>
    <s v="Phòng KD Móng Cái - MCA"/>
    <s v="A108701006"/>
    <s v="Ban Hải Hà 1 - MCA"/>
    <m/>
    <x v="16"/>
    <s v="D108715053"/>
    <s v="Bùi Thị Thu Huyền"/>
    <s v="Tư vấn tài chính"/>
    <d v="2012-05-25T00:00:00"/>
    <m/>
    <s v="568438284"/>
    <s v="Nguyễn Thị Ngọc Hân"/>
    <s v="Trần Quốc Toản, Thị trấn Quảng Hà, Huyện Hải Hà, Quảng Ninh"/>
    <m/>
    <m/>
    <s v="0979363222"/>
    <s v="AC/018P-0350867"/>
    <m/>
    <d v="2019-05-30T00:00:00"/>
    <d v="2019-06-29T00:00:00"/>
    <n v="509503"/>
    <m/>
    <m/>
    <m/>
    <m/>
    <m/>
    <s v="TAL"/>
    <n v="30"/>
    <n v="5"/>
    <s v="568438284305"/>
    <s v=""/>
    <s v=""/>
    <s v=""/>
    <m/>
  </r>
  <r>
    <n v="1151"/>
    <s v="Bảo Việt Nhân Thọ Móng Cái"/>
    <m/>
    <s v="S108701001"/>
    <s v="Phòng KD Móng Cái - MCA"/>
    <s v="A108701006"/>
    <s v="Ban Hải Hà 1 - MCA"/>
    <m/>
    <x v="16"/>
    <s v="D108716724"/>
    <s v="Nguyễn Thị Chung"/>
    <s v="Trưởng nhóm danh dự"/>
    <d v="2012-11-07T00:00:00"/>
    <m/>
    <s v="568294311"/>
    <s v="Trần Thị Thủy"/>
    <s v="Thôn 5, Xã Quảng Minh, Huyện Hải Hà, Quảng Ninh"/>
    <m/>
    <m/>
    <s v="01656 797 266"/>
    <s v="AC/018P-0348443"/>
    <m/>
    <d v="2019-03-26T00:00:00"/>
    <d v="2019-09-25T00:00:00"/>
    <n v="3059838"/>
    <m/>
    <m/>
    <m/>
    <n v="3059838"/>
    <m/>
    <s v="TAL"/>
    <n v="26"/>
    <n v="3"/>
    <s v="568294311263"/>
    <n v="3059838"/>
    <s v=""/>
    <s v=""/>
    <m/>
  </r>
  <r>
    <n v="1152"/>
    <s v="Bảo Việt Nhân Thọ Móng Cái"/>
    <m/>
    <s v="S108701001"/>
    <s v="Phòng KD Móng Cái - MCA"/>
    <s v="A108701006"/>
    <s v="Ban Hải Hà 1 - MCA"/>
    <m/>
    <x v="16"/>
    <s v="D108716724"/>
    <s v="Nguyễn Thị Chung"/>
    <s v="Trưởng nhóm danh dự"/>
    <d v="2012-11-07T00:00:00"/>
    <m/>
    <s v="568370395"/>
    <s v="Lê Thị Dung"/>
    <s v="Thôn 5, Xã Quảng Long, Huyện Hải Hà, Quảng Ninh"/>
    <m/>
    <m/>
    <s v="01666132466"/>
    <s v="AC/018P-0348444"/>
    <m/>
    <d v="2019-03-27T00:00:00"/>
    <d v="2019-09-26T00:00:00"/>
    <n v="3078630"/>
    <n v="3078630"/>
    <d v="2019-05-23T00:00:00"/>
    <m/>
    <n v="3078630"/>
    <m/>
    <s v="TAL"/>
    <n v="27"/>
    <n v="3"/>
    <s v="568370395273"/>
    <n v="3078630"/>
    <n v="3078630"/>
    <s v="AC/018P-0348444"/>
    <m/>
  </r>
  <r>
    <n v="1153"/>
    <s v="Bảo Việt Nhân Thọ Móng Cái"/>
    <m/>
    <s v="S108701001"/>
    <s v="Phòng KD Móng Cái - MCA"/>
    <s v="A108701006"/>
    <s v="Ban Hải Hà 1 - MCA"/>
    <m/>
    <x v="16"/>
    <s v="D108716724"/>
    <s v="Nguyễn Thị Chung"/>
    <s v="Trưởng nhóm danh dự"/>
    <d v="2012-11-07T00:00:00"/>
    <m/>
    <s v="568259179"/>
    <s v="Đỗ Văn Tiến"/>
    <s v="Thôn 4, Xã Quảng Long, Huyện Hải Hà, Quảng Ninh"/>
    <m/>
    <m/>
    <s v="01664816168"/>
    <s v="AC/018P-0348445"/>
    <m/>
    <d v="2019-03-28T00:00:00"/>
    <d v="2019-06-27T00:00:00"/>
    <n v="2007504"/>
    <n v="2007504"/>
    <d v="2019-05-23T00:00:00"/>
    <m/>
    <n v="2007504"/>
    <m/>
    <s v="TAL"/>
    <n v="28"/>
    <n v="3"/>
    <s v="568259179283"/>
    <n v="2007504"/>
    <n v="2007504"/>
    <s v="AC/018P-0348445"/>
    <m/>
  </r>
  <r>
    <n v="1154"/>
    <s v="Bảo Việt Nhân Thọ Móng Cái"/>
    <m/>
    <s v="S108701001"/>
    <s v="Phòng KD Móng Cái - MCA"/>
    <s v="A108701006"/>
    <s v="Ban Hải Hà 1 - MCA"/>
    <m/>
    <x v="16"/>
    <s v="D108716724"/>
    <s v="Nguyễn Thị Chung"/>
    <s v="Trưởng nhóm danh dự"/>
    <d v="2012-11-07T00:00:00"/>
    <m/>
    <s v="568311001"/>
    <s v="Bùi Thị Thường"/>
    <s v="Thôn Đồng Giảng B, Xã Lương Mông, Huyện Ba Chẽ, Quảng Ninh"/>
    <m/>
    <m/>
    <s v="01234 781 221"/>
    <s v="AC/018P-0350869"/>
    <m/>
    <d v="2019-05-05T00:00:00"/>
    <d v="2019-11-04T00:00:00"/>
    <n v="3099267"/>
    <m/>
    <m/>
    <m/>
    <n v="3099267"/>
    <m/>
    <s v="TAL"/>
    <n v="5"/>
    <n v="5"/>
    <s v="56831100155"/>
    <n v="3099267"/>
    <s v=""/>
    <s v=""/>
    <m/>
  </r>
  <r>
    <n v="1155"/>
    <s v="Bảo Việt Nhân Thọ Móng Cái"/>
    <m/>
    <s v="S108701001"/>
    <s v="Phòng KD Móng Cái - MCA"/>
    <s v="A108701006"/>
    <s v="Ban Hải Hà 1 - MCA"/>
    <m/>
    <x v="16"/>
    <s v="D108716724"/>
    <s v="Nguyễn Thị Chung"/>
    <s v="Trưởng nhóm danh dự"/>
    <d v="2012-11-07T00:00:00"/>
    <m/>
    <s v="568779279"/>
    <s v="Đặng Quang Hưng"/>
    <s v="Thôn 2, Xã Quảng Minh, Huyện Hải Hà, Quảng Ninh"/>
    <m/>
    <m/>
    <s v="0973189861"/>
    <s v="AC/018P-0350870"/>
    <m/>
    <d v="2019-05-06T00:00:00"/>
    <d v="2020-05-05T00:00:00"/>
    <n v="8018112"/>
    <n v="8018112"/>
    <d v="2019-05-23T00:00:00"/>
    <m/>
    <n v="8018112"/>
    <m/>
    <s v="TAL"/>
    <n v="6"/>
    <n v="5"/>
    <s v="56877927965"/>
    <n v="8018112"/>
    <n v="8018112"/>
    <n v="0"/>
    <m/>
  </r>
  <r>
    <n v="1156"/>
    <s v="Bảo Việt Nhân Thọ Móng Cái"/>
    <m/>
    <s v="S108701001"/>
    <s v="Phòng KD Móng Cái - MCA"/>
    <s v="A108701006"/>
    <s v="Ban Hải Hà 1 - MCA"/>
    <m/>
    <x v="16"/>
    <s v="D108716724"/>
    <s v="Nguyễn Thị Chung"/>
    <s v="Trưởng nhóm danh dự"/>
    <d v="2012-11-07T00:00:00"/>
    <m/>
    <s v="568234884"/>
    <s v="Nguyễn Hữu Quỳ"/>
    <s v="Thôn Minh Tân, Xã Quảng Minh, Huyện Hải Hà, Quảng Ninh"/>
    <m/>
    <m/>
    <s v="0976550413"/>
    <s v="AC/018P-0350871"/>
    <m/>
    <d v="2019-05-08T00:00:00"/>
    <d v="2019-11-07T00:00:00"/>
    <n v="3122943"/>
    <n v="3122943"/>
    <d v="2019-05-23T00:00:00"/>
    <m/>
    <n v="3122943"/>
    <m/>
    <s v="TAL"/>
    <n v="8"/>
    <n v="5"/>
    <s v="56823488485"/>
    <n v="3122943"/>
    <n v="3122943"/>
    <n v="0"/>
    <m/>
  </r>
  <r>
    <n v="1157"/>
    <s v="Bảo Việt Nhân Thọ Móng Cái"/>
    <m/>
    <s v="S108701001"/>
    <s v="Phòng KD Móng Cái - MCA"/>
    <s v="A108701006"/>
    <s v="Ban Hải Hà 1 - MCA"/>
    <m/>
    <x v="16"/>
    <s v="D108716724"/>
    <s v="Nguyễn Thị Chung"/>
    <s v="Trưởng nhóm danh dự"/>
    <d v="2012-11-07T00:00:00"/>
    <m/>
    <s v="569363111"/>
    <s v="Trần Thị Luân"/>
    <s v="89 Trần Bình Trọng, Thị trấn Quảng Hà, Huyện Hải Hà, Quảng Ninh"/>
    <m/>
    <s v="0356797898"/>
    <s v="0356797898"/>
    <s v="AC/018P-0350872"/>
    <m/>
    <d v="2019-05-08T00:00:00"/>
    <d v="2019-11-07T00:00:00"/>
    <n v="3000000"/>
    <m/>
    <m/>
    <m/>
    <n v="3000000"/>
    <m/>
    <s v="TAL"/>
    <n v="8"/>
    <n v="5"/>
    <s v="56936311185"/>
    <n v="3000000"/>
    <s v=""/>
    <s v=""/>
    <m/>
  </r>
  <r>
    <n v="1158"/>
    <s v="Bảo Việt Nhân Thọ Móng Cái"/>
    <m/>
    <s v="S108701001"/>
    <s v="Phòng KD Móng Cái - MCA"/>
    <s v="A108701006"/>
    <s v="Ban Hải Hà 1 - MCA"/>
    <m/>
    <x v="16"/>
    <s v="D108716724"/>
    <s v="Nguyễn Thị Chung"/>
    <s v="Trưởng nhóm danh dự"/>
    <d v="2012-11-07T00:00:00"/>
    <m/>
    <s v="568165014"/>
    <s v="Nguyễn Văn Hải"/>
    <s v="Thôn 2, Xã Quảng Minh, Huyện Hải Hà, Quảng Ninh"/>
    <m/>
    <m/>
    <s v="0936209163"/>
    <s v="AC/018P-0350874"/>
    <m/>
    <d v="2019-05-09T00:00:00"/>
    <d v="2019-08-08T00:00:00"/>
    <n v="1500000"/>
    <m/>
    <m/>
    <m/>
    <n v="1500000"/>
    <m/>
    <s v="TAL"/>
    <n v="9"/>
    <n v="5"/>
    <s v="56816501495"/>
    <n v="1500000"/>
    <s v=""/>
    <s v=""/>
    <m/>
  </r>
  <r>
    <n v="1159"/>
    <s v="Bảo Việt Nhân Thọ Móng Cái"/>
    <m/>
    <s v="S108701001"/>
    <s v="Phòng KD Móng Cái - MCA"/>
    <s v="A108701006"/>
    <s v="Ban Hải Hà 1 - MCA"/>
    <m/>
    <x v="16"/>
    <s v="D108716724"/>
    <s v="Nguyễn Thị Chung"/>
    <s v="Trưởng nhóm danh dự"/>
    <d v="2012-11-07T00:00:00"/>
    <m/>
    <s v="568164999"/>
    <s v="Nguyễn Thị Thoan"/>
    <s v="Thôn 1, Xã Quảng Minh, Huyện Hải Hà, Quảng Ninh"/>
    <m/>
    <m/>
    <s v="0969915686"/>
    <s v="AC/018P-0350873"/>
    <m/>
    <d v="2019-05-09T00:00:00"/>
    <d v="2019-11-08T00:00:00"/>
    <n v="5103630"/>
    <n v="5103630"/>
    <d v="2019-05-23T00:00:00"/>
    <m/>
    <n v="5103630"/>
    <m/>
    <s v="TAL"/>
    <n v="9"/>
    <n v="5"/>
    <s v="56816499995"/>
    <n v="5103630"/>
    <n v="5103630"/>
    <n v="0"/>
    <m/>
  </r>
  <r>
    <n v="1160"/>
    <s v="Bảo Việt Nhân Thọ Móng Cái"/>
    <m/>
    <s v="S108701001"/>
    <s v="Phòng KD Móng Cái - MCA"/>
    <s v="A108701006"/>
    <s v="Ban Hải Hà 1 - MCA"/>
    <m/>
    <x v="16"/>
    <s v="D108716724"/>
    <s v="Nguyễn Thị Chung"/>
    <s v="Trưởng nhóm danh dự"/>
    <d v="2012-11-07T00:00:00"/>
    <m/>
    <s v="568495731"/>
    <s v="Nguyễn Thị Bích"/>
    <s v="Tổ 1 - Khu 5, Phường Hải Yên, Thành phố Móng Cái, Quảng Ninh"/>
    <m/>
    <m/>
    <s v="01668020651"/>
    <s v="AC/018P-0350877"/>
    <m/>
    <d v="2019-05-12T00:00:00"/>
    <d v="2019-11-11T00:00:00"/>
    <n v="3062178"/>
    <n v="3062178"/>
    <d v="2019-05-17T00:00:00"/>
    <m/>
    <n v="3062178"/>
    <m/>
    <s v="TAL"/>
    <n v="12"/>
    <n v="5"/>
    <s v="568495731125"/>
    <n v="3062178"/>
    <n v="3062178"/>
    <n v="0"/>
    <m/>
  </r>
  <r>
    <n v="1161"/>
    <s v="Bảo Việt Nhân Thọ Móng Cái"/>
    <m/>
    <s v="S108701001"/>
    <s v="Phòng KD Móng Cái - MCA"/>
    <s v="A108701006"/>
    <s v="Ban Hải Hà 1 - MCA"/>
    <m/>
    <x v="16"/>
    <s v="D108716724"/>
    <s v="Nguyễn Thị Chung"/>
    <s v="Trưởng nhóm danh dự"/>
    <d v="2012-11-07T00:00:00"/>
    <m/>
    <s v="568495690"/>
    <s v="Nghiêm Văn Duyệt"/>
    <s v="Tổ 1 - Khu 5, Phường Hải Yên, Thành phố Móng Cái, Quảng Ninh"/>
    <m/>
    <m/>
    <s v="0982289399"/>
    <s v="AC/018P-0350876"/>
    <m/>
    <d v="2019-05-12T00:00:00"/>
    <d v="2019-11-11T00:00:00"/>
    <n v="3101640"/>
    <n v="3101640"/>
    <d v="2019-05-17T00:00:00"/>
    <m/>
    <n v="3101640"/>
    <m/>
    <s v="TAL"/>
    <n v="12"/>
    <n v="5"/>
    <s v="568495690125"/>
    <n v="3101640"/>
    <n v="3101640"/>
    <n v="0"/>
    <m/>
  </r>
  <r>
    <n v="1162"/>
    <s v="Bảo Việt Nhân Thọ Móng Cái"/>
    <m/>
    <s v="S108701001"/>
    <s v="Phòng KD Móng Cái - MCA"/>
    <s v="A108701006"/>
    <s v="Ban Hải Hà 1 - MCA"/>
    <m/>
    <x v="16"/>
    <s v="D108716724"/>
    <s v="Nguyễn Thị Chung"/>
    <s v="Trưởng nhóm danh dự"/>
    <d v="2012-11-07T00:00:00"/>
    <m/>
    <s v="568167727"/>
    <s v="Nguyễn Văn Khải"/>
    <s v="Khu Thượng Trung, Phường Ninh Dương, Thành phố Móng Cái, Quảng Ninh"/>
    <m/>
    <m/>
    <s v="0915345696"/>
    <s v="AC/018P-0350875"/>
    <m/>
    <d v="2019-05-12T00:00:00"/>
    <d v="2019-11-11T00:00:00"/>
    <n v="3107883"/>
    <m/>
    <m/>
    <m/>
    <n v="3107883"/>
    <m/>
    <s v="TAL"/>
    <n v="12"/>
    <n v="5"/>
    <s v="568167727125"/>
    <n v="3107883"/>
    <s v=""/>
    <s v=""/>
    <m/>
  </r>
  <r>
    <n v="1163"/>
    <s v="Bảo Việt Nhân Thọ Móng Cái"/>
    <m/>
    <s v="S108701001"/>
    <s v="Phòng KD Móng Cái - MCA"/>
    <s v="A108701006"/>
    <s v="Ban Hải Hà 1 - MCA"/>
    <m/>
    <x v="16"/>
    <s v="D108716724"/>
    <s v="Nguyễn Thị Chung"/>
    <s v="Trưởng nhóm danh dự"/>
    <d v="2012-11-07T00:00:00"/>
    <m/>
    <s v="568579995"/>
    <s v="Dương Xuân Quản"/>
    <s v="Thôn 3, Xã Quảng Minh, Huyện Hải Hà, Quảng Ninh"/>
    <m/>
    <m/>
    <s v="0964326118"/>
    <s v="AC/018P-0350881"/>
    <m/>
    <d v="2019-05-14T00:00:00"/>
    <d v="2020-05-13T00:00:00"/>
    <n v="8011320"/>
    <m/>
    <m/>
    <m/>
    <n v="8011320"/>
    <m/>
    <s v="TAL"/>
    <n v="14"/>
    <n v="5"/>
    <s v="568579995145"/>
    <n v="8011320"/>
    <s v=""/>
    <s v=""/>
    <m/>
  </r>
  <r>
    <n v="1164"/>
    <s v="Bảo Việt Nhân Thọ Móng Cái"/>
    <m/>
    <s v="S108701001"/>
    <s v="Phòng KD Móng Cái - MCA"/>
    <s v="A108701006"/>
    <s v="Ban Hải Hà 1 - MCA"/>
    <m/>
    <x v="16"/>
    <s v="D108716724"/>
    <s v="Nguyễn Thị Chung"/>
    <s v="Trưởng nhóm danh dự"/>
    <d v="2012-11-07T00:00:00"/>
    <m/>
    <s v="568579964"/>
    <s v="Nguyễn Thị Nghiệp"/>
    <s v="Thôn 3, Xã Quảng Minh, Huyện Hải Hà, Quảng Ninh"/>
    <m/>
    <m/>
    <s v="01657928865"/>
    <s v="AC/018P-0350880"/>
    <m/>
    <d v="2019-05-14T00:00:00"/>
    <d v="2020-05-13T00:00:00"/>
    <n v="8221296"/>
    <n v="8221296"/>
    <d v="2019-05-23T00:00:00"/>
    <m/>
    <n v="8221296"/>
    <m/>
    <s v="TAL"/>
    <n v="14"/>
    <n v="5"/>
    <s v="568579964145"/>
    <n v="8221296"/>
    <n v="8221296"/>
    <s v="AC/018P-0350880"/>
    <m/>
  </r>
  <r>
    <n v="1165"/>
    <s v="Bảo Việt Nhân Thọ Móng Cái"/>
    <m/>
    <s v="S108701001"/>
    <s v="Phòng KD Móng Cái - MCA"/>
    <s v="A108701006"/>
    <s v="Ban Hải Hà 1 - MCA"/>
    <m/>
    <x v="16"/>
    <s v="D108716724"/>
    <s v="Nguyễn Thị Chung"/>
    <s v="Trưởng nhóm danh dự"/>
    <d v="2012-11-07T00:00:00"/>
    <m/>
    <s v="568579861"/>
    <s v="Dương Xuân Lý"/>
    <s v="Thôn 3, Xã Quảng Minh, Huyện Hải Hà, Quảng Ninh"/>
    <m/>
    <m/>
    <s v="0934347660"/>
    <s v="AC/018P-0350879"/>
    <m/>
    <d v="2019-05-14T00:00:00"/>
    <d v="2020-05-13T00:00:00"/>
    <n v="8011320"/>
    <n v="8011320"/>
    <d v="2019-05-23T00:00:00"/>
    <m/>
    <n v="8011320"/>
    <m/>
    <s v="TAL"/>
    <n v="14"/>
    <n v="5"/>
    <s v="568579861145"/>
    <n v="8011320"/>
    <n v="8011320"/>
    <n v="0"/>
    <m/>
  </r>
  <r>
    <n v="1166"/>
    <s v="Bảo Việt Nhân Thọ Móng Cái"/>
    <m/>
    <s v="S108701001"/>
    <s v="Phòng KD Móng Cái - MCA"/>
    <s v="A108701006"/>
    <s v="Ban Hải Hà 1 - MCA"/>
    <m/>
    <x v="16"/>
    <s v="D108716724"/>
    <s v="Nguyễn Thị Chung"/>
    <s v="Trưởng nhóm danh dự"/>
    <d v="2012-11-07T00:00:00"/>
    <m/>
    <s v="568167249"/>
    <s v="Lô Thị Việt Oanh"/>
    <s v="Thôn 1, Xã Quảng Minh, Huyện Hải Hà, Quảng Ninh"/>
    <m/>
    <m/>
    <s v="0967782036"/>
    <s v="AC/018P-0350878"/>
    <m/>
    <d v="2019-05-14T00:00:00"/>
    <d v="2019-08-13T00:00:00"/>
    <n v="1500000"/>
    <m/>
    <m/>
    <m/>
    <n v="1500000"/>
    <m/>
    <s v="TAL"/>
    <n v="14"/>
    <n v="5"/>
    <s v="568167249145"/>
    <n v="1500000"/>
    <s v=""/>
    <s v=""/>
    <m/>
  </r>
  <r>
    <n v="1167"/>
    <s v="Bảo Việt Nhân Thọ Móng Cái"/>
    <m/>
    <s v="S108701001"/>
    <s v="Phòng KD Móng Cái - MCA"/>
    <s v="A108701006"/>
    <s v="Ban Hải Hà 1 - MCA"/>
    <m/>
    <x v="16"/>
    <s v="D108716724"/>
    <s v="Nguyễn Thị Chung"/>
    <s v="Trưởng nhóm danh dự"/>
    <d v="2012-11-07T00:00:00"/>
    <m/>
    <s v="568168049"/>
    <s v="Lê Thị Lan"/>
    <s v="Thôn Minh Tân, Xã Quảng Minh, Huyện Hải Hà, Quảng Ninh"/>
    <m/>
    <s v="0333761163"/>
    <s v="01663681945"/>
    <s v="AC/018P-0350882"/>
    <m/>
    <d v="2019-05-15T00:00:00"/>
    <d v="2019-11-14T00:00:00"/>
    <n v="2536425"/>
    <n v="2536425"/>
    <d v="2019-05-23T00:00:00"/>
    <m/>
    <n v="2536425"/>
    <m/>
    <s v="TAL"/>
    <n v="15"/>
    <n v="5"/>
    <s v="568168049155"/>
    <n v="2536425"/>
    <n v="2536425"/>
    <n v="0"/>
    <m/>
  </r>
  <r>
    <n v="1168"/>
    <s v="Bảo Việt Nhân Thọ Móng Cái"/>
    <m/>
    <s v="S108701001"/>
    <s v="Phòng KD Móng Cái - MCA"/>
    <s v="A108701006"/>
    <s v="Ban Hải Hà 1 - MCA"/>
    <m/>
    <x v="16"/>
    <s v="D108716724"/>
    <s v="Nguyễn Thị Chung"/>
    <s v="Trưởng nhóm danh dự"/>
    <d v="2012-11-07T00:00:00"/>
    <m/>
    <s v="568395551"/>
    <s v="Lê Thị Mai"/>
    <s v="Thôn 1, Xã Quảng Chính, Huyện Hải Hà, Quảng Ninh"/>
    <m/>
    <m/>
    <s v="01655 317 610"/>
    <s v="AC/018P-0350883"/>
    <m/>
    <d v="2019-05-15T00:00:00"/>
    <d v="2020-05-14T00:00:00"/>
    <n v="7562220"/>
    <n v="7562220"/>
    <d v="2019-05-23T00:00:00"/>
    <m/>
    <n v="7562220"/>
    <m/>
    <s v="TAL"/>
    <n v="15"/>
    <n v="5"/>
    <s v="568395551155"/>
    <n v="7562220"/>
    <n v="7562220"/>
    <n v="0"/>
    <m/>
  </r>
  <r>
    <n v="1169"/>
    <s v="Bảo Việt Nhân Thọ Móng Cái"/>
    <m/>
    <s v="S108701001"/>
    <s v="Phòng KD Móng Cái - MCA"/>
    <s v="A108701006"/>
    <s v="Ban Hải Hà 1 - MCA"/>
    <m/>
    <x v="16"/>
    <s v="D108716724"/>
    <s v="Nguyễn Thị Chung"/>
    <s v="Trưởng nhóm danh dự"/>
    <d v="2012-11-07T00:00:00"/>
    <m/>
    <s v="569238488"/>
    <s v="Nguyễn Ngọc Tiến"/>
    <s v="Thôn 2, Xã Quảng Minh, Huyện Hải Hà, Quảng Ninh"/>
    <m/>
    <m/>
    <s v="0936559166"/>
    <s v="AC/018P-0350884"/>
    <m/>
    <d v="2019-05-16T00:00:00"/>
    <d v="2019-11-15T00:00:00"/>
    <n v="7652925"/>
    <m/>
    <m/>
    <m/>
    <n v="7652925"/>
    <m/>
    <s v="TAL"/>
    <n v="16"/>
    <n v="5"/>
    <s v="569238488165"/>
    <n v="7652925"/>
    <s v=""/>
    <s v=""/>
    <m/>
  </r>
  <r>
    <n v="1170"/>
    <s v="Bảo Việt Nhân Thọ Móng Cái"/>
    <m/>
    <s v="S108701001"/>
    <s v="Phòng KD Móng Cái - MCA"/>
    <s v="A108701006"/>
    <s v="Ban Hải Hà 1 - MCA"/>
    <m/>
    <x v="16"/>
    <s v="D108716724"/>
    <s v="Nguyễn Thị Chung"/>
    <s v="Trưởng nhóm danh dự"/>
    <d v="2012-11-07T00:00:00"/>
    <m/>
    <s v="569238504"/>
    <s v="Phạm Đức Hiệp"/>
    <s v="157 Thôn Bắc, Xã Phú Hải, Huyện Hải Hà, Quảng Ninh"/>
    <m/>
    <m/>
    <s v="01627395268"/>
    <s v="AC/018P-0350885"/>
    <m/>
    <d v="2019-05-16T00:00:00"/>
    <d v="2020-05-15T00:00:00"/>
    <n v="15511422"/>
    <m/>
    <m/>
    <m/>
    <n v="15511422"/>
    <m/>
    <s v="TAL"/>
    <n v="16"/>
    <n v="5"/>
    <s v="569238504165"/>
    <n v="15511422"/>
    <s v=""/>
    <s v=""/>
    <m/>
  </r>
  <r>
    <n v="1171"/>
    <s v="Bảo Việt Nhân Thọ Móng Cái"/>
    <m/>
    <s v="S108701001"/>
    <s v="Phòng KD Móng Cái - MCA"/>
    <s v="A108701006"/>
    <s v="Ban Hải Hà 1 - MCA"/>
    <m/>
    <x v="16"/>
    <s v="D108716724"/>
    <s v="Nguyễn Thị Chung"/>
    <s v="Trưởng nhóm danh dự"/>
    <d v="2012-11-07T00:00:00"/>
    <m/>
    <s v="569029823"/>
    <s v="Nguyễn Thị Thủy"/>
    <s v="Thôn 2, Xã Quảng Minh, Huyện Hải Hà, Quảng Ninh"/>
    <s v="01692907868"/>
    <m/>
    <s v="01642907868"/>
    <s v="AC/018P-0350886"/>
    <m/>
    <d v="2019-05-17T00:00:00"/>
    <d v="2020-05-16T00:00:00"/>
    <n v="10090560"/>
    <m/>
    <m/>
    <m/>
    <n v="10090560"/>
    <m/>
    <s v="TAL"/>
    <n v="17"/>
    <n v="5"/>
    <s v="569029823175"/>
    <n v="10090560"/>
    <s v=""/>
    <s v=""/>
    <m/>
  </r>
  <r>
    <n v="1172"/>
    <s v="Bảo Việt Nhân Thọ Móng Cái"/>
    <m/>
    <s v="S108701001"/>
    <s v="Phòng KD Móng Cái - MCA"/>
    <s v="A108701006"/>
    <s v="Ban Hải Hà 1 - MCA"/>
    <m/>
    <x v="16"/>
    <s v="D108716724"/>
    <s v="Nguyễn Thị Chung"/>
    <s v="Trưởng nhóm danh dự"/>
    <d v="2012-11-07T00:00:00"/>
    <m/>
    <s v="568583970"/>
    <s v="Bùi Thị Lưu"/>
    <s v="Thôn 03, Xã Quảng Minh, Huyện Hải Hà, Quảng Ninh"/>
    <m/>
    <m/>
    <s v="0988438654"/>
    <s v="AC/018P-0350889"/>
    <m/>
    <d v="2019-05-18T00:00:00"/>
    <d v="2020-05-17T00:00:00"/>
    <n v="5011320"/>
    <m/>
    <m/>
    <m/>
    <n v="5011320"/>
    <m/>
    <s v="TAL"/>
    <n v="18"/>
    <n v="5"/>
    <s v="568583970185"/>
    <n v="5011320"/>
    <s v=""/>
    <s v=""/>
    <m/>
  </r>
  <r>
    <n v="1173"/>
    <s v="Bảo Việt Nhân Thọ Móng Cái"/>
    <m/>
    <s v="S108701001"/>
    <s v="Phòng KD Móng Cái - MCA"/>
    <s v="A108701006"/>
    <s v="Ban Hải Hà 1 - MCA"/>
    <m/>
    <x v="16"/>
    <s v="D108716724"/>
    <s v="Nguyễn Thị Chung"/>
    <s v="Trưởng nhóm danh dự"/>
    <d v="2012-11-07T00:00:00"/>
    <m/>
    <s v="568584079"/>
    <s v="Nguyễn Văn Đoàn"/>
    <s v="Thôn 03, Xã Quảng Minh, Huyện Hải Hà, Quảng Ninh"/>
    <m/>
    <m/>
    <s v="0984573576"/>
    <s v="AC/018P-0350890"/>
    <m/>
    <d v="2019-05-18T00:00:00"/>
    <d v="2020-05-17T00:00:00"/>
    <n v="6011320"/>
    <n v="6011320"/>
    <d v="2019-05-23T00:00:00"/>
    <m/>
    <n v="6011320"/>
    <m/>
    <s v="TAL"/>
    <n v="18"/>
    <n v="5"/>
    <s v="568584079185"/>
    <n v="6011320"/>
    <n v="6011320"/>
    <n v="0"/>
    <m/>
  </r>
  <r>
    <n v="1174"/>
    <s v="Bảo Việt Nhân Thọ Móng Cái"/>
    <m/>
    <s v="S108701001"/>
    <s v="Phòng KD Móng Cái - MCA"/>
    <s v="A108701006"/>
    <s v="Ban Hải Hà 1 - MCA"/>
    <m/>
    <x v="16"/>
    <s v="D108716724"/>
    <s v="Nguyễn Thị Chung"/>
    <s v="Trưởng nhóm danh dự"/>
    <d v="2012-11-07T00:00:00"/>
    <m/>
    <s v="568583719"/>
    <s v="Phạm Thị Tiền"/>
    <s v="Thôn 03, Xã Quảng Minh, Huyện Hải Hà, Quảng Ninh"/>
    <m/>
    <m/>
    <s v="01639688458"/>
    <s v="AC/018P-0350887"/>
    <m/>
    <d v="2019-05-18T00:00:00"/>
    <d v="2020-05-17T00:00:00"/>
    <n v="6011320"/>
    <n v="6011320"/>
    <d v="2019-05-23T00:00:00"/>
    <m/>
    <n v="6011320"/>
    <m/>
    <s v="TAL"/>
    <n v="18"/>
    <n v="5"/>
    <s v="568583719185"/>
    <n v="6011320"/>
    <n v="6011320"/>
    <n v="0"/>
    <m/>
  </r>
  <r>
    <n v="1175"/>
    <s v="Bảo Việt Nhân Thọ Móng Cái"/>
    <m/>
    <s v="S108701001"/>
    <s v="Phòng KD Móng Cái - MCA"/>
    <s v="A108701006"/>
    <s v="Ban Hải Hà 1 - MCA"/>
    <m/>
    <x v="16"/>
    <s v="D108716724"/>
    <s v="Nguyễn Thị Chung"/>
    <s v="Trưởng nhóm danh dự"/>
    <d v="2012-11-07T00:00:00"/>
    <m/>
    <s v="568583872"/>
    <s v="Nguyễn Thị Hái"/>
    <s v="Thôn 03, Xã Quảng Minh, Huyện Hải Hà, Quảng Ninh"/>
    <m/>
    <m/>
    <s v="01644361985"/>
    <s v="AC/018P-0350888"/>
    <m/>
    <d v="2019-05-18T00:00:00"/>
    <d v="2020-05-17T00:00:00"/>
    <n v="5216740"/>
    <n v="5216740"/>
    <d v="2019-05-23T00:00:00"/>
    <m/>
    <n v="5216740"/>
    <m/>
    <s v="TAL"/>
    <n v="18"/>
    <n v="5"/>
    <s v="568583872185"/>
    <n v="5216740"/>
    <n v="5216740"/>
    <n v="0"/>
    <m/>
  </r>
  <r>
    <n v="1176"/>
    <s v="Bảo Việt Nhân Thọ Móng Cái"/>
    <m/>
    <s v="S108701001"/>
    <s v="Phòng KD Móng Cái - MCA"/>
    <s v="A108701006"/>
    <s v="Ban Hải Hà 1 - MCA"/>
    <m/>
    <x v="16"/>
    <s v="D108716724"/>
    <s v="Nguyễn Thị Chung"/>
    <s v="Trưởng nhóm danh dự"/>
    <d v="2012-11-07T00:00:00"/>
    <m/>
    <s v="569224968"/>
    <s v="Phạm Mạnh Huyên"/>
    <s v="276 Nguyễn Du, Thị trấn Quảng Hà, Huyện Hải Hà, Quảng Ninh"/>
    <s v="0965 211 437"/>
    <m/>
    <s v="0976912888"/>
    <s v="AC/018P-0350891"/>
    <m/>
    <d v="2019-05-20T00:00:00"/>
    <d v="2019-06-19T00:00:00"/>
    <n v="1500000"/>
    <m/>
    <m/>
    <m/>
    <n v="1500000"/>
    <m/>
    <s v="TAL"/>
    <n v="20"/>
    <n v="5"/>
    <s v="569224968205"/>
    <n v="1500000"/>
    <s v=""/>
    <s v=""/>
    <m/>
  </r>
  <r>
    <n v="1177"/>
    <s v="Bảo Việt Nhân Thọ Móng Cái"/>
    <m/>
    <s v="S108701001"/>
    <s v="Phòng KD Móng Cái - MCA"/>
    <s v="A108701006"/>
    <s v="Ban Hải Hà 1 - MCA"/>
    <m/>
    <x v="16"/>
    <s v="D108716724"/>
    <s v="Nguyễn Thị Chung"/>
    <s v="Trưởng nhóm danh dự"/>
    <d v="2012-11-07T00:00:00"/>
    <m/>
    <s v="568205915"/>
    <s v="Hoàng Thị Thủy"/>
    <s v="Thôn 1, Xã Quảng Minh, Huyện Hải Hà, Quảng Ninh"/>
    <m/>
    <m/>
    <s v="01677306694"/>
    <s v="AC/018P-0350892"/>
    <m/>
    <d v="2019-05-27T00:00:00"/>
    <d v="2019-08-26T00:00:00"/>
    <n v="1531932"/>
    <m/>
    <m/>
    <m/>
    <m/>
    <m/>
    <s v="TAL"/>
    <n v="27"/>
    <n v="5"/>
    <s v="568205915275"/>
    <s v=""/>
    <s v=""/>
    <s v=""/>
    <m/>
  </r>
  <r>
    <n v="1178"/>
    <s v="Bảo Việt Nhân Thọ Móng Cái"/>
    <m/>
    <s v="S108701001"/>
    <s v="Phòng KD Móng Cái - MCA"/>
    <s v="A108701006"/>
    <s v="Ban Hải Hà 1 - MCA"/>
    <m/>
    <x v="16"/>
    <s v="D108716724"/>
    <s v="Nguyễn Thị Chung"/>
    <s v="Trưởng nhóm danh dự"/>
    <d v="2012-11-07T00:00:00"/>
    <m/>
    <s v="568405101"/>
    <s v="Phạm Mạnh Huyên"/>
    <s v="276 Nguyễn Du, Thị trấn Quảng Hà, Huyện Hải Hà, Quảng Ninh"/>
    <s v="0965 211 437"/>
    <m/>
    <s v="0976912888"/>
    <s v="AC/018P-0350893"/>
    <m/>
    <d v="2019-05-28T00:00:00"/>
    <d v="2019-06-27T00:00:00"/>
    <n v="1071600"/>
    <m/>
    <m/>
    <m/>
    <m/>
    <m/>
    <s v="TAL"/>
    <n v="28"/>
    <n v="5"/>
    <s v="568405101285"/>
    <s v=""/>
    <s v=""/>
    <s v=""/>
    <m/>
  </r>
  <r>
    <n v="1179"/>
    <s v="Bảo Việt Nhân Thọ Móng Cái"/>
    <m/>
    <s v="S108701001"/>
    <s v="Phòng KD Móng Cái - MCA"/>
    <s v="A108701006"/>
    <s v="Ban Hải Hà 1 - MCA"/>
    <m/>
    <x v="16"/>
    <s v="D108717033"/>
    <s v="Trần Thị Hằng"/>
    <s v="Tư vấn tài chính"/>
    <d v="2013-01-17T00:00:00"/>
    <m/>
    <s v="569037101"/>
    <s v="Vũ Thị Đông"/>
    <s v="Thôn 8, Xã Quảng Chính, Huyện Hải Hà, Quảng Ninh"/>
    <m/>
    <m/>
    <s v="0973831780"/>
    <s v="AC/018P-0349734"/>
    <m/>
    <d v="2019-05-24T00:00:00"/>
    <d v="2020-05-23T00:00:00"/>
    <n v="4998877"/>
    <m/>
    <m/>
    <m/>
    <n v="4998877"/>
    <m/>
    <s v="TAL"/>
    <n v="24"/>
    <n v="5"/>
    <s v="569037101245"/>
    <n v="4998877"/>
    <s v=""/>
    <s v=""/>
    <m/>
  </r>
  <r>
    <n v="1180"/>
    <s v="Bảo Việt Nhân Thọ Móng Cái"/>
    <m/>
    <s v="S108701001"/>
    <s v="Phòng KD Móng Cái - MCA"/>
    <s v="A108701006"/>
    <s v="Ban Hải Hà 1 - MCA"/>
    <m/>
    <x v="16"/>
    <s v="D108717033"/>
    <s v="Trần Thị Hằng"/>
    <s v="Tư vấn tài chính"/>
    <d v="2013-01-17T00:00:00"/>
    <m/>
    <s v="568792684"/>
    <s v="Trương Văn Toàn"/>
    <s v="Thôn 8, Xã Quảng Chính, Huyện Hải Hà, Quảng Ninh"/>
    <m/>
    <m/>
    <s v="01696483514"/>
    <s v="AC/018P-0349733"/>
    <m/>
    <d v="2019-05-24T00:00:00"/>
    <d v="2020-05-23T00:00:00"/>
    <n v="14999596"/>
    <m/>
    <m/>
    <m/>
    <n v="14999596"/>
    <m/>
    <s v="TAL"/>
    <n v="24"/>
    <n v="5"/>
    <s v="568792684245"/>
    <n v="14999596"/>
    <s v=""/>
    <s v=""/>
    <m/>
  </r>
  <r>
    <n v="1181"/>
    <s v="Bảo Việt Nhân Thọ Móng Cái"/>
    <m/>
    <s v="S108701001"/>
    <s v="Phòng KD Móng Cái - MCA"/>
    <s v="A108701006"/>
    <s v="Ban Hải Hà 1 - MCA"/>
    <m/>
    <x v="16"/>
    <s v="D108717051"/>
    <s v="Phạm Quốc Việt"/>
    <s v="Tư vấn tài chính"/>
    <d v="2013-01-17T00:00:00"/>
    <m/>
    <s v="569352179"/>
    <s v="Lê Văn Minh"/>
    <s v="Khu 5, Thị trấn NT Thái Bình, Huyện Đình Lập, Lạng Sơn"/>
    <m/>
    <m/>
    <s v="0353036991"/>
    <s v="AC/018P-0349642"/>
    <m/>
    <d v="2019-04-30T00:00:00"/>
    <d v="2019-10-30T00:00:00"/>
    <n v="3000000"/>
    <n v="3000000"/>
    <d v="2019-05-10T00:00:00"/>
    <m/>
    <n v="3000000"/>
    <m/>
    <s v="TAL"/>
    <n v="30"/>
    <n v="4"/>
    <s v="569352179304"/>
    <n v="3000000"/>
    <n v="3000000"/>
    <s v="AC/018P-0349642"/>
    <m/>
  </r>
  <r>
    <n v="1182"/>
    <s v="Bảo Việt Nhân Thọ Móng Cái"/>
    <m/>
    <s v="S108701001"/>
    <s v="Phòng KD Móng Cái - MCA"/>
    <s v="A108701006"/>
    <s v="Ban Hải Hà 1 - MCA"/>
    <m/>
    <x v="16"/>
    <s v="D108717051"/>
    <s v="Phạm Quốc Việt"/>
    <s v="Tư vấn tài chính"/>
    <d v="2013-01-17T00:00:00"/>
    <m/>
    <s v="02401800006847"/>
    <s v="Nguyễn Thị Thương"/>
    <s v="Cái Đước, Huyện Hải Hà, Tỉnh Quảng Ninh"/>
    <s v="0375298654"/>
    <m/>
    <m/>
    <s v="08700010544"/>
    <m/>
    <d v="2019-05-09T00:00:00"/>
    <d v="2019-06-08T00:00:00"/>
    <n v="254400"/>
    <m/>
    <m/>
    <m/>
    <n v="254400"/>
    <m/>
    <s v="BVL"/>
    <n v="9"/>
    <n v="5"/>
    <s v="0240180000684795"/>
    <n v="254400"/>
    <s v=""/>
    <s v=""/>
    <m/>
  </r>
  <r>
    <n v="1183"/>
    <s v="Bảo Việt Nhân Thọ Móng Cái"/>
    <m/>
    <s v="S108701001"/>
    <s v="Phòng KD Móng Cái - MCA"/>
    <s v="A108701006"/>
    <s v="Ban Hải Hà 1 - MCA"/>
    <m/>
    <x v="16"/>
    <s v="D108717051"/>
    <s v="Phạm Quốc Việt"/>
    <s v="Tư vấn tài chính"/>
    <d v="2013-01-17T00:00:00"/>
    <m/>
    <s v="569156699"/>
    <s v="Phạm Quang Thái"/>
    <s v="Thôn Nhâm Cao, Xã Đại Bình, Huyện Đầm Hà, Quảng Ninh"/>
    <m/>
    <m/>
    <s v="0989368158"/>
    <s v="AC/018P-0350895"/>
    <m/>
    <d v="2019-05-14T00:00:00"/>
    <d v="2019-06-13T00:00:00"/>
    <n v="1038334"/>
    <m/>
    <m/>
    <m/>
    <n v="1038334"/>
    <m/>
    <s v="TAL"/>
    <n v="14"/>
    <n v="5"/>
    <s v="569156699145"/>
    <n v="1038334"/>
    <s v=""/>
    <s v=""/>
    <m/>
  </r>
  <r>
    <n v="1184"/>
    <s v="Bảo Việt Nhân Thọ Móng Cái"/>
    <m/>
    <s v="S108701001"/>
    <s v="Phòng KD Móng Cái - MCA"/>
    <s v="A108701006"/>
    <s v="Ban Hải Hà 1 - MCA"/>
    <m/>
    <x v="16"/>
    <s v="D108718713"/>
    <s v="An Văn Hoạt"/>
    <s v="Tiền trưởng nhóm"/>
    <d v="2013-07-17T00:00:00"/>
    <m/>
    <s v="568307985"/>
    <s v="Hà Đình Lê"/>
    <s v="Khu 2, Thị trấn Ba Chẽ, Huyện Ba Chẽ, Quảng Ninh"/>
    <m/>
    <m/>
    <s v="01233 858 856"/>
    <s v="AC/018P-0350897"/>
    <m/>
    <d v="2019-05-01T00:00:00"/>
    <d v="2019-05-31T00:00:00"/>
    <n v="500000"/>
    <n v="500000"/>
    <d v="2019-05-14T00:00:00"/>
    <m/>
    <n v="500000"/>
    <m/>
    <s v="TAL"/>
    <n v="1"/>
    <n v="5"/>
    <s v="56830798515"/>
    <n v="500000"/>
    <n v="500000"/>
    <n v="0"/>
    <m/>
  </r>
  <r>
    <n v="1185"/>
    <s v="Bảo Việt Nhân Thọ Móng Cái"/>
    <m/>
    <s v="S108701001"/>
    <s v="Phòng KD Móng Cái - MCA"/>
    <s v="A108701006"/>
    <s v="Ban Hải Hà 1 - MCA"/>
    <m/>
    <x v="16"/>
    <s v="D108718713"/>
    <s v="An Văn Hoạt"/>
    <s v="Tiền trưởng nhóm"/>
    <d v="2013-07-17T00:00:00"/>
    <m/>
    <s v="568307951"/>
    <s v="Tô Thị Chung"/>
    <s v="Khu 2, Thị trấn Ba Chẽ, Huyện Ba Chẽ, Quảng Ninh"/>
    <m/>
    <m/>
    <s v="0943 001 254"/>
    <s v="AC/018P-0350896"/>
    <m/>
    <d v="2019-05-01T00:00:00"/>
    <d v="2019-07-31T00:00:00"/>
    <n v="1500000"/>
    <n v="1500000"/>
    <d v="2019-05-20T00:00:00"/>
    <m/>
    <n v="1500000"/>
    <m/>
    <s v="TAL"/>
    <n v="1"/>
    <n v="5"/>
    <s v="56830795115"/>
    <n v="1500000"/>
    <n v="1500000"/>
    <n v="0"/>
    <m/>
  </r>
  <r>
    <n v="1186"/>
    <s v="Bảo Việt Nhân Thọ Móng Cái"/>
    <m/>
    <s v="S108701001"/>
    <s v="Phòng KD Móng Cái - MCA"/>
    <s v="A108701006"/>
    <s v="Ban Hải Hà 1 - MCA"/>
    <m/>
    <x v="16"/>
    <s v="D108718713"/>
    <s v="An Văn Hoạt"/>
    <s v="Tiền trưởng nhóm"/>
    <d v="2013-07-17T00:00:00"/>
    <m/>
    <s v="568315067"/>
    <s v="Hoàng Thị  Mùi"/>
    <s v="Khu 2, Thị trấn Ba Chẽ, Huyện Ba Chẽ, Quảng Ninh"/>
    <m/>
    <m/>
    <s v="01666 828 458"/>
    <s v="AC/018P-0350902"/>
    <m/>
    <d v="2019-05-04T00:00:00"/>
    <d v="2019-11-03T00:00:00"/>
    <n v="4011760"/>
    <n v="4011760"/>
    <d v="2019-05-14T00:00:00"/>
    <m/>
    <n v="4011760"/>
    <m/>
    <s v="TAL"/>
    <n v="4"/>
    <n v="5"/>
    <s v="56831506745"/>
    <n v="4011760"/>
    <n v="4011760"/>
    <s v="AC/018P-0350902"/>
    <m/>
  </r>
  <r>
    <n v="1187"/>
    <s v="Bảo Việt Nhân Thọ Móng Cái"/>
    <m/>
    <s v="S108701001"/>
    <s v="Phòng KD Móng Cái - MCA"/>
    <s v="A108701006"/>
    <s v="Ban Hải Hà 1 - MCA"/>
    <m/>
    <x v="16"/>
    <s v="D108718713"/>
    <s v="An Văn Hoạt"/>
    <s v="Tiền trưởng nhóm"/>
    <d v="2013-07-17T00:00:00"/>
    <m/>
    <s v="568308112"/>
    <s v="Phạm Thị Ngọc Hạnh"/>
    <s v="Khu 2, Thị trấn Ba Chẽ, Huyện Ba Chẽ, Quảng Ninh"/>
    <m/>
    <m/>
    <s v="0919 721 910"/>
    <s v="AC/018P-0350901"/>
    <m/>
    <d v="2019-05-04T00:00:00"/>
    <d v="2019-08-03T00:00:00"/>
    <n v="1543929"/>
    <m/>
    <m/>
    <m/>
    <n v="1543929"/>
    <m/>
    <s v="TAL"/>
    <n v="4"/>
    <n v="5"/>
    <s v="56830811245"/>
    <n v="1543929"/>
    <s v=""/>
    <s v=""/>
    <m/>
  </r>
  <r>
    <n v="1188"/>
    <s v="Bảo Việt Nhân Thọ Móng Cái"/>
    <m/>
    <s v="S108701001"/>
    <s v="Phòng KD Móng Cái - MCA"/>
    <s v="A108701006"/>
    <s v="Ban Hải Hà 1 - MCA"/>
    <m/>
    <x v="16"/>
    <s v="D108718713"/>
    <s v="An Văn Hoạt"/>
    <s v="Tiền trưởng nhóm"/>
    <d v="2013-07-17T00:00:00"/>
    <m/>
    <s v="568262032"/>
    <s v="Nguyễn Thị Dương"/>
    <s v="Khu 3, Thị trấn Ba Chẽ, Huyện Ba Chẽ, Quảng Ninh"/>
    <m/>
    <m/>
    <s v="01699538598"/>
    <s v="AC/018P-0350898"/>
    <m/>
    <d v="2019-05-04T00:00:00"/>
    <d v="2019-06-03T00:00:00"/>
    <n v="508456"/>
    <n v="508456"/>
    <d v="2019-05-18T00:00:00"/>
    <m/>
    <n v="508456"/>
    <m/>
    <s v="TAL"/>
    <n v="4"/>
    <n v="5"/>
    <s v="56826203245"/>
    <n v="508456"/>
    <n v="508456"/>
    <n v="0"/>
    <m/>
  </r>
  <r>
    <n v="1189"/>
    <s v="Bảo Việt Nhân Thọ Móng Cái"/>
    <m/>
    <s v="S108701001"/>
    <s v="Phòng KD Móng Cái - MCA"/>
    <s v="A108701006"/>
    <s v="Ban Hải Hà 1 - MCA"/>
    <m/>
    <x v="16"/>
    <s v="D108718713"/>
    <s v="An Văn Hoạt"/>
    <s v="Tiền trưởng nhóm"/>
    <d v="2013-07-17T00:00:00"/>
    <m/>
    <s v="568423707"/>
    <s v="Đinh Thị Hợp"/>
    <s v="Khu 1, Thị trấn Ba Chẽ, Huyện Ba Chẽ, Quảng Ninh"/>
    <m/>
    <m/>
    <s v="0915636536"/>
    <s v="AC/018P-0350904"/>
    <m/>
    <d v="2019-05-04T00:00:00"/>
    <d v="2019-06-03T00:00:00"/>
    <n v="1000000"/>
    <n v="1000000"/>
    <d v="2019-05-14T00:00:00"/>
    <m/>
    <n v="1000000"/>
    <m/>
    <s v="TAL"/>
    <n v="4"/>
    <n v="5"/>
    <s v="56842370745"/>
    <n v="1000000"/>
    <n v="1000000"/>
    <s v="AC/018P-0350904"/>
    <m/>
  </r>
  <r>
    <n v="1190"/>
    <s v="Bảo Việt Nhân Thọ Móng Cái"/>
    <m/>
    <s v="S108701001"/>
    <s v="Phòng KD Móng Cái - MCA"/>
    <s v="A108701006"/>
    <s v="Ban Hải Hà 1 - MCA"/>
    <m/>
    <x v="16"/>
    <s v="D108718713"/>
    <s v="An Văn Hoạt"/>
    <s v="Tiền trưởng nhóm"/>
    <d v="2013-07-17T00:00:00"/>
    <m/>
    <s v="568315526"/>
    <s v="Đinh Thị Tuyết"/>
    <s v="Khu 1, Thị trấn Ba Chẽ, Huyện Ba Chẽ, Quảng Ninh"/>
    <m/>
    <m/>
    <s v="01647 371 199"/>
    <s v="AC/018P-0350903"/>
    <m/>
    <d v="2019-05-04T00:00:00"/>
    <d v="2019-11-03T00:00:00"/>
    <n v="5149929"/>
    <n v="5149929"/>
    <d v="2019-05-24T00:00:00"/>
    <m/>
    <n v="5149929"/>
    <m/>
    <s v="TAL"/>
    <n v="4"/>
    <n v="5"/>
    <s v="56831552645"/>
    <n v="5149929"/>
    <n v="5149929"/>
    <n v="0"/>
    <m/>
  </r>
  <r>
    <n v="1191"/>
    <s v="Bảo Việt Nhân Thọ Móng Cái"/>
    <m/>
    <s v="S108701001"/>
    <s v="Phòng KD Móng Cái - MCA"/>
    <s v="A108701006"/>
    <s v="Ban Hải Hà 1 - MCA"/>
    <m/>
    <x v="16"/>
    <s v="D108718713"/>
    <s v="An Văn Hoạt"/>
    <s v="Tiền trưởng nhóm"/>
    <d v="2013-07-17T00:00:00"/>
    <m/>
    <s v="568307936"/>
    <s v="Nguyễn Xuân Trường"/>
    <s v="Khu 2, Thị trấn Ba Chẽ, Huyện Ba Chẽ, Quảng Ninh"/>
    <m/>
    <m/>
    <s v="0913 760 740"/>
    <s v="AC/018P-0350900"/>
    <m/>
    <d v="2019-05-04T00:00:00"/>
    <d v="2019-08-03T00:00:00"/>
    <n v="2500000"/>
    <m/>
    <m/>
    <m/>
    <n v="2500000"/>
    <m/>
    <s v="TAL"/>
    <n v="4"/>
    <n v="5"/>
    <s v="56830793645"/>
    <n v="2500000"/>
    <s v=""/>
    <s v=""/>
    <m/>
  </r>
  <r>
    <n v="1192"/>
    <s v="Bảo Việt Nhân Thọ Móng Cái"/>
    <m/>
    <s v="S108701001"/>
    <s v="Phòng KD Móng Cái - MCA"/>
    <s v="A108701006"/>
    <s v="Ban Hải Hà 1 - MCA"/>
    <m/>
    <x v="16"/>
    <s v="D108718713"/>
    <s v="An Văn Hoạt"/>
    <s v="Tiền trưởng nhóm"/>
    <d v="2013-07-17T00:00:00"/>
    <m/>
    <s v="568262075"/>
    <s v="Ngô Văn Chỉnh"/>
    <s v="Khu 3, Thị trấn Ba Chẽ, Huyện Ba Chẽ, Quảng Ninh"/>
    <m/>
    <m/>
    <m/>
    <s v="AC/018P-0350899"/>
    <m/>
    <d v="2019-05-04T00:00:00"/>
    <d v="2019-06-03T00:00:00"/>
    <n v="517090"/>
    <n v="517090"/>
    <d v="2019-05-18T00:00:00"/>
    <m/>
    <n v="517090"/>
    <m/>
    <s v="TAL"/>
    <n v="4"/>
    <n v="5"/>
    <s v="56826207545"/>
    <n v="517090"/>
    <n v="517090"/>
    <n v="0"/>
    <m/>
  </r>
  <r>
    <n v="1193"/>
    <s v="Bảo Việt Nhân Thọ Móng Cái"/>
    <m/>
    <s v="S108701001"/>
    <s v="Phòng KD Móng Cái - MCA"/>
    <s v="A108701006"/>
    <s v="Ban Hải Hà 1 - MCA"/>
    <m/>
    <x v="16"/>
    <s v="D108718713"/>
    <s v="An Văn Hoạt"/>
    <s v="Tiền trưởng nhóm"/>
    <d v="2013-07-17T00:00:00"/>
    <m/>
    <s v="568270922"/>
    <s v="Vi Thị Hoài"/>
    <s v="Đồn Đạc, Xã Đồn Đạc, Huyện Ba Chẽ, Quảng Ninh"/>
    <m/>
    <m/>
    <s v="01236 998 051"/>
    <s v="AC/018P-0350905"/>
    <m/>
    <d v="2019-05-05T00:00:00"/>
    <d v="2019-08-04T00:00:00"/>
    <n v="1543929"/>
    <n v="1543929"/>
    <d v="2019-05-14T00:00:00"/>
    <m/>
    <n v="1543929"/>
    <m/>
    <s v="TAL"/>
    <n v="5"/>
    <n v="5"/>
    <s v="56827092255"/>
    <n v="1543929"/>
    <n v="1543929"/>
    <n v="0"/>
    <m/>
  </r>
  <r>
    <n v="1194"/>
    <s v="Bảo Việt Nhân Thọ Móng Cái"/>
    <m/>
    <s v="S108701001"/>
    <s v="Phòng KD Móng Cái - MCA"/>
    <s v="A108701006"/>
    <s v="Ban Hải Hà 1 - MCA"/>
    <m/>
    <x v="16"/>
    <s v="D108718713"/>
    <s v="An Văn Hoạt"/>
    <s v="Tiền trưởng nhóm"/>
    <d v="2013-07-17T00:00:00"/>
    <m/>
    <s v="568310609"/>
    <s v="Trịnh Thúy Tờ"/>
    <s v="Khu 2, Thị trấn Ba Chẽ, Huyện Ba Chẽ, Quảng Ninh"/>
    <m/>
    <m/>
    <s v="0125 720 7931"/>
    <s v="AC/018P-0350907"/>
    <m/>
    <d v="2019-05-06T00:00:00"/>
    <d v="2019-08-05T00:00:00"/>
    <n v="1500000"/>
    <n v="1500000"/>
    <d v="2019-05-20T00:00:00"/>
    <m/>
    <n v="1500000"/>
    <m/>
    <s v="TAL"/>
    <n v="6"/>
    <n v="5"/>
    <s v="56831060965"/>
    <n v="1500000"/>
    <n v="1500000"/>
    <n v="0"/>
    <m/>
  </r>
  <r>
    <n v="1195"/>
    <s v="Bảo Việt Nhân Thọ Móng Cái"/>
    <m/>
    <s v="S108701001"/>
    <s v="Phòng KD Móng Cái - MCA"/>
    <s v="A108701006"/>
    <s v="Ban Hải Hà 1 - MCA"/>
    <m/>
    <x v="16"/>
    <s v="D108718713"/>
    <s v="An Văn Hoạt"/>
    <s v="Tiền trưởng nhóm"/>
    <d v="2013-07-17T00:00:00"/>
    <m/>
    <s v="568272103"/>
    <s v="Nguyễn Thị Dung"/>
    <s v="Khu tập thể Trường PTDT Nội trú Ba Chẽ, Thị trấn Ba Chẽ, Huyện Ba Chẽ, Quảng Ninh"/>
    <m/>
    <m/>
    <s v="0927 078 808"/>
    <s v="AC/018P-0350906"/>
    <m/>
    <d v="2019-05-06T00:00:00"/>
    <d v="2019-08-05T00:00:00"/>
    <n v="768515"/>
    <n v="768515"/>
    <d v="2019-05-21T00:00:00"/>
    <m/>
    <n v="768515"/>
    <m/>
    <s v="TAL"/>
    <n v="6"/>
    <n v="5"/>
    <s v="56827210365"/>
    <n v="768515"/>
    <n v="768515"/>
    <n v="0"/>
    <m/>
  </r>
  <r>
    <n v="1196"/>
    <s v="Bảo Việt Nhân Thọ Móng Cái"/>
    <m/>
    <s v="S108701001"/>
    <s v="Phòng KD Móng Cái - MCA"/>
    <s v="A108701006"/>
    <s v="Ban Hải Hà 1 - MCA"/>
    <m/>
    <x v="16"/>
    <s v="D108718713"/>
    <s v="An Văn Hoạt"/>
    <s v="Tiền trưởng nhóm"/>
    <d v="2013-07-17T00:00:00"/>
    <m/>
    <s v="568272089"/>
    <s v="Khúc Thị Yến"/>
    <s v="Khu 7, Thị trấn Ba Chẽ, Huyện Ba Chẽ, Quảng Ninh"/>
    <m/>
    <m/>
    <s v="0969 933 809"/>
    <s v="AC/018P-0350908"/>
    <m/>
    <d v="2019-05-07T00:00:00"/>
    <d v="2019-08-06T00:00:00"/>
    <n v="1546899"/>
    <n v="1546899"/>
    <d v="2019-05-17T00:00:00"/>
    <m/>
    <n v="1546899"/>
    <m/>
    <s v="TAL"/>
    <n v="7"/>
    <n v="5"/>
    <s v="56827208975"/>
    <n v="1546899"/>
    <n v="1546899"/>
    <n v="0"/>
    <m/>
  </r>
  <r>
    <n v="1197"/>
    <s v="Bảo Việt Nhân Thọ Móng Cái"/>
    <m/>
    <s v="S108701001"/>
    <s v="Phòng KD Móng Cái - MCA"/>
    <s v="A108701006"/>
    <s v="Ban Hải Hà 1 - MCA"/>
    <m/>
    <x v="16"/>
    <s v="D108718713"/>
    <s v="An Văn Hoạt"/>
    <s v="Tiền trưởng nhóm"/>
    <d v="2013-07-17T00:00:00"/>
    <m/>
    <s v="568261923"/>
    <s v="Hoàng Ngọc Quyền"/>
    <s v="Khu 2, Thị trấn Ba Chẽ, Huyện Ba Chẽ, Quảng Ninh"/>
    <m/>
    <m/>
    <s v="0947080268"/>
    <s v="AC/018P-0350909"/>
    <m/>
    <d v="2019-05-08T00:00:00"/>
    <d v="2019-06-07T00:00:00"/>
    <n v="1057547"/>
    <n v="1057547"/>
    <d v="2019-05-14T00:00:00"/>
    <m/>
    <n v="1057547"/>
    <m/>
    <s v="TAL"/>
    <n v="8"/>
    <n v="5"/>
    <s v="56826192385"/>
    <n v="1057547"/>
    <n v="1057547"/>
    <s v="AC/018P-0350909"/>
    <m/>
  </r>
  <r>
    <n v="1198"/>
    <s v="Bảo Việt Nhân Thọ Móng Cái"/>
    <m/>
    <s v="S108701001"/>
    <s v="Phòng KD Móng Cái - MCA"/>
    <s v="A108701006"/>
    <s v="Ban Hải Hà 1 - MCA"/>
    <m/>
    <x v="16"/>
    <s v="D108718713"/>
    <s v="An Văn Hoạt"/>
    <s v="Tiền trưởng nhóm"/>
    <d v="2013-07-17T00:00:00"/>
    <m/>
    <s v="02301800141916"/>
    <s v="Nguyễn Văn Vương"/>
    <s v="Khu 5 Thị Trấn Ba Chẽ, Huyện Ba Chẽ, Tỉnh Quảng Ninh"/>
    <m/>
    <m/>
    <m/>
    <s v="08700010545"/>
    <m/>
    <d v="2019-05-12T00:00:00"/>
    <d v="2020-05-11T00:00:00"/>
    <n v="1456900"/>
    <m/>
    <m/>
    <m/>
    <n v="1456900"/>
    <m/>
    <s v="BVL"/>
    <n v="12"/>
    <n v="5"/>
    <s v="02301800141916125"/>
    <n v="1456900"/>
    <n v="1456900"/>
    <n v="0"/>
    <m/>
  </r>
  <r>
    <n v="1199"/>
    <s v="Bảo Việt Nhân Thọ Móng Cái"/>
    <m/>
    <s v="S108701001"/>
    <s v="Phòng KD Móng Cái - MCA"/>
    <s v="A108701006"/>
    <s v="Ban Hải Hà 1 - MCA"/>
    <m/>
    <x v="16"/>
    <s v="D108718713"/>
    <s v="An Văn Hoạt"/>
    <s v="Tiền trưởng nhóm"/>
    <d v="2013-07-17T00:00:00"/>
    <m/>
    <s v="568274332"/>
    <s v="Phạm Minh Tuấn"/>
    <s v="Thôn Tân Tiến, Xã Đồn Đạc, Huyện Ba Chẽ, Quảng Ninh"/>
    <m/>
    <m/>
    <s v="0165 605 3106"/>
    <s v="AC/018P-0350911"/>
    <m/>
    <d v="2019-05-12T00:00:00"/>
    <d v="2019-08-11T00:00:00"/>
    <n v="1557501"/>
    <n v="1557501"/>
    <d v="2019-05-14T00:00:00"/>
    <m/>
    <n v="1557501"/>
    <m/>
    <s v="TAL"/>
    <n v="12"/>
    <n v="5"/>
    <s v="568274332125"/>
    <n v="1557501"/>
    <n v="1557501"/>
    <n v="0"/>
    <m/>
  </r>
  <r>
    <n v="1200"/>
    <s v="Bảo Việt Nhân Thọ Móng Cái"/>
    <m/>
    <s v="S108701001"/>
    <s v="Phòng KD Móng Cái - MCA"/>
    <s v="A108701006"/>
    <s v="Ban Hải Hà 1 - MCA"/>
    <m/>
    <x v="16"/>
    <s v="D108718713"/>
    <s v="An Văn Hoạt"/>
    <s v="Tiền trưởng nhóm"/>
    <d v="2013-07-17T00:00:00"/>
    <m/>
    <s v="568631462"/>
    <s v="Hoàng Minh Ngọc"/>
    <s v="Khu 3A, Thị trấn Ba Chẽ, Huyện Ba Chẽ, Quảng Ninh"/>
    <m/>
    <m/>
    <s v="0915826524"/>
    <s v="AC/018P-0350912"/>
    <m/>
    <d v="2019-05-14T00:00:00"/>
    <d v="2019-08-13T00:00:00"/>
    <n v="1551269"/>
    <n v="1551269"/>
    <d v="2019-05-18T00:00:00"/>
    <m/>
    <n v="1551269"/>
    <m/>
    <s v="TAL"/>
    <n v="14"/>
    <n v="5"/>
    <s v="568631462145"/>
    <n v="1551269"/>
    <n v="1551269"/>
    <s v="AC/018P-0350912"/>
    <m/>
  </r>
  <r>
    <n v="1201"/>
    <s v="Bảo Việt Nhân Thọ Móng Cái"/>
    <m/>
    <s v="S108701001"/>
    <s v="Phòng KD Móng Cái - MCA"/>
    <s v="A108701006"/>
    <s v="Ban Hải Hà 1 - MCA"/>
    <m/>
    <x v="16"/>
    <s v="D108718713"/>
    <s v="An Văn Hoạt"/>
    <s v="Tiền trưởng nhóm"/>
    <d v="2013-07-17T00:00:00"/>
    <m/>
    <s v="568631590"/>
    <s v="Hoàng Thị Hiền"/>
    <s v="Khu 3A, Thị trấn Ba Chẽ, Huyện Ba Chẽ, Quảng Ninh"/>
    <m/>
    <m/>
    <s v="0984576889"/>
    <s v="AC/018P-0350913"/>
    <m/>
    <d v="2019-05-14T00:00:00"/>
    <d v="2019-08-13T00:00:00"/>
    <n v="1523306"/>
    <n v="1523306"/>
    <d v="2019-05-18T00:00:00"/>
    <m/>
    <n v="1523306"/>
    <m/>
    <s v="TAL"/>
    <n v="14"/>
    <n v="5"/>
    <s v="568631590145"/>
    <n v="1523306"/>
    <n v="1523306"/>
    <s v="AC/018P-0350913"/>
    <m/>
  </r>
  <r>
    <n v="1202"/>
    <s v="Bảo Việt Nhân Thọ Móng Cái"/>
    <m/>
    <s v="S108701001"/>
    <s v="Phòng KD Móng Cái - MCA"/>
    <s v="A108701006"/>
    <s v="Ban Hải Hà 1 - MCA"/>
    <m/>
    <x v="16"/>
    <s v="D108718713"/>
    <s v="An Văn Hoạt"/>
    <s v="Tiền trưởng nhóm"/>
    <d v="2013-07-17T00:00:00"/>
    <m/>
    <s v="568512703"/>
    <s v="Đinh Thị Hợp"/>
    <s v="Khu 1, Thị trấn Ba Chẽ, Huyện Ba Chẽ, Quảng Ninh"/>
    <m/>
    <m/>
    <s v="0915636536"/>
    <s v="AC/018P-0350914"/>
    <m/>
    <d v="2019-05-16T00:00:00"/>
    <d v="2019-06-15T00:00:00"/>
    <n v="500000"/>
    <n v="500000"/>
    <d v="2019-05-14T00:00:00"/>
    <m/>
    <n v="500000"/>
    <m/>
    <s v="TAL"/>
    <n v="16"/>
    <n v="5"/>
    <s v="568512703165"/>
    <n v="500000"/>
    <n v="500000"/>
    <s v="AC/018P-0350914"/>
    <m/>
  </r>
  <r>
    <n v="1203"/>
    <s v="Bảo Việt Nhân Thọ Móng Cái"/>
    <m/>
    <s v="S108701001"/>
    <s v="Phòng KD Móng Cái - MCA"/>
    <s v="A108701006"/>
    <s v="Ban Hải Hà 1 - MCA"/>
    <m/>
    <x v="16"/>
    <s v="D108718713"/>
    <s v="An Văn Hoạt"/>
    <s v="Tiền trưởng nhóm"/>
    <d v="2013-07-17T00:00:00"/>
    <m/>
    <s v="02301800075679"/>
    <s v="Tô Mỹ Hương"/>
    <s v="Khu 5 Thị Ba Chẽ, Huyện Ba Chẽ, Tỉnh Quảng Ninh"/>
    <s v="0833167929"/>
    <m/>
    <m/>
    <s v="08700010546"/>
    <s v="08700010546"/>
    <d v="2019-05-17T00:00:00"/>
    <d v="2019-06-16T00:00:00"/>
    <n v="123800"/>
    <n v="123800"/>
    <d v="2019-05-17T00:00:00"/>
    <m/>
    <n v="123800"/>
    <m/>
    <s v="BVL"/>
    <n v="17"/>
    <n v="5"/>
    <s v="02301800075679175"/>
    <n v="123800"/>
    <n v="123800"/>
    <s v="AC/018P-0350915"/>
    <m/>
  </r>
  <r>
    <n v="1204"/>
    <s v="Bảo Việt Nhân Thọ Móng Cái"/>
    <m/>
    <s v="S108701001"/>
    <s v="Phòng KD Móng Cái - MCA"/>
    <s v="A108701006"/>
    <s v="Ban Hải Hà 1 - MCA"/>
    <m/>
    <x v="16"/>
    <s v="D108718713"/>
    <s v="An Văn Hoạt"/>
    <s v="Tiền trưởng nhóm"/>
    <d v="2013-07-17T00:00:00"/>
    <m/>
    <s v="568353059"/>
    <s v="Hoàng Thị Thu"/>
    <s v="Khu 5, Thị trấn Ba Chẽ, Huyện Ba Chẽ, Quảng Ninh"/>
    <m/>
    <m/>
    <s v="01665 523 550"/>
    <s v="AC/018P-0350916"/>
    <m/>
    <d v="2019-05-17T00:00:00"/>
    <d v="2019-08-16T00:00:00"/>
    <n v="1529919"/>
    <n v="1529919"/>
    <d v="2019-05-14T00:00:00"/>
    <m/>
    <n v="1529919"/>
    <m/>
    <s v="TAL"/>
    <n v="17"/>
    <n v="5"/>
    <s v="568353059175"/>
    <n v="1529919"/>
    <n v="1529919"/>
    <s v="AC/018P-0350916"/>
    <m/>
  </r>
  <r>
    <n v="1205"/>
    <s v="Bảo Việt Nhân Thọ Móng Cái"/>
    <m/>
    <s v="S108701001"/>
    <s v="Phòng KD Móng Cái - MCA"/>
    <s v="A108701006"/>
    <s v="Ban Hải Hà 1 - MCA"/>
    <m/>
    <x v="16"/>
    <s v="D108718713"/>
    <s v="An Văn Hoạt"/>
    <s v="Tiền trưởng nhóm"/>
    <d v="2013-07-17T00:00:00"/>
    <m/>
    <s v="568356967"/>
    <s v="Phạm Ánh Tuyết"/>
    <s v="Khu 1, Thị trấn Ba Chẽ, Huyện Ba Chẽ, Quảng Ninh"/>
    <m/>
    <m/>
    <s v="01256 531 991"/>
    <s v="AC/018P-0350918"/>
    <m/>
    <d v="2019-05-17T00:00:00"/>
    <d v="2019-06-16T00:00:00"/>
    <n v="509360"/>
    <n v="509360"/>
    <d v="2019-05-14T00:00:00"/>
    <m/>
    <n v="509360"/>
    <m/>
    <s v="TAL"/>
    <n v="17"/>
    <n v="5"/>
    <s v="568356967175"/>
    <n v="509360"/>
    <n v="509360"/>
    <s v="AC/018P-0350918"/>
    <m/>
  </r>
  <r>
    <n v="1206"/>
    <s v="Bảo Việt Nhân Thọ Móng Cái"/>
    <m/>
    <s v="S108701001"/>
    <s v="Phòng KD Móng Cái - MCA"/>
    <s v="A108701006"/>
    <s v="Ban Hải Hà 1 - MCA"/>
    <m/>
    <x v="16"/>
    <s v="D108718713"/>
    <s v="An Văn Hoạt"/>
    <s v="Tiền trưởng nhóm"/>
    <d v="2013-07-17T00:00:00"/>
    <m/>
    <s v="568353497"/>
    <s v="Tô Thị Loan"/>
    <s v="Khu 2, Thị trấn Ba Chẽ, Huyện Ba Chẽ, Quảng Ninh"/>
    <m/>
    <m/>
    <s v="01677 587 379"/>
    <s v="AC/018P-0350917"/>
    <m/>
    <d v="2019-05-17T00:00:00"/>
    <d v="2019-08-16T00:00:00"/>
    <n v="1535697"/>
    <n v="1535697"/>
    <d v="2019-05-20T00:00:00"/>
    <m/>
    <n v="1535697"/>
    <m/>
    <s v="TAL"/>
    <n v="17"/>
    <n v="5"/>
    <s v="568353497175"/>
    <n v="1535697"/>
    <n v="1535697"/>
    <s v="AC/018P-0350917"/>
    <m/>
  </r>
  <r>
    <n v="1207"/>
    <s v="Bảo Việt Nhân Thọ Móng Cái"/>
    <m/>
    <s v="S108701001"/>
    <s v="Phòng KD Móng Cái - MCA"/>
    <s v="A108701006"/>
    <s v="Ban Hải Hà 1 - MCA"/>
    <m/>
    <x v="16"/>
    <s v="D108718713"/>
    <s v="An Văn Hoạt"/>
    <s v="Tiền trưởng nhóm"/>
    <d v="2013-07-17T00:00:00"/>
    <m/>
    <s v="568280331"/>
    <s v="An Văn Hoạt"/>
    <s v="Khu 3A, Thị trấn Ba Chẽ, Huyện Ba Chẽ, Quảng Ninh"/>
    <s v="0946097727"/>
    <m/>
    <m/>
    <s v="AC/018P-0350919"/>
    <m/>
    <d v="2019-05-20T00:00:00"/>
    <d v="2019-08-19T00:00:00"/>
    <n v="1502970"/>
    <n v="1502970"/>
    <d v="2019-05-14T00:00:00"/>
    <m/>
    <n v="1502970"/>
    <m/>
    <s v="TAL"/>
    <n v="20"/>
    <n v="5"/>
    <s v="568280331205"/>
    <n v="1502970"/>
    <n v="1502970"/>
    <n v="0"/>
    <m/>
  </r>
  <r>
    <n v="1208"/>
    <s v="Bảo Việt Nhân Thọ Móng Cái"/>
    <m/>
    <s v="S108701001"/>
    <s v="Phòng KD Móng Cái - MCA"/>
    <s v="A108701006"/>
    <s v="Ban Hải Hà 1 - MCA"/>
    <m/>
    <x v="16"/>
    <s v="D108718713"/>
    <s v="An Văn Hoạt"/>
    <s v="Tiền trưởng nhóm"/>
    <d v="2013-07-17T00:00:00"/>
    <m/>
    <s v="568359742"/>
    <s v="Nguyễn Thị Linh Nhâm"/>
    <s v="Khu 3A, Thị trấn Ba Chẽ, Huyện Ba Chẽ, Quảng Ninh"/>
    <m/>
    <m/>
    <s v="01234781179"/>
    <s v="AC/018P-0350921"/>
    <m/>
    <d v="2019-05-20T00:00:00"/>
    <d v="2019-08-19T00:00:00"/>
    <n v="1781084"/>
    <n v="1781084"/>
    <d v="2019-05-27T00:00:00"/>
    <m/>
    <n v="1781084"/>
    <m/>
    <s v="TAL"/>
    <n v="20"/>
    <n v="5"/>
    <s v="568359742205"/>
    <n v="1781084"/>
    <n v="1781084"/>
    <n v="0"/>
    <m/>
  </r>
  <r>
    <n v="1209"/>
    <s v="Bảo Việt Nhân Thọ Móng Cái"/>
    <m/>
    <s v="S108701001"/>
    <s v="Phòng KD Móng Cái - MCA"/>
    <s v="A108701006"/>
    <s v="Ban Hải Hà 1 - MCA"/>
    <m/>
    <x v="16"/>
    <s v="D108718713"/>
    <s v="An Văn Hoạt"/>
    <s v="Tiền trưởng nhóm"/>
    <d v="2013-07-17T00:00:00"/>
    <m/>
    <s v="568281021"/>
    <s v="Trần Thúy Lan"/>
    <s v="Khu 3A, Thị trấn Ba Chẽ, Huyện Ba Chẽ, Quảng Ninh"/>
    <m/>
    <m/>
    <s v="01234 192 330"/>
    <s v="AC/018P-0350920"/>
    <m/>
    <d v="2019-05-20T00:00:00"/>
    <d v="2019-08-19T00:00:00"/>
    <n v="1526276"/>
    <n v="1526276"/>
    <d v="2019-05-24T00:00:00"/>
    <m/>
    <n v="1526276"/>
    <m/>
    <s v="TAL"/>
    <n v="20"/>
    <n v="5"/>
    <s v="568281021205"/>
    <n v="1526276"/>
    <n v="1526276"/>
    <n v="0"/>
    <m/>
  </r>
  <r>
    <n v="1210"/>
    <s v="Bảo Việt Nhân Thọ Móng Cái"/>
    <m/>
    <s v="S108701001"/>
    <s v="Phòng KD Móng Cái - MCA"/>
    <s v="A108701006"/>
    <s v="Ban Hải Hà 1 - MCA"/>
    <m/>
    <x v="16"/>
    <s v="D108718713"/>
    <s v="An Văn Hoạt"/>
    <s v="Tiền trưởng nhóm"/>
    <d v="2013-07-17T00:00:00"/>
    <m/>
    <s v="569263660"/>
    <s v="Vũ Văn Hùng"/>
    <s v="Khu 5, Thị trấn Ba Chẽ, Huyện Ba Chẽ, Quảng Ninh"/>
    <m/>
    <m/>
    <s v="0988097967"/>
    <s v="AC/018P-0350922"/>
    <m/>
    <d v="2019-05-20T00:00:00"/>
    <d v="2019-06-19T00:00:00"/>
    <n v="1019767"/>
    <n v="1019767"/>
    <d v="2019-05-24T00:00:00"/>
    <m/>
    <n v="1019767"/>
    <m/>
    <s v="TAL"/>
    <n v="20"/>
    <n v="5"/>
    <s v="569263660205"/>
    <n v="1019767"/>
    <n v="1019767"/>
    <n v="0"/>
    <m/>
  </r>
  <r>
    <n v="1211"/>
    <s v="Bảo Việt Nhân Thọ Móng Cái"/>
    <m/>
    <s v="S108701001"/>
    <s v="Phòng KD Móng Cái - MCA"/>
    <s v="A108701006"/>
    <s v="Ban Hải Hà 1 - MCA"/>
    <m/>
    <x v="16"/>
    <s v="D108718713"/>
    <s v="An Văn Hoạt"/>
    <s v="Tiền trưởng nhóm"/>
    <d v="2013-07-17T00:00:00"/>
    <m/>
    <s v="568267557"/>
    <s v="Triệu Thị Hằng"/>
    <s v="Khu 7, Thị trấn Ba Chẽ, Huyện Ba Chẽ, Quảng Ninh"/>
    <m/>
    <m/>
    <s v="0942 787 729"/>
    <s v="AC/018P-0350923"/>
    <m/>
    <d v="2019-05-22T00:00:00"/>
    <d v="2019-06-21T00:00:00"/>
    <n v="517545"/>
    <n v="517545"/>
    <d v="2019-05-27T00:00:00"/>
    <m/>
    <n v="517545"/>
    <m/>
    <s v="TAL"/>
    <n v="22"/>
    <n v="5"/>
    <s v="568267557225"/>
    <n v="517545"/>
    <n v="517545"/>
    <n v="0"/>
    <m/>
  </r>
  <r>
    <n v="1212"/>
    <s v="Bảo Việt Nhân Thọ Móng Cái"/>
    <m/>
    <s v="S108701001"/>
    <s v="Phòng KD Móng Cái - MCA"/>
    <s v="A108701006"/>
    <s v="Ban Hải Hà 1 - MCA"/>
    <m/>
    <x v="16"/>
    <s v="D108718713"/>
    <s v="An Văn Hoạt"/>
    <s v="Tiền trưởng nhóm"/>
    <d v="2013-07-17T00:00:00"/>
    <m/>
    <s v="568267564"/>
    <s v="Trần Thị Hiệp"/>
    <s v="Khu 7, Thị trấn Ba Chẽ, Huyện Ba Chẽ, Quảng Ninh"/>
    <m/>
    <m/>
    <s v="01664 328 512"/>
    <s v="AC/018P-0350924"/>
    <m/>
    <d v="2019-05-22T00:00:00"/>
    <d v="2019-06-21T00:00:00"/>
    <n v="515643"/>
    <n v="515643"/>
    <d v="2019-05-17T00:00:00"/>
    <m/>
    <n v="515643"/>
    <m/>
    <s v="TAL"/>
    <n v="22"/>
    <n v="5"/>
    <s v="568267564225"/>
    <n v="515643"/>
    <n v="515643"/>
    <n v="0"/>
    <m/>
  </r>
  <r>
    <n v="1213"/>
    <s v="Bảo Việt Nhân Thọ Móng Cái"/>
    <m/>
    <s v="S108701001"/>
    <s v="Phòng KD Móng Cái - MCA"/>
    <s v="A108701006"/>
    <s v="Ban Hải Hà 1 - MCA"/>
    <m/>
    <x v="16"/>
    <s v="D108718713"/>
    <s v="An Văn Hoạt"/>
    <s v="Tiền trưởng nhóm"/>
    <d v="2013-07-17T00:00:00"/>
    <m/>
    <s v="568370352"/>
    <s v="Hoàng Thị Dần"/>
    <s v="Khu 1, Thị trấn Ba Chẽ, Huyện Ba Chẽ, Quảng Ninh"/>
    <m/>
    <m/>
    <s v="091 493 6236"/>
    <s v="AC/018P-0350925"/>
    <m/>
    <d v="2019-05-24T00:00:00"/>
    <d v="2019-06-23T00:00:00"/>
    <n v="500000"/>
    <n v="500000"/>
    <d v="2019-05-14T00:00:00"/>
    <m/>
    <n v="500000"/>
    <m/>
    <s v="TAL"/>
    <n v="24"/>
    <n v="5"/>
    <s v="568370352245"/>
    <n v="500000"/>
    <n v="500000"/>
    <n v="0"/>
    <m/>
  </r>
  <r>
    <n v="1214"/>
    <s v="Bảo Việt Nhân Thọ Móng Cái"/>
    <m/>
    <s v="S108701001"/>
    <s v="Phòng KD Móng Cái - MCA"/>
    <s v="A108701006"/>
    <s v="Ban Hải Hà 1 - MCA"/>
    <m/>
    <x v="16"/>
    <s v="D108718713"/>
    <s v="An Văn Hoạt"/>
    <s v="Tiền trưởng nhóm"/>
    <d v="2013-07-17T00:00:00"/>
    <m/>
    <s v="568267985"/>
    <s v="Nguyễn Thị Ngọc Linh"/>
    <s v="Khu 2, Thị trấn Ba Chẽ, Huyện Ba Chẽ, Quảng Ninh"/>
    <m/>
    <m/>
    <s v="01234290999"/>
    <s v="AC/018P-0350926"/>
    <m/>
    <d v="2019-05-25T00:00:00"/>
    <d v="2019-06-24T00:00:00"/>
    <n v="513105"/>
    <n v="513105"/>
    <d v="2019-05-27T00:00:00"/>
    <m/>
    <n v="513105"/>
    <m/>
    <s v="TAL"/>
    <n v="25"/>
    <n v="5"/>
    <s v="568267985255"/>
    <n v="513105"/>
    <n v="513105"/>
    <n v="0"/>
    <m/>
  </r>
  <r>
    <n v="1215"/>
    <s v="Bảo Việt Nhân Thọ Móng Cái"/>
    <m/>
    <s v="S108701001"/>
    <s v="Phòng KD Móng Cái - MCA"/>
    <s v="A108701006"/>
    <s v="Ban Hải Hà 1 - MCA"/>
    <m/>
    <x v="16"/>
    <s v="D108718713"/>
    <s v="An Văn Hoạt"/>
    <s v="Tiền trưởng nhóm"/>
    <d v="2013-07-17T00:00:00"/>
    <m/>
    <s v="568536781"/>
    <s v="Nguyễn Thị Thu Hường"/>
    <s v="Khu 2, Thị trấn Ba Chẽ, Huyện Ba Chẽ, Quảng Ninh"/>
    <s v="0942982276"/>
    <m/>
    <m/>
    <s v="AC/018P-0350927"/>
    <m/>
    <d v="2019-05-26T00:00:00"/>
    <d v="2019-06-25T00:00:00"/>
    <n v="500000"/>
    <n v="500000"/>
    <d v="2019-05-24T00:00:00"/>
    <m/>
    <n v="500000"/>
    <m/>
    <s v="TAL"/>
    <n v="26"/>
    <n v="5"/>
    <s v="568536781265"/>
    <n v="500000"/>
    <n v="500000"/>
    <s v="AC/018P-0350927"/>
    <m/>
  </r>
  <r>
    <n v="1216"/>
    <s v="Bảo Việt Nhân Thọ Móng Cái"/>
    <m/>
    <s v="S108701001"/>
    <s v="Phòng KD Móng Cái - MCA"/>
    <s v="A108701006"/>
    <s v="Ban Hải Hà 1 - MCA"/>
    <m/>
    <x v="16"/>
    <s v="D108718713"/>
    <s v="An Văn Hoạt"/>
    <s v="Tiền trưởng nhóm"/>
    <d v="2013-07-17T00:00:00"/>
    <m/>
    <s v="568242251"/>
    <s v="Nông Việt Bằng"/>
    <s v="Khu 3A, Thị trấn Ba Chẽ, Huyện Ba Chẽ, Quảng Ninh"/>
    <m/>
    <m/>
    <s v="0943391932"/>
    <s v="AC/018P-0350928"/>
    <m/>
    <d v="2019-05-27T00:00:00"/>
    <d v="2019-11-26T00:00:00"/>
    <n v="3141183"/>
    <n v="3141183"/>
    <d v="2019-05-27T00:00:00"/>
    <m/>
    <n v="3141183"/>
    <m/>
    <s v="TAL"/>
    <n v="27"/>
    <n v="5"/>
    <s v="568242251275"/>
    <n v="3141183"/>
    <n v="3141183"/>
    <s v="AC/018P-0350928"/>
    <m/>
  </r>
  <r>
    <n v="1217"/>
    <s v="Bảo Việt Nhân Thọ Móng Cái"/>
    <m/>
    <s v="S108701001"/>
    <s v="Phòng KD Móng Cái - MCA"/>
    <s v="A108701006"/>
    <s v="Ban Hải Hà 1 - MCA"/>
    <m/>
    <x v="16"/>
    <s v="D108718713"/>
    <s v="An Văn Hoạt"/>
    <s v="Tiền trưởng nhóm"/>
    <d v="2013-07-17T00:00:00"/>
    <m/>
    <s v="568435992"/>
    <s v="Phạm Ánh Tuyết"/>
    <s v="Khu 1, Thị trấn Ba Chẽ, Huyện Ba Chẽ, Quảng Ninh"/>
    <m/>
    <m/>
    <s v="01256 531 991"/>
    <s v="AC/018P-0350929"/>
    <m/>
    <d v="2019-05-28T00:00:00"/>
    <d v="2019-06-27T00:00:00"/>
    <n v="500000"/>
    <n v="500000"/>
    <d v="2019-05-14T00:00:00"/>
    <m/>
    <n v="500000"/>
    <m/>
    <s v="TAL"/>
    <n v="28"/>
    <n v="5"/>
    <s v="568435992285"/>
    <n v="500000"/>
    <n v="500000"/>
    <n v="0"/>
    <m/>
  </r>
  <r>
    <n v="1218"/>
    <s v="Bảo Việt Nhân Thọ Móng Cái"/>
    <m/>
    <s v="S108701001"/>
    <s v="Phòng KD Móng Cái - MCA"/>
    <s v="A108701006"/>
    <s v="Ban Hải Hà 1 - MCA"/>
    <m/>
    <x v="16"/>
    <s v="D108718713"/>
    <s v="An Văn Hoạt"/>
    <s v="Tiền trưởng nhóm"/>
    <d v="2013-07-17T00:00:00"/>
    <m/>
    <s v="05701800011382"/>
    <s v="Khúc Thị Loan"/>
    <s v="Tổ 2 - khu 1, Huyện Ba Chẽ, Tỉnh Quảng Ninh"/>
    <s v="0944873686"/>
    <m/>
    <m/>
    <s v="08700010547"/>
    <m/>
    <d v="2019-05-30T00:00:00"/>
    <d v="2019-06-29T00:00:00"/>
    <n v="280500"/>
    <m/>
    <m/>
    <m/>
    <m/>
    <m/>
    <s v="BVL"/>
    <n v="30"/>
    <n v="5"/>
    <s v="05701800011382305"/>
    <n v="280500"/>
    <n v="280500"/>
    <n v="0"/>
    <m/>
  </r>
  <r>
    <n v="1219"/>
    <s v="Bảo Việt Nhân Thọ Móng Cái"/>
    <m/>
    <s v="S108701001"/>
    <s v="Phòng KD Móng Cái - MCA"/>
    <s v="A108701006"/>
    <s v="Ban Hải Hà 1 - MCA"/>
    <m/>
    <x v="16"/>
    <s v="D108718713"/>
    <s v="An Văn Hoạt"/>
    <s v="Tiền trưởng nhóm"/>
    <d v="2013-07-17T00:00:00"/>
    <m/>
    <s v="02408700000012"/>
    <s v="Lê Quang Viễn"/>
    <s v="Số 80 - Nguyễn Du, Huyện Hải Hà, Tỉnh Quảng Ninh"/>
    <s v="0397104806"/>
    <m/>
    <m/>
    <s v="08700010548"/>
    <m/>
    <d v="2019-05-31T00:00:00"/>
    <d v="2019-08-30T00:00:00"/>
    <n v="2047800"/>
    <m/>
    <m/>
    <m/>
    <m/>
    <m/>
    <s v="BVL"/>
    <n v="31"/>
    <n v="5"/>
    <s v="02408700000012315"/>
    <s v=""/>
    <s v=""/>
    <s v=""/>
    <m/>
  </r>
  <r>
    <n v="1220"/>
    <s v="Bảo Việt Nhân Thọ Móng Cái"/>
    <m/>
    <s v="S108701001"/>
    <s v="Phòng KD Móng Cái - MCA"/>
    <s v="A108701006"/>
    <s v="Ban Hải Hà 1 - MCA"/>
    <m/>
    <x v="16"/>
    <s v="D108720897"/>
    <s v="Nguyễn Đức Hưng"/>
    <s v="Trưởng nhóm danh dự"/>
    <d v="2014-01-24T00:00:00"/>
    <m/>
    <s v="569205634"/>
    <s v="Nguyễn Thị Hồng"/>
    <s v="Thôn 9, Xã Quảng Long, Huyện Hải Hà, Quảng Ninh"/>
    <m/>
    <m/>
    <s v="01697210924"/>
    <s v="AC/018P-0348474"/>
    <m/>
    <d v="2019-03-13T00:00:00"/>
    <d v="2020-03-12T00:00:00"/>
    <n v="8759660"/>
    <m/>
    <m/>
    <m/>
    <n v="8759660"/>
    <m/>
    <s v="TAL"/>
    <n v="13"/>
    <n v="3"/>
    <s v="569205634133"/>
    <n v="8759660"/>
    <s v=""/>
    <s v=""/>
    <m/>
  </r>
  <r>
    <n v="1221"/>
    <s v="Bảo Việt Nhân Thọ Móng Cái"/>
    <m/>
    <s v="S108701001"/>
    <s v="Phòng KD Móng Cái - MCA"/>
    <s v="A108701006"/>
    <s v="Ban Hải Hà 1 - MCA"/>
    <m/>
    <x v="16"/>
    <s v="D108720897"/>
    <s v="Nguyễn Đức Hưng"/>
    <s v="Trưởng nhóm danh dự"/>
    <d v="2014-01-24T00:00:00"/>
    <m/>
    <s v="568987973"/>
    <s v="Bùi Thị Hoa"/>
    <s v="Thôn 8, Xã Quảng Long, Huyện Hải Hà, Quảng Ninh"/>
    <m/>
    <m/>
    <s v="01688713510"/>
    <s v="AC/018P-0348476"/>
    <m/>
    <d v="2019-03-16T00:00:00"/>
    <d v="2019-09-15T00:00:00"/>
    <n v="8157640"/>
    <m/>
    <m/>
    <m/>
    <n v="8157640"/>
    <m/>
    <s v="TAL"/>
    <n v="16"/>
    <n v="3"/>
    <s v="568987973163"/>
    <n v="8157640"/>
    <s v=""/>
    <s v=""/>
    <m/>
  </r>
  <r>
    <n v="1222"/>
    <s v="Bảo Việt Nhân Thọ Móng Cái"/>
    <m/>
    <s v="S108701001"/>
    <s v="Phòng KD Móng Cái - MCA"/>
    <s v="A108701006"/>
    <s v="Ban Hải Hà 1 - MCA"/>
    <m/>
    <x v="16"/>
    <s v="D108720897"/>
    <s v="Nguyễn Đức Hưng"/>
    <s v="Trưởng nhóm danh dự"/>
    <d v="2014-01-24T00:00:00"/>
    <m/>
    <s v="05701800025143"/>
    <s v="Nguyễn Thị Xuyến"/>
    <s v="Thôn 5, Huyện Hải Hà, Tỉnh Quảng Ninh"/>
    <s v="0393930357"/>
    <s v="0393930357"/>
    <m/>
    <s v="08700010264"/>
    <s v="08700010264"/>
    <d v="2019-04-30T00:00:00"/>
    <d v="2019-05-30T00:00:00"/>
    <n v="1247700"/>
    <n v="1247700"/>
    <d v="2019-05-24T00:00:00"/>
    <m/>
    <n v="1247700"/>
    <m/>
    <s v="BVL"/>
    <n v="30"/>
    <n v="4"/>
    <s v="05701800025143304"/>
    <n v="1247700"/>
    <n v="1247700"/>
    <s v="AC/018P-0349681"/>
    <m/>
  </r>
  <r>
    <n v="1223"/>
    <s v="Bảo Việt Nhân Thọ Móng Cái"/>
    <m/>
    <s v="S108701001"/>
    <s v="Phòng KD Móng Cái - MCA"/>
    <s v="A108701006"/>
    <s v="Ban Hải Hà 1 - MCA"/>
    <m/>
    <x v="16"/>
    <s v="D108720897"/>
    <s v="Nguyễn Đức Hưng"/>
    <s v="Trưởng nhóm danh dự"/>
    <d v="2014-01-24T00:00:00"/>
    <m/>
    <s v="568146064"/>
    <s v="Nguyễn Xuân Hùng"/>
    <s v="Thôn 9, Xã Quảng Long, Huyện Hải Hà, Quảng Ninh"/>
    <m/>
    <s v="01699050280"/>
    <m/>
    <s v="AC/018P-0350932"/>
    <m/>
    <d v="2019-05-05T00:00:00"/>
    <d v="2019-06-04T00:00:00"/>
    <n v="552800"/>
    <n v="552800"/>
    <d v="2019-05-24T00:00:00"/>
    <m/>
    <n v="552800"/>
    <m/>
    <s v="TAL"/>
    <n v="5"/>
    <n v="5"/>
    <s v="56814606455"/>
    <n v="552800"/>
    <n v="552800"/>
    <n v="0"/>
    <m/>
  </r>
  <r>
    <n v="1224"/>
    <s v="Bảo Việt Nhân Thọ Móng Cái"/>
    <m/>
    <s v="S108701001"/>
    <s v="Phòng KD Móng Cái - MCA"/>
    <s v="A108701006"/>
    <s v="Ban Hải Hà 1 - MCA"/>
    <m/>
    <x v="16"/>
    <s v="D108720897"/>
    <s v="Nguyễn Đức Hưng"/>
    <s v="Trưởng nhóm danh dự"/>
    <d v="2014-01-24T00:00:00"/>
    <m/>
    <s v="568491217"/>
    <s v="Lê Thị Tuyết"/>
    <s v="Thôn 6, Xã Đường Hoa, Huyện Hải Hà, Quảng Ninh"/>
    <m/>
    <m/>
    <s v="0982626918"/>
    <s v="AC/018P-0350937"/>
    <m/>
    <d v="2019-05-05T00:00:00"/>
    <d v="2019-11-04T00:00:00"/>
    <n v="10412040"/>
    <m/>
    <m/>
    <m/>
    <n v="10412040"/>
    <m/>
    <s v="TAL"/>
    <n v="5"/>
    <n v="5"/>
    <s v="56849121755"/>
    <n v="10412040"/>
    <s v=""/>
    <s v=""/>
    <m/>
  </r>
  <r>
    <n v="1225"/>
    <s v="Bảo Việt Nhân Thọ Móng Cái"/>
    <m/>
    <s v="S108701001"/>
    <s v="Phòng KD Móng Cái - MCA"/>
    <s v="A108701006"/>
    <s v="Ban Hải Hà 1 - MCA"/>
    <m/>
    <x v="16"/>
    <s v="D108720897"/>
    <s v="Nguyễn Đức Hưng"/>
    <s v="Trưởng nhóm danh dự"/>
    <d v="2014-01-24T00:00:00"/>
    <m/>
    <s v="568390405"/>
    <s v="Nguyễn Đức Quyền"/>
    <s v="Thôn 6, Xã Quảng Phong, Huyện Hải Hà, Quảng Ninh"/>
    <m/>
    <m/>
    <s v="01629864886"/>
    <s v="AC/018P-0350934"/>
    <m/>
    <d v="2019-05-05T00:00:00"/>
    <d v="2020-05-04T00:00:00"/>
    <n v="15000000"/>
    <m/>
    <m/>
    <m/>
    <n v="15000000"/>
    <m/>
    <s v="TAL"/>
    <n v="5"/>
    <n v="5"/>
    <s v="56839040555"/>
    <n v="15000000"/>
    <s v=""/>
    <s v=""/>
    <m/>
  </r>
  <r>
    <n v="1226"/>
    <s v="Bảo Việt Nhân Thọ Móng Cái"/>
    <m/>
    <s v="S108701001"/>
    <s v="Phòng KD Móng Cái - MCA"/>
    <s v="A108701006"/>
    <s v="Ban Hải Hà 1 - MCA"/>
    <m/>
    <x v="16"/>
    <s v="D108720897"/>
    <s v="Nguyễn Đức Hưng"/>
    <s v="Trưởng nhóm danh dự"/>
    <d v="2014-01-24T00:00:00"/>
    <m/>
    <s v="568390701"/>
    <s v="Phạm Hồng Tuất"/>
    <s v="Thôn 6, Xã Hải Đông, Thành phố Móng Cái, Quảng Ninh"/>
    <m/>
    <m/>
    <s v="0904 943 905"/>
    <s v="AC/018P-0350935"/>
    <m/>
    <d v="2019-05-05T00:00:00"/>
    <d v="2019-11-04T00:00:00"/>
    <n v="3529400"/>
    <m/>
    <m/>
    <m/>
    <n v="3529400"/>
    <m/>
    <s v="TAL"/>
    <n v="5"/>
    <n v="5"/>
    <s v="56839070155"/>
    <n v="3529400"/>
    <s v=""/>
    <s v=""/>
    <m/>
  </r>
  <r>
    <n v="1227"/>
    <s v="Bảo Việt Nhân Thọ Móng Cái"/>
    <m/>
    <s v="S108701001"/>
    <s v="Phòng KD Móng Cái - MCA"/>
    <s v="A108701006"/>
    <s v="Ban Hải Hà 1 - MCA"/>
    <m/>
    <x v="16"/>
    <s v="D108720897"/>
    <s v="Nguyễn Đức Hưng"/>
    <s v="Trưởng nhóm danh dự"/>
    <d v="2014-01-24T00:00:00"/>
    <m/>
    <s v="568390706"/>
    <s v="Nguyễn Thị Quyên"/>
    <s v="Thôn 6, Xã Hải Đông, Thành phố Móng Cái, Quảng Ninh"/>
    <m/>
    <m/>
    <s v="01226 288 288"/>
    <s v="AC/018P-0350936"/>
    <m/>
    <d v="2019-05-05T00:00:00"/>
    <d v="2019-11-04T00:00:00"/>
    <n v="3029400"/>
    <m/>
    <m/>
    <m/>
    <n v="3029400"/>
    <m/>
    <s v="TAL"/>
    <n v="5"/>
    <n v="5"/>
    <s v="56839070655"/>
    <n v="3029400"/>
    <s v=""/>
    <s v=""/>
    <m/>
  </r>
  <r>
    <n v="1228"/>
    <s v="Bảo Việt Nhân Thọ Móng Cái"/>
    <m/>
    <s v="S108701001"/>
    <s v="Phòng KD Móng Cái - MCA"/>
    <s v="A108701006"/>
    <s v="Ban Hải Hà 1 - MCA"/>
    <m/>
    <x v="16"/>
    <s v="D108720897"/>
    <s v="Nguyễn Đức Hưng"/>
    <s v="Trưởng nhóm danh dự"/>
    <d v="2014-01-24T00:00:00"/>
    <m/>
    <s v="568390370"/>
    <s v="Nguyễn Duy Hùng"/>
    <s v="Thôn 9, Xã Quảng Long, Huyện Hải Hà, Quảng Ninh"/>
    <m/>
    <m/>
    <s v="01685106989"/>
    <s v="AC/018P-0350933"/>
    <m/>
    <d v="2019-05-05T00:00:00"/>
    <d v="2019-11-04T00:00:00"/>
    <n v="3227727"/>
    <n v="3227727"/>
    <d v="2019-05-24T00:00:00"/>
    <m/>
    <n v="3227727"/>
    <m/>
    <s v="TAL"/>
    <n v="5"/>
    <n v="5"/>
    <s v="56839037055"/>
    <n v="3227727"/>
    <n v="3227727"/>
    <n v="0"/>
    <m/>
  </r>
  <r>
    <n v="1229"/>
    <s v="Bảo Việt Nhân Thọ Móng Cái"/>
    <m/>
    <s v="S108701001"/>
    <s v="Phòng KD Móng Cái - MCA"/>
    <s v="A108701006"/>
    <s v="Ban Hải Hà 1 - MCA"/>
    <m/>
    <x v="16"/>
    <s v="D108720897"/>
    <s v="Nguyễn Đức Hưng"/>
    <s v="Trưởng nhóm danh dự"/>
    <d v="2014-01-24T00:00:00"/>
    <m/>
    <s v="05701800020407"/>
    <s v="Nguyễn Đức Hưng"/>
    <s v="Thôn 9, Huyện Hải Hà, Tỉnh Quảng Ninh"/>
    <s v="0762325668"/>
    <m/>
    <m/>
    <s v="08700010549"/>
    <s v="08700010549"/>
    <d v="2019-05-14T00:00:00"/>
    <d v="2019-08-13T00:00:00"/>
    <n v="693700"/>
    <n v="693700"/>
    <d v="2019-05-24T00:00:00"/>
    <m/>
    <n v="693700"/>
    <m/>
    <s v="BVL"/>
    <n v="14"/>
    <n v="5"/>
    <s v="05701800020407145"/>
    <n v="693700"/>
    <n v="693700"/>
    <n v="0"/>
    <m/>
  </r>
  <r>
    <n v="1230"/>
    <s v="Bảo Việt Nhân Thọ Móng Cái"/>
    <m/>
    <s v="S108701001"/>
    <s v="Phòng KD Móng Cái - MCA"/>
    <s v="A108701006"/>
    <s v="Ban Hải Hà 1 - MCA"/>
    <m/>
    <x v="16"/>
    <s v="D108720897"/>
    <s v="Nguyễn Đức Hưng"/>
    <s v="Trưởng nhóm danh dự"/>
    <d v="2014-01-24T00:00:00"/>
    <m/>
    <s v="568597989"/>
    <s v="Bùi Văn Phú"/>
    <s v="Thôn 1, Xã Quảng Minh, Huyện Hải Hà, Quảng Ninh"/>
    <m/>
    <m/>
    <s v="0976175305"/>
    <s v="AC/018P-0350939"/>
    <m/>
    <d v="2019-05-15T00:00:00"/>
    <d v="2019-06-14T00:00:00"/>
    <n v="1000000"/>
    <m/>
    <m/>
    <m/>
    <n v="1000000"/>
    <m/>
    <s v="TAL"/>
    <n v="15"/>
    <n v="5"/>
    <s v="568597989155"/>
    <n v="1000000"/>
    <s v=""/>
    <s v=""/>
    <m/>
  </r>
  <r>
    <n v="1231"/>
    <s v="Bảo Việt Nhân Thọ Móng Cái"/>
    <m/>
    <s v="S108701001"/>
    <s v="Phòng KD Móng Cái - MCA"/>
    <s v="A108701006"/>
    <s v="Ban Hải Hà 1 - MCA"/>
    <m/>
    <x v="16"/>
    <s v="D108720897"/>
    <s v="Nguyễn Đức Hưng"/>
    <s v="Trưởng nhóm danh dự"/>
    <d v="2014-01-24T00:00:00"/>
    <m/>
    <s v="568584032"/>
    <s v="Chíu A Sám (Chíu Chăn Tình)"/>
    <s v="Bản Lý Quáng, Xã Quảng Sơn, Huyện Hải Hà, Quảng Ninh"/>
    <m/>
    <m/>
    <s v="01672290398"/>
    <s v="AC/018P-0350942"/>
    <m/>
    <d v="2019-05-18T00:00:00"/>
    <d v="2020-05-17T00:00:00"/>
    <n v="7999804"/>
    <n v="7999804"/>
    <d v="2019-05-24T00:00:00"/>
    <m/>
    <n v="7999804"/>
    <m/>
    <s v="TAL"/>
    <n v="18"/>
    <n v="5"/>
    <s v="568584032185"/>
    <n v="7999804"/>
    <n v="7999804"/>
    <n v="0"/>
    <m/>
  </r>
  <r>
    <n v="1232"/>
    <s v="Bảo Việt Nhân Thọ Móng Cái"/>
    <m/>
    <s v="S108701001"/>
    <s v="Phòng KD Móng Cái - MCA"/>
    <s v="A108701006"/>
    <s v="Ban Hải Hà 1 - MCA"/>
    <m/>
    <x v="16"/>
    <s v="D108720897"/>
    <s v="Nguyễn Đức Hưng"/>
    <s v="Trưởng nhóm danh dự"/>
    <d v="2014-01-24T00:00:00"/>
    <m/>
    <s v="05708700000492"/>
    <s v="Bùi Thị Hoa"/>
    <s v="Thôn 8, Huyện Hải Hà, Tỉnh Quảng Ninh"/>
    <s v="0388713510"/>
    <m/>
    <m/>
    <s v="08700010551"/>
    <m/>
    <d v="2019-05-18T00:00:00"/>
    <d v="2019-11-17T00:00:00"/>
    <n v="3697300"/>
    <m/>
    <m/>
    <m/>
    <n v="3697300"/>
    <m/>
    <s v="BVL"/>
    <n v="18"/>
    <n v="5"/>
    <s v="05708700000492185"/>
    <n v="3697300"/>
    <s v=""/>
    <s v=""/>
    <m/>
  </r>
  <r>
    <n v="1233"/>
    <s v="Bảo Việt Nhân Thọ Móng Cái"/>
    <m/>
    <s v="S108701001"/>
    <s v="Phòng KD Móng Cái - MCA"/>
    <s v="A108701006"/>
    <s v="Ban Hải Hà 1 - MCA"/>
    <m/>
    <x v="16"/>
    <s v="D108720897"/>
    <s v="Nguyễn Đức Hưng"/>
    <s v="Trưởng nhóm danh dự"/>
    <d v="2014-01-24T00:00:00"/>
    <m/>
    <s v="05701800020438"/>
    <s v="Nguyễn Đức Hưng"/>
    <s v="Thôn 9, Huyện Hải Hà, Tỉnh Quảng Ninh"/>
    <s v="0762325668"/>
    <m/>
    <m/>
    <s v="08700010550"/>
    <s v="08700010550"/>
    <d v="2019-05-18T00:00:00"/>
    <d v="2019-08-17T00:00:00"/>
    <n v="554300"/>
    <n v="554300"/>
    <d v="2019-05-24T00:00:00"/>
    <m/>
    <n v="554300"/>
    <m/>
    <s v="BVL"/>
    <n v="18"/>
    <n v="5"/>
    <s v="05701800020438185"/>
    <n v="554300"/>
    <n v="554300"/>
    <n v="0"/>
    <m/>
  </r>
  <r>
    <n v="1234"/>
    <s v="Bảo Việt Nhân Thọ Móng Cái"/>
    <m/>
    <s v="S108701001"/>
    <s v="Phòng KD Móng Cái - MCA"/>
    <s v="A108701006"/>
    <s v="Ban Hải Hà 1 - MCA"/>
    <m/>
    <x v="16"/>
    <s v="D108720897"/>
    <s v="Nguyễn Đức Hưng"/>
    <s v="Trưởng nhóm danh dự"/>
    <d v="2014-01-24T00:00:00"/>
    <m/>
    <s v="568584116"/>
    <s v="Phùn A Ửng ( Phùn Sáng Sềnh)"/>
    <s v="Bản Lý Quáng, Xã Quảng Sơn, Huyện Hải Hà, Quảng Ninh"/>
    <m/>
    <m/>
    <s v="01635603910"/>
    <s v="AC/018P-0350943"/>
    <m/>
    <d v="2019-05-18T00:00:00"/>
    <d v="2020-05-17T00:00:00"/>
    <n v="5999896"/>
    <m/>
    <m/>
    <m/>
    <n v="5999896"/>
    <m/>
    <s v="TAL"/>
    <n v="18"/>
    <n v="5"/>
    <s v="568584116185"/>
    <n v="5999896"/>
    <s v=""/>
    <s v=""/>
    <m/>
  </r>
  <r>
    <n v="1235"/>
    <s v="Bảo Việt Nhân Thọ Móng Cái"/>
    <m/>
    <s v="S108701001"/>
    <s v="Phòng KD Móng Cái - MCA"/>
    <s v="A108701006"/>
    <s v="Ban Hải Hà 1 - MCA"/>
    <m/>
    <x v="16"/>
    <s v="D108720897"/>
    <s v="Nguyễn Đức Hưng"/>
    <s v="Trưởng nhóm danh dự"/>
    <d v="2014-01-24T00:00:00"/>
    <m/>
    <s v="568399197"/>
    <s v="Đoàn Văn Đức"/>
    <s v="Thôn 4, Xã Quảng Long, Huyện Hải Hà, Quảng Ninh"/>
    <m/>
    <m/>
    <s v="0966199251"/>
    <s v="AC/018P-0350944"/>
    <m/>
    <d v="2019-05-19T00:00:00"/>
    <d v="2019-11-18T00:00:00"/>
    <n v="9374406"/>
    <n v="9374406"/>
    <d v="2019-05-24T00:00:00"/>
    <m/>
    <n v="9374406"/>
    <m/>
    <s v="TAL"/>
    <n v="19"/>
    <n v="5"/>
    <s v="568399197195"/>
    <n v="9374406"/>
    <n v="9374406"/>
    <n v="0"/>
    <m/>
  </r>
  <r>
    <n v="1236"/>
    <s v="Bảo Việt Nhân Thọ Móng Cái"/>
    <m/>
    <s v="S108701001"/>
    <s v="Phòng KD Móng Cái - MCA"/>
    <s v="A108701006"/>
    <s v="Ban Hải Hà 1 - MCA"/>
    <m/>
    <x v="16"/>
    <s v="D108720897"/>
    <s v="Nguyễn Đức Hưng"/>
    <s v="Trưởng nhóm danh dự"/>
    <d v="2014-01-24T00:00:00"/>
    <m/>
    <s v="569145661"/>
    <s v="Nguyễn Thị Anh"/>
    <s v="Thôn 8, Xã Quảng Long, Huyện Hải Hà, Quảng Ninh"/>
    <m/>
    <m/>
    <s v="01637109246"/>
    <s v="AC/018P-0350945"/>
    <m/>
    <d v="2019-05-23T00:00:00"/>
    <d v="2019-11-22T00:00:00"/>
    <n v="3199212"/>
    <m/>
    <m/>
    <m/>
    <n v="3199212"/>
    <m/>
    <s v="TAL"/>
    <n v="23"/>
    <n v="5"/>
    <s v="569145661235"/>
    <n v="3199212"/>
    <s v=""/>
    <s v=""/>
    <m/>
  </r>
  <r>
    <n v="1237"/>
    <s v="Bảo Việt Nhân Thọ Móng Cái"/>
    <m/>
    <s v="S108701001"/>
    <s v="Phòng KD Móng Cái - MCA"/>
    <s v="A108701006"/>
    <s v="Ban Hải Hà 1 - MCA"/>
    <m/>
    <x v="16"/>
    <s v="D108720897"/>
    <s v="Nguyễn Đức Hưng"/>
    <s v="Trưởng nhóm danh dự"/>
    <d v="2014-01-24T00:00:00"/>
    <m/>
    <s v="569146918"/>
    <s v="Chung Minh Xuân ( Chung Minh Tuấn )"/>
    <s v="Thôn 9, Xã Quảng Long, Huyện Hải Hà, Quảng Ninh"/>
    <m/>
    <m/>
    <s v="0942445996"/>
    <s v="AC/018P-0350946"/>
    <m/>
    <d v="2019-05-24T00:00:00"/>
    <d v="2019-08-23T00:00:00"/>
    <n v="3599881"/>
    <m/>
    <m/>
    <m/>
    <n v="3599881"/>
    <m/>
    <s v="TAL"/>
    <n v="24"/>
    <n v="5"/>
    <s v="569146918245"/>
    <n v="3599881"/>
    <s v=""/>
    <s v=""/>
    <m/>
  </r>
  <r>
    <n v="1238"/>
    <s v="Bảo Việt Nhân Thọ Móng Cái"/>
    <m/>
    <s v="S108701001"/>
    <s v="Phòng KD Móng Cái - MCA"/>
    <s v="A108701006"/>
    <s v="Ban Hải Hà 1 - MCA"/>
    <m/>
    <x v="16"/>
    <s v="D108720897"/>
    <s v="Nguyễn Đức Hưng"/>
    <s v="Trưởng nhóm danh dự"/>
    <d v="2014-01-24T00:00:00"/>
    <m/>
    <s v="569244996"/>
    <s v="Nguyễn Thị Dung"/>
    <s v="Thôn 8, Xã Quảng Long, Huyện Hải Hà, Quảng Ninh"/>
    <m/>
    <m/>
    <s v="0975195529"/>
    <s v="AC/018P-0350947"/>
    <m/>
    <d v="2019-05-25T00:00:00"/>
    <d v="2020-05-24T00:00:00"/>
    <n v="15749508"/>
    <m/>
    <m/>
    <m/>
    <m/>
    <m/>
    <s v="TAL"/>
    <n v="25"/>
    <n v="5"/>
    <s v="569244996255"/>
    <s v=""/>
    <s v=""/>
    <s v=""/>
    <m/>
  </r>
  <r>
    <n v="1239"/>
    <s v="Bảo Việt Nhân Thọ Móng Cái"/>
    <m/>
    <s v="S108701001"/>
    <s v="Phòng KD Móng Cái - MCA"/>
    <s v="A108701006"/>
    <s v="Ban Hải Hà 1 - MCA"/>
    <m/>
    <x v="16"/>
    <s v="D108720897"/>
    <s v="Nguyễn Đức Hưng"/>
    <s v="Trưởng nhóm danh dự"/>
    <d v="2014-01-24T00:00:00"/>
    <m/>
    <s v="05701800025143"/>
    <s v="Nguyễn Thị Xuyến"/>
    <s v="Thôn 5, Huyện Hải Hà, Tỉnh Quảng Ninh"/>
    <s v="0393930357"/>
    <s v="0393930357"/>
    <m/>
    <s v="08700010552"/>
    <m/>
    <d v="2019-05-31T00:00:00"/>
    <d v="2019-06-29T00:00:00"/>
    <n v="1247700"/>
    <m/>
    <m/>
    <m/>
    <m/>
    <m/>
    <s v="BVL"/>
    <n v="31"/>
    <n v="5"/>
    <s v="05701800025143315"/>
    <s v=""/>
    <s v=""/>
    <s v=""/>
    <m/>
  </r>
  <r>
    <n v="1240"/>
    <s v="Bảo Việt Nhân Thọ Móng Cái"/>
    <m/>
    <s v="S108701001"/>
    <s v="Phòng KD Móng Cái - MCA"/>
    <s v="A108701006"/>
    <s v="Ban Hải Hà 1 - MCA"/>
    <m/>
    <x v="16"/>
    <s v="D108721638"/>
    <s v="Bùi Thùy Lự"/>
    <s v="Tư vấn tài chính"/>
    <d v="2014-04-16T00:00:00"/>
    <m/>
    <s v="568394071"/>
    <s v="Nguyễn Thị Vân"/>
    <s v="Thôn 1, Xã Quảng Minh, Huyện Hải Hà, Quảng Ninh"/>
    <m/>
    <s v="0333 763 146"/>
    <s v="02033763146"/>
    <s v="AC/018P-0349747"/>
    <m/>
    <d v="2019-05-06T00:00:00"/>
    <d v="2019-11-05T00:00:00"/>
    <n v="5000000"/>
    <n v="5000000"/>
    <d v="2019-05-27T00:00:00"/>
    <m/>
    <n v="5000000"/>
    <m/>
    <s v="TAL"/>
    <n v="6"/>
    <n v="5"/>
    <s v="56839407165"/>
    <n v="5000000"/>
    <n v="5000000"/>
    <s v="AC/018P-0349747"/>
    <m/>
  </r>
  <r>
    <n v="1241"/>
    <s v="Bảo Việt Nhân Thọ Móng Cái"/>
    <m/>
    <s v="S108701001"/>
    <s v="Phòng KD Móng Cái - MCA"/>
    <s v="A108701006"/>
    <s v="Ban Hải Hà 1 - MCA"/>
    <m/>
    <x v="16"/>
    <s v="D108721638"/>
    <s v="Bùi Thùy Lự"/>
    <s v="Tư vấn tài chính"/>
    <d v="2014-04-16T00:00:00"/>
    <m/>
    <s v="569029832"/>
    <s v="Bùi Huy Quyền"/>
    <s v="98 - Thôn Bắc, Xã Phú Hải, Huyện Hải Hà, Quảng Ninh"/>
    <m/>
    <m/>
    <s v="01656077668"/>
    <s v="AC/018P-0349748"/>
    <m/>
    <d v="2019-05-15T00:00:00"/>
    <d v="2020-05-14T00:00:00"/>
    <n v="9999244"/>
    <n v="9999244"/>
    <d v="2019-05-21T00:00:00"/>
    <m/>
    <n v="9999244"/>
    <m/>
    <s v="TAL"/>
    <n v="15"/>
    <n v="5"/>
    <s v="569029832155"/>
    <n v="9999244"/>
    <n v="9999244"/>
    <s v="AC/018P-0349748"/>
    <m/>
  </r>
  <r>
    <n v="1242"/>
    <s v="Bảo Việt Nhân Thọ Móng Cái"/>
    <m/>
    <s v="S108701001"/>
    <s v="Phòng KD Móng Cái - MCA"/>
    <s v="A108701006"/>
    <s v="Ban Hải Hà 1 - MCA"/>
    <m/>
    <x v="16"/>
    <s v="D108721638"/>
    <s v="Bùi Thùy Lự"/>
    <s v="Tư vấn tài chính"/>
    <d v="2014-04-16T00:00:00"/>
    <m/>
    <s v="568405066"/>
    <s v="Trần Thị Bích Hà"/>
    <s v="Thôn 5, Xã Quảng Long, Huyện Hải Hà, Quảng Ninh"/>
    <m/>
    <m/>
    <s v="0979 061 358"/>
    <s v="AC/018P-0349749"/>
    <m/>
    <d v="2019-05-27T00:00:00"/>
    <d v="2020-05-26T00:00:00"/>
    <n v="8000000"/>
    <n v="8000000"/>
    <d v="2019-05-21T00:00:00"/>
    <m/>
    <n v="8000000"/>
    <m/>
    <s v="TAL"/>
    <n v="27"/>
    <n v="5"/>
    <s v="568405066275"/>
    <n v="8000000"/>
    <n v="8000000"/>
    <s v="AC/018P-0349749"/>
    <m/>
  </r>
  <r>
    <n v="1243"/>
    <s v="Bảo Việt Nhân Thọ Móng Cái"/>
    <m/>
    <s v="S108701001"/>
    <s v="Phòng KD Móng Cái - MCA"/>
    <s v="A108701006"/>
    <s v="Ban Hải Hà 1 - MCA"/>
    <m/>
    <x v="16"/>
    <s v="D108723964"/>
    <s v="Trần Thị Duyên"/>
    <s v="Trưởng nhóm danh dự"/>
    <d v="2014-08-22T00:00:00"/>
    <m/>
    <s v="568533051"/>
    <s v="Lê Thị Liễu"/>
    <s v="Thôn 5, Xã Hải Xuân, Thành phố Móng Cái, Quảng Ninh"/>
    <m/>
    <m/>
    <s v="0912055035"/>
    <s v="AC/018P-0348500"/>
    <m/>
    <d v="2019-03-23T00:00:00"/>
    <d v="2019-04-22T00:00:00"/>
    <n v="1004800"/>
    <m/>
    <m/>
    <m/>
    <n v="1004800"/>
    <m/>
    <s v="TAL"/>
    <n v="23"/>
    <n v="3"/>
    <s v="568533051233"/>
    <n v="1004800"/>
    <s v=""/>
    <s v=""/>
    <m/>
  </r>
  <r>
    <n v="1244"/>
    <s v="Bảo Việt Nhân Thọ Móng Cái"/>
    <m/>
    <s v="S108701001"/>
    <s v="Phòng KD Móng Cái - MCA"/>
    <s v="A108701006"/>
    <s v="Ban Hải Hà 1 - MCA"/>
    <m/>
    <x v="16"/>
    <s v="D108723964"/>
    <s v="Trần Thị Duyên"/>
    <s v="Trưởng nhóm danh dự"/>
    <d v="2014-08-22T00:00:00"/>
    <m/>
    <s v="568560420"/>
    <s v="Vương Thị Hương"/>
    <s v="Thôn 10A, Xã Hải Xuân, Thành phố Móng Cái, Quảng Ninh"/>
    <m/>
    <m/>
    <s v="01213293365"/>
    <s v="AC/018P-0349688"/>
    <m/>
    <d v="2019-04-06T00:00:00"/>
    <d v="2020-04-05T00:00:00"/>
    <n v="10090560"/>
    <n v="10090560"/>
    <d v="2019-05-20T00:00:00"/>
    <m/>
    <n v="10090560"/>
    <m/>
    <s v="TAL"/>
    <n v="6"/>
    <n v="4"/>
    <s v="56856042064"/>
    <n v="10090560"/>
    <n v="10090560"/>
    <s v="AC/018P-0349688"/>
    <m/>
  </r>
  <r>
    <n v="1245"/>
    <s v="Bảo Việt Nhân Thọ Móng Cái"/>
    <m/>
    <s v="S108701001"/>
    <s v="Phòng KD Móng Cái - MCA"/>
    <s v="A108701006"/>
    <s v="Ban Hải Hà 1 - MCA"/>
    <m/>
    <x v="16"/>
    <s v="D108723964"/>
    <s v="Trần Thị Duyên"/>
    <s v="Trưởng nhóm danh dự"/>
    <d v="2014-08-22T00:00:00"/>
    <m/>
    <s v="568663039"/>
    <s v="Đỗ Kim Lương ( Đỗ Kim Liên)"/>
    <s v="Thôn 10A, Xã Hải Xuân, Thành phố Móng Cái, Quảng Ninh"/>
    <m/>
    <m/>
    <s v="0944551326"/>
    <s v="AC/018P-0349690"/>
    <m/>
    <d v="2019-04-09T00:00:00"/>
    <d v="2019-10-08T00:00:00"/>
    <n v="5309240"/>
    <n v="5309240"/>
    <d v="2019-05-14T00:00:00"/>
    <m/>
    <n v="5309240"/>
    <m/>
    <s v="TAL"/>
    <n v="9"/>
    <n v="4"/>
    <s v="56866303994"/>
    <n v="5309240"/>
    <n v="5309240"/>
    <s v="AC/018P-0349690"/>
    <m/>
  </r>
  <r>
    <n v="1246"/>
    <s v="Bảo Việt Nhân Thọ Móng Cái"/>
    <m/>
    <s v="S108701001"/>
    <s v="Phòng KD Móng Cái - MCA"/>
    <s v="A108701006"/>
    <s v="Ban Hải Hà 1 - MCA"/>
    <m/>
    <x v="16"/>
    <s v="D108723964"/>
    <s v="Trần Thị Duyên"/>
    <s v="Trưởng nhóm danh dự"/>
    <d v="2014-08-22T00:00:00"/>
    <m/>
    <s v="05708700001130"/>
    <s v="Bùi Quyết Chiến"/>
    <s v="Số 22 - Khu 4, Thị xã Quảng Yên, Tỉnh Quảng Ninh"/>
    <s v="0975881936"/>
    <m/>
    <m/>
    <s v="08700010553"/>
    <s v="08700010553"/>
    <d v="2019-05-04T00:00:00"/>
    <d v="2020-05-03T00:00:00"/>
    <n v="20025200"/>
    <n v="20025200"/>
    <d v="2019-05-09T00:00:00"/>
    <m/>
    <n v="20025200"/>
    <m/>
    <s v="BVL"/>
    <n v="4"/>
    <n v="5"/>
    <s v="0570870000113045"/>
    <n v="20025200"/>
    <n v="20025200"/>
    <n v="0"/>
    <m/>
  </r>
  <r>
    <n v="1247"/>
    <s v="Bảo Việt Nhân Thọ Móng Cái"/>
    <m/>
    <s v="S108701001"/>
    <s v="Phòng KD Móng Cái - MCA"/>
    <s v="A108701006"/>
    <s v="Ban Hải Hà 1 - MCA"/>
    <m/>
    <x v="16"/>
    <s v="D108723964"/>
    <s v="Trần Thị Duyên"/>
    <s v="Trưởng nhóm danh dự"/>
    <d v="2014-08-22T00:00:00"/>
    <m/>
    <s v="568536984"/>
    <s v="Diêu Thị Quỳnh Anh"/>
    <s v="Khu 3, Phường Trần Phú, Thành phố Móng Cái, Quảng Ninh"/>
    <m/>
    <m/>
    <s v="01217888013"/>
    <s v="AC/018P-0350950"/>
    <m/>
    <d v="2019-05-04T00:00:00"/>
    <d v="2019-08-03T00:00:00"/>
    <n v="2523760"/>
    <m/>
    <m/>
    <m/>
    <n v="2523760"/>
    <m/>
    <s v="TAL"/>
    <n v="4"/>
    <n v="5"/>
    <s v="56853698445"/>
    <n v="2523760"/>
    <s v=""/>
    <s v=""/>
    <m/>
  </r>
  <r>
    <n v="1248"/>
    <s v="Bảo Việt Nhân Thọ Móng Cái"/>
    <m/>
    <s v="S108701001"/>
    <s v="Phòng KD Móng Cái - MCA"/>
    <s v="A108701006"/>
    <s v="Ban Hải Hà 1 - MCA"/>
    <m/>
    <x v="16"/>
    <s v="D108723964"/>
    <s v="Trần Thị Duyên"/>
    <s v="Trưởng nhóm danh dự"/>
    <d v="2014-08-22T00:00:00"/>
    <m/>
    <s v="568576039"/>
    <s v="Nguyễn Hải Bình"/>
    <s v="Khu Nam Thọ, Phường Trà Cổ, Thành phố Móng Cái, Quảng Ninh"/>
    <m/>
    <m/>
    <s v="0983993844"/>
    <s v="AC/018P-0350951"/>
    <m/>
    <d v="2019-05-04T00:00:00"/>
    <d v="2020-05-03T00:00:00"/>
    <n v="10005516"/>
    <n v="10005516"/>
    <d v="2019-05-16T00:00:00"/>
    <m/>
    <n v="10005516"/>
    <m/>
    <s v="TAL"/>
    <n v="4"/>
    <n v="5"/>
    <s v="56857603945"/>
    <n v="10005516"/>
    <n v="10005516"/>
    <n v="0"/>
    <m/>
  </r>
  <r>
    <n v="1249"/>
    <s v="Bảo Việt Nhân Thọ Móng Cái"/>
    <m/>
    <s v="S108701001"/>
    <s v="Phòng KD Móng Cái - MCA"/>
    <s v="A108701006"/>
    <s v="Ban Hải Hà 1 - MCA"/>
    <m/>
    <x v="16"/>
    <s v="D108723964"/>
    <s v="Trần Thị Duyên"/>
    <s v="Trưởng nhóm danh dự"/>
    <d v="2014-08-22T00:00:00"/>
    <m/>
    <s v="568611466"/>
    <s v="Trần Thanh Hương"/>
    <s v="Tổ 18 - Khu Hòa Bình, Phường Hoà Lạc, Thành phố Móng Cái, Quảng Ninh"/>
    <m/>
    <m/>
    <s v="01699304290"/>
    <s v="AC/018P-0350952"/>
    <m/>
    <d v="2019-05-07T00:00:00"/>
    <d v="2019-06-06T00:00:00"/>
    <n v="1205000"/>
    <n v="1205000"/>
    <d v="2019-05-16T00:00:00"/>
    <m/>
    <n v="1205000"/>
    <m/>
    <s v="TAL"/>
    <n v="7"/>
    <n v="5"/>
    <s v="56861146675"/>
    <n v="1205000"/>
    <n v="1205000"/>
    <n v="0"/>
    <m/>
  </r>
  <r>
    <n v="1250"/>
    <s v="Bảo Việt Nhân Thọ Móng Cái"/>
    <m/>
    <s v="S108701001"/>
    <s v="Phòng KD Móng Cái - MCA"/>
    <s v="A108701006"/>
    <s v="Ban Hải Hà 1 - MCA"/>
    <m/>
    <x v="16"/>
    <s v="D108723964"/>
    <s v="Trần Thị Duyên"/>
    <s v="Trưởng nhóm danh dự"/>
    <d v="2014-08-22T00:00:00"/>
    <m/>
    <s v="568576098"/>
    <s v="Nguyễn Thị Huyền Trang"/>
    <s v="Thôn 10A, Xã Hải Xuân, Thành phố Móng Cái, Quảng Ninh"/>
    <m/>
    <m/>
    <s v="0913683620"/>
    <s v="AC/018P-0350953"/>
    <m/>
    <d v="2019-05-08T00:00:00"/>
    <d v="2019-11-07T00:00:00"/>
    <n v="5007747"/>
    <m/>
    <m/>
    <m/>
    <n v="5007747"/>
    <m/>
    <s v="TAL"/>
    <n v="8"/>
    <n v="5"/>
    <s v="56857609885"/>
    <n v="5007747"/>
    <s v=""/>
    <s v=""/>
    <m/>
  </r>
  <r>
    <n v="1251"/>
    <s v="Bảo Việt Nhân Thọ Móng Cái"/>
    <m/>
    <s v="S108701001"/>
    <s v="Phòng KD Móng Cái - MCA"/>
    <s v="A108701006"/>
    <s v="Ban Hải Hà 1 - MCA"/>
    <m/>
    <x v="16"/>
    <s v="D108723964"/>
    <s v="Trần Thị Duyên"/>
    <s v="Trưởng nhóm danh dự"/>
    <d v="2014-08-22T00:00:00"/>
    <m/>
    <s v="568579166"/>
    <s v="Vũ Ngọc Chuyên"/>
    <s v="Khu 4, Xã Bình Ngọc, Thành phố Móng Cái, Quảng Ninh"/>
    <m/>
    <m/>
    <s v="0985370898"/>
    <s v="AC/018P-0350954"/>
    <m/>
    <d v="2019-05-11T00:00:00"/>
    <d v="2020-05-10T00:00:00"/>
    <n v="15032117"/>
    <m/>
    <m/>
    <m/>
    <n v="15032117"/>
    <m/>
    <s v="TAL"/>
    <n v="11"/>
    <n v="5"/>
    <s v="568579166115"/>
    <n v="15032117"/>
    <n v="15032116.800000001"/>
    <n v="0"/>
    <m/>
  </r>
  <r>
    <n v="1252"/>
    <s v="Bảo Việt Nhân Thọ Móng Cái"/>
    <m/>
    <s v="S108701001"/>
    <s v="Phòng KD Móng Cái - MCA"/>
    <s v="A108701006"/>
    <s v="Ban Hải Hà 1 - MCA"/>
    <m/>
    <x v="16"/>
    <s v="D108723964"/>
    <s v="Trần Thị Duyên"/>
    <s v="Trưởng nhóm danh dự"/>
    <d v="2014-08-22T00:00:00"/>
    <m/>
    <s v="568551246"/>
    <s v="Nguyễn Thị Vân"/>
    <s v="Thôn 5, Xã Hải Xuân, Thành phố Móng Cái, Quảng Ninh"/>
    <m/>
    <m/>
    <s v="01696289527"/>
    <s v="AC/018P-0350955"/>
    <m/>
    <d v="2019-05-16T00:00:00"/>
    <d v="2019-06-15T00:00:00"/>
    <n v="1019603"/>
    <n v="1019603"/>
    <d v="2019-05-20T00:00:00"/>
    <m/>
    <n v="1019603"/>
    <m/>
    <s v="TAL"/>
    <n v="16"/>
    <n v="5"/>
    <s v="568551246165"/>
    <n v="1019603"/>
    <n v="1019603"/>
    <n v="0"/>
    <m/>
  </r>
  <r>
    <n v="1253"/>
    <s v="Bảo Việt Nhân Thọ Móng Cái"/>
    <m/>
    <s v="S108701001"/>
    <s v="Phòng KD Móng Cái - MCA"/>
    <s v="A108701006"/>
    <s v="Ban Hải Hà 1 - MCA"/>
    <m/>
    <x v="16"/>
    <s v="D108723964"/>
    <s v="Trần Thị Duyên"/>
    <s v="Trưởng nhóm danh dự"/>
    <d v="2014-08-22T00:00:00"/>
    <m/>
    <s v="568584005"/>
    <s v="Nguyễn Thị Nguyệt"/>
    <s v="Thôn 5, Xã Hải Xuân, Thành phố Móng Cái, Quảng Ninh"/>
    <m/>
    <m/>
    <s v="0906012866"/>
    <s v="AC/018P-0350956"/>
    <m/>
    <d v="2019-05-20T00:00:00"/>
    <d v="2019-08-19T00:00:00"/>
    <n v="3014256"/>
    <m/>
    <m/>
    <m/>
    <n v="3014256"/>
    <m/>
    <s v="TAL"/>
    <n v="20"/>
    <n v="5"/>
    <s v="568584005205"/>
    <n v="3014256"/>
    <s v=""/>
    <s v=""/>
    <m/>
  </r>
  <r>
    <n v="1254"/>
    <s v="Bảo Việt Nhân Thọ Móng Cái"/>
    <m/>
    <s v="S108701001"/>
    <s v="Phòng KD Móng Cái - MCA"/>
    <s v="A108701006"/>
    <s v="Ban Hải Hà 1 - MCA"/>
    <m/>
    <x v="16"/>
    <s v="D108723964"/>
    <s v="Trần Thị Duyên"/>
    <s v="Trưởng nhóm danh dự"/>
    <d v="2014-08-22T00:00:00"/>
    <m/>
    <s v="568852668"/>
    <s v="Ngô Hồng Phong"/>
    <s v="thôn 10A, Xã Hải Xuân, Thành phố Móng Cái, Quảng Ninh"/>
    <s v="0979045181"/>
    <m/>
    <m/>
    <s v="AC/018P-0350957"/>
    <m/>
    <d v="2019-05-23T00:00:00"/>
    <d v="2019-06-22T00:00:00"/>
    <n v="1013000"/>
    <n v="1013000"/>
    <d v="2019-05-16T00:00:00"/>
    <m/>
    <n v="1013000"/>
    <m/>
    <s v="TAL"/>
    <n v="23"/>
    <n v="5"/>
    <s v="568852668235"/>
    <n v="1013000"/>
    <n v="1013000"/>
    <n v="0"/>
    <m/>
  </r>
  <r>
    <n v="1255"/>
    <s v="Bảo Việt Nhân Thọ Móng Cái"/>
    <m/>
    <s v="S108701001"/>
    <s v="Phòng KD Móng Cái - MCA"/>
    <s v="A108701006"/>
    <s v="Ban Hải Hà 1 - MCA"/>
    <m/>
    <x v="16"/>
    <s v="D108723964"/>
    <s v="Trần Thị Duyên"/>
    <s v="Trưởng nhóm danh dự"/>
    <d v="2014-08-22T00:00:00"/>
    <m/>
    <s v="568586462"/>
    <s v="Trần Thị Thêm( Trần Thị Chi)"/>
    <s v="Khu 8, Xã Hải Hoà, Thành phố Móng Cái, Quảng Ninh"/>
    <m/>
    <m/>
    <s v="0904083800"/>
    <s v="AC/018P-0350958"/>
    <m/>
    <d v="2019-05-27T00:00:00"/>
    <d v="2020-05-26T00:00:00"/>
    <n v="30090560"/>
    <n v="30090560"/>
    <d v="2019-05-20T00:00:00"/>
    <m/>
    <n v="30090560"/>
    <m/>
    <s v="TAL"/>
    <n v="27"/>
    <n v="5"/>
    <s v="568586462275"/>
    <n v="30090560"/>
    <n v="30090560"/>
    <n v="0"/>
    <m/>
  </r>
  <r>
    <n v="1256"/>
    <s v="Bảo Việt Nhân Thọ Móng Cái"/>
    <m/>
    <s v="S108701001"/>
    <s v="Phòng KD Móng Cái - MCA"/>
    <s v="A108701006"/>
    <s v="Ban Hải Hà 1 - MCA"/>
    <m/>
    <x v="16"/>
    <s v="D108723964"/>
    <s v="Trần Thị Duyên"/>
    <s v="Trưởng nhóm danh dự"/>
    <d v="2014-08-22T00:00:00"/>
    <m/>
    <s v="568639133"/>
    <s v="Nguyễn Hoàng Dương"/>
    <s v="Thôn 10A, Hải Xuân, Móng Cái, Quảng Ninh"/>
    <m/>
    <m/>
    <s v="01699067942"/>
    <s v="AC/018P-0350959"/>
    <m/>
    <d v="2019-05-29T00:00:00"/>
    <d v="2019-06-28T00:00:00"/>
    <n v="769794"/>
    <m/>
    <m/>
    <m/>
    <m/>
    <m/>
    <s v="TAL"/>
    <n v="29"/>
    <n v="5"/>
    <s v="568639133295"/>
    <s v=""/>
    <s v=""/>
    <s v=""/>
    <m/>
  </r>
  <r>
    <n v="1257"/>
    <s v="Bảo Việt Nhân Thọ Móng Cái"/>
    <m/>
    <s v="S108701001"/>
    <s v="Phòng KD Móng Cái - MCA"/>
    <s v="A108701006"/>
    <s v="Ban Hải Hà 1 - MCA"/>
    <m/>
    <x v="16"/>
    <s v="D108726253"/>
    <s v="Lê Thị Thu Hà"/>
    <s v="Tư vấn tài chính"/>
    <d v="2015-02-13T00:00:00"/>
    <m/>
    <s v="568584069"/>
    <s v="Nguyễn Thị Ngọc Loan"/>
    <s v="Số 20 - Đông Trì, Phường Trần Phú, Thành phố Móng Cái, Quảng Ninh"/>
    <m/>
    <m/>
    <s v="0967272886"/>
    <s v="AC/018P-0350960"/>
    <m/>
    <d v="2019-05-21T00:00:00"/>
    <d v="2020-05-20T00:00:00"/>
    <n v="15342330"/>
    <m/>
    <m/>
    <m/>
    <n v="15342330"/>
    <m/>
    <s v="TAL"/>
    <n v="21"/>
    <n v="5"/>
    <s v="568584069215"/>
    <n v="15342330"/>
    <s v=""/>
    <s v=""/>
    <m/>
  </r>
  <r>
    <n v="1258"/>
    <s v="Bảo Việt Nhân Thọ Móng Cái"/>
    <m/>
    <s v="S108701001"/>
    <s v="Phòng KD Móng Cái - MCA"/>
    <s v="A108701006"/>
    <s v="Ban Hải Hà 1 - MCA"/>
    <m/>
    <x v="16"/>
    <s v="D108730159"/>
    <s v="Phạm Thị Bích Thủy"/>
    <s v="Tư vấn tài chính"/>
    <d v="2016-01-20T00:00:00"/>
    <m/>
    <s v="08608700000232"/>
    <s v="Phạm Thị Bích Thủy"/>
    <s v="Số 17 - Ngõ 2 - Phố Độc Lập - Khu Hồng Hà, Thành phố Móng Cái, Tỉnh Quảng Ninh"/>
    <s v="0936469099"/>
    <m/>
    <m/>
    <s v="08700010678"/>
    <s v="DT/17T0000312"/>
    <d v="2019-05-30T00:00:00"/>
    <d v="2019-06-29T00:00:00"/>
    <n v="1248300"/>
    <n v="700"/>
    <d v="2019-05-04T00:00:00"/>
    <m/>
    <n v="1248300"/>
    <m/>
    <s v="BVL"/>
    <n v="30"/>
    <n v="5"/>
    <s v="08608700000232305"/>
    <n v="1248300"/>
    <s v=""/>
    <s v=""/>
    <m/>
  </r>
  <r>
    <n v="1259"/>
    <s v="Bảo Việt Nhân Thọ Móng Cái"/>
    <m/>
    <s v="S108701002"/>
    <s v="Phòng PA - MCA"/>
    <s v="A108701005"/>
    <s v="Ban PA - MCA"/>
    <s v="U108701025"/>
    <x v="17"/>
    <s v="D108700370"/>
    <s v="Nguyễn Thị Tuyết"/>
    <s v="Tư vấn tài chính"/>
    <d v="2017-09-28T00:00:00"/>
    <m/>
    <s v="569159562"/>
    <s v="Nguyễn Thị Dung"/>
    <s v="Phố Ngô Quyền, Thị trấn Quảng Hà, Huyện Hải Hà, Quảng Ninh"/>
    <m/>
    <m/>
    <s v="0981668298"/>
    <s v="AC/018P-0349724"/>
    <m/>
    <d v="2019-05-18T00:00:00"/>
    <d v="2019-06-17T00:00:00"/>
    <n v="1000000"/>
    <n v="1000000"/>
    <d v="2019-05-16T00:00:00"/>
    <m/>
    <n v="1000000"/>
    <m/>
    <s v="TAL"/>
    <n v="18"/>
    <n v="5"/>
    <s v="569159562185"/>
    <n v="1000000"/>
    <n v="1000000"/>
    <s v="AC/018P-0349724"/>
    <m/>
  </r>
  <r>
    <n v="1260"/>
    <s v="Bảo Việt Nhân Thọ Móng Cái"/>
    <m/>
    <s v="S108701002"/>
    <s v="Phòng PA - MCA"/>
    <s v="A108701005"/>
    <s v="Ban PA - MCA"/>
    <s v="U108701025"/>
    <x v="17"/>
    <s v="D108700370"/>
    <s v="Nguyễn Thị Tuyết"/>
    <s v="Tư vấn tài chính"/>
    <d v="2017-09-28T00:00:00"/>
    <m/>
    <s v="569159486"/>
    <s v="Nguyễn Văn Cát"/>
    <s v="Số nhà 76, Phố Ngô Quyền, Thị trấn Quảng Hà, Huyện Hải Hà, Quảng Ninh"/>
    <m/>
    <m/>
    <s v="01628606628"/>
    <s v="AC/018P-0349723"/>
    <m/>
    <d v="2019-05-18T00:00:00"/>
    <d v="2019-06-17T00:00:00"/>
    <n v="1000000"/>
    <n v="1000000"/>
    <d v="2019-05-16T00:00:00"/>
    <m/>
    <n v="1000000"/>
    <m/>
    <s v="TAL"/>
    <n v="18"/>
    <n v="5"/>
    <s v="569159486185"/>
    <n v="1000000"/>
    <n v="1000000"/>
    <s v="AC/018P-0349723"/>
    <m/>
  </r>
  <r>
    <n v="1261"/>
    <s v="Bảo Việt Nhân Thọ Móng Cái"/>
    <m/>
    <s v="S108701002"/>
    <s v="Phòng PA - MCA"/>
    <s v="A108701005"/>
    <s v="Ban PA - MCA"/>
    <s v="U108701025"/>
    <x v="17"/>
    <s v="D108700556"/>
    <s v="Vũ Mai Phương"/>
    <s v="Tư vấn tài chính"/>
    <d v="2017-10-18T00:00:00"/>
    <m/>
    <s v="569133070"/>
    <s v="Đỗ Thị Hương"/>
    <s v="Thôn Hải Yên, Xã Quảng Thành, Huyện Hải Hà, Quảng Ninh"/>
    <m/>
    <m/>
    <s v="0983286127"/>
    <s v="AC/018P-0348549"/>
    <m/>
    <d v="2019-04-30T00:00:00"/>
    <d v="2019-10-30T00:00:00"/>
    <n v="6000000"/>
    <m/>
    <m/>
    <m/>
    <n v="6000000"/>
    <m/>
    <s v="TAL"/>
    <n v="30"/>
    <n v="4"/>
    <s v="569133070304"/>
    <n v="6000000"/>
    <s v=""/>
    <s v=""/>
    <m/>
  </r>
  <r>
    <n v="1262"/>
    <s v="Bảo Việt Nhân Thọ Móng Cái"/>
    <m/>
    <s v="S108701002"/>
    <s v="Phòng PA - MCA"/>
    <s v="A108701005"/>
    <s v="Ban PA - MCA"/>
    <s v="U108701025"/>
    <x v="17"/>
    <s v="D108700787"/>
    <s v="Đào Thùy Khiêm"/>
    <s v="Tư vấn tài chính"/>
    <d v="2017-11-08T00:00:00"/>
    <m/>
    <s v="569222852"/>
    <s v="Phạm Thị Huyền"/>
    <s v="Khu 3, Phường Ka Long, Thành phố Móng Cái, Quảng Ninh"/>
    <m/>
    <m/>
    <s v="0982013520"/>
    <s v="AC/018P-0349491"/>
    <m/>
    <d v="2019-04-16T00:00:00"/>
    <d v="2020-04-15T00:00:00"/>
    <n v="14963935"/>
    <m/>
    <m/>
    <m/>
    <n v="14963935"/>
    <m/>
    <s v="TAL"/>
    <n v="16"/>
    <n v="4"/>
    <s v="569222852164"/>
    <n v="14963935"/>
    <s v=""/>
    <s v=""/>
    <m/>
  </r>
  <r>
    <n v="1263"/>
    <s v="Bảo Việt Nhân Thọ Móng Cái"/>
    <m/>
    <s v="S108701002"/>
    <s v="Phòng PA - MCA"/>
    <s v="A108701005"/>
    <s v="Ban PA - MCA"/>
    <s v="U108701025"/>
    <x v="17"/>
    <s v="D108700787"/>
    <s v="Đào Thùy Khiêm"/>
    <s v="Tư vấn tài chính"/>
    <d v="2017-11-08T00:00:00"/>
    <m/>
    <s v="569226106"/>
    <s v="Phạm Văn Trước"/>
    <s v="KHu 3, Phường Ka Long, Thành phố Móng Cái, Quảng Ninh"/>
    <m/>
    <m/>
    <s v="01676236028"/>
    <s v="AC/018P-0349494"/>
    <m/>
    <d v="2019-04-21T00:00:00"/>
    <d v="2020-04-20T00:00:00"/>
    <n v="18079440"/>
    <m/>
    <m/>
    <m/>
    <n v="18079440"/>
    <m/>
    <s v="TAL"/>
    <n v="21"/>
    <n v="4"/>
    <s v="569226106214"/>
    <n v="18079440"/>
    <s v=""/>
    <s v=""/>
    <m/>
  </r>
  <r>
    <n v="1264"/>
    <s v="Bảo Việt Nhân Thọ Móng Cái"/>
    <m/>
    <s v="S108701002"/>
    <s v="Phòng PA - MCA"/>
    <s v="A108701005"/>
    <s v="Ban PA - MCA"/>
    <s v="U108701025"/>
    <x v="17"/>
    <s v="D108700839"/>
    <s v="Nguyễn Thị Bích Nhàn"/>
    <s v="Tư vấn tài chính"/>
    <d v="2017-12-06T00:00:00"/>
    <m/>
    <s v="569214362"/>
    <s v="Nguyễn Thị Loan"/>
    <s v="Khu 3, Xã Hải Hoà, Móng Cái, Quảng Ninh"/>
    <m/>
    <m/>
    <s v="01656428666"/>
    <s v="AC/018P-0347306"/>
    <m/>
    <d v="2019-03-28T00:00:00"/>
    <d v="2020-03-27T00:00:00"/>
    <n v="15003760"/>
    <n v="15003760"/>
    <d v="2019-05-13T00:00:00"/>
    <m/>
    <n v="15003760"/>
    <m/>
    <s v="TAL"/>
    <n v="28"/>
    <n v="3"/>
    <s v="569214362283"/>
    <n v="15003760"/>
    <n v="15003760"/>
    <s v="AC/018P-0347306"/>
    <m/>
  </r>
  <r>
    <n v="1265"/>
    <s v="Bảo Việt Nhân Thọ Móng Cái"/>
    <m/>
    <s v="S108701002"/>
    <s v="Phòng PA - MCA"/>
    <s v="A108701005"/>
    <s v="Ban PA - MCA"/>
    <s v="U108701025"/>
    <x v="17"/>
    <s v="D108700839"/>
    <s v="Nguyễn Thị Bích Nhàn"/>
    <s v="Tư vấn tài chính"/>
    <d v="2017-12-06T00:00:00"/>
    <m/>
    <s v="569213908"/>
    <s v="Lê Thị Bích"/>
    <s v="Yết Kiêu, Phường Ka Long, Thành phố Móng Cái, Quảng Ninh"/>
    <m/>
    <m/>
    <s v="01668778282"/>
    <s v="AC/018P-0347305"/>
    <m/>
    <d v="2019-03-28T00:00:00"/>
    <d v="2020-03-27T00:00:00"/>
    <n v="15000000"/>
    <m/>
    <m/>
    <m/>
    <n v="15000000"/>
    <m/>
    <s v="TAL"/>
    <n v="28"/>
    <n v="3"/>
    <s v="569213908283"/>
    <n v="15000000"/>
    <s v=""/>
    <s v=""/>
    <m/>
  </r>
  <r>
    <n v="1266"/>
    <s v="Bảo Việt Nhân Thọ Móng Cái"/>
    <m/>
    <s v="S108701002"/>
    <s v="Phòng PA - MCA"/>
    <s v="A108701005"/>
    <s v="Ban PA - MCA"/>
    <s v="U108701025"/>
    <x v="17"/>
    <s v="D108700972"/>
    <s v="Đặng Văn Thảo"/>
    <s v="Tư vấn tài chính"/>
    <d v="2017-12-20T00:00:00"/>
    <m/>
    <s v="569165548"/>
    <s v="Nguyễn Thanh Hà"/>
    <s v="Thôn Khe Tiên, Xã Yên Than, Huyện Tiên Yên, Quảng Ninh"/>
    <m/>
    <m/>
    <s v="0947209536"/>
    <s v="AC/018P-0349725"/>
    <m/>
    <d v="2019-05-27T00:00:00"/>
    <d v="2019-06-26T00:00:00"/>
    <n v="1200000"/>
    <m/>
    <m/>
    <m/>
    <m/>
    <m/>
    <s v="TAL"/>
    <n v="27"/>
    <n v="5"/>
    <s v="569165548275"/>
    <s v=""/>
    <s v=""/>
    <s v=""/>
    <m/>
  </r>
  <r>
    <n v="1267"/>
    <s v="Bảo Việt Nhân Thọ Móng Cái"/>
    <m/>
    <s v="S108701002"/>
    <s v="Phòng PA - MCA"/>
    <s v="A108701005"/>
    <s v="Ban PA - MCA"/>
    <s v="U108701025"/>
    <x v="17"/>
    <s v="D108701096"/>
    <s v="Ngô Thị Linh"/>
    <s v="Tư vấn tài chính"/>
    <d v="2018-02-08T00:00:00"/>
    <m/>
    <s v="569223571"/>
    <s v="Nguyễn Thị Hồng"/>
    <s v="Tổ 1, Ấp Sở Xiêm, Xã Tân Hưng, Huyện Hớn Quản, Bình Phước"/>
    <m/>
    <m/>
    <s v="01636956625"/>
    <s v="AC/018P-0348553"/>
    <m/>
    <d v="2019-04-17T00:00:00"/>
    <d v="2020-04-16T00:00:00"/>
    <n v="12000000"/>
    <m/>
    <m/>
    <m/>
    <n v="12000000"/>
    <m/>
    <s v="TAL"/>
    <n v="17"/>
    <n v="4"/>
    <s v="569223571174"/>
    <n v="12000000"/>
    <s v=""/>
    <s v=""/>
    <m/>
  </r>
  <r>
    <n v="1268"/>
    <s v="Bảo Việt Nhân Thọ Móng Cái"/>
    <m/>
    <s v="S108701002"/>
    <s v="Phòng PA - MCA"/>
    <s v="A108701005"/>
    <s v="Ban PA - MCA"/>
    <s v="U108701025"/>
    <x v="17"/>
    <s v="D108701096"/>
    <s v="Ngô Thị Linh"/>
    <s v="Tư vấn tài chính"/>
    <d v="2018-02-08T00:00:00"/>
    <m/>
    <s v="05708700001024"/>
    <s v="Nguyễn Thị Hồng"/>
    <s v="Tổ 1 - ấp Sở Xiêm, Huyện Hớn Quản, Tỉnh Bình Phước"/>
    <s v="0336956625"/>
    <m/>
    <m/>
    <s v="08700010226"/>
    <m/>
    <d v="2019-04-17T00:00:00"/>
    <d v="2020-04-16T00:00:00"/>
    <n v="8111200"/>
    <m/>
    <m/>
    <m/>
    <n v="8111200"/>
    <m/>
    <s v="BVL"/>
    <n v="17"/>
    <n v="4"/>
    <s v="05708700001024174"/>
    <n v="8111200"/>
    <s v=""/>
    <s v=""/>
    <m/>
  </r>
  <r>
    <n v="1269"/>
    <s v="Bảo Việt Nhân Thọ Móng Cái"/>
    <m/>
    <s v="S108701002"/>
    <s v="Phòng PA - MCA"/>
    <s v="A108701005"/>
    <s v="Ban PA - MCA"/>
    <s v="U108701025"/>
    <x v="17"/>
    <s v="D108701421"/>
    <s v="Hoàng Thị Thuần"/>
    <s v="Tư vấn tài chính"/>
    <d v="2018-04-10T00:00:00"/>
    <m/>
    <s v="569261165"/>
    <s v="Vi Thị Thắm"/>
    <s v="Thôn Hải Thành, Xã Quảng Thành, Huyện Hải Hà, Quảng Ninh"/>
    <m/>
    <m/>
    <s v="0977947201"/>
    <s v="AC/018P-0347310"/>
    <m/>
    <d v="2019-03-20T00:00:00"/>
    <d v="2019-06-19T00:00:00"/>
    <n v="3000000"/>
    <n v="3000000"/>
    <d v="2019-05-22T00:00:00"/>
    <m/>
    <n v="3000000"/>
    <m/>
    <s v="TAL"/>
    <n v="20"/>
    <n v="3"/>
    <s v="569261165203"/>
    <n v="3000000"/>
    <n v="3000000"/>
    <s v="AC/018P-0347310"/>
    <m/>
  </r>
  <r>
    <n v="1270"/>
    <s v="Bảo Việt Nhân Thọ Móng Cái"/>
    <m/>
    <s v="S108701002"/>
    <s v="Phòng PA - MCA"/>
    <s v="A108701005"/>
    <s v="Ban PA - MCA"/>
    <s v="U108701025"/>
    <x v="17"/>
    <s v="D108701458"/>
    <s v="Trương Thị Giang"/>
    <s v="Tư vấn tài chính"/>
    <d v="2018-04-10T00:00:00"/>
    <m/>
    <s v="569234665"/>
    <s v="Trương Thị Lơn"/>
    <s v="Khu 3, Phường Ninh Dương, Thành phố Móng Cái, Quảng Ninh"/>
    <m/>
    <m/>
    <s v="0979460073"/>
    <s v="AC/018P-0350679"/>
    <m/>
    <d v="2019-05-04T00:00:00"/>
    <d v="2019-08-03T00:00:00"/>
    <n v="3029700"/>
    <n v="3029700"/>
    <d v="2019-05-13T00:00:00"/>
    <m/>
    <n v="3029700"/>
    <m/>
    <s v="TAL"/>
    <n v="4"/>
    <n v="5"/>
    <s v="56923466545"/>
    <n v="3029700"/>
    <n v="3029700"/>
    <n v="0"/>
    <m/>
  </r>
  <r>
    <n v="1271"/>
    <s v="Bảo Việt Nhân Thọ Móng Cái"/>
    <m/>
    <s v="S108701002"/>
    <s v="Phòng PA - MCA"/>
    <s v="A108701005"/>
    <s v="Ban PA - MCA"/>
    <s v="U108701025"/>
    <x v="17"/>
    <s v="D108701458"/>
    <s v="Trương Thị Giang"/>
    <s v="Tư vấn tài chính"/>
    <d v="2018-04-10T00:00:00"/>
    <m/>
    <s v="569292106"/>
    <s v="Trương Văn Bách"/>
    <s v="Tổ 3, Phường Ninh Dương, Thành phố Móng Cái, Quảng Ninh"/>
    <m/>
    <m/>
    <s v="01662368338"/>
    <s v="AC/018P-0350680"/>
    <m/>
    <d v="2019-05-08T00:00:00"/>
    <d v="2019-06-07T00:00:00"/>
    <n v="2010000"/>
    <n v="2010000"/>
    <d v="2019-05-13T00:00:00"/>
    <m/>
    <n v="2010000"/>
    <m/>
    <s v="TAL"/>
    <n v="8"/>
    <n v="5"/>
    <s v="56929210685"/>
    <n v="2010000"/>
    <n v="2010000"/>
    <n v="0"/>
    <m/>
  </r>
  <r>
    <n v="1272"/>
    <s v="Bảo Việt Nhân Thọ Móng Cái"/>
    <m/>
    <s v="S108701002"/>
    <s v="Phòng PA - MCA"/>
    <s v="A108701005"/>
    <s v="Ban PA - MCA"/>
    <s v="U108701025"/>
    <x v="17"/>
    <s v="D108701476"/>
    <s v="Nông Văn Tùng"/>
    <s v="Tư vấn tài chính"/>
    <d v="2018-05-03T00:00:00"/>
    <m/>
    <s v="569239076"/>
    <s v="Nông Văn Tùng"/>
    <s v="Thôn 2, Xã Quảng Long, Huyện Hải Hà, Quảng Ninh"/>
    <s v="0358900133"/>
    <m/>
    <s v="0359619169"/>
    <s v="AC/018P-0350602"/>
    <m/>
    <d v="2019-05-17T00:00:00"/>
    <d v="2020-05-16T00:00:00"/>
    <n v="12022640"/>
    <n v="12022640"/>
    <d v="2019-05-16T00:00:00"/>
    <m/>
    <n v="12022640"/>
    <m/>
    <s v="TAL"/>
    <n v="17"/>
    <n v="5"/>
    <s v="569239076175"/>
    <n v="12022640"/>
    <n v="12022640"/>
    <n v="0"/>
    <m/>
  </r>
  <r>
    <n v="1273"/>
    <s v="Bảo Việt Nhân Thọ Móng Cái"/>
    <m/>
    <s v="S108701002"/>
    <s v="Phòng PA - MCA"/>
    <s v="A108701005"/>
    <s v="Ban PA - MCA"/>
    <s v="U108701025"/>
    <x v="17"/>
    <s v="D108701607"/>
    <s v="Phạm Thị Khang"/>
    <s v="Tư vấn tài chính"/>
    <d v="2018-05-16T00:00:00"/>
    <m/>
    <s v="569247083"/>
    <s v="Phạm Thị Khang"/>
    <s v="Thôn 1, Xã Quảng Phong, Huyện Hải Hà, Quảng Ninh"/>
    <m/>
    <s v="0969548715"/>
    <s v="0945687026"/>
    <s v="AC/018P-0349730"/>
    <m/>
    <d v="2019-05-28T00:00:00"/>
    <d v="2020-05-27T00:00:00"/>
    <n v="10011320"/>
    <n v="10011320"/>
    <d v="2019-05-21T00:00:00"/>
    <m/>
    <n v="10011320"/>
    <m/>
    <s v="TAL"/>
    <n v="28"/>
    <n v="5"/>
    <s v="569247083285"/>
    <n v="10011320"/>
    <n v="10011320"/>
    <s v="AC/018P-0349730"/>
    <m/>
  </r>
  <r>
    <n v="1274"/>
    <s v="Bảo Việt Nhân Thọ Móng Cái"/>
    <m/>
    <s v="S108701002"/>
    <s v="Phòng PA - MCA"/>
    <s v="A108701005"/>
    <s v="Ban PA - MCA"/>
    <s v="U108701025"/>
    <x v="17"/>
    <s v="D108701625"/>
    <s v="Nguyễn Phương Thảo"/>
    <s v="Tư vấn tài chính"/>
    <d v="2018-05-16T00:00:00"/>
    <m/>
    <s v="569250015"/>
    <s v="Nguyễn Văn Thái"/>
    <s v="196 - Thôn 6, Xã Quảng Chính, Huyện Hải Hà, Quảng Ninh"/>
    <m/>
    <m/>
    <s v="01667803222"/>
    <s v="AC/018P-0349731"/>
    <m/>
    <d v="2019-05-29T00:00:00"/>
    <d v="2020-05-28T00:00:00"/>
    <n v="12019244"/>
    <n v="12019244"/>
    <d v="2019-05-13T00:00:00"/>
    <m/>
    <n v="12019244"/>
    <m/>
    <s v="TAL"/>
    <n v="29"/>
    <n v="5"/>
    <s v="569250015295"/>
    <n v="12019244"/>
    <n v="12019244"/>
    <s v="AC/018P-0349731"/>
    <m/>
  </r>
  <r>
    <n v="1275"/>
    <s v="Bảo Việt Nhân Thọ Móng Cái"/>
    <m/>
    <s v="S108701002"/>
    <s v="Phòng PA - MCA"/>
    <s v="A108701005"/>
    <s v="Ban PA - MCA"/>
    <s v="U108701025"/>
    <x v="17"/>
    <s v="D108701652"/>
    <s v="Nguyễn Đắc Thắng"/>
    <s v="Tư vấn tài chính"/>
    <d v="2018-05-16T00:00:00"/>
    <m/>
    <s v="05708700001215"/>
    <s v="Nguyễn Đắc Thắng"/>
    <s v="Số 23, Phố Chu Văn An, Huyện Hải Hà, Tỉnh Quảng Ninh"/>
    <s v="0986160333"/>
    <m/>
    <m/>
    <s v="08700010604"/>
    <m/>
    <d v="2019-05-25T00:00:00"/>
    <d v="2020-05-24T00:00:00"/>
    <n v="12056600"/>
    <m/>
    <m/>
    <m/>
    <m/>
    <m/>
    <s v="BVL"/>
    <n v="25"/>
    <n v="5"/>
    <s v="05708700001215255"/>
    <n v="12056600"/>
    <n v="12056600"/>
    <s v="AC/018P-0349732"/>
    <m/>
  </r>
  <r>
    <n v="1276"/>
    <s v="Bảo Việt Nhân Thọ Móng Cái"/>
    <m/>
    <s v="S108701002"/>
    <s v="Phòng PA - MCA"/>
    <s v="A108701005"/>
    <s v="Ban PA - MCA"/>
    <s v="U108701025"/>
    <x v="17"/>
    <s v="D108702101"/>
    <s v="Bùi Thị Kim Tình"/>
    <s v="Tư vấn tài chính"/>
    <d v="2018-08-08T00:00:00"/>
    <m/>
    <s v="569334737"/>
    <s v="Nguyễn Văn Duy"/>
    <s v="Đội 6 Thôn An Bồ, Xã Dũng Tiến, Huyện Vĩnh Bảo, Hải Phòng"/>
    <m/>
    <m/>
    <s v="0978182185"/>
    <s v="AC/018P-0349459"/>
    <m/>
    <d v="2019-04-04T00:00:00"/>
    <d v="2019-10-03T00:00:00"/>
    <n v="4006000"/>
    <m/>
    <m/>
    <m/>
    <n v="4006000"/>
    <m/>
    <s v="TAL"/>
    <n v="4"/>
    <n v="4"/>
    <s v="56933473744"/>
    <n v="4006000"/>
    <s v=""/>
    <s v=""/>
    <m/>
  </r>
  <r>
    <n v="1277"/>
    <s v="Bảo Việt Nhân Thọ Móng Cái"/>
    <m/>
    <s v="S108701002"/>
    <s v="Phòng PA - MCA"/>
    <s v="A108701005"/>
    <s v="Ban PA - MCA"/>
    <s v="U108701025"/>
    <x v="17"/>
    <s v="D108717556"/>
    <s v="Trần Thị Ngọc Lan"/>
    <s v="Tư vấn tài chính"/>
    <d v="2013-03-18T00:00:00"/>
    <m/>
    <s v="569205127"/>
    <s v="Phạm Thị Mai"/>
    <s v="192 - Lý Thường Kiệt, Thị trấn Quảng Hà, Huyện Hải Hà, Quảng Ninh"/>
    <m/>
    <m/>
    <s v="0962055788"/>
    <s v="AC/018P-0349738"/>
    <m/>
    <d v="2019-05-07T00:00:00"/>
    <d v="2019-06-06T00:00:00"/>
    <n v="1000000"/>
    <n v="1000000"/>
    <d v="2019-05-17T00:00:00"/>
    <m/>
    <n v="1000000"/>
    <m/>
    <s v="TAL"/>
    <n v="7"/>
    <n v="5"/>
    <s v="56920512775"/>
    <n v="1000000"/>
    <n v="1000000"/>
    <s v="AC/018P-0349738"/>
    <m/>
  </r>
  <r>
    <n v="1278"/>
    <s v="Bảo Việt Nhân Thọ Móng Cái"/>
    <m/>
    <s v="S108701002"/>
    <s v="Phòng PA - MCA"/>
    <s v="A108701005"/>
    <s v="Ban PA - MCA"/>
    <s v="U108701025"/>
    <x v="17"/>
    <s v="D108717556"/>
    <s v="Trần Thị Ngọc Lan"/>
    <s v="Tư vấn tài chính"/>
    <d v="2013-03-18T00:00:00"/>
    <m/>
    <s v="569204236"/>
    <s v="Phạm Mạnh Hồng"/>
    <s v="Số 192 - Lý Thường Kiệt, Thị trấn Quảng Hà, Huyện Hải Hà, Quảng Ninh"/>
    <m/>
    <m/>
    <s v="0962055788"/>
    <s v="AC/018P-0349737"/>
    <m/>
    <d v="2019-05-07T00:00:00"/>
    <d v="2019-06-06T00:00:00"/>
    <n v="1026000"/>
    <n v="1026000"/>
    <d v="2019-05-17T00:00:00"/>
    <m/>
    <n v="1026000"/>
    <m/>
    <s v="TAL"/>
    <n v="7"/>
    <n v="5"/>
    <s v="56920423675"/>
    <n v="1026000"/>
    <n v="1026000"/>
    <s v="AC/018P-0349737"/>
    <m/>
  </r>
  <r>
    <n v="1279"/>
    <s v="Bảo Việt Nhân Thọ Móng Cái"/>
    <m/>
    <s v="S108701002"/>
    <s v="Phòng PA - MCA"/>
    <s v="A108701005"/>
    <s v="Ban PA - MCA"/>
    <s v="U108701025"/>
    <x v="17"/>
    <s v="D108718139"/>
    <s v="Khúc Thị Viện"/>
    <s v="Tư vấn tài chính"/>
    <d v="2013-05-10T00:00:00"/>
    <m/>
    <s v="569192615"/>
    <s v="Phạm Ngọc Dung"/>
    <s v="Thôn 2, Xã Quảng Điền, Huyện Hải Hà, Quảng Ninh"/>
    <m/>
    <m/>
    <s v="0982160623"/>
    <s v="AC/018P-0349739"/>
    <m/>
    <d v="2019-05-06T00:00:00"/>
    <d v="2019-08-05T00:00:00"/>
    <n v="2569155"/>
    <m/>
    <m/>
    <m/>
    <n v="2569155"/>
    <m/>
    <s v="TAL"/>
    <n v="6"/>
    <n v="5"/>
    <s v="56919261565"/>
    <n v="2569155"/>
    <s v=""/>
    <s v=""/>
    <m/>
  </r>
  <r>
    <n v="1280"/>
    <s v="Bảo Việt Nhân Thọ Móng Cái"/>
    <m/>
    <s v="S108701002"/>
    <s v="Phòng PA - MCA"/>
    <s v="A108701005"/>
    <s v="Ban PA - MCA"/>
    <s v="U108701025"/>
    <x v="17"/>
    <s v="D108718139"/>
    <s v="Khúc Thị Viện"/>
    <s v="Tư vấn tài chính"/>
    <d v="2013-05-10T00:00:00"/>
    <m/>
    <s v="568238608"/>
    <s v="Phạm Văn Khanh"/>
    <s v="Thôn 6, Xã Quảng Điền, Huyện Hải Hà, Quảng Ninh"/>
    <m/>
    <m/>
    <s v="01666681072"/>
    <s v="AC/018P-0349740"/>
    <m/>
    <d v="2019-05-20T00:00:00"/>
    <d v="2020-05-19T00:00:00"/>
    <n v="4135520"/>
    <m/>
    <m/>
    <m/>
    <n v="4135520"/>
    <m/>
    <s v="TAL"/>
    <n v="20"/>
    <n v="5"/>
    <s v="568238608205"/>
    <n v="4135520"/>
    <s v=""/>
    <s v=""/>
    <m/>
  </r>
  <r>
    <n v="1281"/>
    <s v="Bảo Việt Nhân Thọ Móng Cái"/>
    <m/>
    <s v="S108701002"/>
    <s v="Phòng PA - MCA"/>
    <s v="A108701005"/>
    <s v="Ban PA - MCA"/>
    <s v="U108701025"/>
    <x v="17"/>
    <s v="D108718139"/>
    <s v="Khúc Thị Viện"/>
    <s v="Tư vấn tài chính"/>
    <d v="2013-05-10T00:00:00"/>
    <m/>
    <s v="568242759"/>
    <s v="Vũ Thị Hà"/>
    <s v="Thôn 5, Xã Quảng Điền, Huyện Hải Hà, Quảng Ninh"/>
    <m/>
    <m/>
    <s v="0984 478 981"/>
    <s v="AC/018P-0349741"/>
    <m/>
    <d v="2019-05-28T00:00:00"/>
    <d v="2019-08-27T00:00:00"/>
    <n v="1532984"/>
    <m/>
    <m/>
    <m/>
    <m/>
    <m/>
    <s v="TAL"/>
    <n v="28"/>
    <n v="5"/>
    <s v="568242759285"/>
    <s v=""/>
    <s v=""/>
    <s v=""/>
    <m/>
  </r>
  <r>
    <n v="1282"/>
    <s v="Bảo Việt Nhân Thọ Móng Cái"/>
    <m/>
    <s v="S108701002"/>
    <s v="Phòng PA - MCA"/>
    <s v="A108701005"/>
    <s v="Ban PA - MCA"/>
    <s v="U108701025"/>
    <x v="17"/>
    <s v="D108718139"/>
    <s v="Khúc Thị Viện"/>
    <s v="Tư vấn tài chính"/>
    <d v="2013-05-10T00:00:00"/>
    <m/>
    <s v="568505680"/>
    <s v="Nguyễn Khắc Chính"/>
    <s v="Thôn 6, Xã Quảng Điền, Huyện Hải Hà, Quảng Ninh"/>
    <m/>
    <m/>
    <s v="0978520782"/>
    <s v="AC/018P-0349742"/>
    <m/>
    <d v="2019-05-28T00:00:00"/>
    <d v="2019-08-27T00:00:00"/>
    <n v="1557501"/>
    <m/>
    <m/>
    <m/>
    <m/>
    <m/>
    <s v="TAL"/>
    <n v="28"/>
    <n v="5"/>
    <s v="568505680285"/>
    <s v=""/>
    <s v=""/>
    <s v=""/>
    <m/>
  </r>
  <r>
    <n v="1283"/>
    <s v="Bảo Việt Nhân Thọ Móng Cái"/>
    <m/>
    <s v="S108701002"/>
    <s v="Phòng PA - MCA"/>
    <s v="A108701005"/>
    <s v="Ban PA - MCA"/>
    <s v="U108701025"/>
    <x v="17"/>
    <s v="D108719031"/>
    <s v="Trần Thị Thu Hằng"/>
    <s v="Tư vấn tài chính"/>
    <d v="2013-07-17T00:00:00"/>
    <m/>
    <s v="568397688"/>
    <s v="Trần Thị Thu Hương"/>
    <s v="Thôn 6, Xã Hải Tiến, Thành phố Móng Cái, Quảng Ninh"/>
    <m/>
    <m/>
    <s v="01688 854 800"/>
    <s v="AC/018P-0349743"/>
    <m/>
    <d v="2019-05-12T00:00:00"/>
    <d v="2020-05-11T00:00:00"/>
    <n v="6247820"/>
    <n v="6247820"/>
    <d v="2019-05-24T00:00:00"/>
    <m/>
    <n v="6247820"/>
    <m/>
    <s v="TAL"/>
    <n v="12"/>
    <n v="5"/>
    <s v="568397688125"/>
    <n v="6247820"/>
    <n v="6247820"/>
    <s v="AC/018P-0349743"/>
    <m/>
  </r>
  <r>
    <n v="1284"/>
    <s v="Bảo Việt Nhân Thọ Móng Cái"/>
    <m/>
    <s v="S108701002"/>
    <s v="Phòng PA - MCA"/>
    <s v="A108701005"/>
    <s v="Ban PA - MCA"/>
    <s v="U108701025"/>
    <x v="17"/>
    <s v="D108720718"/>
    <s v="Nguyễn Việt Hùng"/>
    <s v="Tư vấn tài chính"/>
    <d v="2014-01-09T00:00:00"/>
    <m/>
    <s v="568439974"/>
    <s v="Đỗ Thị Tiền"/>
    <s v="Số 67 - Lý Thường Kiệt, Thị trấn Quảng Hà, Huyện Hải Hà, Quảng Ninh"/>
    <m/>
    <m/>
    <s v="01698530938"/>
    <s v="AC/018P-0349744"/>
    <m/>
    <d v="2019-05-05T00:00:00"/>
    <d v="2019-08-04T00:00:00"/>
    <n v="3750000"/>
    <m/>
    <m/>
    <m/>
    <n v="3750000"/>
    <m/>
    <s v="TAL"/>
    <n v="5"/>
    <n v="5"/>
    <s v="56843997455"/>
    <n v="3750000"/>
    <s v=""/>
    <s v=""/>
    <m/>
  </r>
  <r>
    <n v="1285"/>
    <s v="Bảo Việt Nhân Thọ Móng Cái"/>
    <m/>
    <s v="S108701002"/>
    <s v="Phòng PA - MCA"/>
    <s v="A108701005"/>
    <s v="Ban PA - MCA"/>
    <s v="U108701025"/>
    <x v="17"/>
    <s v="D108720718"/>
    <s v="Nguyễn Việt Hùng"/>
    <s v="Tư vấn tài chính"/>
    <d v="2014-01-09T00:00:00"/>
    <m/>
    <s v="569037105"/>
    <s v="Đoàn Xuân Thủy"/>
    <s v="79 - Trần Bình Trọng, Thị trấn Quảng Hà, Huyện Hải Hà, Quảng Ninh"/>
    <m/>
    <m/>
    <s v="01649234988"/>
    <s v="AC/018P-0349745"/>
    <m/>
    <d v="2019-05-25T00:00:00"/>
    <d v="2019-08-24T00:00:00"/>
    <n v="1000000"/>
    <n v="1000000"/>
    <d v="2019-05-24T00:00:00"/>
    <m/>
    <n v="1000000"/>
    <m/>
    <s v="TAL"/>
    <n v="25"/>
    <n v="5"/>
    <s v="569037105255"/>
    <n v="1000000"/>
    <n v="1000000"/>
    <s v="AC/018P-0349745"/>
    <m/>
  </r>
  <r>
    <n v="1286"/>
    <s v="Bảo Việt Nhân Thọ Móng Cái"/>
    <m/>
    <s v="S108701002"/>
    <s v="Phòng PA - MCA"/>
    <s v="A108701005"/>
    <s v="Ban PA - MCA"/>
    <s v="U108701025"/>
    <x v="17"/>
    <s v="D108721115"/>
    <s v="Nguyễn Huy Lành"/>
    <s v="Tư vấn tài chính"/>
    <d v="2014-02-28T00:00:00"/>
    <m/>
    <s v="568394877"/>
    <s v="Thù Thị Phương"/>
    <s v="Thôn 1, Xã Quảng Minh, Huyện Hải Hà, Quảng Ninh"/>
    <m/>
    <m/>
    <s v="01678 505 590"/>
    <s v="AC/018P-0349746"/>
    <m/>
    <d v="2019-05-09T00:00:00"/>
    <d v="2020-05-08T00:00:00"/>
    <n v="6262652"/>
    <m/>
    <m/>
    <m/>
    <n v="6262652"/>
    <m/>
    <s v="TAL"/>
    <n v="9"/>
    <n v="5"/>
    <s v="56839487795"/>
    <n v="6262652"/>
    <s v=""/>
    <s v=""/>
    <m/>
  </r>
  <r>
    <n v="1287"/>
    <s v="Bảo Việt Nhân Thọ Móng Cái"/>
    <m/>
    <s v="S108701002"/>
    <s v="Phòng PA - MCA"/>
    <s v="A108701005"/>
    <s v="Ban PA - MCA"/>
    <s v="U108701025"/>
    <x v="17"/>
    <s v="D108721708"/>
    <s v="Đào Thị Bính"/>
    <s v="Tư vấn tài chính"/>
    <d v="2014-05-13T00:00:00"/>
    <m/>
    <s v="05701800041945"/>
    <s v="Vũ Hồng Phong"/>
    <s v="Thôn 1, Huyện Hải Hà, Tỉnh Quảng Ninh"/>
    <s v="0965848888"/>
    <m/>
    <m/>
    <s v="08700010601"/>
    <m/>
    <d v="2019-05-12T00:00:00"/>
    <d v="2020-05-11T00:00:00"/>
    <n v="5009700"/>
    <m/>
    <m/>
    <m/>
    <n v="5009700"/>
    <m/>
    <s v="BVL"/>
    <n v="12"/>
    <n v="5"/>
    <s v="05701800041945125"/>
    <n v="5009700"/>
    <s v=""/>
    <s v=""/>
    <m/>
  </r>
  <r>
    <n v="1288"/>
    <s v="Bảo Việt Nhân Thọ Móng Cái"/>
    <m/>
    <s v="S108701002"/>
    <s v="Phòng PA - MCA"/>
    <s v="A108701005"/>
    <s v="Ban PA - MCA"/>
    <s v="U108701025"/>
    <x v="17"/>
    <s v="D108721708"/>
    <s v="Đào Thị Bính"/>
    <s v="Tư vấn tài chính"/>
    <d v="2014-05-13T00:00:00"/>
    <m/>
    <s v="568919046"/>
    <s v="Bùi Thị Trang"/>
    <s v="Thôn 3, Xã Quảng Chính, Huyện Hải Hà, Quảng Ninh"/>
    <m/>
    <m/>
    <s v="01658178999"/>
    <s v="AC/018P-0350548"/>
    <m/>
    <d v="2019-05-25T00:00:00"/>
    <d v="2019-11-24T00:00:00"/>
    <n v="2649463"/>
    <m/>
    <m/>
    <m/>
    <m/>
    <m/>
    <s v="TAL"/>
    <n v="25"/>
    <n v="5"/>
    <s v="568919046255"/>
    <s v=""/>
    <s v=""/>
    <s v=""/>
    <m/>
  </r>
  <r>
    <n v="1289"/>
    <s v="Bảo Việt Nhân Thọ Móng Cái"/>
    <m/>
    <s v="S108701002"/>
    <s v="Phòng PA - MCA"/>
    <s v="A108701005"/>
    <s v="Ban PA - MCA"/>
    <s v="U108701025"/>
    <x v="17"/>
    <s v="D108722257"/>
    <s v="Phạm Tiến Dũng"/>
    <s v="Tư vấn tài chính"/>
    <d v="2014-06-16T00:00:00"/>
    <m/>
    <s v="569056025"/>
    <s v="Đinh Quang Tuyến"/>
    <s v="171 Chu Văn An, Quảng Hà, Huyện Hải Hà, Quảng Ninh"/>
    <m/>
    <m/>
    <s v="0904005116"/>
    <s v="AC/018P-0347364"/>
    <m/>
    <d v="2019-03-22T00:00:00"/>
    <d v="2019-06-21T00:00:00"/>
    <n v="3014850"/>
    <n v="3014850"/>
    <d v="2019-05-07T00:00:00"/>
    <m/>
    <n v="3014850"/>
    <m/>
    <s v="TAL"/>
    <n v="22"/>
    <n v="3"/>
    <s v="569056025223"/>
    <n v="3014850"/>
    <n v="3014850"/>
    <s v="AC/018P-0347364"/>
    <m/>
  </r>
  <r>
    <n v="1290"/>
    <s v="Bảo Việt Nhân Thọ Móng Cái"/>
    <m/>
    <s v="S108701002"/>
    <s v="Phòng PA - MCA"/>
    <s v="A108701005"/>
    <s v="Ban PA - MCA"/>
    <s v="U108701025"/>
    <x v="17"/>
    <s v="D108724945"/>
    <s v="Phan Văn Chung"/>
    <s v="Tư vấn tài chính"/>
    <d v="2014-11-13T00:00:00"/>
    <m/>
    <s v="568575451"/>
    <s v="Phùng Văn Nghĩa"/>
    <s v="Phố Chu Văn An, Thị trấn Đầm Hà, Huyện Đầm Hà, Quảng Ninh"/>
    <m/>
    <m/>
    <s v="01682254999"/>
    <s v="AC/018P-0349750"/>
    <m/>
    <d v="2019-05-08T00:00:00"/>
    <d v="2020-05-07T00:00:00"/>
    <n v="10000000"/>
    <m/>
    <m/>
    <m/>
    <n v="10000000"/>
    <m/>
    <s v="TAL"/>
    <n v="8"/>
    <n v="5"/>
    <s v="56857545185"/>
    <n v="10000000"/>
    <s v=""/>
    <s v=""/>
    <m/>
  </r>
  <r>
    <n v="1291"/>
    <s v="Bảo Việt Nhân Thọ Móng Cái"/>
    <m/>
    <s v="S108701002"/>
    <s v="Phòng PA - MCA"/>
    <s v="A108701005"/>
    <s v="Ban PA - MCA"/>
    <s v="U108701025"/>
    <x v="17"/>
    <s v="D108727234"/>
    <s v="Lương Thị Ánh Nguyệt"/>
    <s v="Tư vấn tài chính"/>
    <d v="2015-05-12T00:00:00"/>
    <m/>
    <s v="568779198"/>
    <s v="Hoàng Thị Hồng Vân"/>
    <s v="Khu Yên Lập Đông, Xã Minh Thành, Thị xã Quảng Yên, Quảng Ninh"/>
    <m/>
    <m/>
    <s v="0969502196"/>
    <s v="AC/018P-0350339"/>
    <m/>
    <d v="2019-05-05T00:00:00"/>
    <d v="2019-11-04T00:00:00"/>
    <n v="6013233"/>
    <n v="6013233"/>
    <d v="2019-05-24T00:00:00"/>
    <m/>
    <n v="6013233"/>
    <m/>
    <s v="TAL"/>
    <n v="5"/>
    <n v="5"/>
    <s v="56877919855"/>
    <n v="6013233"/>
    <n v="6013233"/>
    <s v="AC/018P-0350339"/>
    <m/>
  </r>
  <r>
    <n v="1292"/>
    <s v="Bảo Việt Nhân Thọ Móng Cái"/>
    <m/>
    <s v="S108701002"/>
    <s v="Phòng PA - MCA"/>
    <s v="A108701005"/>
    <s v="Ban PA - MCA"/>
    <s v="U108701025"/>
    <x v="17"/>
    <s v="D108727234"/>
    <s v="Lương Thị Ánh Nguyệt"/>
    <s v="Tư vấn tài chính"/>
    <d v="2015-05-12T00:00:00"/>
    <m/>
    <s v="568780720"/>
    <s v="Nguyễn Thị Thời"/>
    <s v="Thôn Yên Lập Tây, Xã Minh Thành, Thị xã Quảng Yên, Quảng Ninh"/>
    <m/>
    <m/>
    <s v="01682315839"/>
    <s v="AC/018P-0350340"/>
    <m/>
    <d v="2019-05-06T00:00:00"/>
    <d v="2019-08-05T00:00:00"/>
    <n v="1500000"/>
    <n v="1500000"/>
    <d v="2019-05-24T00:00:00"/>
    <m/>
    <n v="1500000"/>
    <m/>
    <s v="TAL"/>
    <n v="6"/>
    <n v="5"/>
    <s v="56878072065"/>
    <n v="1500000"/>
    <n v="1500000"/>
    <s v="AC/018P-0350340"/>
    <m/>
  </r>
  <r>
    <n v="1293"/>
    <s v="Bảo Việt Nhân Thọ Móng Cái"/>
    <m/>
    <s v="S108701002"/>
    <s v="Phòng PA - MCA"/>
    <s v="A108701005"/>
    <s v="Ban PA - MCA"/>
    <s v="U108701025"/>
    <x v="17"/>
    <s v="D108727234"/>
    <s v="Lương Thị Ánh Nguyệt"/>
    <s v="Tư vấn tài chính"/>
    <d v="2015-05-12T00:00:00"/>
    <m/>
    <s v="569247826"/>
    <s v="Vũ Thế Trường"/>
    <s v="Số 410, Khu Yên Lập Tây, Xã Minh Thành, Thị xã Quảng Yên, Quảng Ninh"/>
    <m/>
    <m/>
    <s v="0965373238"/>
    <s v="AC/018P-0350341"/>
    <m/>
    <d v="2019-05-25T00:00:00"/>
    <d v="2019-11-24T00:00:00"/>
    <n v="3111540"/>
    <n v="3111540"/>
    <d v="2019-05-24T00:00:00"/>
    <m/>
    <n v="3111540"/>
    <m/>
    <s v="TAL"/>
    <n v="25"/>
    <n v="5"/>
    <s v="569247826255"/>
    <n v="3111540"/>
    <n v="3111540"/>
    <s v="AC/018P-0350341"/>
    <m/>
  </r>
  <r>
    <n v="1294"/>
    <s v="Bảo Việt Nhân Thọ Móng Cái"/>
    <m/>
    <s v="S108701002"/>
    <s v="Phòng PA - MCA"/>
    <s v="A108701005"/>
    <s v="Ban PA - MCA"/>
    <s v="U108701025"/>
    <x v="17"/>
    <s v="D108727562"/>
    <s v="Trần Viết Hải"/>
    <s v="Tư vấn tài chính"/>
    <d v="2015-06-01T00:00:00"/>
    <m/>
    <s v="05701800040627"/>
    <s v="Nguyễn Tiến Long"/>
    <s v="Khu 1, Thành phố Móng Cái, Tỉnh Quảng Ninh"/>
    <s v="0936961192"/>
    <m/>
    <m/>
    <s v="08700010380"/>
    <s v="08700010380"/>
    <d v="2019-04-07T00:00:00"/>
    <d v="2020-04-06T00:00:00"/>
    <n v="20057400"/>
    <n v="20057400"/>
    <d v="2019-05-09T00:00:00"/>
    <m/>
    <n v="20057400"/>
    <m/>
    <s v="BVL"/>
    <n v="7"/>
    <n v="4"/>
    <s v="0570180004062774"/>
    <n v="20057400"/>
    <n v="20057400"/>
    <s v="AC/018P-0349704"/>
    <m/>
  </r>
  <r>
    <n v="1295"/>
    <s v="Bảo Việt Nhân Thọ Móng Cái"/>
    <m/>
    <s v="S108701002"/>
    <s v="Phòng PA - MCA"/>
    <s v="A108701005"/>
    <s v="Ban PA - MCA"/>
    <s v="U108701025"/>
    <x v="17"/>
    <s v="D108727562"/>
    <s v="Trần Viết Hải"/>
    <s v="Tư vấn tài chính"/>
    <d v="2015-06-01T00:00:00"/>
    <m/>
    <s v="568769260"/>
    <s v="Diêu Thị Vân Anh"/>
    <s v="Số 56, Nguyễn Du, Phường Hoà Lạc, Thành phố Móng Cái, Quảng Ninh"/>
    <m/>
    <m/>
    <s v="0936961192"/>
    <s v="AC/018P-0349705"/>
    <m/>
    <d v="2019-04-19T00:00:00"/>
    <d v="2020-04-18T00:00:00"/>
    <n v="10090560"/>
    <n v="10090560"/>
    <d v="2019-05-09T00:00:00"/>
    <m/>
    <n v="10090560"/>
    <m/>
    <s v="TAL"/>
    <n v="19"/>
    <n v="4"/>
    <s v="568769260194"/>
    <n v="10090560"/>
    <n v="10090560"/>
    <s v="AC/018P-0349705"/>
    <m/>
  </r>
  <r>
    <n v="1296"/>
    <s v="Bảo Việt Nhân Thọ Móng Cái"/>
    <m/>
    <s v="S108701002"/>
    <s v="Phòng PA - MCA"/>
    <s v="A108701005"/>
    <s v="Ban PA - MCA"/>
    <s v="U108701025"/>
    <x v="17"/>
    <s v="D108727562"/>
    <s v="Trần Viết Hải"/>
    <s v="Tư vấn tài chính"/>
    <d v="2015-06-01T00:00:00"/>
    <m/>
    <s v="569027770"/>
    <s v="Trịnh Thị Sang"/>
    <s v="Thôn 5, Phường Hải Yên, Thành phố Móng Cái, Quảng Ninh"/>
    <m/>
    <m/>
    <s v="0988246528"/>
    <s v="AC/018P-0350961"/>
    <m/>
    <d v="2019-05-10T00:00:00"/>
    <d v="2020-05-09T00:00:00"/>
    <n v="10375380"/>
    <n v="10375380"/>
    <d v="2019-05-20T00:00:00"/>
    <m/>
    <n v="10375380"/>
    <m/>
    <s v="TAL"/>
    <n v="10"/>
    <n v="5"/>
    <s v="569027770105"/>
    <n v="10375380"/>
    <n v="10375380"/>
    <n v="0"/>
    <m/>
  </r>
  <r>
    <n v="1297"/>
    <s v="Bảo Việt Nhân Thọ Móng Cái"/>
    <m/>
    <s v="S108701002"/>
    <s v="Phòng PA - MCA"/>
    <s v="A108701005"/>
    <s v="Ban PA - MCA"/>
    <s v="U108701025"/>
    <x v="17"/>
    <s v="D108728835"/>
    <s v="Lê thị Hằng"/>
    <s v="Tư vấn tài chính"/>
    <d v="2015-09-16T00:00:00"/>
    <m/>
    <s v="05701800008306"/>
    <s v="Nguyễn Thị Vân"/>
    <s v="Thôn Nam Vĩnh Thực, Thành phố Móng Cái, Tỉnh Quảng Ninh"/>
    <s v="0983950456"/>
    <m/>
    <m/>
    <s v="08700010224"/>
    <m/>
    <d v="2019-04-20T00:00:00"/>
    <d v="2020-04-19T00:00:00"/>
    <n v="5249800"/>
    <m/>
    <m/>
    <m/>
    <n v="5249800"/>
    <m/>
    <s v="BVL"/>
    <n v="20"/>
    <n v="4"/>
    <s v="05701800008306204"/>
    <n v="5249800"/>
    <s v=""/>
    <s v=""/>
    <m/>
  </r>
  <r>
    <n v="1298"/>
    <s v="Bảo Việt Nhân Thọ Móng Cái"/>
    <m/>
    <s v="S108701002"/>
    <s v="Phòng PA - MCA"/>
    <s v="A108701005"/>
    <s v="Ban PA - MCA"/>
    <s v="U108701025"/>
    <x v="17"/>
    <s v="D108728835"/>
    <s v="Lê thị Hằng"/>
    <s v="Tư vấn tài chính"/>
    <d v="2015-09-16T00:00:00"/>
    <m/>
    <s v="569016649"/>
    <s v="Hoàng Văn Lương"/>
    <s v="Thôn 3, Xã Vĩnh Thực, Thành phố Móng Cái, Quảng Ninh"/>
    <m/>
    <m/>
    <s v="01632684741"/>
    <s v="AC/018P-0348573"/>
    <m/>
    <d v="2019-04-24T00:00:00"/>
    <d v="2020-04-23T00:00:00"/>
    <n v="2999244"/>
    <m/>
    <m/>
    <m/>
    <n v="2999244"/>
    <m/>
    <s v="TAL"/>
    <n v="24"/>
    <n v="4"/>
    <s v="569016649244"/>
    <n v="2999244"/>
    <s v=""/>
    <s v=""/>
    <m/>
  </r>
  <r>
    <n v="1299"/>
    <s v="Bảo Việt Nhân Thọ Móng Cái"/>
    <m/>
    <s v="S108701002"/>
    <s v="Phòng PA - MCA"/>
    <s v="A108701005"/>
    <s v="Ban PA - MCA"/>
    <s v="U108701025"/>
    <x v="17"/>
    <s v="D108728862"/>
    <s v="Lý Thị Hoa"/>
    <s v="Tư vấn tài chính"/>
    <d v="2015-09-22T00:00:00"/>
    <m/>
    <s v="569213151"/>
    <s v="Trần Thị Hà"/>
    <s v="Số nhà 194, Phố Lý Thường Kiệt, Thị trấn Tiên Yên, Huyện Tiên Yên, Quảng Ninh"/>
    <m/>
    <m/>
    <s v="01295856856"/>
    <s v="AC/018P-0347372"/>
    <m/>
    <d v="2019-03-23T00:00:00"/>
    <d v="2020-03-22T00:00:00"/>
    <n v="5002252"/>
    <m/>
    <m/>
    <m/>
    <n v="5002252"/>
    <m/>
    <s v="TAL"/>
    <n v="23"/>
    <n v="3"/>
    <s v="569213151233"/>
    <n v="5002252"/>
    <s v=""/>
    <s v=""/>
    <m/>
  </r>
  <r>
    <n v="1300"/>
    <s v="Bảo Việt Nhân Thọ Móng Cái"/>
    <m/>
    <s v="S108701002"/>
    <s v="Phòng PA - MCA"/>
    <s v="A108701005"/>
    <s v="Ban PA - MCA"/>
    <s v="U108701025"/>
    <x v="17"/>
    <s v="D108729010"/>
    <s v="Lê Thu Hiền"/>
    <s v="Tư vấn tài chính"/>
    <d v="2015-09-22T00:00:00"/>
    <m/>
    <s v="568682603"/>
    <s v="Lương Văn Thương"/>
    <s v="Thôn Làng Nhội, Xã Đông Hải, Huyện Tiên Yên, Quảng Ninh"/>
    <m/>
    <m/>
    <s v="0977378828"/>
    <s v="AC/018P-0349752"/>
    <m/>
    <d v="2019-05-11T00:00:00"/>
    <d v="2019-06-10T00:00:00"/>
    <n v="522636"/>
    <m/>
    <m/>
    <m/>
    <n v="522636"/>
    <m/>
    <s v="TAL"/>
    <n v="11"/>
    <n v="5"/>
    <s v="568682603115"/>
    <n v="522636"/>
    <s v=""/>
    <s v=""/>
    <m/>
  </r>
  <r>
    <n v="1301"/>
    <s v="Bảo Việt Nhân Thọ Móng Cái"/>
    <m/>
    <s v="S108701002"/>
    <s v="Phòng PA - MCA"/>
    <s v="A108701005"/>
    <s v="Ban PA - MCA"/>
    <s v="U108701025"/>
    <x v="17"/>
    <s v="D108729010"/>
    <s v="Lê Thu Hiền"/>
    <s v="Tư vấn tài chính"/>
    <d v="2015-09-22T00:00:00"/>
    <m/>
    <s v="568680342"/>
    <s v="Hoàng Thị Liễu"/>
    <s v="Thôn Đông Ngũ, Xã Đông Ngũ, Huyện Tiên Yên, Quảng Ninh"/>
    <m/>
    <m/>
    <s v="01664276996"/>
    <s v="AC/018P-0349751"/>
    <m/>
    <d v="2019-05-11T00:00:00"/>
    <d v="2019-06-10T00:00:00"/>
    <n v="513105"/>
    <m/>
    <m/>
    <m/>
    <n v="513105"/>
    <m/>
    <s v="TAL"/>
    <n v="11"/>
    <n v="5"/>
    <s v="568680342115"/>
    <n v="513105"/>
    <s v=""/>
    <s v=""/>
    <m/>
  </r>
  <r>
    <n v="1302"/>
    <s v="Bảo Việt Nhân Thọ Móng Cái"/>
    <m/>
    <s v="S108701002"/>
    <s v="Phòng PA - MCA"/>
    <s v="A108701005"/>
    <s v="Ban PA - MCA"/>
    <s v="U108701025"/>
    <x v="17"/>
    <s v="D108729010"/>
    <s v="Lê Thu Hiền"/>
    <s v="Tư vấn tài chính"/>
    <d v="2015-09-22T00:00:00"/>
    <m/>
    <s v="568486069"/>
    <s v="Lê Thu Hiền"/>
    <s v="Thôn Đông Ngũ, Xã Đông Ngũ, Huyện Tiên Yên, Quảng Ninh"/>
    <s v="01698579430"/>
    <m/>
    <s v="01692043635"/>
    <s v="AC/018P-0349753"/>
    <m/>
    <d v="2019-05-17T00:00:00"/>
    <d v="2019-06-16T00:00:00"/>
    <n v="509360"/>
    <m/>
    <m/>
    <m/>
    <n v="509360"/>
    <m/>
    <s v="TAL"/>
    <n v="17"/>
    <n v="5"/>
    <s v="568486069175"/>
    <n v="509360"/>
    <s v=""/>
    <s v=""/>
    <m/>
  </r>
  <r>
    <n v="1303"/>
    <s v="Bảo Việt Nhân Thọ Móng Cái"/>
    <m/>
    <s v="S108701002"/>
    <s v="Phòng PA - MCA"/>
    <s v="A108701005"/>
    <s v="Ban PA - MCA"/>
    <s v="U108701025"/>
    <x v="17"/>
    <s v="D108729010"/>
    <s v="Lê Thu Hiền"/>
    <s v="Tư vấn tài chính"/>
    <d v="2015-09-22T00:00:00"/>
    <m/>
    <s v="568486168"/>
    <s v="Lương Văn Lợi"/>
    <s v="Thôn Đông Ngũ, Xã Đông Ngũ, Huyện Tiên Yên, Quảng Ninh"/>
    <m/>
    <m/>
    <s v="01698579430"/>
    <s v="AC/018P-0349754"/>
    <m/>
    <d v="2019-05-17T00:00:00"/>
    <d v="2019-06-16T00:00:00"/>
    <n v="533055"/>
    <m/>
    <m/>
    <m/>
    <n v="533055"/>
    <m/>
    <s v="TAL"/>
    <n v="17"/>
    <n v="5"/>
    <s v="568486168175"/>
    <n v="533055"/>
    <s v=""/>
    <s v=""/>
    <m/>
  </r>
  <r>
    <n v="1304"/>
    <s v="Bảo Việt Nhân Thọ Móng Cái"/>
    <m/>
    <s v="S108701002"/>
    <s v="Phòng PA - MCA"/>
    <s v="A108701005"/>
    <s v="Ban PA - MCA"/>
    <s v="U108701025"/>
    <x v="17"/>
    <s v="D108729010"/>
    <s v="Lê Thu Hiền"/>
    <s v="Tư vấn tài chính"/>
    <d v="2015-09-22T00:00:00"/>
    <m/>
    <s v="568737993"/>
    <s v="Hà Quốc Thật"/>
    <s v="Thôn Làng Nhội, Xã Đông Hải, Huyện Tiên Yên, Quảng Ninh"/>
    <m/>
    <m/>
    <s v="01673752998"/>
    <s v="AC/018P-0349755"/>
    <m/>
    <d v="2019-05-22T00:00:00"/>
    <d v="2019-08-21T00:00:00"/>
    <n v="1033880"/>
    <m/>
    <m/>
    <m/>
    <n v="1033880"/>
    <m/>
    <s v="TAL"/>
    <n v="22"/>
    <n v="5"/>
    <s v="568737993225"/>
    <n v="1033880"/>
    <s v=""/>
    <s v=""/>
    <m/>
  </r>
  <r>
    <n v="1305"/>
    <s v="Bảo Việt Nhân Thọ Móng Cái"/>
    <m/>
    <s v="S108701002"/>
    <s v="Phòng PA - MCA"/>
    <s v="A108701005"/>
    <s v="Ban PA - MCA"/>
    <s v="U108701025"/>
    <x v="17"/>
    <s v="D108729454"/>
    <s v="Nguyễn Thị Thu"/>
    <s v="Tư vấn tài chính"/>
    <d v="2015-11-17T00:00:00"/>
    <m/>
    <s v="568720136"/>
    <s v="Đào Thị Lụa"/>
    <s v="Số nhà 33 Phố Lý Thường Kiệt, Thị trấn Tiên Yên, Huyện Tiên Yên, Quảng Ninh"/>
    <m/>
    <m/>
    <s v="01676552830"/>
    <s v="AC/018P-0348590"/>
    <m/>
    <d v="2019-04-13T00:00:00"/>
    <d v="2019-07-12T00:00:00"/>
    <n v="931770"/>
    <m/>
    <m/>
    <m/>
    <n v="931770"/>
    <m/>
    <s v="TAL"/>
    <n v="13"/>
    <n v="4"/>
    <s v="568720136134"/>
    <n v="931770"/>
    <s v=""/>
    <s v=""/>
    <m/>
  </r>
  <r>
    <n v="1306"/>
    <s v="Bảo Việt Nhân Thọ Móng Cái"/>
    <m/>
    <s v="S108701002"/>
    <s v="Phòng PA - MCA"/>
    <s v="A108701005"/>
    <s v="Ban PA - MCA"/>
    <s v="U108701025"/>
    <x v="17"/>
    <s v="D108729454"/>
    <s v="Nguyễn Thị Thu"/>
    <s v="Tư vấn tài chính"/>
    <d v="2015-11-17T00:00:00"/>
    <m/>
    <s v="568704423"/>
    <s v="Hoàng Thị Hồng"/>
    <s v="Thôn Hà Dong Nam, Xã Hải Lạng, Huyện Tiên Yên, Quảng Ninh"/>
    <m/>
    <m/>
    <s v="0963820404"/>
    <s v="AC/018P-0348597"/>
    <m/>
    <d v="2019-04-17T00:00:00"/>
    <d v="2019-05-16T00:00:00"/>
    <n v="526800"/>
    <m/>
    <m/>
    <m/>
    <n v="526800"/>
    <m/>
    <s v="TAL"/>
    <n v="17"/>
    <n v="4"/>
    <s v="568704423174"/>
    <n v="526800"/>
    <s v=""/>
    <s v=""/>
    <m/>
  </r>
  <r>
    <n v="1307"/>
    <s v="Bảo Việt Nhân Thọ Móng Cái"/>
    <m/>
    <s v="S108701002"/>
    <s v="Phòng PA - MCA"/>
    <s v="A108701005"/>
    <s v="Ban PA - MCA"/>
    <s v="U108701025"/>
    <x v="17"/>
    <s v="D108729454"/>
    <s v="Nguyễn Thị Thu"/>
    <s v="Tư vấn tài chính"/>
    <d v="2015-11-17T00:00:00"/>
    <m/>
    <s v="568704710"/>
    <s v="Hà Thanh Tâm"/>
    <s v="Phố Đông Tiến 1, Thị trấn Tiên Yên, Huyện Tiên Yên, Quảng Ninh"/>
    <m/>
    <m/>
    <s v="01236804319"/>
    <s v="AC/018P-0348601"/>
    <m/>
    <d v="2019-04-17T00:00:00"/>
    <d v="2019-05-16T00:00:00"/>
    <n v="1010000"/>
    <m/>
    <m/>
    <m/>
    <n v="1010000"/>
    <m/>
    <s v="TAL"/>
    <n v="17"/>
    <n v="4"/>
    <s v="568704710174"/>
    <n v="1010000"/>
    <s v=""/>
    <s v=""/>
    <m/>
  </r>
  <r>
    <n v="1308"/>
    <s v="Bảo Việt Nhân Thọ Móng Cái"/>
    <m/>
    <s v="S108701002"/>
    <s v="Phòng PA - MCA"/>
    <s v="A108701005"/>
    <s v="Ban PA - MCA"/>
    <s v="U108701025"/>
    <x v="17"/>
    <s v="D108729454"/>
    <s v="Nguyễn Thị Thu"/>
    <s v="Tư vấn tài chính"/>
    <d v="2015-11-17T00:00:00"/>
    <m/>
    <s v="568704462"/>
    <s v="Triệu Thanh Nhàn"/>
    <s v="Phố Đông Tiến 1, Thị trấn Tiên Yên, Huyện Tiên Yên, Quảng Ninh"/>
    <m/>
    <m/>
    <s v="01632219170"/>
    <s v="AC/018P-0348598"/>
    <m/>
    <d v="2019-04-17T00:00:00"/>
    <d v="2019-05-16T00:00:00"/>
    <n v="1010000"/>
    <m/>
    <m/>
    <m/>
    <n v="1010000"/>
    <m/>
    <s v="TAL"/>
    <n v="17"/>
    <n v="4"/>
    <s v="568704462174"/>
    <n v="1010000"/>
    <s v=""/>
    <s v=""/>
    <m/>
  </r>
  <r>
    <n v="1309"/>
    <s v="Bảo Việt Nhân Thọ Móng Cái"/>
    <m/>
    <s v="S108701002"/>
    <s v="Phòng PA - MCA"/>
    <s v="A108701005"/>
    <s v="Ban PA - MCA"/>
    <s v="U108701025"/>
    <x v="17"/>
    <s v="D108729454"/>
    <s v="Nguyễn Thị Thu"/>
    <s v="Tư vấn tài chính"/>
    <d v="2015-11-17T00:00:00"/>
    <m/>
    <s v="568704374"/>
    <s v="Hà Thanh Tâm"/>
    <s v="Phố Đông Tiến 1, Thị trấn Tiên Yên, Huyện Tiên Yên, Quảng Ninh"/>
    <m/>
    <m/>
    <s v="01236804319"/>
    <s v="AC/018P-0348595"/>
    <m/>
    <d v="2019-04-17T00:00:00"/>
    <d v="2019-05-16T00:00:00"/>
    <n v="1033880"/>
    <m/>
    <m/>
    <m/>
    <n v="1033880"/>
    <m/>
    <s v="TAL"/>
    <n v="17"/>
    <n v="4"/>
    <s v="568704374174"/>
    <n v="1033880"/>
    <s v=""/>
    <s v=""/>
    <m/>
  </r>
  <r>
    <n v="1310"/>
    <s v="Bảo Việt Nhân Thọ Móng Cái"/>
    <m/>
    <s v="S108701002"/>
    <s v="Phòng PA - MCA"/>
    <s v="A108701005"/>
    <s v="Ban PA - MCA"/>
    <s v="U108701025"/>
    <x v="17"/>
    <s v="D108729454"/>
    <s v="Nguyễn Thị Thu"/>
    <s v="Tư vấn tài chính"/>
    <d v="2015-11-17T00:00:00"/>
    <m/>
    <s v="568704692"/>
    <s v="Nguyễn Văn Nam"/>
    <s v="Thôn Hà Dong Nam, Xã Hải Lạng, Huyện Tiên Yên, Quảng Ninh"/>
    <m/>
    <m/>
    <s v="0981989102"/>
    <s v="AC/018P-0348600"/>
    <m/>
    <d v="2019-04-17T00:00:00"/>
    <d v="2019-05-16T00:00:00"/>
    <n v="525990"/>
    <m/>
    <m/>
    <m/>
    <n v="525990"/>
    <m/>
    <s v="TAL"/>
    <n v="17"/>
    <n v="4"/>
    <s v="568704692174"/>
    <n v="525990"/>
    <s v=""/>
    <s v=""/>
    <m/>
  </r>
  <r>
    <n v="1311"/>
    <s v="Bảo Việt Nhân Thọ Móng Cái"/>
    <m/>
    <s v="S108701002"/>
    <s v="Phòng PA - MCA"/>
    <s v="A108701005"/>
    <s v="Ban PA - MCA"/>
    <s v="U108701025"/>
    <x v="17"/>
    <s v="D108729454"/>
    <s v="Nguyễn Thị Thu"/>
    <s v="Tư vấn tài chính"/>
    <d v="2015-11-17T00:00:00"/>
    <m/>
    <s v="568705031"/>
    <s v="Hà Thị Phượng"/>
    <s v="Phố Quang Trung, Thị trấn Tiên Yên, Huyện Tiên Yên, Quảng Ninh"/>
    <m/>
    <m/>
    <s v="0986119683"/>
    <s v="AC/018P-0348609"/>
    <m/>
    <d v="2019-04-21T00:00:00"/>
    <d v="2019-05-20T00:00:00"/>
    <n v="509973"/>
    <m/>
    <m/>
    <m/>
    <n v="509973"/>
    <m/>
    <s v="TAL"/>
    <n v="21"/>
    <n v="4"/>
    <s v="568705031214"/>
    <n v="509973"/>
    <s v=""/>
    <s v=""/>
    <m/>
  </r>
  <r>
    <n v="1312"/>
    <s v="Bảo Việt Nhân Thọ Móng Cái"/>
    <m/>
    <s v="S108701002"/>
    <s v="Phòng PA - MCA"/>
    <s v="A108701005"/>
    <s v="Ban PA - MCA"/>
    <s v="U108701025"/>
    <x v="17"/>
    <s v="D108729454"/>
    <s v="Nguyễn Thị Thu"/>
    <s v="Tư vấn tài chính"/>
    <d v="2015-11-17T00:00:00"/>
    <m/>
    <s v="568738029"/>
    <s v="Trần Thị Nguyệt"/>
    <s v="Thôn Thống Nhất, Xã Hải Lạng, Huyện Tiên Yên, Quảng Ninh"/>
    <m/>
    <m/>
    <s v="01665555507"/>
    <s v="AC/018P-0348616"/>
    <m/>
    <d v="2019-04-25T00:00:00"/>
    <d v="2019-05-24T00:00:00"/>
    <n v="510644"/>
    <m/>
    <m/>
    <m/>
    <n v="510644"/>
    <m/>
    <s v="TAL"/>
    <n v="25"/>
    <n v="4"/>
    <s v="568738029254"/>
    <n v="510644"/>
    <s v=""/>
    <s v=""/>
    <m/>
  </r>
  <r>
    <n v="1313"/>
    <s v="Bảo Việt Nhân Thọ Móng Cái"/>
    <m/>
    <s v="S108701002"/>
    <s v="Phòng PA - MCA"/>
    <s v="A108701005"/>
    <s v="Ban PA - MCA"/>
    <s v="U108701025"/>
    <x v="17"/>
    <s v="D108729454"/>
    <s v="Nguyễn Thị Thu"/>
    <s v="Tư vấn tài chính"/>
    <d v="2015-11-17T00:00:00"/>
    <m/>
    <s v="568738014"/>
    <s v="Trần Thị Nguyệt"/>
    <s v="Thôn Thống Nhất, Xã Hải Lạng, Huyện Tiên Yên, Quảng Ninh"/>
    <m/>
    <m/>
    <s v="01665555507"/>
    <s v="AC/018P-0348615"/>
    <m/>
    <d v="2019-04-25T00:00:00"/>
    <d v="2019-05-24T00:00:00"/>
    <n v="519120"/>
    <m/>
    <m/>
    <m/>
    <n v="519120"/>
    <m/>
    <s v="TAL"/>
    <n v="25"/>
    <n v="4"/>
    <s v="568738014254"/>
    <n v="519120"/>
    <s v=""/>
    <s v=""/>
    <m/>
  </r>
  <r>
    <n v="1314"/>
    <s v="Bảo Việt Nhân Thọ Móng Cái"/>
    <m/>
    <s v="S108701002"/>
    <s v="Phòng PA - MCA"/>
    <s v="A108701005"/>
    <s v="Ban PA - MCA"/>
    <s v="U108701025"/>
    <x v="17"/>
    <s v="D108729454"/>
    <s v="Nguyễn Thị Thu"/>
    <s v="Tư vấn tài chính"/>
    <d v="2015-11-17T00:00:00"/>
    <m/>
    <s v="568759829"/>
    <s v="Hoàng Thị Dung"/>
    <s v="Thôn Thống Nhất, Xã Hải Lạng, Huyện Tiên Yên, Quảng Ninh"/>
    <s v="01643799979"/>
    <m/>
    <m/>
    <s v="AC/018P-0349756"/>
    <m/>
    <d v="2019-05-04T00:00:00"/>
    <d v="2019-06-03T00:00:00"/>
    <n v="519950"/>
    <m/>
    <m/>
    <m/>
    <n v="519950"/>
    <m/>
    <s v="TAL"/>
    <n v="4"/>
    <n v="5"/>
    <s v="56875982945"/>
    <n v="519950"/>
    <s v=""/>
    <s v=""/>
    <m/>
  </r>
  <r>
    <n v="1315"/>
    <s v="Bảo Việt Nhân Thọ Móng Cái"/>
    <m/>
    <s v="S108701002"/>
    <s v="Phòng PA - MCA"/>
    <s v="A108701005"/>
    <s v="Ban PA - MCA"/>
    <s v="U108701025"/>
    <x v="17"/>
    <s v="D108729454"/>
    <s v="Nguyễn Thị Thu"/>
    <s v="Tư vấn tài chính"/>
    <d v="2015-11-17T00:00:00"/>
    <m/>
    <s v="568677029"/>
    <s v="Lưu Thị Di"/>
    <s v="Thôn Trường Tùng, Xã Hải Lạng, Huyện Tiên Yên, Quảng Ninh"/>
    <m/>
    <m/>
    <s v="0947212085"/>
    <s v="AC/018P-0349758"/>
    <m/>
    <d v="2019-05-05T00:00:00"/>
    <d v="2019-06-04T00:00:00"/>
    <n v="530142"/>
    <m/>
    <m/>
    <m/>
    <n v="530142"/>
    <m/>
    <s v="TAL"/>
    <n v="5"/>
    <n v="5"/>
    <s v="56867702955"/>
    <n v="530142"/>
    <s v=""/>
    <s v=""/>
    <m/>
  </r>
  <r>
    <n v="1316"/>
    <s v="Bảo Việt Nhân Thọ Móng Cái"/>
    <m/>
    <s v="S108701002"/>
    <s v="Phòng PA - MCA"/>
    <s v="A108701005"/>
    <s v="Ban PA - MCA"/>
    <s v="U108701025"/>
    <x v="17"/>
    <s v="D108729454"/>
    <s v="Nguyễn Thị Thu"/>
    <s v="Tư vấn tài chính"/>
    <d v="2015-11-17T00:00:00"/>
    <m/>
    <s v="568677061"/>
    <s v="Lưu Đức Trung"/>
    <s v="Thôn Thống Nhất, Xã Hải Lạng, Huyện Tiên Yên, Quảng Ninh"/>
    <s v="0986578286"/>
    <m/>
    <s v="0989123966"/>
    <s v="AC/018P-0349759"/>
    <m/>
    <d v="2019-05-05T00:00:00"/>
    <d v="2019-06-04T00:00:00"/>
    <n v="521181"/>
    <m/>
    <m/>
    <m/>
    <n v="521181"/>
    <m/>
    <s v="TAL"/>
    <n v="5"/>
    <n v="5"/>
    <s v="56867706155"/>
    <n v="521181"/>
    <s v=""/>
    <s v=""/>
    <m/>
  </r>
  <r>
    <n v="1317"/>
    <s v="Bảo Việt Nhân Thọ Móng Cái"/>
    <m/>
    <s v="S108701002"/>
    <s v="Phòng PA - MCA"/>
    <s v="A108701005"/>
    <s v="Ban PA - MCA"/>
    <s v="U108701025"/>
    <x v="17"/>
    <s v="D108729454"/>
    <s v="Nguyễn Thị Thu"/>
    <s v="Tư vấn tài chính"/>
    <d v="2015-11-17T00:00:00"/>
    <m/>
    <s v="568677116"/>
    <s v="Nguyễn Thị Thu"/>
    <s v="Thôn Thống Nhất, Xã Hải Lạng, Huyện Tiên Yên, Quảng Ninh"/>
    <m/>
    <m/>
    <s v="0986578286"/>
    <s v="AC/018P-0349760"/>
    <m/>
    <d v="2019-05-05T00:00:00"/>
    <d v="2019-06-04T00:00:00"/>
    <n v="500000"/>
    <m/>
    <m/>
    <m/>
    <n v="500000"/>
    <m/>
    <s v="TAL"/>
    <n v="5"/>
    <n v="5"/>
    <s v="56867711655"/>
    <n v="500000"/>
    <s v=""/>
    <s v=""/>
    <m/>
  </r>
  <r>
    <n v="1318"/>
    <s v="Bảo Việt Nhân Thọ Móng Cái"/>
    <m/>
    <s v="S108701002"/>
    <s v="Phòng PA - MCA"/>
    <s v="A108701005"/>
    <s v="Ban PA - MCA"/>
    <s v="U108701025"/>
    <x v="17"/>
    <s v="D108729454"/>
    <s v="Nguyễn Thị Thu"/>
    <s v="Tư vấn tài chính"/>
    <d v="2015-11-17T00:00:00"/>
    <m/>
    <s v="568676973"/>
    <s v="Nông Thúy Hằng"/>
    <s v="Ngã Ba Yên Than, Xã Yên Than, Huyện Tiên Yên, Quảng Ninh"/>
    <m/>
    <m/>
    <s v="0988856186"/>
    <s v="AC/018P-0349757"/>
    <m/>
    <d v="2019-05-05T00:00:00"/>
    <d v="2019-06-04T00:00:00"/>
    <n v="514933"/>
    <m/>
    <m/>
    <m/>
    <n v="514933"/>
    <m/>
    <s v="TAL"/>
    <n v="5"/>
    <n v="5"/>
    <s v="56867697355"/>
    <n v="514933"/>
    <s v=""/>
    <s v=""/>
    <m/>
  </r>
  <r>
    <n v="1319"/>
    <s v="Bảo Việt Nhân Thọ Móng Cái"/>
    <m/>
    <s v="S108701002"/>
    <s v="Phòng PA - MCA"/>
    <s v="A108701005"/>
    <s v="Ban PA - MCA"/>
    <s v="U108701025"/>
    <x v="17"/>
    <s v="D108729454"/>
    <s v="Nguyễn Thị Thu"/>
    <s v="Tư vấn tài chính"/>
    <d v="2015-11-17T00:00:00"/>
    <m/>
    <s v="569117123"/>
    <s v="Nguyễn Mỹ Lệ"/>
    <s v="SN 155 - Phố Long Tiên, Thị trấn Tiên Yên, Huyện Tiên Yên, Quảng Ninh"/>
    <m/>
    <m/>
    <s v="0976490571"/>
    <s v="AC/018P-0349761"/>
    <m/>
    <d v="2019-05-09T00:00:00"/>
    <d v="2019-06-08T00:00:00"/>
    <n v="1000000"/>
    <m/>
    <m/>
    <m/>
    <n v="1000000"/>
    <m/>
    <s v="TAL"/>
    <n v="9"/>
    <n v="5"/>
    <s v="56911712395"/>
    <n v="1000000"/>
    <s v=""/>
    <s v=""/>
    <m/>
  </r>
  <r>
    <n v="1320"/>
    <s v="Bảo Việt Nhân Thọ Móng Cái"/>
    <m/>
    <s v="S108701002"/>
    <s v="Phòng PA - MCA"/>
    <s v="A108701005"/>
    <s v="Ban PA - MCA"/>
    <s v="U108701025"/>
    <x v="17"/>
    <s v="D108729454"/>
    <s v="Nguyễn Thị Thu"/>
    <s v="Tư vấn tài chính"/>
    <d v="2015-11-17T00:00:00"/>
    <m/>
    <s v="569065194"/>
    <s v="Lưu Thị Chính"/>
    <s v="Phố Đông Tiến 1, Thị trấn Tiên Yên, Huyện Tiên Yên, Quảng Ninh"/>
    <m/>
    <m/>
    <s v="01687636236"/>
    <s v="AC/018P-0349762"/>
    <m/>
    <d v="2019-05-10T00:00:00"/>
    <d v="2019-06-09T00:00:00"/>
    <n v="1085200"/>
    <m/>
    <m/>
    <m/>
    <n v="1085200"/>
    <m/>
    <s v="TAL"/>
    <n v="10"/>
    <n v="5"/>
    <s v="569065194105"/>
    <n v="1085200"/>
    <s v=""/>
    <s v=""/>
    <m/>
  </r>
  <r>
    <n v="1321"/>
    <s v="Bảo Việt Nhân Thọ Móng Cái"/>
    <m/>
    <s v="S108701002"/>
    <s v="Phòng PA - MCA"/>
    <s v="A108701005"/>
    <s v="Ban PA - MCA"/>
    <s v="U108701025"/>
    <x v="17"/>
    <s v="D108729454"/>
    <s v="Nguyễn Thị Thu"/>
    <s v="Tư vấn tài chính"/>
    <d v="2015-11-17T00:00:00"/>
    <m/>
    <s v="568748009"/>
    <s v="Bùi Thị Thảo"/>
    <s v="Phố Long Tiên, Thị trấn Tiên Yên, Huyện Tiên Yên, Quảng Ninh"/>
    <m/>
    <m/>
    <s v="01289235956"/>
    <s v="AC/018P-0349763"/>
    <m/>
    <d v="2019-05-11T00:00:00"/>
    <d v="2019-06-10T00:00:00"/>
    <n v="520000"/>
    <m/>
    <m/>
    <m/>
    <n v="520000"/>
    <m/>
    <s v="TAL"/>
    <n v="11"/>
    <n v="5"/>
    <s v="568748009115"/>
    <n v="520000"/>
    <s v=""/>
    <s v=""/>
    <m/>
  </r>
  <r>
    <n v="1322"/>
    <s v="Bảo Việt Nhân Thọ Móng Cái"/>
    <m/>
    <s v="S108701002"/>
    <s v="Phòng PA - MCA"/>
    <s v="A108701005"/>
    <s v="Ban PA - MCA"/>
    <s v="U108701025"/>
    <x v="17"/>
    <s v="D108729454"/>
    <s v="Nguyễn Thị Thu"/>
    <s v="Tư vấn tài chính"/>
    <d v="2015-11-17T00:00:00"/>
    <m/>
    <s v="569027209"/>
    <s v="Nguyễn Thị San"/>
    <s v="Thôn Trường Tùng, Xã Hải Lạng, Huyện Tiên Yên, Quảng Ninh"/>
    <m/>
    <m/>
    <s v="01627334025"/>
    <s v="AC/018P-0349765"/>
    <m/>
    <d v="2019-05-11T00:00:00"/>
    <d v="2019-06-10T00:00:00"/>
    <n v="500000"/>
    <m/>
    <m/>
    <m/>
    <n v="500000"/>
    <m/>
    <s v="TAL"/>
    <n v="11"/>
    <n v="5"/>
    <s v="569027209115"/>
    <n v="500000"/>
    <s v=""/>
    <s v=""/>
    <m/>
  </r>
  <r>
    <n v="1323"/>
    <s v="Bảo Việt Nhân Thọ Móng Cái"/>
    <m/>
    <s v="S108701002"/>
    <s v="Phòng PA - MCA"/>
    <s v="A108701005"/>
    <s v="Ban PA - MCA"/>
    <s v="U108701025"/>
    <x v="17"/>
    <s v="D108729454"/>
    <s v="Nguyễn Thị Thu"/>
    <s v="Tư vấn tài chính"/>
    <d v="2015-11-17T00:00:00"/>
    <m/>
    <s v="569026998"/>
    <s v="Nguyễn Văn Chiến"/>
    <s v="Thôn Trường Tùng, Xã Hải Lạng, Huyện Tiên Yên, Quảng Ninh"/>
    <m/>
    <m/>
    <s v="01683302796"/>
    <s v="AC/018P-0349764"/>
    <m/>
    <d v="2019-05-11T00:00:00"/>
    <d v="2019-06-10T00:00:00"/>
    <n v="500000"/>
    <m/>
    <m/>
    <m/>
    <n v="500000"/>
    <m/>
    <s v="TAL"/>
    <n v="11"/>
    <n v="5"/>
    <s v="569026998115"/>
    <n v="500000"/>
    <s v=""/>
    <s v=""/>
    <m/>
  </r>
  <r>
    <n v="1324"/>
    <s v="Bảo Việt Nhân Thọ Móng Cái"/>
    <m/>
    <s v="S108701002"/>
    <s v="Phòng PA - MCA"/>
    <s v="A108701005"/>
    <s v="Ban PA - MCA"/>
    <s v="U108701025"/>
    <x v="17"/>
    <s v="D108729454"/>
    <s v="Nguyễn Thị Thu"/>
    <s v="Tư vấn tài chính"/>
    <d v="2015-11-17T00:00:00"/>
    <m/>
    <s v="568720259"/>
    <s v="Lưu Thị Di"/>
    <s v="Thôn Trường Tùng, Xã Hải Lạng, Huyện Tiên Yên, Quảng Ninh"/>
    <m/>
    <m/>
    <s v="0947212085"/>
    <s v="AC/018P-0349766"/>
    <m/>
    <d v="2019-05-13T00:00:00"/>
    <d v="2019-06-12T00:00:00"/>
    <n v="556450"/>
    <m/>
    <m/>
    <m/>
    <n v="556450"/>
    <m/>
    <s v="TAL"/>
    <n v="13"/>
    <n v="5"/>
    <s v="568720259135"/>
    <n v="556450"/>
    <s v=""/>
    <s v=""/>
    <m/>
  </r>
  <r>
    <n v="1325"/>
    <s v="Bảo Việt Nhân Thọ Móng Cái"/>
    <m/>
    <s v="S108701002"/>
    <s v="Phòng PA - MCA"/>
    <s v="A108701005"/>
    <s v="Ban PA - MCA"/>
    <s v="U108701025"/>
    <x v="17"/>
    <s v="D108729454"/>
    <s v="Nguyễn Thị Thu"/>
    <s v="Tư vấn tài chính"/>
    <d v="2015-11-17T00:00:00"/>
    <m/>
    <s v="568906396"/>
    <s v="Vũ Thị Sao"/>
    <s v="Thôn Tài Tùng, Xã Yên Than, Huyện Tiên Yên, Quảng Ninh"/>
    <m/>
    <m/>
    <s v="01673475554"/>
    <s v="AC/018P-0349768"/>
    <m/>
    <d v="2019-05-15T00:00:00"/>
    <d v="2019-06-14T00:00:00"/>
    <n v="526634"/>
    <m/>
    <m/>
    <m/>
    <n v="526634"/>
    <m/>
    <s v="TAL"/>
    <n v="15"/>
    <n v="5"/>
    <s v="568906396155"/>
    <n v="526634"/>
    <s v=""/>
    <s v=""/>
    <m/>
  </r>
  <r>
    <n v="1326"/>
    <s v="Bảo Việt Nhân Thọ Móng Cái"/>
    <m/>
    <s v="S108701002"/>
    <s v="Phòng PA - MCA"/>
    <s v="A108701005"/>
    <s v="Ban PA - MCA"/>
    <s v="U108701025"/>
    <x v="17"/>
    <s v="D108729454"/>
    <s v="Nguyễn Thị Thu"/>
    <s v="Tư vấn tài chính"/>
    <d v="2015-11-17T00:00:00"/>
    <m/>
    <s v="568906012"/>
    <s v="Vũ Thị Sao"/>
    <s v="Thôn Tài Tùng, Xã Yên Than, Huyện Tiên Yên, Quảng Ninh"/>
    <m/>
    <m/>
    <s v="01673475554"/>
    <s v="AC/018P-0349767"/>
    <m/>
    <d v="2019-05-15T00:00:00"/>
    <d v="2019-06-14T00:00:00"/>
    <n v="500000"/>
    <m/>
    <m/>
    <m/>
    <n v="500000"/>
    <m/>
    <s v="TAL"/>
    <n v="15"/>
    <n v="5"/>
    <s v="568906012155"/>
    <n v="500000"/>
    <s v=""/>
    <s v=""/>
    <m/>
  </r>
  <r>
    <n v="1327"/>
    <s v="Bảo Việt Nhân Thọ Móng Cái"/>
    <m/>
    <s v="S108701002"/>
    <s v="Phòng PA - MCA"/>
    <s v="A108701005"/>
    <s v="Ban PA - MCA"/>
    <s v="U108701025"/>
    <x v="17"/>
    <s v="D108729454"/>
    <s v="Nguyễn Thị Thu"/>
    <s v="Tư vấn tài chính"/>
    <d v="2015-11-17T00:00:00"/>
    <m/>
    <s v="568906417"/>
    <s v="Vũ Thị Sao"/>
    <s v="Thôn Tài Tùng, Xã Yên Than, Huyện Tiên Yên, Quảng Ninh"/>
    <m/>
    <m/>
    <s v="01673475554"/>
    <s v="AC/018P-0349769"/>
    <m/>
    <d v="2019-05-15T00:00:00"/>
    <d v="2019-06-14T00:00:00"/>
    <n v="526634"/>
    <m/>
    <m/>
    <m/>
    <n v="526634"/>
    <m/>
    <s v="TAL"/>
    <n v="15"/>
    <n v="5"/>
    <s v="568906417155"/>
    <n v="526634"/>
    <s v=""/>
    <s v=""/>
    <m/>
  </r>
  <r>
    <n v="1328"/>
    <s v="Bảo Việt Nhân Thọ Móng Cái"/>
    <m/>
    <s v="S108701002"/>
    <s v="Phòng PA - MCA"/>
    <s v="A108701005"/>
    <s v="Ban PA - MCA"/>
    <s v="U108701025"/>
    <x v="17"/>
    <s v="D108729454"/>
    <s v="Nguyễn Thị Thu"/>
    <s v="Tư vấn tài chính"/>
    <d v="2015-11-17T00:00:00"/>
    <m/>
    <s v="568704462"/>
    <s v="Triệu Thanh Nhàn"/>
    <s v="Phố Đông Tiến 1, Thị trấn Tiên Yên, Huyện Tiên Yên, Quảng Ninh"/>
    <m/>
    <m/>
    <s v="01632219170"/>
    <s v="AC/018P-0349773"/>
    <m/>
    <d v="2019-05-17T00:00:00"/>
    <d v="2019-06-16T00:00:00"/>
    <n v="1010000"/>
    <m/>
    <m/>
    <m/>
    <n v="1010000"/>
    <m/>
    <s v="TAL"/>
    <n v="17"/>
    <n v="5"/>
    <s v="568704462175"/>
    <n v="1010000"/>
    <s v=""/>
    <s v=""/>
    <m/>
  </r>
  <r>
    <n v="1329"/>
    <s v="Bảo Việt Nhân Thọ Móng Cái"/>
    <m/>
    <s v="S108701002"/>
    <s v="Phòng PA - MCA"/>
    <s v="A108701005"/>
    <s v="Ban PA - MCA"/>
    <s v="U108701025"/>
    <x v="17"/>
    <s v="D108729454"/>
    <s v="Nguyễn Thị Thu"/>
    <s v="Tư vấn tài chính"/>
    <d v="2015-11-17T00:00:00"/>
    <m/>
    <s v="568704692"/>
    <s v="Nguyễn Văn Nam"/>
    <s v="Thôn Hà Dong Nam, Xã Hải Lạng, Huyện Tiên Yên, Quảng Ninh"/>
    <m/>
    <m/>
    <s v="0981989102"/>
    <s v="AC/018P-0349775"/>
    <m/>
    <d v="2019-05-17T00:00:00"/>
    <d v="2019-06-16T00:00:00"/>
    <n v="525990"/>
    <m/>
    <m/>
    <m/>
    <n v="525990"/>
    <m/>
    <s v="TAL"/>
    <n v="17"/>
    <n v="5"/>
    <s v="568704692175"/>
    <n v="525990"/>
    <s v=""/>
    <s v=""/>
    <m/>
  </r>
  <r>
    <n v="1330"/>
    <s v="Bảo Việt Nhân Thọ Móng Cái"/>
    <m/>
    <s v="S108701002"/>
    <s v="Phòng PA - MCA"/>
    <s v="A108701005"/>
    <s v="Ban PA - MCA"/>
    <s v="U108701025"/>
    <x v="17"/>
    <s v="D108729454"/>
    <s v="Nguyễn Thị Thu"/>
    <s v="Tư vấn tài chính"/>
    <d v="2015-11-17T00:00:00"/>
    <m/>
    <s v="568704423"/>
    <s v="Hoàng Thị Hồng"/>
    <s v="Thôn Hà Dong Nam, Xã Hải Lạng, Huyện Tiên Yên, Quảng Ninh"/>
    <m/>
    <m/>
    <s v="0963820404"/>
    <s v="AC/018P-0349772"/>
    <m/>
    <d v="2019-05-17T00:00:00"/>
    <d v="2019-06-16T00:00:00"/>
    <n v="526800"/>
    <m/>
    <m/>
    <m/>
    <n v="526800"/>
    <m/>
    <s v="TAL"/>
    <n v="17"/>
    <n v="5"/>
    <s v="568704423175"/>
    <n v="526800"/>
    <s v=""/>
    <s v=""/>
    <m/>
  </r>
  <r>
    <n v="1331"/>
    <s v="Bảo Việt Nhân Thọ Móng Cái"/>
    <m/>
    <s v="S108701002"/>
    <s v="Phòng PA - MCA"/>
    <s v="A108701005"/>
    <s v="Ban PA - MCA"/>
    <s v="U108701025"/>
    <x v="17"/>
    <s v="D108729454"/>
    <s v="Nguyễn Thị Thu"/>
    <s v="Tư vấn tài chính"/>
    <d v="2015-11-17T00:00:00"/>
    <m/>
    <s v="568704710"/>
    <s v="Hà Thanh Tâm"/>
    <s v="Phố Đông Tiến 1, Thị trấn Tiên Yên, Huyện Tiên Yên, Quảng Ninh"/>
    <m/>
    <m/>
    <s v="01236804319"/>
    <s v="AC/018P-0349776"/>
    <m/>
    <d v="2019-05-17T00:00:00"/>
    <d v="2019-06-16T00:00:00"/>
    <n v="1010000"/>
    <m/>
    <m/>
    <m/>
    <n v="1010000"/>
    <m/>
    <s v="TAL"/>
    <n v="17"/>
    <n v="5"/>
    <s v="568704710175"/>
    <n v="1010000"/>
    <s v=""/>
    <s v=""/>
    <m/>
  </r>
  <r>
    <n v="1332"/>
    <s v="Bảo Việt Nhân Thọ Móng Cái"/>
    <m/>
    <s v="S108701002"/>
    <s v="Phòng PA - MCA"/>
    <s v="A108701005"/>
    <s v="Ban PA - MCA"/>
    <s v="U108701025"/>
    <x v="17"/>
    <s v="D108729454"/>
    <s v="Nguyễn Thị Thu"/>
    <s v="Tư vấn tài chính"/>
    <d v="2015-11-17T00:00:00"/>
    <m/>
    <s v="568704374"/>
    <s v="Hà Thanh Tâm"/>
    <s v="Phố Đông Tiến 1, Thị trấn Tiên Yên, Huyện Tiên Yên, Quảng Ninh"/>
    <m/>
    <m/>
    <s v="01236804319"/>
    <s v="AC/018P-0349770"/>
    <m/>
    <d v="2019-05-17T00:00:00"/>
    <d v="2019-06-16T00:00:00"/>
    <n v="1033880"/>
    <m/>
    <m/>
    <m/>
    <n v="1033880"/>
    <m/>
    <s v="TAL"/>
    <n v="17"/>
    <n v="5"/>
    <s v="568704374175"/>
    <n v="1033880"/>
    <s v=""/>
    <s v=""/>
    <m/>
  </r>
  <r>
    <n v="1333"/>
    <s v="Bảo Việt Nhân Thọ Móng Cái"/>
    <m/>
    <s v="S108701002"/>
    <s v="Phòng PA - MCA"/>
    <s v="A108701005"/>
    <s v="Ban PA - MCA"/>
    <s v="U108701025"/>
    <x v="17"/>
    <s v="D108729454"/>
    <s v="Nguyễn Thị Thu"/>
    <s v="Tư vấn tài chính"/>
    <d v="2015-11-17T00:00:00"/>
    <m/>
    <s v="568704683"/>
    <s v="Cam Thị Quý"/>
    <s v="Phố Long Tiên, Thị trấn Tiên Yên, Huyện Tiên Yên, Quảng Ninh"/>
    <m/>
    <m/>
    <s v="0944933395"/>
    <s v="AC/018P-0349774"/>
    <m/>
    <d v="2019-05-17T00:00:00"/>
    <d v="2019-06-16T00:00:00"/>
    <n v="510000"/>
    <m/>
    <m/>
    <m/>
    <n v="510000"/>
    <m/>
    <s v="TAL"/>
    <n v="17"/>
    <n v="5"/>
    <s v="568704683175"/>
    <n v="510000"/>
    <s v=""/>
    <s v=""/>
    <m/>
  </r>
  <r>
    <n v="1334"/>
    <s v="Bảo Việt Nhân Thọ Móng Cái"/>
    <m/>
    <s v="S108701002"/>
    <s v="Phòng PA - MCA"/>
    <s v="A108701005"/>
    <s v="Ban PA - MCA"/>
    <s v="U108701025"/>
    <x v="17"/>
    <s v="D108729454"/>
    <s v="Nguyễn Thị Thu"/>
    <s v="Tư vấn tài chính"/>
    <d v="2015-11-17T00:00:00"/>
    <m/>
    <s v="568704396"/>
    <s v="Nông Thúy Hằng"/>
    <s v="Ngã Ba Yên Than, Xã Yên Than, Huyện Tiên Yên, Quảng Ninh"/>
    <m/>
    <m/>
    <s v="0988856186"/>
    <s v="AC/018P-0349771"/>
    <m/>
    <d v="2019-05-17T00:00:00"/>
    <d v="2019-06-16T00:00:00"/>
    <n v="510000"/>
    <m/>
    <m/>
    <m/>
    <n v="510000"/>
    <m/>
    <s v="TAL"/>
    <n v="17"/>
    <n v="5"/>
    <s v="568704396175"/>
    <n v="510000"/>
    <s v=""/>
    <s v=""/>
    <m/>
  </r>
  <r>
    <n v="1335"/>
    <s v="Bảo Việt Nhân Thọ Móng Cái"/>
    <m/>
    <s v="S108701002"/>
    <s v="Phòng PA - MCA"/>
    <s v="A108701005"/>
    <s v="Ban PA - MCA"/>
    <s v="U108701025"/>
    <x v="17"/>
    <s v="D108729454"/>
    <s v="Nguyễn Thị Thu"/>
    <s v="Tư vấn tài chính"/>
    <d v="2015-11-17T00:00:00"/>
    <m/>
    <s v="569105392"/>
    <s v="Cam Giang Sơn"/>
    <s v="Số nhà 58 - Phố Long Tiên, Thị trấn Tiên Yên, Huyện Tiên Yên, Quảng Ninh"/>
    <m/>
    <m/>
    <s v="0983848235"/>
    <s v="AC/018P-0349780"/>
    <m/>
    <d v="2019-05-18T00:00:00"/>
    <d v="2019-06-17T00:00:00"/>
    <n v="1050800"/>
    <m/>
    <m/>
    <m/>
    <n v="1050800"/>
    <m/>
    <s v="TAL"/>
    <n v="18"/>
    <n v="5"/>
    <s v="569105392185"/>
    <n v="1050800"/>
    <s v=""/>
    <s v=""/>
    <m/>
  </r>
  <r>
    <n v="1336"/>
    <s v="Bảo Việt Nhân Thọ Móng Cái"/>
    <m/>
    <s v="S108701002"/>
    <s v="Phòng PA - MCA"/>
    <s v="A108701005"/>
    <s v="Ban PA - MCA"/>
    <s v="U108701025"/>
    <x v="17"/>
    <s v="D108729454"/>
    <s v="Nguyễn Thị Thu"/>
    <s v="Tư vấn tài chính"/>
    <d v="2015-11-17T00:00:00"/>
    <m/>
    <s v="569105382"/>
    <s v="Hoàng Thúy Lường"/>
    <s v="Số nhà 58 - Phố Long Tiên, Thị trấn Tiên Yên, Huyện Tiên Yên, Quảng Ninh"/>
    <m/>
    <m/>
    <s v="01654439299"/>
    <s v="AC/018P-0349779"/>
    <m/>
    <d v="2019-05-18T00:00:00"/>
    <d v="2019-06-17T00:00:00"/>
    <n v="1066600"/>
    <m/>
    <m/>
    <m/>
    <n v="1066600"/>
    <m/>
    <s v="TAL"/>
    <n v="18"/>
    <n v="5"/>
    <s v="569105382185"/>
    <n v="1066600"/>
    <s v=""/>
    <s v=""/>
    <m/>
  </r>
  <r>
    <n v="1337"/>
    <s v="Bảo Việt Nhân Thọ Móng Cái"/>
    <m/>
    <s v="S108701002"/>
    <s v="Phòng PA - MCA"/>
    <s v="A108701005"/>
    <s v="Ban PA - MCA"/>
    <s v="U108701025"/>
    <x v="17"/>
    <s v="D108729454"/>
    <s v="Nguyễn Thị Thu"/>
    <s v="Tư vấn tài chính"/>
    <d v="2015-11-17T00:00:00"/>
    <m/>
    <s v="568704333"/>
    <s v="Phạm Thị Thiết"/>
    <s v="Thôn Thống Nhất, Hải Lạng, Huyện Tiên Yên, Quảng Ninh"/>
    <m/>
    <m/>
    <s v="0943004493"/>
    <s v="AC/018P-0349777"/>
    <m/>
    <d v="2019-05-18T00:00:00"/>
    <d v="2019-06-17T00:00:00"/>
    <n v="522701"/>
    <m/>
    <m/>
    <m/>
    <n v="522701"/>
    <m/>
    <s v="TAL"/>
    <n v="18"/>
    <n v="5"/>
    <s v="568704333185"/>
    <n v="522701"/>
    <s v=""/>
    <s v=""/>
    <m/>
  </r>
  <r>
    <n v="1338"/>
    <s v="Bảo Việt Nhân Thọ Móng Cái"/>
    <m/>
    <s v="S108701002"/>
    <s v="Phòng PA - MCA"/>
    <s v="A108701005"/>
    <s v="Ban PA - MCA"/>
    <s v="U108701025"/>
    <x v="17"/>
    <s v="D108729454"/>
    <s v="Nguyễn Thị Thu"/>
    <s v="Tư vấn tài chính"/>
    <d v="2015-11-17T00:00:00"/>
    <m/>
    <s v="568704460"/>
    <s v="Lưu Thị Sen"/>
    <s v="Thôn Thống Nhất, Xã Hải Lạng, Huyện Tiên Yên, Quảng Ninh"/>
    <m/>
    <m/>
    <s v="0975140740"/>
    <s v="AC/018P-0349778"/>
    <m/>
    <d v="2019-05-18T00:00:00"/>
    <d v="2019-06-17T00:00:00"/>
    <n v="515431"/>
    <m/>
    <m/>
    <m/>
    <n v="515431"/>
    <m/>
    <s v="TAL"/>
    <n v="18"/>
    <n v="5"/>
    <s v="568704460185"/>
    <n v="515431"/>
    <s v=""/>
    <s v=""/>
    <m/>
  </r>
  <r>
    <n v="1339"/>
    <s v="Bảo Việt Nhân Thọ Móng Cái"/>
    <m/>
    <s v="S108701002"/>
    <s v="Phòng PA - MCA"/>
    <s v="A108701005"/>
    <s v="Ban PA - MCA"/>
    <s v="U108701025"/>
    <x v="17"/>
    <s v="D108729454"/>
    <s v="Nguyễn Thị Thu"/>
    <s v="Tư vấn tài chính"/>
    <d v="2015-11-17T00:00:00"/>
    <m/>
    <s v="568932018"/>
    <s v="Nguyễn Thị Thu"/>
    <s v="Thôn Thống Nhất, Xã Hải Lạng, Huyện Tiên Yên, Quảng Ninh"/>
    <m/>
    <m/>
    <s v="0986578286"/>
    <s v="AC/018P-0349781"/>
    <m/>
    <d v="2019-05-19T00:00:00"/>
    <d v="2019-06-18T00:00:00"/>
    <n v="514980"/>
    <m/>
    <m/>
    <m/>
    <n v="514980"/>
    <m/>
    <s v="TAL"/>
    <n v="19"/>
    <n v="5"/>
    <s v="568932018195"/>
    <n v="514980"/>
    <s v=""/>
    <s v=""/>
    <m/>
  </r>
  <r>
    <n v="1340"/>
    <s v="Bảo Việt Nhân Thọ Móng Cái"/>
    <m/>
    <s v="S108701002"/>
    <s v="Phòng PA - MCA"/>
    <s v="A108701005"/>
    <s v="Ban PA - MCA"/>
    <s v="U108701025"/>
    <x v="17"/>
    <s v="D108729454"/>
    <s v="Nguyễn Thị Thu"/>
    <s v="Tư vấn tài chính"/>
    <d v="2015-11-17T00:00:00"/>
    <m/>
    <s v="569075608"/>
    <s v="Nguyễn Văn Quyết"/>
    <s v="Thôn Trường Tùng, Xã Hải Lạng, Huyện Tiên Yên, Quảng Ninh"/>
    <m/>
    <m/>
    <s v="01658408823"/>
    <s v="AC/018P-0349782"/>
    <m/>
    <d v="2019-05-19T00:00:00"/>
    <d v="2019-06-18T00:00:00"/>
    <n v="1030556"/>
    <m/>
    <m/>
    <m/>
    <n v="1030556"/>
    <m/>
    <s v="TAL"/>
    <n v="19"/>
    <n v="5"/>
    <s v="569075608195"/>
    <n v="1030556"/>
    <s v=""/>
    <s v=""/>
    <m/>
  </r>
  <r>
    <n v="1341"/>
    <s v="Bảo Việt Nhân Thọ Móng Cái"/>
    <m/>
    <s v="S108701002"/>
    <s v="Phòng PA - MCA"/>
    <s v="A108701005"/>
    <s v="Ban PA - MCA"/>
    <s v="U108701025"/>
    <x v="17"/>
    <s v="D108729454"/>
    <s v="Nguyễn Thị Thu"/>
    <s v="Tư vấn tài chính"/>
    <d v="2015-11-17T00:00:00"/>
    <m/>
    <s v="569144956"/>
    <s v="Lý Thị Lan"/>
    <s v="Thôn Trường Tùng, Xã Hải Lạng, Huyện Tiên Yên, Quảng Ninh"/>
    <m/>
    <m/>
    <s v="0972814384"/>
    <s v="AC/018P-0349787"/>
    <m/>
    <d v="2019-05-21T00:00:00"/>
    <d v="2019-06-20T00:00:00"/>
    <n v="1030862"/>
    <m/>
    <m/>
    <m/>
    <n v="1030862"/>
    <m/>
    <s v="TAL"/>
    <n v="21"/>
    <n v="5"/>
    <s v="569144956215"/>
    <n v="1030862"/>
    <s v=""/>
    <s v=""/>
    <m/>
  </r>
  <r>
    <n v="1342"/>
    <s v="Bảo Việt Nhân Thọ Móng Cái"/>
    <m/>
    <s v="S108701002"/>
    <s v="Phòng PA - MCA"/>
    <s v="A108701005"/>
    <s v="Ban PA - MCA"/>
    <s v="U108701025"/>
    <x v="17"/>
    <s v="D108729454"/>
    <s v="Nguyễn Thị Thu"/>
    <s v="Tư vấn tài chính"/>
    <d v="2015-11-17T00:00:00"/>
    <m/>
    <s v="568705864"/>
    <s v="Hoàng Thị Dung"/>
    <s v="Thôn Thống Nhất, Xã Hải Lạng, Huyện Tiên Yên, Quảng Ninh"/>
    <s v="01643799979"/>
    <m/>
    <m/>
    <s v="AC/018P-0349785"/>
    <m/>
    <d v="2019-05-21T00:00:00"/>
    <d v="2019-06-20T00:00:00"/>
    <n v="528013"/>
    <m/>
    <m/>
    <m/>
    <n v="528013"/>
    <m/>
    <s v="TAL"/>
    <n v="21"/>
    <n v="5"/>
    <s v="568705864215"/>
    <n v="528013"/>
    <s v=""/>
    <s v=""/>
    <m/>
  </r>
  <r>
    <n v="1343"/>
    <s v="Bảo Việt Nhân Thọ Móng Cái"/>
    <m/>
    <s v="S108701002"/>
    <s v="Phòng PA - MCA"/>
    <s v="A108701005"/>
    <s v="Ban PA - MCA"/>
    <s v="U108701025"/>
    <x v="17"/>
    <s v="D108729454"/>
    <s v="Nguyễn Thị Thu"/>
    <s v="Tư vấn tài chính"/>
    <d v="2015-11-17T00:00:00"/>
    <m/>
    <s v="568704864"/>
    <s v="Hoàng Thị Dung"/>
    <s v="Thôn Thống Nhất, Xã Hải Lạng, Huyện Tiên Yên, Quảng Ninh"/>
    <s v="01643799979"/>
    <m/>
    <m/>
    <s v="AC/018P-0349783"/>
    <m/>
    <d v="2019-05-21T00:00:00"/>
    <d v="2019-06-20T00:00:00"/>
    <n v="528013"/>
    <m/>
    <m/>
    <m/>
    <n v="528013"/>
    <m/>
    <s v="TAL"/>
    <n v="21"/>
    <n v="5"/>
    <s v="568704864215"/>
    <n v="528013"/>
    <s v=""/>
    <s v=""/>
    <m/>
  </r>
  <r>
    <n v="1344"/>
    <s v="Bảo Việt Nhân Thọ Móng Cái"/>
    <m/>
    <s v="S108701002"/>
    <s v="Phòng PA - MCA"/>
    <s v="A108701005"/>
    <s v="Ban PA - MCA"/>
    <s v="U108701025"/>
    <x v="17"/>
    <s v="D108729454"/>
    <s v="Nguyễn Thị Thu"/>
    <s v="Tư vấn tài chính"/>
    <d v="2015-11-17T00:00:00"/>
    <m/>
    <s v="568705906"/>
    <s v="Lưu Đức Trung"/>
    <s v="Thôn Thống Nhất, Xã Hải Lạng, Huyện Tiên Yên, Quảng Ninh"/>
    <s v="0986578286"/>
    <m/>
    <s v="0989123966"/>
    <s v="AC/018P-0349786"/>
    <m/>
    <d v="2019-05-21T00:00:00"/>
    <d v="2019-06-20T00:00:00"/>
    <n v="520150"/>
    <m/>
    <m/>
    <m/>
    <n v="520150"/>
    <m/>
    <s v="TAL"/>
    <n v="21"/>
    <n v="5"/>
    <s v="568705906215"/>
    <n v="520150"/>
    <s v=""/>
    <s v=""/>
    <m/>
  </r>
  <r>
    <n v="1345"/>
    <s v="Bảo Việt Nhân Thọ Móng Cái"/>
    <m/>
    <s v="S108701002"/>
    <s v="Phòng PA - MCA"/>
    <s v="A108701005"/>
    <s v="Ban PA - MCA"/>
    <s v="U108701025"/>
    <x v="17"/>
    <s v="D108729454"/>
    <s v="Nguyễn Thị Thu"/>
    <s v="Tư vấn tài chính"/>
    <d v="2015-11-17T00:00:00"/>
    <m/>
    <s v="568705031"/>
    <s v="Hà Thị Phượng"/>
    <s v="Phố Quang Trung, Thị trấn Tiên Yên, Huyện Tiên Yên, Quảng Ninh"/>
    <m/>
    <m/>
    <s v="0986119683"/>
    <s v="AC/018P-0349784"/>
    <m/>
    <d v="2019-05-21T00:00:00"/>
    <d v="2019-06-20T00:00:00"/>
    <n v="509973"/>
    <m/>
    <m/>
    <m/>
    <n v="509973"/>
    <m/>
    <s v="TAL"/>
    <n v="21"/>
    <n v="5"/>
    <s v="568705031215"/>
    <n v="509973"/>
    <s v=""/>
    <s v=""/>
    <m/>
  </r>
  <r>
    <n v="1346"/>
    <s v="Bảo Việt Nhân Thọ Móng Cái"/>
    <m/>
    <s v="S108701002"/>
    <s v="Phòng PA - MCA"/>
    <s v="A108701005"/>
    <s v="Ban PA - MCA"/>
    <s v="U108701025"/>
    <x v="17"/>
    <s v="D108729454"/>
    <s v="Nguyễn Thị Thu"/>
    <s v="Tư vấn tài chính"/>
    <d v="2015-11-17T00:00:00"/>
    <m/>
    <s v="568755810"/>
    <s v="Lưu Văn Trường"/>
    <s v="Thôn Thống Nhất, Xã Hải Lạng, Huyện Tiên Yên, Quảng Ninh"/>
    <m/>
    <m/>
    <s v="0967383567"/>
    <s v="AC/018P-0349789"/>
    <m/>
    <d v="2019-05-24T00:00:00"/>
    <d v="2019-06-23T00:00:00"/>
    <n v="519950"/>
    <m/>
    <m/>
    <m/>
    <n v="519950"/>
    <m/>
    <s v="TAL"/>
    <n v="24"/>
    <n v="5"/>
    <s v="568755810245"/>
    <n v="519950"/>
    <s v=""/>
    <s v=""/>
    <m/>
  </r>
  <r>
    <n v="1347"/>
    <s v="Bảo Việt Nhân Thọ Móng Cái"/>
    <m/>
    <s v="S108701002"/>
    <s v="Phòng PA - MCA"/>
    <s v="A108701005"/>
    <s v="Ban PA - MCA"/>
    <s v="U108701025"/>
    <x v="17"/>
    <s v="D108729454"/>
    <s v="Nguyễn Thị Thu"/>
    <s v="Tư vấn tài chính"/>
    <d v="2015-11-17T00:00:00"/>
    <m/>
    <s v="569148033"/>
    <s v="Hà Văn Quyết"/>
    <s v="Số nhà 13 - Phố Đông Tiến 1, Thị trấn Tiên Yên, Huyện Tiên Yên, Quảng Ninh"/>
    <m/>
    <m/>
    <s v="01684656965"/>
    <s v="AC/018P-0349790"/>
    <m/>
    <d v="2019-05-24T00:00:00"/>
    <d v="2019-06-23T00:00:00"/>
    <n v="1170000"/>
    <m/>
    <m/>
    <m/>
    <n v="1170000"/>
    <m/>
    <s v="TAL"/>
    <n v="24"/>
    <n v="5"/>
    <s v="569148033245"/>
    <n v="1170000"/>
    <s v=""/>
    <s v=""/>
    <m/>
  </r>
  <r>
    <n v="1348"/>
    <s v="Bảo Việt Nhân Thọ Móng Cái"/>
    <m/>
    <s v="S108701002"/>
    <s v="Phòng PA - MCA"/>
    <s v="A108701005"/>
    <s v="Ban PA - MCA"/>
    <s v="U108701025"/>
    <x v="17"/>
    <s v="D108729454"/>
    <s v="Nguyễn Thị Thu"/>
    <s v="Tư vấn tài chính"/>
    <d v="2015-11-17T00:00:00"/>
    <m/>
    <s v="04102600008410"/>
    <s v="Nguyễn Thị Hoàng"/>
    <s v="Tổ 7 - ấp Trảng Lớn, Thị xã Phú Mỹ, Tỉnh Bà Rịa - Vũng Tàu"/>
    <s v="0388341516"/>
    <s v="0388341516"/>
    <m/>
    <s v="08700010517"/>
    <m/>
    <d v="2019-05-24T00:00:00"/>
    <d v="2019-06-23T00:00:00"/>
    <n v="709000"/>
    <m/>
    <m/>
    <m/>
    <n v="709000"/>
    <m/>
    <s v="BVL"/>
    <n v="24"/>
    <n v="5"/>
    <s v="04102600008410245"/>
    <n v="709000"/>
    <s v=""/>
    <s v=""/>
    <m/>
  </r>
  <r>
    <n v="1349"/>
    <s v="Bảo Việt Nhân Thọ Móng Cái"/>
    <m/>
    <s v="S108701002"/>
    <s v="Phòng PA - MCA"/>
    <s v="A108701005"/>
    <s v="Ban PA - MCA"/>
    <s v="U108701025"/>
    <x v="17"/>
    <s v="D108729454"/>
    <s v="Nguyễn Thị Thu"/>
    <s v="Tư vấn tài chính"/>
    <d v="2015-11-17T00:00:00"/>
    <m/>
    <s v="568738014"/>
    <s v="Trần Thị Nguyệt"/>
    <s v="Thôn Thống Nhất, Xã Hải Lạng, Huyện Tiên Yên, Quảng Ninh"/>
    <m/>
    <m/>
    <s v="01665555507"/>
    <s v="AC/018P-0349791"/>
    <m/>
    <d v="2019-05-25T00:00:00"/>
    <d v="2019-06-24T00:00:00"/>
    <n v="519120"/>
    <m/>
    <m/>
    <m/>
    <m/>
    <m/>
    <s v="TAL"/>
    <n v="25"/>
    <n v="5"/>
    <s v="568738014255"/>
    <s v=""/>
    <s v=""/>
    <s v=""/>
    <m/>
  </r>
  <r>
    <n v="1350"/>
    <s v="Bảo Việt Nhân Thọ Móng Cái"/>
    <m/>
    <s v="S108701002"/>
    <s v="Phòng PA - MCA"/>
    <s v="A108701005"/>
    <s v="Ban PA - MCA"/>
    <s v="U108701025"/>
    <x v="17"/>
    <s v="D108729454"/>
    <s v="Nguyễn Thị Thu"/>
    <s v="Tư vấn tài chính"/>
    <d v="2015-11-17T00:00:00"/>
    <m/>
    <s v="568738029"/>
    <s v="Trần Thị Nguyệt"/>
    <s v="Thôn Thống Nhất, Xã Hải Lạng, Huyện Tiên Yên, Quảng Ninh"/>
    <m/>
    <m/>
    <s v="01665555507"/>
    <s v="AC/018P-0349792"/>
    <m/>
    <d v="2019-05-25T00:00:00"/>
    <d v="2019-06-24T00:00:00"/>
    <n v="510644"/>
    <m/>
    <m/>
    <m/>
    <m/>
    <m/>
    <s v="TAL"/>
    <n v="25"/>
    <n v="5"/>
    <s v="568738029255"/>
    <s v=""/>
    <s v=""/>
    <s v=""/>
    <m/>
  </r>
  <r>
    <n v="1351"/>
    <s v="Bảo Việt Nhân Thọ Móng Cái"/>
    <m/>
    <s v="S108701002"/>
    <s v="Phòng PA - MCA"/>
    <s v="A108701005"/>
    <s v="Ban PA - MCA"/>
    <s v="U108701025"/>
    <x v="17"/>
    <s v="D108729454"/>
    <s v="Nguyễn Thị Thu"/>
    <s v="Tư vấn tài chính"/>
    <d v="2015-11-17T00:00:00"/>
    <m/>
    <s v="569250193"/>
    <s v="Nguyễn Thị Thu"/>
    <s v="Thôn Thống Nhất, Xã Hải Lạng, Huyện Tiên Yên, Quảng Ninh"/>
    <m/>
    <m/>
    <s v="0986578286"/>
    <s v="AC/018P-0349793"/>
    <m/>
    <d v="2019-05-29T00:00:00"/>
    <d v="2019-11-28T00:00:00"/>
    <n v="3000000"/>
    <m/>
    <m/>
    <m/>
    <m/>
    <m/>
    <s v="TAL"/>
    <n v="29"/>
    <n v="5"/>
    <s v="569250193295"/>
    <s v=""/>
    <s v=""/>
    <s v=""/>
    <m/>
  </r>
  <r>
    <n v="1352"/>
    <s v="Bảo Việt Nhân Thọ Móng Cái"/>
    <m/>
    <s v="S108701002"/>
    <s v="Phòng PA - MCA"/>
    <s v="A108701005"/>
    <s v="Ban PA - MCA"/>
    <s v="U108701025"/>
    <x v="17"/>
    <s v="D108730584"/>
    <s v="Hoàng Thị Thuận"/>
    <s v="Tư vấn tài chính"/>
    <d v="2016-03-15T00:00:00"/>
    <m/>
    <s v="568779152"/>
    <s v="Vũ Thị Hoa"/>
    <s v="Khu II, Bình Ngọc, Thành phố Móng Cái, Quảng Ninh"/>
    <m/>
    <m/>
    <s v="0976594482"/>
    <s v="AC/018P-0349794"/>
    <m/>
    <d v="2019-05-05T00:00:00"/>
    <d v="2019-11-04T00:00:00"/>
    <n v="3264171"/>
    <n v="3264171"/>
    <d v="2019-05-21T00:00:00"/>
    <m/>
    <n v="3264171"/>
    <m/>
    <s v="TAL"/>
    <n v="5"/>
    <n v="5"/>
    <s v="56877915255"/>
    <n v="3264171"/>
    <n v="3264171"/>
    <s v="AC/018P-0349794"/>
    <m/>
  </r>
  <r>
    <n v="1353"/>
    <s v="Bảo Việt Nhân Thọ Móng Cái"/>
    <m/>
    <s v="S108701002"/>
    <s v="Phòng PA - MCA"/>
    <s v="A108701005"/>
    <s v="Ban PA - MCA"/>
    <s v="U108701025"/>
    <x v="17"/>
    <s v="D108730584"/>
    <s v="Hoàng Thị Thuận"/>
    <s v="Tư vấn tài chính"/>
    <d v="2016-03-15T00:00:00"/>
    <m/>
    <s v="568782401"/>
    <s v="Trung Thế Quyền"/>
    <s v="Tổ 3 - Khu Nam Thọ, Phường Trà Cổ, Thành phố Móng Cái, Quảng Ninh"/>
    <m/>
    <m/>
    <s v="01668771888"/>
    <s v="AC/018P-0349795"/>
    <m/>
    <d v="2019-05-09T00:00:00"/>
    <d v="2020-05-08T00:00:00"/>
    <n v="9999244"/>
    <n v="9999244"/>
    <d v="2019-05-14T00:00:00"/>
    <m/>
    <n v="9999244"/>
    <m/>
    <s v="TAL"/>
    <n v="9"/>
    <n v="5"/>
    <s v="56878240195"/>
    <n v="9999244"/>
    <n v="9999244"/>
    <s v="AC/018P-0349795"/>
    <m/>
  </r>
  <r>
    <n v="1354"/>
    <s v="Bảo Việt Nhân Thọ Móng Cái"/>
    <m/>
    <s v="S108701002"/>
    <s v="Phòng PA - MCA"/>
    <s v="A108701005"/>
    <s v="Ban PA - MCA"/>
    <s v="U108701025"/>
    <x v="17"/>
    <s v="D108730584"/>
    <s v="Hoàng Thị Thuận"/>
    <s v="Tư vấn tài chính"/>
    <d v="2016-03-15T00:00:00"/>
    <m/>
    <s v="568784954"/>
    <s v="Đinh Thị Chới"/>
    <s v="Khu 2, Xã Bình Ngọc, Thành phố Móng Cái, Quảng Ninh"/>
    <m/>
    <m/>
    <s v="0972096748"/>
    <s v="AC/018P-0349796"/>
    <m/>
    <d v="2019-05-11T00:00:00"/>
    <d v="2019-11-10T00:00:00"/>
    <n v="3072600"/>
    <n v="3072600"/>
    <d v="2019-05-21T00:00:00"/>
    <m/>
    <n v="3072600"/>
    <m/>
    <s v="TAL"/>
    <n v="11"/>
    <n v="5"/>
    <s v="568784954115"/>
    <n v="3072600"/>
    <n v="3072600"/>
    <s v="AC/018P-0349796"/>
    <m/>
  </r>
  <r>
    <n v="1355"/>
    <s v="Bảo Việt Nhân Thọ Móng Cái"/>
    <m/>
    <s v="S108701002"/>
    <s v="Phòng PA - MCA"/>
    <s v="A108701005"/>
    <s v="Ban PA - MCA"/>
    <s v="U108701025"/>
    <x v="17"/>
    <s v="D108731422"/>
    <s v="Đỗ Thị Hằng"/>
    <s v="Tư vấn tài chính"/>
    <d v="2016-04-13T00:00:00"/>
    <m/>
    <s v="568784976"/>
    <s v="Đỗ Đức Thái"/>
    <s v="Số 291 - Lý Thường Kiệt, Thị trấn Quảng Hà, Huyện Hải Hà, Quảng Ninh"/>
    <m/>
    <m/>
    <s v="01659882688"/>
    <s v="AC/018P-0349797"/>
    <m/>
    <d v="2019-05-09T00:00:00"/>
    <d v="2020-05-08T00:00:00"/>
    <n v="7525847"/>
    <m/>
    <m/>
    <m/>
    <n v="7525847"/>
    <m/>
    <s v="TAL"/>
    <n v="9"/>
    <n v="5"/>
    <s v="56878497695"/>
    <n v="7525847"/>
    <s v=""/>
    <s v=""/>
    <m/>
  </r>
  <r>
    <n v="1356"/>
    <s v="Bảo Việt Nhân Thọ Móng Cái"/>
    <m/>
    <s v="S108701002"/>
    <s v="Phòng PA - MCA"/>
    <s v="A108701005"/>
    <s v="Ban PA - MCA"/>
    <s v="U108701025"/>
    <x v="17"/>
    <s v="D108731972"/>
    <s v="Nguyễn Xuân Vui"/>
    <s v="Tư vấn tài chính"/>
    <d v="2016-05-11T00:00:00"/>
    <d v="2018-09-19T00:00:00"/>
    <s v="569026123"/>
    <s v="Bùi Văn Sang"/>
    <s v="Thôn 1, Xã Quảng Phong, Huyện Hải Hà, Quảng Ninh"/>
    <m/>
    <m/>
    <s v="01666491428"/>
    <s v="AC/018P-0349798"/>
    <m/>
    <d v="2019-05-10T00:00:00"/>
    <d v="2020-05-09T00:00:00"/>
    <n v="10022640"/>
    <m/>
    <m/>
    <m/>
    <n v="10022640"/>
    <m/>
    <s v="TAL"/>
    <n v="10"/>
    <n v="5"/>
    <s v="569026123105"/>
    <n v="10022640"/>
    <s v=""/>
    <s v=""/>
    <m/>
  </r>
  <r>
    <n v="1357"/>
    <s v="Bảo Việt Nhân Thọ Móng Cái"/>
    <m/>
    <s v="S108701002"/>
    <s v="Phòng PA - MCA"/>
    <s v="A108701005"/>
    <s v="Ban PA - MCA"/>
    <s v="U108701025"/>
    <x v="17"/>
    <s v="D108731972"/>
    <s v="Nguyễn Xuân Vui"/>
    <s v="Tư vấn tài chính"/>
    <d v="2016-05-11T00:00:00"/>
    <d v="2018-09-19T00:00:00"/>
    <s v="569036976"/>
    <s v="Nguyễn Thị Dung"/>
    <s v="Thôn 1, Xã Quảng Phong, Huyện Hải Hà, Quảng Ninh"/>
    <m/>
    <m/>
    <s v="0979975171"/>
    <s v="AC/018P-0349799"/>
    <m/>
    <d v="2019-05-19T00:00:00"/>
    <d v="2020-05-18T00:00:00"/>
    <n v="10001950"/>
    <m/>
    <m/>
    <m/>
    <n v="10001950"/>
    <m/>
    <s v="TAL"/>
    <n v="19"/>
    <n v="5"/>
    <s v="569036976195"/>
    <n v="10001950"/>
    <s v=""/>
    <s v=""/>
    <m/>
  </r>
  <r>
    <n v="1358"/>
    <s v="Bảo Việt Nhân Thọ Móng Cái"/>
    <m/>
    <s v="S108701002"/>
    <s v="Phòng PA - MCA"/>
    <s v="A108701005"/>
    <s v="Ban PA - MCA"/>
    <s v="U108701025"/>
    <x v="17"/>
    <s v="D108732069"/>
    <s v="Nguyễn Thị Thúy"/>
    <s v="Tư vấn tài chính"/>
    <d v="2016-05-11T00:00:00"/>
    <m/>
    <s v="569037045"/>
    <s v="Trần Văn Ba"/>
    <s v="Thôn Hải Thành, Xã Quảng Thành, Huyện Hải Hà, Quảng Ninh"/>
    <m/>
    <m/>
    <s v="0989486025"/>
    <s v="AC/018P-0349800"/>
    <m/>
    <d v="2019-05-23T00:00:00"/>
    <d v="2020-05-22T00:00:00"/>
    <n v="6784640"/>
    <n v="6784640"/>
    <d v="2019-05-24T00:00:00"/>
    <m/>
    <n v="6784640"/>
    <m/>
    <s v="TAL"/>
    <n v="23"/>
    <n v="5"/>
    <s v="569037045235"/>
    <n v="6784640"/>
    <n v="6784640"/>
    <s v="AC/018P-0349800"/>
    <m/>
  </r>
  <r>
    <n v="1359"/>
    <s v="Bảo Việt Nhân Thọ Móng Cái"/>
    <m/>
    <s v="S108701002"/>
    <s v="Phòng PA - MCA"/>
    <s v="A108701005"/>
    <s v="Ban PA - MCA"/>
    <s v="U108701025"/>
    <x v="17"/>
    <s v="D108732236"/>
    <s v="Nguyễn Thị Phượng"/>
    <s v="Tư vấn tài chính"/>
    <d v="2016-05-11T00:00:00"/>
    <m/>
    <s v="568897131"/>
    <s v="Nguyễn Thị Thuận"/>
    <s v="Số 65 Lý Thường Kiệt, Thị trấn Quảng Hà, Huyện Hải Hà, Quảng Ninh"/>
    <m/>
    <m/>
    <s v="0913266123"/>
    <s v="AC/018P-0349801"/>
    <m/>
    <d v="2019-05-01T00:00:00"/>
    <d v="2019-05-31T00:00:00"/>
    <n v="1200000"/>
    <m/>
    <m/>
    <m/>
    <n v="1200000"/>
    <m/>
    <s v="TAL"/>
    <n v="1"/>
    <n v="5"/>
    <s v="56889713115"/>
    <n v="1200000"/>
    <s v=""/>
    <s v=""/>
    <m/>
  </r>
  <r>
    <n v="1360"/>
    <s v="Bảo Việt Nhân Thọ Móng Cái"/>
    <m/>
    <s v="S108701002"/>
    <s v="Phòng PA - MCA"/>
    <s v="A108701005"/>
    <s v="Ban PA - MCA"/>
    <s v="U108701025"/>
    <x v="17"/>
    <s v="D108732236"/>
    <s v="Nguyễn Thị Phượng"/>
    <s v="Tư vấn tài chính"/>
    <d v="2016-05-11T00:00:00"/>
    <m/>
    <s v="568888965"/>
    <s v="Phan Thanh Hải"/>
    <s v="192 Nguyễn Du, Thị trấn Quảng Hà, Huyện Hải Hà, Quảng Ninh"/>
    <m/>
    <m/>
    <s v="0945098889"/>
    <s v="AC/018P-0349802"/>
    <m/>
    <d v="2019-05-24T00:00:00"/>
    <d v="2019-06-23T00:00:00"/>
    <n v="999904"/>
    <m/>
    <m/>
    <m/>
    <n v="999904"/>
    <m/>
    <s v="TAL"/>
    <n v="24"/>
    <n v="5"/>
    <s v="568888965245"/>
    <n v="999904"/>
    <s v=""/>
    <s v=""/>
    <m/>
  </r>
  <r>
    <n v="1361"/>
    <s v="Bảo Việt Nhân Thọ Móng Cái"/>
    <m/>
    <s v="S108701002"/>
    <s v="Phòng PA - MCA"/>
    <s v="A108701005"/>
    <s v="Ban PA - MCA"/>
    <s v="U108701025"/>
    <x v="17"/>
    <s v="D108732236"/>
    <s v="Nguyễn Thị Phượng"/>
    <s v="Tư vấn tài chính"/>
    <d v="2016-05-11T00:00:00"/>
    <m/>
    <s v="568889016"/>
    <s v="Nguyễn Thị Liên"/>
    <s v="192 - Nguyễn Du, Thị trấn Quảng Hà, Huyện Hải Hà, Quảng Ninh"/>
    <m/>
    <m/>
    <s v="0945098889"/>
    <s v="AC/018P-0349803"/>
    <m/>
    <d v="2019-05-24T00:00:00"/>
    <d v="2019-06-23T00:00:00"/>
    <n v="999661"/>
    <m/>
    <m/>
    <m/>
    <n v="999661"/>
    <m/>
    <s v="TAL"/>
    <n v="24"/>
    <n v="5"/>
    <s v="568889016245"/>
    <n v="999661"/>
    <s v=""/>
    <s v=""/>
    <m/>
  </r>
  <r>
    <n v="1362"/>
    <s v="Bảo Việt Nhân Thọ Móng Cái"/>
    <m/>
    <s v="S108701002"/>
    <s v="Phòng PA - MCA"/>
    <s v="A108701005"/>
    <s v="Ban PA - MCA"/>
    <s v="U108701025"/>
    <x v="17"/>
    <s v="D108732324"/>
    <s v="Nguyễn Văn Trọng"/>
    <s v="Tư vấn tài chính"/>
    <d v="2016-05-24T00:00:00"/>
    <m/>
    <s v="569026967"/>
    <s v="Trịnh Đức Độ"/>
    <s v="Thôn 1, Xã Quảng Phong, Huyện Hải Hà, Quảng Ninh"/>
    <m/>
    <m/>
    <s v="0982793892"/>
    <s v="AC/018P-0349804"/>
    <m/>
    <d v="2019-05-08T00:00:00"/>
    <d v="2020-05-07T00:00:00"/>
    <n v="10282890"/>
    <n v="10282890"/>
    <d v="2019-05-21T00:00:00"/>
    <m/>
    <n v="10282890"/>
    <m/>
    <s v="TAL"/>
    <n v="8"/>
    <n v="5"/>
    <s v="56902696785"/>
    <n v="10282890"/>
    <n v="10282890"/>
    <s v="AC/018P-0349804"/>
    <m/>
  </r>
  <r>
    <n v="1363"/>
    <s v="Bảo Việt Nhân Thọ Móng Cái"/>
    <m/>
    <s v="S108701002"/>
    <s v="Phòng PA - MCA"/>
    <s v="A108701005"/>
    <s v="Ban PA - MCA"/>
    <s v="U108701025"/>
    <x v="17"/>
    <s v="D108733572"/>
    <s v="Nguyễn Thị Ngọc"/>
    <s v="Tư vấn tài chính"/>
    <d v="2016-08-08T00:00:00"/>
    <m/>
    <s v="569098080"/>
    <s v="Chu Thị Long"/>
    <s v="Phố Ngô Quyền, Thị trấn Quảng Hà, Huyện Hải Hà, Quảng Ninh"/>
    <m/>
    <m/>
    <s v="0986919846"/>
    <s v="AC/018P-0349805"/>
    <m/>
    <d v="2019-05-30T00:00:00"/>
    <d v="2019-08-29T00:00:00"/>
    <n v="2047520"/>
    <m/>
    <m/>
    <m/>
    <m/>
    <m/>
    <s v="TAL"/>
    <n v="30"/>
    <n v="5"/>
    <s v="569098080305"/>
    <s v=""/>
    <s v=""/>
    <s v=""/>
    <m/>
  </r>
  <r>
    <n v="1364"/>
    <s v="Bảo Việt Nhân Thọ Móng Cái"/>
    <m/>
    <s v="S108701002"/>
    <s v="Phòng PA - MCA"/>
    <s v="A108701005"/>
    <s v="Ban PA - MCA"/>
    <s v="U108701025"/>
    <x v="17"/>
    <s v="D108735312"/>
    <s v="Đặng Thị Hường"/>
    <s v="Tư vấn tài chính"/>
    <d v="2016-10-05T00:00:00"/>
    <m/>
    <s v="569145637"/>
    <s v="Trần Thị Thủy"/>
    <s v="Khu 5, Phường Hải Yên, Thành phố Móng Cái, Quảng Ninh"/>
    <m/>
    <m/>
    <s v="01656999511"/>
    <s v="AC/018P-0349806"/>
    <m/>
    <d v="2019-05-24T00:00:00"/>
    <d v="2019-08-23T00:00:00"/>
    <n v="3963960"/>
    <n v="3963960"/>
    <d v="2019-05-21T00:00:00"/>
    <m/>
    <n v="3963960"/>
    <m/>
    <s v="TAL"/>
    <n v="24"/>
    <n v="5"/>
    <s v="569145637245"/>
    <n v="3963960"/>
    <n v="3963960"/>
    <s v="AC/018P-0349806"/>
    <m/>
  </r>
  <r>
    <n v="1365"/>
    <s v="Bảo Việt Nhân Thọ Móng Cái"/>
    <m/>
    <s v="S108701002"/>
    <s v="Phòng PA - MCA"/>
    <s v="A108701005"/>
    <s v="Ban PA - MCA"/>
    <s v="U108701025"/>
    <x v="17"/>
    <s v="D108736320"/>
    <s v="Lương Văn Thương"/>
    <s v="Tư vấn tài chính"/>
    <d v="2016-11-16T00:00:00"/>
    <m/>
    <s v="569151631"/>
    <s v="Phạm Phương Loan"/>
    <s v="Số 47 - Phố Long Tiên, Thị trấn Tiên Yên, Huyện Tiên Yên, Quảng Ninh"/>
    <s v="01694672666"/>
    <m/>
    <s v="0969204560"/>
    <s v="AC/018P-0347430"/>
    <m/>
    <d v="2019-03-28T00:00:00"/>
    <d v="2019-04-27T00:00:00"/>
    <n v="1033089"/>
    <n v="1033089"/>
    <d v="2019-05-23T00:00:00"/>
    <m/>
    <n v="1033089"/>
    <m/>
    <s v="TAL"/>
    <n v="28"/>
    <n v="3"/>
    <s v="569151631283"/>
    <n v="1033089"/>
    <n v="1033089"/>
    <s v="AC/018P-0347430"/>
    <m/>
  </r>
  <r>
    <n v="1366"/>
    <s v="Bảo Việt Nhân Thọ Móng Cái"/>
    <m/>
    <s v="S108701002"/>
    <s v="Phòng PA - MCA"/>
    <s v="A108701005"/>
    <s v="Ban PA - MCA"/>
    <s v="U108701025"/>
    <x v="17"/>
    <s v="D108736320"/>
    <s v="Lương Văn Thương"/>
    <s v="Tư vấn tài chính"/>
    <d v="2016-11-16T00:00:00"/>
    <m/>
    <s v="569151631"/>
    <s v="Phạm Phương Loan"/>
    <s v="Số 47 - Phố Long Tiên, Thị trấn Tiên Yên, Huyện Tiên Yên, Quảng Ninh"/>
    <s v="01694672666"/>
    <m/>
    <s v="0969204560"/>
    <s v="AC/018P-0348629"/>
    <m/>
    <d v="2019-04-28T00:00:00"/>
    <d v="2019-05-27T00:00:00"/>
    <n v="1033089"/>
    <n v="1033089"/>
    <d v="2019-05-23T00:00:00"/>
    <m/>
    <n v="1033089"/>
    <m/>
    <s v="TAL"/>
    <n v="28"/>
    <n v="4"/>
    <s v="569151631284"/>
    <n v="1033089"/>
    <n v="1033089"/>
    <s v="AC/018P-0348629"/>
    <m/>
  </r>
  <r>
    <n v="1367"/>
    <s v="Bảo Việt Nhân Thọ Móng Cái"/>
    <m/>
    <s v="S108701002"/>
    <s v="Phòng PA - MCA"/>
    <s v="A108701005"/>
    <s v="Ban PA - MCA"/>
    <s v="U108701025"/>
    <x v="17"/>
    <s v="D108736320"/>
    <s v="Lương Văn Thương"/>
    <s v="Tư vấn tài chính"/>
    <d v="2016-11-16T00:00:00"/>
    <m/>
    <s v="568917896"/>
    <s v="Lê Thu Hiền"/>
    <s v="Thôn Đông Ngũ, Xã Đông Ngũ, Huyện Tiên Yên, Quảng Ninh"/>
    <s v="01698579430"/>
    <m/>
    <s v="01692043635"/>
    <s v="AC/018P-0348630"/>
    <m/>
    <d v="2019-04-30T00:00:00"/>
    <d v="2019-05-30T00:00:00"/>
    <n v="1000000"/>
    <n v="1000000"/>
    <d v="2019-05-09T00:00:00"/>
    <m/>
    <n v="1000000"/>
    <m/>
    <s v="TAL"/>
    <n v="30"/>
    <n v="4"/>
    <s v="568917896304"/>
    <n v="1000000"/>
    <n v="1000000"/>
    <s v="AC/018P-0348630"/>
    <m/>
  </r>
  <r>
    <n v="1368"/>
    <s v="Bảo Việt Nhân Thọ Móng Cái"/>
    <m/>
    <s v="S108701002"/>
    <s v="Phòng PA - MCA"/>
    <s v="A108701005"/>
    <s v="Ban PA - MCA"/>
    <s v="U108701025"/>
    <x v="17"/>
    <s v="D108736320"/>
    <s v="Lương Văn Thương"/>
    <s v="Tư vấn tài chính"/>
    <d v="2016-11-16T00:00:00"/>
    <m/>
    <s v="569027058"/>
    <s v="Lưu Thị Lương"/>
    <s v="Tổ 43 - Khu 3, Phường Bạch Đằng, Thành phố Hạ Long, Quảng Ninh"/>
    <m/>
    <m/>
    <s v="0903284559"/>
    <s v="AC/018P-0349811"/>
    <m/>
    <d v="2019-05-14T00:00:00"/>
    <d v="2020-05-13T00:00:00"/>
    <n v="12113200"/>
    <m/>
    <m/>
    <m/>
    <n v="12113200"/>
    <m/>
    <s v="TAL"/>
    <n v="14"/>
    <n v="5"/>
    <s v="569027058145"/>
    <n v="12113200"/>
    <s v=""/>
    <s v=""/>
    <m/>
  </r>
  <r>
    <n v="1369"/>
    <s v="Bảo Việt Nhân Thọ Móng Cái"/>
    <m/>
    <s v="S108701002"/>
    <s v="Phòng PA - MCA"/>
    <s v="A108701005"/>
    <s v="Ban PA - MCA"/>
    <s v="U108701025"/>
    <x v="17"/>
    <s v="D108736320"/>
    <s v="Lương Văn Thương"/>
    <s v="Tư vấn tài chính"/>
    <d v="2016-11-16T00:00:00"/>
    <m/>
    <s v="568910648"/>
    <s v="Phạm Thị Xuân"/>
    <s v="Thôn Phương Nam, Xã Đông Hải, Huyện Tiên Yên, Quảng Ninh"/>
    <m/>
    <m/>
    <s v="0976122726"/>
    <s v="AC/018P-0349812"/>
    <m/>
    <d v="2019-05-23T00:00:00"/>
    <d v="2019-11-22T00:00:00"/>
    <n v="5000000"/>
    <m/>
    <m/>
    <m/>
    <n v="5000000"/>
    <m/>
    <s v="TAL"/>
    <n v="23"/>
    <n v="5"/>
    <s v="568910648235"/>
    <n v="5000000"/>
    <s v=""/>
    <s v=""/>
    <m/>
  </r>
  <r>
    <n v="1370"/>
    <s v="Bảo Việt Nhân Thọ Móng Cái"/>
    <m/>
    <s v="S108701002"/>
    <s v="Phòng PA - MCA"/>
    <s v="A108701005"/>
    <s v="Ban PA - MCA"/>
    <s v="U108701025"/>
    <x v="17"/>
    <s v="D108736320"/>
    <s v="Lương Văn Thương"/>
    <s v="Tư vấn tài chính"/>
    <d v="2016-11-16T00:00:00"/>
    <m/>
    <s v="569151631"/>
    <s v="Phạm Phương Loan"/>
    <s v="Số 47 - Phố Long Tiên, Thị trấn Tiên Yên, Huyện Tiên Yên, Quảng Ninh"/>
    <s v="01694672666"/>
    <m/>
    <s v="0969204560"/>
    <s v="AC/018P-0349813"/>
    <m/>
    <d v="2019-05-28T00:00:00"/>
    <d v="2019-06-27T00:00:00"/>
    <n v="1033089"/>
    <m/>
    <m/>
    <m/>
    <m/>
    <m/>
    <s v="TAL"/>
    <n v="28"/>
    <n v="5"/>
    <s v="569151631285"/>
    <s v=""/>
    <s v=""/>
    <s v=""/>
    <m/>
  </r>
  <r>
    <n v="1371"/>
    <s v="Bảo Việt Nhân Thọ Móng Cái"/>
    <m/>
    <s v="S108701002"/>
    <s v="Phòng PA - MCA"/>
    <s v="A108701005"/>
    <s v="Ban PA - MCA"/>
    <s v="U108701025"/>
    <x v="17"/>
    <s v="D108736320"/>
    <s v="Lương Văn Thương"/>
    <s v="Tư vấn tài chính"/>
    <d v="2016-11-16T00:00:00"/>
    <m/>
    <s v="568917896"/>
    <s v="Lê Thu Hiền"/>
    <s v="Thôn Đông Ngũ, Xã Đông Ngũ, Huyện Tiên Yên, Quảng Ninh"/>
    <s v="01698579430"/>
    <m/>
    <s v="01692043635"/>
    <s v="AC/018P-0349815"/>
    <m/>
    <d v="2019-05-30T00:00:00"/>
    <d v="2019-06-29T00:00:00"/>
    <n v="1000000"/>
    <m/>
    <m/>
    <m/>
    <m/>
    <m/>
    <s v="TAL"/>
    <n v="30"/>
    <n v="5"/>
    <s v="568917896305"/>
    <s v=""/>
    <s v=""/>
    <s v=""/>
    <m/>
  </r>
  <r>
    <n v="1372"/>
    <s v="Bảo Việt Nhân Thọ Móng Cái"/>
    <m/>
    <s v="S108701002"/>
    <s v="Phòng PA - MCA"/>
    <s v="A108701005"/>
    <s v="Ban PA - MCA"/>
    <s v="U108701025"/>
    <x v="17"/>
    <s v="D108736320"/>
    <s v="Lương Văn Thương"/>
    <s v="Tư vấn tài chính"/>
    <d v="2016-11-16T00:00:00"/>
    <m/>
    <s v="568917861"/>
    <s v="Lương Thị Xuân (Lương Thị Thúy Xuân)"/>
    <s v="Thôn Sán Xê Đông, Xã Đông Ngũ, Huyện Tiên Yên, Quảng Ninh"/>
    <m/>
    <m/>
    <s v="01653401190"/>
    <s v="AC/018P-0349814"/>
    <m/>
    <d v="2019-05-30T00:00:00"/>
    <d v="2019-11-29T00:00:00"/>
    <n v="3000000"/>
    <m/>
    <m/>
    <m/>
    <m/>
    <m/>
    <s v="TAL"/>
    <n v="30"/>
    <n v="5"/>
    <s v="568917861305"/>
    <s v=""/>
    <s v=""/>
    <s v=""/>
    <m/>
  </r>
  <r>
    <n v="1373"/>
    <s v="Bảo Việt Nhân Thọ Móng Cái"/>
    <m/>
    <s v="S108701002"/>
    <s v="Phòng PA - MCA"/>
    <s v="A108701005"/>
    <s v="Ban PA - MCA"/>
    <s v="U108701025"/>
    <x v="17"/>
    <s v="D108736339"/>
    <s v="Lưu Thị Thủy"/>
    <s v="Tư vấn tài chính"/>
    <d v="2016-11-16T00:00:00"/>
    <m/>
    <s v="569197644"/>
    <s v="Đinh Văn Sơn"/>
    <s v="Phố Chu Văn An, Thị trấn Quảng Hà, Huyện Hải Hà, Quảng Ninh"/>
    <m/>
    <m/>
    <s v="01658715188"/>
    <s v="AC/018P-0349816"/>
    <m/>
    <d v="2019-05-12T00:00:00"/>
    <d v="2019-08-11T00:00:00"/>
    <n v="2500000"/>
    <m/>
    <m/>
    <m/>
    <n v="2500000"/>
    <m/>
    <s v="TAL"/>
    <n v="12"/>
    <n v="5"/>
    <s v="569197644125"/>
    <n v="2500000"/>
    <s v=""/>
    <s v=""/>
    <m/>
  </r>
  <r>
    <n v="1374"/>
    <s v="Bảo Việt Nhân Thọ Móng Cái"/>
    <m/>
    <s v="S108701002"/>
    <s v="Phòng PA - MCA"/>
    <s v="A108701005"/>
    <s v="Ban PA - MCA"/>
    <s v="U108701025"/>
    <x v="17"/>
    <s v="D108736339"/>
    <s v="Lưu Thị Thủy"/>
    <s v="Tư vấn tài chính"/>
    <d v="2016-11-16T00:00:00"/>
    <m/>
    <s v="05701800036637"/>
    <s v="Hoàng Thị Dung"/>
    <s v="Phố Trần Bình Trọng, Huyện Hải Hà, Tỉnh Quảng Ninh"/>
    <s v="0988103640"/>
    <m/>
    <m/>
    <s v="08700010660"/>
    <s v="08700010660"/>
    <d v="2019-05-29T00:00:00"/>
    <d v="2019-11-28T00:00:00"/>
    <n v="3049600"/>
    <n v="3049600"/>
    <d v="2019-05-13T00:00:00"/>
    <m/>
    <n v="3049600"/>
    <m/>
    <s v="BVL"/>
    <n v="29"/>
    <n v="5"/>
    <s v="05701800036637295"/>
    <n v="3049600"/>
    <n v="3049600"/>
    <s v="AC/018P-0349817"/>
    <m/>
  </r>
  <r>
    <n v="1375"/>
    <s v="Bảo Việt Nhân Thọ Móng Cái"/>
    <m/>
    <s v="S108701002"/>
    <s v="Phòng PA - MCA"/>
    <s v="A108701005"/>
    <s v="Ban PA - MCA"/>
    <s v="U108701025"/>
    <x v="17"/>
    <s v="D108736834"/>
    <s v="Đinh Thị Yến"/>
    <s v="Tư vấn tài chính"/>
    <d v="2016-12-14T00:00:00"/>
    <m/>
    <s v="569222534"/>
    <s v="Lương Thị Liễu"/>
    <s v="Tổ 7 - Thượng Trung, Phường Ninh Dương, Thành phố Móng Cái, Quảng Ninh"/>
    <m/>
    <m/>
    <s v="0982516277"/>
    <s v="AC/018P-0348632"/>
    <m/>
    <d v="2019-04-14T00:00:00"/>
    <d v="2020-04-13T00:00:00"/>
    <n v="12000000"/>
    <n v="12000000"/>
    <d v="2019-05-06T00:00:00"/>
    <m/>
    <n v="12000000"/>
    <m/>
    <s v="TAL"/>
    <n v="14"/>
    <n v="4"/>
    <s v="569222534144"/>
    <n v="12000000"/>
    <n v="12000000"/>
    <s v="AC/018P-0348632"/>
    <m/>
  </r>
  <r>
    <n v="1376"/>
    <s v="Bảo Việt Nhân Thọ Móng Cái"/>
    <m/>
    <s v="S108701002"/>
    <s v="Phòng PA - MCA"/>
    <s v="A108701005"/>
    <s v="Ban PA - MCA"/>
    <s v="U108701025"/>
    <x v="17"/>
    <s v="D108736834"/>
    <s v="Đinh Thị Yến"/>
    <s v="Tư vấn tài chính"/>
    <d v="2016-12-14T00:00:00"/>
    <m/>
    <s v="569226768"/>
    <s v="Trần Thị Lệ"/>
    <s v="Khu Thượng Trung, Phường Ninh Dương, Thành phố Móng Cái, Quảng Ninh"/>
    <m/>
    <m/>
    <s v="0982516277"/>
    <s v="AC/018P-0348633"/>
    <m/>
    <d v="2019-04-18T00:00:00"/>
    <d v="2020-04-17T00:00:00"/>
    <n v="12000000"/>
    <n v="12000000"/>
    <d v="2019-05-06T00:00:00"/>
    <m/>
    <n v="12000000"/>
    <m/>
    <s v="TAL"/>
    <n v="18"/>
    <n v="4"/>
    <s v="569226768184"/>
    <n v="12000000"/>
    <n v="12000000"/>
    <s v="AC/018P-0348633"/>
    <m/>
  </r>
  <r>
    <n v="1377"/>
    <s v="Bảo Việt Nhân Thọ Móng Cái"/>
    <m/>
    <s v="S108701002"/>
    <s v="Phòng PA - MCA"/>
    <s v="A108701005"/>
    <s v="Ban PA - MCA"/>
    <s v="U108701025"/>
    <x v="17"/>
    <s v="D108736834"/>
    <s v="Đinh Thị Yến"/>
    <s v="Tư vấn tài chính"/>
    <d v="2016-12-14T00:00:00"/>
    <m/>
    <s v="569020401"/>
    <s v="Nguyễn Thị Thoa"/>
    <s v="Thôn Thanh Xá, Xã Liên Hồng, Huyện Gia Lộc, Hải Dương"/>
    <m/>
    <m/>
    <s v="0986442894"/>
    <s v="AC/018P-0348634"/>
    <m/>
    <d v="2019-04-28T00:00:00"/>
    <d v="2020-04-27T00:00:00"/>
    <n v="10022640"/>
    <m/>
    <m/>
    <m/>
    <n v="10022640"/>
    <m/>
    <s v="TAL"/>
    <n v="28"/>
    <n v="4"/>
    <s v="569020401284"/>
    <n v="10022640"/>
    <s v=""/>
    <s v=""/>
    <m/>
  </r>
  <r>
    <n v="1378"/>
    <s v="Bảo Việt Nhân Thọ Móng Cái"/>
    <m/>
    <s v="S108701002"/>
    <s v="Phòng PA - MCA"/>
    <s v="A108701005"/>
    <s v="Ban PA - MCA"/>
    <s v="U108701025"/>
    <x v="17"/>
    <s v="D108736898"/>
    <s v="Lê Thị Thu Hiền"/>
    <s v="Tư vấn tài chính"/>
    <d v="2016-12-14T00:00:00"/>
    <m/>
    <s v="569028613"/>
    <s v="Dương Thị Xưa"/>
    <s v="Thôn 5, Xã Quảng Chính, Huyện Hải Hà, Quảng Ninh"/>
    <m/>
    <m/>
    <s v="0985781915"/>
    <s v="AC/018P-0349818"/>
    <m/>
    <d v="2019-05-10T00:00:00"/>
    <d v="2019-11-09T00:00:00"/>
    <n v="1595777"/>
    <m/>
    <m/>
    <m/>
    <n v="1595777"/>
    <m/>
    <s v="TAL"/>
    <n v="10"/>
    <n v="5"/>
    <s v="569028613105"/>
    <n v="1595777"/>
    <s v=""/>
    <s v=""/>
    <m/>
  </r>
  <r>
    <n v="1379"/>
    <s v="Bảo Việt Nhân Thọ Móng Cái"/>
    <m/>
    <s v="S108701002"/>
    <s v="Phòng PA - MCA"/>
    <s v="A108701005"/>
    <s v="Ban PA - MCA"/>
    <s v="U108701025"/>
    <x v="17"/>
    <s v="D108736898"/>
    <s v="Lê Thị Thu Hiền"/>
    <s v="Tư vấn tài chính"/>
    <d v="2016-12-14T00:00:00"/>
    <m/>
    <s v="569037282"/>
    <s v="Đinh Thị Vững"/>
    <s v="160 - Thôn 7, Xã Quảng Chính, Huyện Hải Hà, Quảng Ninh"/>
    <m/>
    <m/>
    <s v="01684392665"/>
    <s v="AC/018P-0349819"/>
    <m/>
    <d v="2019-05-25T00:00:00"/>
    <d v="2020-05-24T00:00:00"/>
    <n v="5056600"/>
    <m/>
    <m/>
    <m/>
    <m/>
    <m/>
    <s v="TAL"/>
    <n v="25"/>
    <n v="5"/>
    <s v="569037282255"/>
    <s v=""/>
    <s v=""/>
    <s v=""/>
    <m/>
  </r>
  <r>
    <n v="1380"/>
    <s v="Bảo Việt Nhân Thọ Móng Cái"/>
    <m/>
    <s v="S108701002"/>
    <s v="Phòng PA - MCA"/>
    <s v="A108701005"/>
    <s v="Ban PA - MCA"/>
    <s v="U108701025"/>
    <x v="17"/>
    <s v="D108738197"/>
    <s v="Trần Thị Minh"/>
    <s v="Tư vấn tài chính"/>
    <d v="2017-02-15T00:00:00"/>
    <m/>
    <s v="569041289"/>
    <s v="Lương Văn Trường"/>
    <s v="Số nhà 46 - phố Minh Khai, Thị trấn Đầm Hà, Huyện Đầm Hà, Quảng Ninh"/>
    <m/>
    <m/>
    <s v="0985143008"/>
    <s v="AC/018P-0349820"/>
    <m/>
    <d v="2019-05-31T00:00:00"/>
    <d v="2020-05-30T00:00:00"/>
    <n v="6000000"/>
    <n v="6000000"/>
    <d v="2019-05-20T00:00:00"/>
    <m/>
    <n v="6000000"/>
    <m/>
    <s v="TAL"/>
    <n v="31"/>
    <n v="5"/>
    <s v="569041289315"/>
    <n v="6000000"/>
    <n v="6000000"/>
    <s v="AC/018P-0349820"/>
    <m/>
  </r>
  <r>
    <n v="1381"/>
    <s v="Bảo Việt Nhân Thọ Móng Cái"/>
    <m/>
    <s v="S108701002"/>
    <s v="Phòng PA - MCA"/>
    <s v="A108701005"/>
    <s v="Ban PA - MCA"/>
    <s v="U108701025"/>
    <x v="17"/>
    <s v="D108738197"/>
    <s v="Trần Thị Minh"/>
    <s v="Tư vấn tài chính"/>
    <d v="2017-02-15T00:00:00"/>
    <m/>
    <s v="569041780"/>
    <s v="Trần Thị Minh"/>
    <s v="SN46 -  Phố Minh Khai, Thị trấn Đầm Hà, Huyện Đầm Hà, Quảng Ninh"/>
    <s v="0965604196"/>
    <m/>
    <m/>
    <s v="AC/018P-0349821"/>
    <m/>
    <d v="2019-05-31T00:00:00"/>
    <d v="2020-05-30T00:00:00"/>
    <n v="6000000"/>
    <n v="6000000"/>
    <d v="2019-05-20T00:00:00"/>
    <m/>
    <n v="6000000"/>
    <m/>
    <s v="TAL"/>
    <n v="31"/>
    <n v="5"/>
    <s v="569041780315"/>
    <n v="6000000"/>
    <n v="6000000"/>
    <s v="AC/018P-0349821"/>
    <m/>
  </r>
  <r>
    <n v="1382"/>
    <s v="Bảo Việt Nhân Thọ Móng Cái"/>
    <m/>
    <s v="S108701002"/>
    <s v="Phòng PA - MCA"/>
    <s v="A108701005"/>
    <s v="Ban PA - MCA"/>
    <s v="U108701025"/>
    <x v="17"/>
    <s v="D108738203"/>
    <s v="Đặng Văn Cương"/>
    <s v="Tư vấn tài chính"/>
    <d v="2017-02-15T00:00:00"/>
    <m/>
    <s v="569243384"/>
    <s v="Bùi Thị Xuân"/>
    <s v="Thôn Tân Liên, Xã Quảng Tân, Huyện Đầm Hà, Quảng Ninh"/>
    <m/>
    <m/>
    <s v="01695610208"/>
    <s v="AC/018P-0349823"/>
    <m/>
    <d v="2019-05-22T00:00:00"/>
    <d v="2020-05-21T00:00:00"/>
    <n v="4000000"/>
    <n v="4000000"/>
    <d v="2019-05-22T00:00:00"/>
    <m/>
    <n v="4000000"/>
    <m/>
    <s v="TAL"/>
    <n v="22"/>
    <n v="5"/>
    <s v="569243384225"/>
    <n v="4000000"/>
    <n v="4000000"/>
    <s v="AC/018P-0349823"/>
    <m/>
  </r>
  <r>
    <n v="1383"/>
    <s v="Bảo Việt Nhân Thọ Móng Cái"/>
    <m/>
    <s v="S108701002"/>
    <s v="Phòng PA - MCA"/>
    <s v="A108701005"/>
    <s v="Ban PA - MCA"/>
    <s v="U108701025"/>
    <x v="17"/>
    <s v="D108738203"/>
    <s v="Đặng Văn Cương"/>
    <s v="Tư vấn tài chính"/>
    <d v="2017-02-15T00:00:00"/>
    <m/>
    <s v="568972146"/>
    <s v="Đinh Thị Phước"/>
    <s v="Thôn Tân Hà, Xã Tân Bình, Huyện Đầm Hà, Quảng Ninh"/>
    <m/>
    <m/>
    <s v="01638983029"/>
    <s v="AC/018P-0349822"/>
    <m/>
    <d v="2019-05-22T00:00:00"/>
    <d v="2019-08-21T00:00:00"/>
    <n v="1000409"/>
    <n v="1000409"/>
    <d v="2019-05-22T00:00:00"/>
    <m/>
    <n v="1000409"/>
    <m/>
    <s v="TAL"/>
    <n v="22"/>
    <n v="5"/>
    <s v="568972146225"/>
    <n v="1000409"/>
    <n v="1000409"/>
    <s v="AC/018P-0349822"/>
    <m/>
  </r>
  <r>
    <n v="1384"/>
    <s v="Bảo Việt Nhân Thọ Móng Cái"/>
    <m/>
    <s v="S108701002"/>
    <s v="Phòng PA - MCA"/>
    <s v="A108701005"/>
    <s v="Ban PA - MCA"/>
    <s v="U108701025"/>
    <x v="17"/>
    <s v="D108738203"/>
    <s v="Đặng Văn Cương"/>
    <s v="Tư vấn tài chính"/>
    <d v="2017-02-15T00:00:00"/>
    <m/>
    <s v="569036838"/>
    <s v="Chìu Thanh Xuân"/>
    <s v="Thôn 4, Xã Quảng Sơn, Huyện Hải Hà, Quảng Ninh"/>
    <m/>
    <m/>
    <s v="0914423681"/>
    <s v="AC/018P-0349825"/>
    <m/>
    <d v="2019-05-23T00:00:00"/>
    <d v="2019-11-22T00:00:00"/>
    <n v="2000000"/>
    <n v="2000000"/>
    <d v="2019-05-27T00:00:00"/>
    <m/>
    <n v="2000000"/>
    <m/>
    <s v="TAL"/>
    <n v="23"/>
    <n v="5"/>
    <s v="569036838235"/>
    <n v="2000000"/>
    <n v="2000000"/>
    <s v="AC/018P-0349825"/>
    <m/>
  </r>
  <r>
    <n v="1385"/>
    <s v="Bảo Việt Nhân Thọ Móng Cái"/>
    <m/>
    <s v="S108701002"/>
    <s v="Phòng PA - MCA"/>
    <s v="A108701005"/>
    <s v="Ban PA - MCA"/>
    <s v="U108701025"/>
    <x v="17"/>
    <s v="D108738203"/>
    <s v="Đặng Văn Cương"/>
    <s v="Tư vấn tài chính"/>
    <d v="2017-02-15T00:00:00"/>
    <m/>
    <s v="569037505"/>
    <s v="Nguyễn Văn Giểng"/>
    <s v="Thôn Cái Khánh, Xã Đông Hải, Huyện Tiên Yên, Quảng Ninh"/>
    <m/>
    <m/>
    <s v="01683912372"/>
    <s v="AC/018P-0349828"/>
    <m/>
    <d v="2019-05-23T00:00:00"/>
    <d v="2020-05-22T00:00:00"/>
    <n v="6000000"/>
    <n v="6000000"/>
    <d v="2019-05-22T00:00:00"/>
    <m/>
    <n v="6000000"/>
    <m/>
    <s v="TAL"/>
    <n v="23"/>
    <n v="5"/>
    <s v="569037505235"/>
    <n v="6000000"/>
    <n v="6000000"/>
    <s v="AC/018P-0349828"/>
    <m/>
  </r>
  <r>
    <n v="1386"/>
    <s v="Bảo Việt Nhân Thọ Móng Cái"/>
    <m/>
    <s v="S108701002"/>
    <s v="Phòng PA - MCA"/>
    <s v="A108701005"/>
    <s v="Ban PA - MCA"/>
    <s v="U108701025"/>
    <x v="17"/>
    <s v="D108738203"/>
    <s v="Đặng Văn Cương"/>
    <s v="Tư vấn tài chính"/>
    <d v="2017-02-15T00:00:00"/>
    <m/>
    <s v="569036816"/>
    <s v="Lục Văn Phong"/>
    <s v="Thôn Cái Khánh, Xã Đông Hải, Huyện Tiên Yên, Quảng Ninh"/>
    <m/>
    <m/>
    <s v="01659667206"/>
    <s v="AC/018P-0349824"/>
    <m/>
    <d v="2019-05-23T00:00:00"/>
    <d v="2020-05-22T00:00:00"/>
    <n v="5000000"/>
    <n v="5000000"/>
    <d v="2019-05-22T00:00:00"/>
    <m/>
    <n v="5000000"/>
    <m/>
    <s v="TAL"/>
    <n v="23"/>
    <n v="5"/>
    <s v="569036816235"/>
    <n v="5000000"/>
    <n v="5000000"/>
    <s v="AC/018P-0349824"/>
    <m/>
  </r>
  <r>
    <n v="1387"/>
    <s v="Bảo Việt Nhân Thọ Móng Cái"/>
    <m/>
    <s v="S108701002"/>
    <s v="Phòng PA - MCA"/>
    <s v="A108701005"/>
    <s v="Ban PA - MCA"/>
    <s v="U108701025"/>
    <x v="17"/>
    <s v="D108738203"/>
    <s v="Đặng Văn Cương"/>
    <s v="Tư vấn tài chính"/>
    <d v="2017-02-15T00:00:00"/>
    <m/>
    <s v="569037192"/>
    <s v="Lê Văn Khang"/>
    <s v="Thôn Cái Khánh, Xã Đông Hải, Huyện Tiên Yên, Quảng Ninh"/>
    <m/>
    <m/>
    <s v="01695116298"/>
    <s v="AC/018P-0349827"/>
    <m/>
    <d v="2019-05-23T00:00:00"/>
    <d v="2019-11-22T00:00:00"/>
    <n v="2001814"/>
    <n v="2001814"/>
    <d v="2019-05-22T00:00:00"/>
    <m/>
    <n v="2001814"/>
    <m/>
    <s v="TAL"/>
    <n v="23"/>
    <n v="5"/>
    <s v="569037192235"/>
    <n v="2001814"/>
    <n v="2001814"/>
    <s v="AC/018P-0349827"/>
    <m/>
  </r>
  <r>
    <n v="1388"/>
    <s v="Bảo Việt Nhân Thọ Móng Cái"/>
    <m/>
    <s v="S108701002"/>
    <s v="Phòng PA - MCA"/>
    <s v="A108701005"/>
    <s v="Ban PA - MCA"/>
    <s v="U108701025"/>
    <x v="17"/>
    <s v="D108738203"/>
    <s v="Đặng Văn Cương"/>
    <s v="Tư vấn tài chính"/>
    <d v="2017-02-15T00:00:00"/>
    <m/>
    <s v="569037121"/>
    <s v="Nguyễn Thị Chiến"/>
    <s v="Thôn Tân Hòa, Xã Quảng Tân, Huyện Đầm Hà, Quảng Ninh"/>
    <m/>
    <m/>
    <s v="0982302181"/>
    <s v="AC/018P-0349826"/>
    <m/>
    <d v="2019-05-23T00:00:00"/>
    <d v="2020-05-22T00:00:00"/>
    <n v="6000000"/>
    <n v="6000000"/>
    <d v="2019-05-20T00:00:00"/>
    <m/>
    <n v="6000000"/>
    <m/>
    <s v="TAL"/>
    <n v="23"/>
    <n v="5"/>
    <s v="569037121235"/>
    <n v="6000000"/>
    <n v="6000000"/>
    <s v="AC/018P-0349826"/>
    <m/>
  </r>
  <r>
    <n v="1389"/>
    <s v="Bảo Việt Nhân Thọ Móng Cái"/>
    <m/>
    <s v="S108701002"/>
    <s v="Phòng PA - MCA"/>
    <s v="A108701005"/>
    <s v="Ban PA - MCA"/>
    <s v="U108701025"/>
    <x v="17"/>
    <s v="D108738203"/>
    <s v="Đặng Văn Cương"/>
    <s v="Tư vấn tài chính"/>
    <d v="2017-02-15T00:00:00"/>
    <m/>
    <s v="568974121"/>
    <s v="Đinh Thị Luyến"/>
    <s v="Số nhà 08 - Phố Trần Phú, Thị trấn Đầm Hà, Huyện Đầm Hà, Quảng Ninh"/>
    <m/>
    <m/>
    <s v="01676355588"/>
    <s v="AC/018P-0349829"/>
    <m/>
    <d v="2019-05-24T00:00:00"/>
    <d v="2019-08-23T00:00:00"/>
    <n v="1924752"/>
    <m/>
    <m/>
    <m/>
    <n v="1924752"/>
    <m/>
    <s v="TAL"/>
    <n v="24"/>
    <n v="5"/>
    <s v="568974121245"/>
    <n v="1924752"/>
    <s v=""/>
    <s v=""/>
    <m/>
  </r>
  <r>
    <n v="1390"/>
    <s v="Bảo Việt Nhân Thọ Móng Cái"/>
    <m/>
    <s v="S108701002"/>
    <s v="Phòng PA - MCA"/>
    <s v="A108701005"/>
    <s v="Ban PA - MCA"/>
    <s v="U108701025"/>
    <x v="17"/>
    <s v="D108739275"/>
    <s v="Kiều Nguyệt Phượng"/>
    <s v="Tư vấn tài chính"/>
    <d v="2017-03-17T00:00:00"/>
    <m/>
    <s v="569029875"/>
    <s v="Hứa Thị Trang"/>
    <s v="Thôn 1, Xã Quảng Minh, Huyện Hải Hà, Quảng Ninh"/>
    <m/>
    <m/>
    <s v="0988855958"/>
    <s v="AC/018P-0349830"/>
    <m/>
    <d v="2019-05-17T00:00:00"/>
    <d v="2020-05-16T00:00:00"/>
    <n v="10318780"/>
    <m/>
    <m/>
    <m/>
    <n v="10318780"/>
    <m/>
    <s v="TAL"/>
    <n v="17"/>
    <n v="5"/>
    <s v="569029875175"/>
    <n v="10318780"/>
    <s v=""/>
    <s v=""/>
    <m/>
  </r>
  <r>
    <n v="1391"/>
    <s v="Bảo Việt Nhân Thọ Móng Cái"/>
    <m/>
    <s v="S108701002"/>
    <s v="Phòng PA - MCA"/>
    <s v="A108701005"/>
    <s v="Ban PA - MCA"/>
    <s v="U108701025"/>
    <x v="17"/>
    <s v="D108739284"/>
    <s v="Kim Thị Mai Đông"/>
    <s v="Tư vấn tài chính"/>
    <d v="2017-03-17T00:00:00"/>
    <m/>
    <s v="08001800000179"/>
    <s v="Lê Thị Luân"/>
    <s v="Số 176 - Thôn Bắc, Huyện Hải Hà, Tỉnh Quảng Ninh"/>
    <s v="0382283431"/>
    <m/>
    <m/>
    <s v="08700010269"/>
    <s v="08700010269"/>
    <d v="2019-04-20T00:00:00"/>
    <d v="2020-04-19T00:00:00"/>
    <n v="5244800"/>
    <n v="5244800"/>
    <d v="2019-05-02T00:00:00"/>
    <m/>
    <n v="5244800"/>
    <m/>
    <s v="BVL"/>
    <n v="20"/>
    <n v="4"/>
    <s v="08001800000179204"/>
    <n v="5244800"/>
    <n v="5244800"/>
    <s v="AC/018P-0348640"/>
    <m/>
  </r>
  <r>
    <n v="1392"/>
    <s v="Bảo Việt Nhân Thọ Móng Cái"/>
    <m/>
    <s v="S108701002"/>
    <s v="Phòng PA - MCA"/>
    <s v="A108701005"/>
    <s v="Ban PA - MCA"/>
    <s v="U108701025"/>
    <x v="17"/>
    <s v="D108739284"/>
    <s v="Kim Thị Mai Đông"/>
    <s v="Tư vấn tài chính"/>
    <d v="2017-03-17T00:00:00"/>
    <m/>
    <s v="08001800000278"/>
    <s v="Nguyễn Văn Thanh"/>
    <s v="Số 176 - Thôn Bắc, Huyện Hải Hà, Tỉnh Quảng Ninh"/>
    <s v="0382283431"/>
    <m/>
    <m/>
    <s v="08700010270"/>
    <s v="08700010270"/>
    <d v="2019-04-25T00:00:00"/>
    <d v="2020-04-24T00:00:00"/>
    <n v="5483000"/>
    <n v="5483000"/>
    <d v="2019-05-02T00:00:00"/>
    <m/>
    <n v="5483000"/>
    <m/>
    <s v="BVL"/>
    <n v="25"/>
    <n v="4"/>
    <s v="08001800000278254"/>
    <n v="5483000"/>
    <n v="5483000"/>
    <s v="AC/018P-0348641"/>
    <m/>
  </r>
  <r>
    <n v="1393"/>
    <s v="Bảo Việt Nhân Thọ Móng Cái"/>
    <m/>
    <s v="S108701002"/>
    <s v="Phòng PA - MCA"/>
    <s v="A108701005"/>
    <s v="Ban PA - MCA"/>
    <s v="U108701025"/>
    <x v="17"/>
    <s v="D108739284"/>
    <s v="Kim Thị Mai Đông"/>
    <s v="Tư vấn tài chính"/>
    <d v="2017-03-17T00:00:00"/>
    <m/>
    <s v="569019097"/>
    <s v="Vũ Thị Thu Hà"/>
    <s v="Thôn 8, Xã Hải Tiến, Thành phố Móng Cái, Quảng Ninh"/>
    <m/>
    <m/>
    <s v="0987860898"/>
    <s v="AC/018P-0348643"/>
    <m/>
    <d v="2019-04-25T00:00:00"/>
    <d v="2019-07-24T00:00:00"/>
    <n v="2009504"/>
    <n v="2009504"/>
    <d v="2019-05-02T00:00:00"/>
    <m/>
    <n v="2009504"/>
    <m/>
    <s v="TAL"/>
    <n v="25"/>
    <n v="4"/>
    <s v="569019097254"/>
    <n v="2009504"/>
    <n v="2009504"/>
    <s v="AC/018P-0348643"/>
    <m/>
  </r>
  <r>
    <n v="1394"/>
    <s v="Bảo Việt Nhân Thọ Móng Cái"/>
    <m/>
    <s v="S108701002"/>
    <s v="Phòng PA - MCA"/>
    <s v="A108701005"/>
    <s v="Ban PA - MCA"/>
    <s v="U108701025"/>
    <x v="17"/>
    <s v="D108739284"/>
    <s v="Kim Thị Mai Đông"/>
    <s v="Tư vấn tài chính"/>
    <d v="2017-03-17T00:00:00"/>
    <m/>
    <s v="569017855"/>
    <s v="Nguyễn Thị Quỳnh"/>
    <s v="Thôn 7, Xã Quảng Chính, Huyện Hải Hà, Quảng Ninh"/>
    <m/>
    <m/>
    <s v="01689829228"/>
    <s v="AC/018P-0348642"/>
    <m/>
    <d v="2019-04-25T00:00:00"/>
    <d v="2020-04-24T00:00:00"/>
    <n v="8022640"/>
    <n v="8022640"/>
    <d v="2019-05-02T00:00:00"/>
    <m/>
    <n v="8022640"/>
    <m/>
    <s v="TAL"/>
    <n v="25"/>
    <n v="4"/>
    <s v="569017855254"/>
    <n v="8022640"/>
    <n v="8022640"/>
    <s v="AC/018P-0348642"/>
    <m/>
  </r>
  <r>
    <n v="1395"/>
    <s v="Bảo Việt Nhân Thọ Móng Cái"/>
    <m/>
    <s v="S108701002"/>
    <s v="Phòng PA - MCA"/>
    <s v="A108701005"/>
    <s v="Ban PA - MCA"/>
    <s v="U108701025"/>
    <x v="17"/>
    <s v="D108739284"/>
    <s v="Kim Thị Mai Đông"/>
    <s v="Tư vấn tài chính"/>
    <d v="2017-03-17T00:00:00"/>
    <m/>
    <s v="568785097"/>
    <s v="Kim Thị Mai Đông"/>
    <s v="Phố Yết Kiêu, Thị trấn Quảng Hà, Huyện Hải Hà, Quảng Ninh"/>
    <m/>
    <m/>
    <s v="0906058868"/>
    <s v="AC/018P-0349831"/>
    <m/>
    <d v="2019-05-10T00:00:00"/>
    <d v="2019-08-09T00:00:00"/>
    <n v="1758910"/>
    <m/>
    <m/>
    <m/>
    <n v="1758910"/>
    <m/>
    <s v="TAL"/>
    <n v="10"/>
    <n v="5"/>
    <s v="568785097105"/>
    <n v="1758910"/>
    <s v=""/>
    <s v=""/>
    <m/>
  </r>
  <r>
    <n v="1396"/>
    <s v="Bảo Việt Nhân Thọ Móng Cái"/>
    <m/>
    <s v="S108701002"/>
    <s v="Phòng PA - MCA"/>
    <s v="A108701005"/>
    <s v="Ban PA - MCA"/>
    <s v="U108701025"/>
    <x v="17"/>
    <s v="D108739585"/>
    <s v="Bùi Văn Dương"/>
    <s v="Tư vấn tài chính"/>
    <d v="2017-04-13T00:00:00"/>
    <m/>
    <s v="05708700000515"/>
    <s v="Hoàng Thị Hoàn"/>
    <s v="Thôn 2, Huyện Hải Hà, Tỉnh Quảng Ninh"/>
    <s v="0978745875"/>
    <m/>
    <m/>
    <s v="08700010522"/>
    <m/>
    <d v="2019-05-24T00:00:00"/>
    <d v="2019-11-23T00:00:00"/>
    <n v="5088800"/>
    <m/>
    <m/>
    <m/>
    <n v="5088800"/>
    <m/>
    <s v="BVL"/>
    <n v="24"/>
    <n v="5"/>
    <s v="05708700000515245"/>
    <n v="5088800"/>
    <s v=""/>
    <s v=""/>
    <m/>
  </r>
  <r>
    <n v="1397"/>
    <s v="Bảo Việt Nhân Thọ Móng Cái"/>
    <m/>
    <s v="S108701002"/>
    <s v="Phòng PA - MCA"/>
    <s v="A108701005"/>
    <s v="Ban PA - MCA"/>
    <s v="U108701025"/>
    <x v="17"/>
    <s v="D108739585"/>
    <s v="Bùi Văn Dương"/>
    <s v="Tư vấn tài chính"/>
    <d v="2017-04-13T00:00:00"/>
    <m/>
    <s v="569146790"/>
    <s v="Đinh Thị Hảo"/>
    <s v="Thôn 3, Xã Đường Hoa, Huyện Hải Hà, Quảng Ninh"/>
    <m/>
    <m/>
    <s v="01666769489"/>
    <s v="AC/018P-0349833"/>
    <m/>
    <d v="2019-05-24T00:00:00"/>
    <d v="2019-11-23T00:00:00"/>
    <n v="5029400"/>
    <m/>
    <m/>
    <m/>
    <n v="5029400"/>
    <m/>
    <s v="TAL"/>
    <n v="24"/>
    <n v="5"/>
    <s v="569146790245"/>
    <n v="5029400"/>
    <s v=""/>
    <s v=""/>
    <m/>
  </r>
  <r>
    <n v="1398"/>
    <s v="Bảo Việt Nhân Thọ Móng Cái"/>
    <m/>
    <s v="S108701002"/>
    <s v="Phòng PA - MCA"/>
    <s v="A108701005"/>
    <s v="Ban PA - MCA"/>
    <s v="U108701025"/>
    <x v="17"/>
    <s v="D108739974"/>
    <s v="Hoàng Thị Thanh"/>
    <s v="Tư vấn tài chính"/>
    <d v="2017-04-18T00:00:00"/>
    <m/>
    <s v="568568880"/>
    <s v="Nguyễn Thị Bích Nga"/>
    <s v="Số 24 Hòa Bình, Thị trấn Tiên Yên, Huyện Tiên Yên, Quảng Ninh"/>
    <m/>
    <m/>
    <s v="0916242279"/>
    <s v="AC/018P-0348647"/>
    <m/>
    <d v="2019-04-20T00:00:00"/>
    <d v="2020-04-19T00:00:00"/>
    <n v="10442010"/>
    <n v="10442010"/>
    <d v="2019-05-17T00:00:00"/>
    <m/>
    <n v="10442010"/>
    <m/>
    <s v="TAL"/>
    <n v="20"/>
    <n v="4"/>
    <s v="568568880204"/>
    <n v="10442010"/>
    <n v="10442010"/>
    <s v="AC/018P-0348647"/>
    <m/>
  </r>
  <r>
    <n v="1399"/>
    <s v="Bảo Việt Nhân Thọ Móng Cái"/>
    <m/>
    <s v="S108701002"/>
    <s v="Phòng PA - MCA"/>
    <s v="A108701005"/>
    <s v="Ban PA - MCA"/>
    <s v="U108701025"/>
    <x v="17"/>
    <s v="D108739974"/>
    <s v="Hoàng Thị Thanh"/>
    <s v="Tư vấn tài chính"/>
    <d v="2017-04-18T00:00:00"/>
    <m/>
    <s v="568572684"/>
    <s v="Trần Hồng Thái"/>
    <s v="Số 176 Hòa Bình, Thị trấn Tiên Yên, Huyện Tiên Yên, Quảng Ninh"/>
    <m/>
    <m/>
    <s v="01238766188"/>
    <s v="AC/018P-0348648"/>
    <m/>
    <d v="2019-04-20T00:00:00"/>
    <d v="2020-04-19T00:00:00"/>
    <n v="10704960"/>
    <n v="10704960"/>
    <d v="2019-05-03T00:00:00"/>
    <m/>
    <n v="10704960"/>
    <m/>
    <s v="TAL"/>
    <n v="20"/>
    <n v="4"/>
    <s v="568572684204"/>
    <n v="10704960"/>
    <n v="10704960"/>
    <s v="AC/018P-0348648"/>
    <m/>
  </r>
  <r>
    <n v="1400"/>
    <s v="Bảo Việt Nhân Thọ Móng Cái"/>
    <m/>
    <s v="S108701002"/>
    <s v="Phòng PA - MCA"/>
    <s v="A108701005"/>
    <s v="Ban PA - MCA"/>
    <s v="U108701025"/>
    <x v="17"/>
    <s v="D108739974"/>
    <s v="Hoàng Thị Thanh"/>
    <s v="Tư vấn tài chính"/>
    <d v="2017-04-18T00:00:00"/>
    <m/>
    <s v="569024241"/>
    <s v="Vi Văn Minh"/>
    <s v="Thôn Tềnh Pô, Xã Phong Dụ, Huyện Tiên Yên, Quảng Ninh"/>
    <m/>
    <m/>
    <s v="0916827166"/>
    <s v="AC/018P-0349834"/>
    <m/>
    <d v="2019-05-05T00:00:00"/>
    <d v="2020-05-04T00:00:00"/>
    <n v="12000000"/>
    <n v="12000000"/>
    <d v="2019-05-17T00:00:00"/>
    <m/>
    <n v="12000000"/>
    <m/>
    <s v="TAL"/>
    <n v="5"/>
    <n v="5"/>
    <s v="56902424155"/>
    <n v="12000000"/>
    <n v="12000000"/>
    <s v="AC/018P-0349834"/>
    <m/>
  </r>
  <r>
    <n v="1401"/>
    <s v="Bảo Việt Nhân Thọ Móng Cái"/>
    <m/>
    <s v="S108701002"/>
    <s v="Phòng PA - MCA"/>
    <s v="A108701005"/>
    <s v="Ban PA - MCA"/>
    <s v="U108701025"/>
    <x v="17"/>
    <s v="D108739974"/>
    <s v="Hoàng Thị Thanh"/>
    <s v="Tư vấn tài chính"/>
    <d v="2017-04-18T00:00:00"/>
    <m/>
    <s v="569035633"/>
    <s v="Hoàng Thị Xuyến"/>
    <s v="Tềnh Pò, Xã Phong Dụ, Huyện Tiên Yên, Quảng Ninh"/>
    <m/>
    <m/>
    <s v="01655747445"/>
    <s v="AC/018P-0349835"/>
    <m/>
    <d v="2019-05-18T00:00:00"/>
    <d v="2020-05-17T00:00:00"/>
    <n v="12056600"/>
    <n v="12056600"/>
    <d v="2019-05-17T00:00:00"/>
    <m/>
    <n v="12056600"/>
    <m/>
    <s v="TAL"/>
    <n v="18"/>
    <n v="5"/>
    <s v="569035633185"/>
    <n v="12056600"/>
    <n v="12056600"/>
    <s v="AC/018P-0349835"/>
    <m/>
  </r>
  <r>
    <n v="1402"/>
    <s v="Bảo Việt Nhân Thọ Móng Cái"/>
    <m/>
    <s v="S108701002"/>
    <s v="Phòng PA - MCA"/>
    <s v="A108701005"/>
    <s v="Ban PA - MCA"/>
    <s v="U108701025"/>
    <x v="17"/>
    <s v="D108739974"/>
    <s v="Hoàng Thị Thanh"/>
    <s v="Tư vấn tài chính"/>
    <d v="2017-04-18T00:00:00"/>
    <m/>
    <s v="569034249"/>
    <s v="Nguyễn Tiến Dũng"/>
    <s v="Số 7 - Phố Đông Tiến 1, Thị trấn Tiên Yên, Huyện Tiên Yên, Quảng Ninh"/>
    <m/>
    <m/>
    <s v="0948153899"/>
    <s v="AC/018P-0349838"/>
    <m/>
    <d v="2019-05-19T00:00:00"/>
    <d v="2020-05-18T00:00:00"/>
    <n v="10056600"/>
    <n v="10056600"/>
    <d v="2019-05-20T00:00:00"/>
    <m/>
    <n v="10056600"/>
    <m/>
    <s v="TAL"/>
    <n v="19"/>
    <n v="5"/>
    <s v="569034249195"/>
    <n v="10056600"/>
    <n v="10056600"/>
    <s v="AC/018P-0349838"/>
    <m/>
  </r>
  <r>
    <n v="1403"/>
    <s v="Bảo Việt Nhân Thọ Móng Cái"/>
    <m/>
    <s v="S108701002"/>
    <s v="Phòng PA - MCA"/>
    <s v="A108701005"/>
    <s v="Ban PA - MCA"/>
    <s v="U108701025"/>
    <x v="17"/>
    <s v="D108739974"/>
    <s v="Hoàng Thị Thanh"/>
    <s v="Tư vấn tài chính"/>
    <d v="2017-04-18T00:00:00"/>
    <m/>
    <s v="05701800042522"/>
    <s v="Lê Thị Hồng Hạnh"/>
    <s v="Xóm Nương, Huyện Tiên Yên, Tỉnh Quảng Ninh"/>
    <s v="0945005533"/>
    <m/>
    <m/>
    <s v="08700010392"/>
    <s v="08700010392"/>
    <d v="2019-05-19T00:00:00"/>
    <d v="2020-05-18T00:00:00"/>
    <n v="10934900"/>
    <n v="10934900"/>
    <d v="2019-05-21T00:00:00"/>
    <m/>
    <n v="10934900"/>
    <m/>
    <s v="BVL"/>
    <n v="19"/>
    <n v="5"/>
    <s v="05701800042522195"/>
    <n v="10934900"/>
    <n v="10934900"/>
    <s v="AC/018P-0349837"/>
    <m/>
  </r>
  <r>
    <n v="1404"/>
    <s v="Bảo Việt Nhân Thọ Móng Cái"/>
    <m/>
    <s v="S108701002"/>
    <s v="Phòng PA - MCA"/>
    <s v="A108701005"/>
    <s v="Ban PA - MCA"/>
    <s v="U108701025"/>
    <x v="17"/>
    <s v="D108739974"/>
    <s v="Hoàng Thị Thanh"/>
    <s v="Tư vấn tài chính"/>
    <d v="2017-04-18T00:00:00"/>
    <m/>
    <s v="05701800042386"/>
    <s v="Nguyễn Văn Ba ( Nguyễn Văn Hải)"/>
    <s v="Thôn Trung Sơn, Huyện Đầm Hà, Tỉnh Quảng Ninh"/>
    <s v="0349419888"/>
    <m/>
    <m/>
    <s v="08700010391"/>
    <s v="08700010391"/>
    <d v="2019-05-19T00:00:00"/>
    <d v="2020-05-18T00:00:00"/>
    <n v="9997300"/>
    <n v="9997300"/>
    <d v="2019-05-20T00:00:00"/>
    <m/>
    <n v="9997300"/>
    <m/>
    <s v="BVL"/>
    <n v="19"/>
    <n v="5"/>
    <s v="05701800042386195"/>
    <n v="9997300"/>
    <n v="9997300"/>
    <s v="AC/018P-0349836"/>
    <m/>
  </r>
  <r>
    <n v="1405"/>
    <s v="Bảo Việt Nhân Thọ Móng Cái"/>
    <m/>
    <s v="S108701002"/>
    <s v="Phòng PA - MCA"/>
    <s v="A108701005"/>
    <s v="Ban PA - MCA"/>
    <s v="U108701025"/>
    <x v="17"/>
    <s v="D108740031"/>
    <s v="Phùn A Sy"/>
    <s v="Tư vấn tài chính"/>
    <d v="2017-04-18T00:00:00"/>
    <m/>
    <s v="569032249"/>
    <s v="Tằng Tài Múi"/>
    <s v="Bản Mố Kiệc, Xã Quảng Sơn, Huyện Hải Hà, Quảng Ninh"/>
    <m/>
    <m/>
    <s v="01669163643"/>
    <s v="AC/018P-0349839"/>
    <m/>
    <d v="2019-05-18T00:00:00"/>
    <d v="2020-05-17T00:00:00"/>
    <n v="10009578"/>
    <m/>
    <m/>
    <m/>
    <n v="10009578"/>
    <m/>
    <s v="TAL"/>
    <n v="18"/>
    <n v="5"/>
    <s v="569032249185"/>
    <n v="10009578"/>
    <s v=""/>
    <s v=""/>
    <m/>
  </r>
  <r>
    <n v="1406"/>
    <s v="Bảo Việt Nhân Thọ Móng Cái"/>
    <m/>
    <s v="S108701002"/>
    <s v="Phòng PA - MCA"/>
    <s v="A108701005"/>
    <s v="Ban PA - MCA"/>
    <s v="U108701025"/>
    <x v="17"/>
    <s v="D108740156"/>
    <s v="Phạm Thị Hương"/>
    <s v="Tư vấn tài chính"/>
    <d v="2017-04-28T00:00:00"/>
    <m/>
    <s v="05701800043383"/>
    <s v="Hà Thị Hồi"/>
    <s v="Số Nhà 152 - Phố Hoàng Văn Thụ, Huyện Đầm Hà, Tỉnh Quảng Ninh"/>
    <s v="0349716338"/>
    <m/>
    <m/>
    <s v="08700010518"/>
    <s v="08700010518"/>
    <d v="2019-05-14T00:00:00"/>
    <d v="2019-06-13T00:00:00"/>
    <n v="210100"/>
    <n v="210100"/>
    <d v="2019-05-17T00:00:00"/>
    <m/>
    <n v="210100"/>
    <m/>
    <s v="BVL"/>
    <n v="14"/>
    <n v="5"/>
    <s v="05701800043383145"/>
    <n v="210100"/>
    <n v="210100"/>
    <s v="AC/018P-0349840"/>
    <m/>
  </r>
  <r>
    <n v="1407"/>
    <s v="Bảo Việt Nhân Thọ Móng Cái"/>
    <m/>
    <s v="S108701002"/>
    <s v="Phòng PA - MCA"/>
    <s v="A108701005"/>
    <s v="Ban PA - MCA"/>
    <s v="U108701025"/>
    <x v="17"/>
    <s v="D108740165"/>
    <s v="Trương Thanh Dung"/>
    <s v="Tư vấn tài chính"/>
    <d v="2017-04-28T00:00:00"/>
    <m/>
    <s v="05701800042683"/>
    <s v="Trần Thanh Hải"/>
    <s v="30 Phố Thống Nhất, Huyện Tiên Yên, Tỉnh Quảng Ninh"/>
    <m/>
    <m/>
    <m/>
    <s v="08700010519"/>
    <m/>
    <d v="2019-05-22T00:00:00"/>
    <d v="2020-05-21T00:00:00"/>
    <n v="5832000"/>
    <m/>
    <m/>
    <m/>
    <n v="5832000"/>
    <m/>
    <s v="BVL"/>
    <n v="22"/>
    <n v="5"/>
    <s v="05701800042683225"/>
    <n v="5832000"/>
    <s v=""/>
    <s v=""/>
    <m/>
  </r>
  <r>
    <n v="1408"/>
    <s v="Bảo Việt Nhân Thọ Móng Cái"/>
    <m/>
    <s v="S108701002"/>
    <s v="Phòng PA - MCA"/>
    <s v="A108701005"/>
    <s v="Ban PA - MCA"/>
    <s v="U108701025"/>
    <x v="17"/>
    <s v="D108740183"/>
    <s v="La Văn Hiếu"/>
    <s v="Tư vấn tài chính"/>
    <d v="2017-04-28T00:00:00"/>
    <m/>
    <s v="569134556"/>
    <s v="Phạm Văn Dương"/>
    <s v="Số nhà 45, Phố Long Tiên, Huyện Tiên Yên, Quảng Ninh"/>
    <m/>
    <m/>
    <s v="0919042118"/>
    <s v="AC/018P-0343916"/>
    <m/>
    <d v="2018-11-05T00:00:00"/>
    <d v="2018-12-04T00:00:00"/>
    <n v="2000000"/>
    <m/>
    <m/>
    <m/>
    <n v="2000000"/>
    <m/>
    <s v="TAL"/>
    <n v="5"/>
    <n v="11"/>
    <s v="569134556511"/>
    <n v="2000000"/>
    <s v=""/>
    <s v=""/>
    <m/>
  </r>
  <r>
    <n v="1409"/>
    <s v="Bảo Việt Nhân Thọ Móng Cái"/>
    <m/>
    <s v="S108701002"/>
    <s v="Phòng PA - MCA"/>
    <s v="A108701005"/>
    <s v="Ban PA - MCA"/>
    <s v="U108701025"/>
    <x v="17"/>
    <s v="D108740183"/>
    <s v="La Văn Hiếu"/>
    <s v="Tư vấn tài chính"/>
    <d v="2017-04-28T00:00:00"/>
    <m/>
    <s v="569159508"/>
    <s v="Nguyễn Thị Thanh Minh"/>
    <s v="212 Phố Long Tiên, Thị trấn Tiên Yên, Huyện Tiên Yên, Quảng Ninh"/>
    <m/>
    <m/>
    <s v="01694791142"/>
    <s v="AC/018P-0347445"/>
    <m/>
    <d v="2019-03-18T00:00:00"/>
    <d v="2019-04-17T00:00:00"/>
    <n v="1033762"/>
    <n v="1033762"/>
    <d v="2019-05-13T00:00:00"/>
    <m/>
    <n v="1033762"/>
    <m/>
    <s v="TAL"/>
    <n v="18"/>
    <n v="3"/>
    <s v="569159508183"/>
    <n v="1033762"/>
    <n v="1033762"/>
    <s v="AC/018P-0347445"/>
    <m/>
  </r>
  <r>
    <n v="1410"/>
    <s v="Bảo Việt Nhân Thọ Móng Cái"/>
    <m/>
    <s v="S108701002"/>
    <s v="Phòng PA - MCA"/>
    <s v="A108701005"/>
    <s v="Ban PA - MCA"/>
    <s v="U108701025"/>
    <x v="17"/>
    <s v="D108740183"/>
    <s v="La Văn Hiếu"/>
    <s v="Tư vấn tài chính"/>
    <d v="2017-04-28T00:00:00"/>
    <m/>
    <s v="569159508"/>
    <s v="Nguyễn Thị Thanh Minh"/>
    <s v="212 Phố Long Tiên, Thị trấn Tiên Yên, Huyện Tiên Yên, Quảng Ninh"/>
    <m/>
    <m/>
    <s v="01694791142"/>
    <s v="AC/018P-0348653"/>
    <m/>
    <d v="2019-04-18T00:00:00"/>
    <d v="2019-05-17T00:00:00"/>
    <n v="1033762"/>
    <n v="1033762"/>
    <d v="2019-05-13T00:00:00"/>
    <m/>
    <n v="1033762"/>
    <m/>
    <s v="TAL"/>
    <n v="18"/>
    <n v="4"/>
    <s v="569159508184"/>
    <n v="1033762"/>
    <n v="1033762"/>
    <s v="AC/018P-0348653"/>
    <m/>
  </r>
  <r>
    <n v="1411"/>
    <s v="Bảo Việt Nhân Thọ Móng Cái"/>
    <m/>
    <s v="S108701002"/>
    <s v="Phòng PA - MCA"/>
    <s v="A108701005"/>
    <s v="Ban PA - MCA"/>
    <s v="U108701025"/>
    <x v="17"/>
    <s v="D108740183"/>
    <s v="La Văn Hiếu"/>
    <s v="Tư vấn tài chính"/>
    <d v="2017-04-28T00:00:00"/>
    <m/>
    <s v="569043936"/>
    <s v="Nguyễn Văn Tịnh"/>
    <s v="Thôn Khe Tiên, Xã Yên Than, Huyện Tiên Yên, Quảng Ninh"/>
    <m/>
    <m/>
    <s v="01649192252"/>
    <s v="AC/018P-0349843"/>
    <m/>
    <d v="2019-05-05T00:00:00"/>
    <d v="2019-06-04T00:00:00"/>
    <n v="500000"/>
    <n v="500000"/>
    <d v="2019-05-13T00:00:00"/>
    <m/>
    <n v="500000"/>
    <m/>
    <s v="TAL"/>
    <n v="5"/>
    <n v="5"/>
    <s v="56904393655"/>
    <n v="500000"/>
    <n v="500000"/>
    <s v="AC/018P-0349843"/>
    <m/>
  </r>
  <r>
    <n v="1412"/>
    <s v="Bảo Việt Nhân Thọ Móng Cái"/>
    <m/>
    <s v="S108701002"/>
    <s v="Phòng PA - MCA"/>
    <s v="A108701005"/>
    <s v="Ban PA - MCA"/>
    <s v="U108701025"/>
    <x v="17"/>
    <s v="D108740183"/>
    <s v="La Văn Hiếu"/>
    <s v="Tư vấn tài chính"/>
    <d v="2017-04-28T00:00:00"/>
    <m/>
    <s v="569043921"/>
    <s v="Ngô Thị Thanh"/>
    <s v="Thôn Khe Tiên, Xã Yên Than, Huyện Tiên Yên, Quảng Ninh"/>
    <m/>
    <m/>
    <s v="01649192252"/>
    <s v="AC/018P-0349842"/>
    <m/>
    <d v="2019-05-05T00:00:00"/>
    <d v="2019-06-04T00:00:00"/>
    <n v="500000"/>
    <n v="500000"/>
    <d v="2019-05-13T00:00:00"/>
    <m/>
    <n v="500000"/>
    <m/>
    <s v="TAL"/>
    <n v="5"/>
    <n v="5"/>
    <s v="56904392155"/>
    <n v="500000"/>
    <n v="500000"/>
    <s v="AC/018P-0349842"/>
    <m/>
  </r>
  <r>
    <n v="1413"/>
    <s v="Bảo Việt Nhân Thọ Móng Cái"/>
    <m/>
    <s v="S108701002"/>
    <s v="Phòng PA - MCA"/>
    <s v="A108701005"/>
    <s v="Ban PA - MCA"/>
    <s v="U108701025"/>
    <x v="17"/>
    <s v="D108740183"/>
    <s v="La Văn Hiếu"/>
    <s v="Tư vấn tài chính"/>
    <d v="2017-04-28T00:00:00"/>
    <m/>
    <s v="569046061"/>
    <s v="Lã Văn Lợi"/>
    <s v="Thôn Khe Tiên, Xã Yên Than, Huyện Tiên Yên, Quảng Ninh"/>
    <m/>
    <m/>
    <s v="01682635917"/>
    <s v="AC/018P-0349844"/>
    <m/>
    <d v="2019-05-08T00:00:00"/>
    <d v="2019-06-07T00:00:00"/>
    <n v="500000"/>
    <n v="500000"/>
    <d v="2019-05-13T00:00:00"/>
    <m/>
    <n v="500000"/>
    <m/>
    <s v="TAL"/>
    <n v="8"/>
    <n v="5"/>
    <s v="56904606185"/>
    <n v="500000"/>
    <n v="500000"/>
    <s v="AC/018P-0349844"/>
    <m/>
  </r>
  <r>
    <n v="1414"/>
    <s v="Bảo Việt Nhân Thọ Móng Cái"/>
    <m/>
    <s v="S108701002"/>
    <s v="Phòng PA - MCA"/>
    <s v="A108701005"/>
    <s v="Ban PA - MCA"/>
    <s v="U108701025"/>
    <x v="17"/>
    <s v="D108740183"/>
    <s v="La Văn Hiếu"/>
    <s v="Tư vấn tài chính"/>
    <d v="2017-04-28T00:00:00"/>
    <m/>
    <s v="569159508"/>
    <s v="Nguyễn Thị Thanh Minh"/>
    <s v="212 Phố Long Tiên, Thị trấn Tiên Yên, Huyện Tiên Yên, Quảng Ninh"/>
    <m/>
    <m/>
    <s v="01694791142"/>
    <s v="AC/018P-0349845"/>
    <m/>
    <d v="2019-05-18T00:00:00"/>
    <d v="2019-06-17T00:00:00"/>
    <n v="1033762"/>
    <n v="1033762"/>
    <d v="2019-05-13T00:00:00"/>
    <m/>
    <n v="1033762"/>
    <m/>
    <s v="TAL"/>
    <n v="18"/>
    <n v="5"/>
    <s v="569159508185"/>
    <n v="1033762"/>
    <n v="1033762"/>
    <s v="AC/018P-0349845"/>
    <m/>
  </r>
  <r>
    <n v="1415"/>
    <s v="Bảo Việt Nhân Thọ Móng Cái"/>
    <m/>
    <s v="S108701002"/>
    <s v="Phòng PA - MCA"/>
    <s v="A108701005"/>
    <s v="Ban PA - MCA"/>
    <s v="U108701025"/>
    <x v="17"/>
    <s v="D108740183"/>
    <s v="La Văn Hiếu"/>
    <s v="Tư vấn tài chính"/>
    <d v="2017-04-28T00:00:00"/>
    <m/>
    <s v="569054567"/>
    <s v="Đào Thị Loan"/>
    <s v="Thôn Khe Tiên, Xã Yên Than, Huyện Tiên Yên, Quảng Ninh"/>
    <m/>
    <m/>
    <s v="01288277986"/>
    <s v="AC/018P-0349846"/>
    <m/>
    <d v="2019-05-22T00:00:00"/>
    <d v="2019-06-21T00:00:00"/>
    <n v="500000"/>
    <n v="500000"/>
    <d v="2019-05-13T00:00:00"/>
    <m/>
    <n v="500000"/>
    <m/>
    <s v="TAL"/>
    <n v="22"/>
    <n v="5"/>
    <s v="569054567225"/>
    <n v="500000"/>
    <n v="500000"/>
    <s v="AC/018P-0349846"/>
    <m/>
  </r>
  <r>
    <n v="1416"/>
    <s v="Bảo Việt Nhân Thọ Móng Cái"/>
    <m/>
    <s v="S108701002"/>
    <s v="Phòng PA - MCA"/>
    <s v="A108701005"/>
    <s v="Ban PA - MCA"/>
    <s v="U108701025"/>
    <x v="17"/>
    <s v="D108740642"/>
    <s v="Nguyễn Thúy Hằng"/>
    <s v="Tư vấn tài chính"/>
    <d v="2017-05-17T00:00:00"/>
    <m/>
    <s v="569034325"/>
    <s v="Nguyễn Thúy Hằng"/>
    <s v="Phố Lý Thường Kiệt, Thị trấn Tiên Yên, Huyện Tiên Yên, Quảng Ninh"/>
    <s v="0989238986"/>
    <m/>
    <m/>
    <s v="AC/018P-0349848"/>
    <m/>
    <d v="2019-05-23T00:00:00"/>
    <d v="2020-05-22T00:00:00"/>
    <n v="12000000"/>
    <m/>
    <m/>
    <m/>
    <n v="12000000"/>
    <m/>
    <s v="TAL"/>
    <n v="23"/>
    <n v="5"/>
    <s v="569034325235"/>
    <n v="12000000"/>
    <s v=""/>
    <s v=""/>
    <m/>
  </r>
  <r>
    <n v="1417"/>
    <s v="Bảo Việt Nhân Thọ Móng Cái"/>
    <m/>
    <s v="S108701002"/>
    <s v="Phòng PA - MCA"/>
    <s v="A108701005"/>
    <s v="Ban PA - MCA"/>
    <s v="U108701025"/>
    <x v="17"/>
    <s v="D108740642"/>
    <s v="Nguyễn Thúy Hằng"/>
    <s v="Tư vấn tài chính"/>
    <d v="2017-05-17T00:00:00"/>
    <m/>
    <s v="569034183"/>
    <s v="Phan Thị Loan"/>
    <s v="255 - Tổ 6 - phố Lý Thường Kiệt, Thị trấn Tiên Yên, Huyện Tiên Yên, Quảng Ninh"/>
    <m/>
    <m/>
    <s v="0904452000"/>
    <s v="AC/018P-0349847"/>
    <m/>
    <d v="2019-05-23T00:00:00"/>
    <d v="2020-05-22T00:00:00"/>
    <n v="12000000"/>
    <m/>
    <m/>
    <m/>
    <n v="12000000"/>
    <m/>
    <s v="TAL"/>
    <n v="23"/>
    <n v="5"/>
    <s v="569034183235"/>
    <n v="12000000"/>
    <s v=""/>
    <s v="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TP NHOM" cacheId="3" applyNumberFormats="0" applyBorderFormats="0" applyFontFormats="0" applyPatternFormats="0" applyAlignmentFormats="0" applyWidthHeightFormats="0" dataCaption="" updatedVersion="6" compact="0" compactData="0">
  <location ref="A3:C22" firstHeaderRow="1" firstDataRow="2" firstDataCol="1"/>
  <pivotFields count="38">
    <pivotField name="STT" compact="0" outline="0" multipleItemSelectionAllowed="1" showAll="0"/>
    <pivotField name="Công ty" compact="0" numFmtId="49" outline="0" multipleItemSelectionAllowed="1" showAll="0"/>
    <pivotField name="ADO" compact="0" outline="0" multipleItemSelectionAllowed="1" showAll="0"/>
    <pivotField name="Mã phòng" compact="0" numFmtId="49" outline="0" multipleItemSelectionAllowed="1" showAll="0"/>
    <pivotField name="Phòng" compact="0" numFmtId="49" outline="0" multipleItemSelectionAllowed="1" showAll="0"/>
    <pivotField name="Mã ban" compact="0" numFmtId="49" outline="0" multipleItemSelectionAllowed="1" showAll="0"/>
    <pivotField name="Ban" compact="0" numFmtId="49" outline="0" multipleItemSelectionAllowed="1" showAll="0"/>
    <pivotField name="Mã nhóm" compact="0" numFmtId="49" outline="0" multipleItemSelectionAllowed="1" showAll="0"/>
    <pivotField name="Nhóm" axis="axisRow" compact="0" numFmtId="49" outline="0" multipleItemSelectionAllowed="1" showAll="0" sortType="ascending">
      <items count="19">
        <item x="2"/>
        <item x="3"/>
        <item x="0"/>
        <item x="1"/>
        <item x="16"/>
        <item x="4"/>
        <item x="5"/>
        <item x="6"/>
        <item x="7"/>
        <item x="17"/>
        <item x="8"/>
        <item x="9"/>
        <item x="10"/>
        <item x="11"/>
        <item x="12"/>
        <item x="13"/>
        <item x="14"/>
        <item x="15"/>
        <item t="default"/>
      </items>
    </pivotField>
    <pivotField name="Mã đại lý" compact="0" numFmtId="49" outline="0" multipleItemSelectionAllowed="1" showAll="0"/>
    <pivotField name="Họ và tên" compact="0" numFmtId="49" outline="0" multipleItemSelectionAllowed="1" showAll="0"/>
    <pivotField name="Chức vụ" compact="0" numFmtId="49" outline="0" multipleItemSelectionAllowed="1" showAll="0"/>
    <pivotField name="Ngày ký hợp đồng" compact="0" numFmtId="14" outline="0" multipleItemSelectionAllowed="1" showAll="0"/>
    <pivotField name="Ngày nghỉ việc" compact="0" outline="0" multipleItemSelectionAllowed="1" showAll="0"/>
    <pivotField name="Số hợp đồng" compact="0" numFmtId="49" outline="0" multipleItemSelectionAllowed="1" showAll="0"/>
    <pivotField name="Người tham gia" compact="0" numFmtId="49" outline="0" multipleItemSelectionAllowed="1" showAll="0"/>
    <pivotField name="Địa chỉ người tham gia" compact="0" numFmtId="49" outline="0" multipleItemSelectionAllowed="1" showAll="0"/>
    <pivotField name="Số điện thoại 1" compact="0" outline="0" multipleItemSelectionAllowed="1" showAll="0"/>
    <pivotField name="Số điện thoại 2" compact="0" outline="0" multipleItemSelectionAllowed="1" showAll="0"/>
    <pivotField name="Số điện thoại 3" compact="0" numFmtId="49" outline="0" multipleItemSelectionAllowed="1" showAll="0"/>
    <pivotField name="Số hóa đơn in" compact="0" numFmtId="49" outline="0" multipleItemSelectionAllowed="1" showAll="0"/>
    <pivotField name="Số hóa đơn thực thu" compact="0" outline="0" multipleItemSelectionAllowed="1" showAll="0"/>
    <pivotField name="Từ ngày" compact="0" numFmtId="14" outline="0" multipleItemSelectionAllowed="1" showAll="0"/>
    <pivotField name="Đến ngày" compact="0" numFmtId="14" outline="0" multipleItemSelectionAllowed="1" showAll="0"/>
    <pivotField name="Phí phải thu" compact="0" numFmtId="3" outline="0" multipleItemSelectionAllowed="1" showAll="0"/>
    <pivotField name="Phí thực thu" compact="0" numFmtId="3" outline="0" multipleItemSelectionAllowed="1" showAll="0"/>
    <pivotField name="Ngày thu" compact="0" numFmtId="14" outline="0" multipleItemSelectionAllowed="1" showAll="0"/>
    <pivotField name="Vay phí" compact="0" outline="0" multipleItemSelectionAllowed="1" showAll="0"/>
    <pivotField name="Phải thu_x000a_(Công thức)" compact="0" numFmtId="3" outline="0" multipleItemSelectionAllowed="1" showAll="0"/>
    <pivotField name="Thực thu_x000a_(Công thức)" compact="0" outline="0" multipleItemSelectionAllowed="1" showAll="0"/>
    <pivotField name="Nguồn dữ liệu" compact="0" numFmtId="49" outline="0" multipleItemSelectionAllowed="1" showAll="0"/>
    <pivotField name="Ngày" compact="0" outline="0" multipleItemSelectionAllowed="1" showAll="0"/>
    <pivotField name="Tháng" compact="0" outline="0" multipleItemSelectionAllowed="1" showAll="0"/>
    <pivotField name="HĐ đồng bộ" compact="0" outline="0" multipleItemSelectionAllowed="1" showAll="0"/>
    <pivotField name="Phải thu" dataField="1" compact="0" outline="0" multipleItemSelectionAllowed="1" showAll="0"/>
    <pivotField name="Thực thu BK 06" dataField="1" compact="0" outline="0" multipleItemSelectionAllowed="1" showAll="0"/>
    <pivotField name="SHĐ thực thu BK 06" compact="0" outline="0" multipleItemSelectionAllowed="1" showAll="0"/>
    <pivotField name="Ngày nt" compact="0" outline="0" multipleItemSelectionAllowed="1" showAll="0"/>
  </pivotFields>
  <rowFields count="1">
    <field x="8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Phải thu" fld="34" baseField="0"/>
    <dataField name="Sum of Thực thu BK 06" fld="35" baseField="0"/>
  </dataFields>
  <pivotTableStyleInfo name="Google Sheets Pivot Table Style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00"/>
  <sheetViews>
    <sheetView workbookViewId="0"/>
  </sheetViews>
  <sheetFormatPr defaultColWidth="14.44140625" defaultRowHeight="15" customHeight="1"/>
  <cols>
    <col min="1" max="1" width="34.44140625" customWidth="1"/>
    <col min="2" max="2" width="13.109375" customWidth="1"/>
    <col min="3" max="4" width="15.5546875" customWidth="1"/>
    <col min="5" max="5" width="8.6640625" customWidth="1"/>
    <col min="6" max="6" width="13.33203125" customWidth="1"/>
    <col min="7" max="26" width="8.6640625" customWidth="1"/>
  </cols>
  <sheetData>
    <row r="1" spans="1:6" ht="19.5" customHeight="1">
      <c r="A1" s="1"/>
      <c r="B1" s="3" t="s">
        <v>3</v>
      </c>
      <c r="C1" s="3" t="s">
        <v>5</v>
      </c>
      <c r="D1" s="3" t="s">
        <v>6</v>
      </c>
    </row>
    <row r="2" spans="1:6" ht="19.5" customHeight="1">
      <c r="A2" s="4" t="s">
        <v>7</v>
      </c>
      <c r="B2" s="6">
        <f t="shared" ref="B2:B22" si="0">D2/C2</f>
        <v>0.68703541521045741</v>
      </c>
      <c r="C2" s="7">
        <f t="shared" ref="C2:D2" si="1">SUM(C3:C11)</f>
        <v>913102833</v>
      </c>
      <c r="D2" s="7">
        <f t="shared" si="1"/>
        <v>627333984</v>
      </c>
    </row>
    <row r="3" spans="1:6" ht="19.5" customHeight="1">
      <c r="A3" s="9" t="s">
        <v>9</v>
      </c>
      <c r="B3" s="10">
        <f t="shared" si="0"/>
        <v>1</v>
      </c>
      <c r="C3" s="12">
        <f>VLOOKUP(A3,'TP NHOM'!$A$4:$B$23,2,0)</f>
        <v>52261020</v>
      </c>
      <c r="D3" s="12">
        <f>VLOOKUP(A3,'TP NHOM'!$A$4:$C$23,3,0)</f>
        <v>52261020</v>
      </c>
    </row>
    <row r="4" spans="1:6" ht="19.5" customHeight="1">
      <c r="A4" s="9" t="s">
        <v>12</v>
      </c>
      <c r="B4" s="10">
        <f t="shared" si="0"/>
        <v>0.91886742176707603</v>
      </c>
      <c r="C4" s="12">
        <f>VLOOKUP(A4,'TP NHOM'!$A$4:$B$23,2,0)</f>
        <v>61618207</v>
      </c>
      <c r="D4" s="12">
        <f>VLOOKUP(A4,'TP NHOM'!$A$4:$C$23,3,0)</f>
        <v>56618963</v>
      </c>
    </row>
    <row r="5" spans="1:6" ht="19.5" customHeight="1">
      <c r="A5" s="9" t="s">
        <v>14</v>
      </c>
      <c r="B5" s="10">
        <f t="shared" si="0"/>
        <v>0.71244156447923379</v>
      </c>
      <c r="C5" s="12">
        <f>VLOOKUP(A5,'TP NHOM'!$A$4:$B$23,2,0)</f>
        <v>352358886</v>
      </c>
      <c r="D5" s="12">
        <f>VLOOKUP(A5,'TP NHOM'!$A$4:$C$23,3,0)</f>
        <v>251035116</v>
      </c>
    </row>
    <row r="6" spans="1:6" ht="19.5" customHeight="1">
      <c r="A6" s="19" t="s">
        <v>16</v>
      </c>
      <c r="B6" s="10">
        <f t="shared" si="0"/>
        <v>0.9124849599506808</v>
      </c>
      <c r="C6" s="12">
        <f>VLOOKUP(A6,'TP NHOM'!$A$4:$B$23,2,0)</f>
        <v>37346952</v>
      </c>
      <c r="D6" s="12">
        <f>VLOOKUP(A6,'TP NHOM'!$A$4:$C$23,3,0)</f>
        <v>34078532</v>
      </c>
    </row>
    <row r="7" spans="1:6" ht="19.5" customHeight="1">
      <c r="A7" s="23" t="s">
        <v>59</v>
      </c>
      <c r="B7" s="10">
        <f t="shared" si="0"/>
        <v>0.34392358015117191</v>
      </c>
      <c r="C7" s="12">
        <f>VLOOKUP(A7,'TP NHOM'!$A$4:$B$23,2,0)</f>
        <v>117686807</v>
      </c>
      <c r="D7" s="12">
        <f>VLOOKUP(A7,'TP NHOM'!$A$4:$C$23,3,0)</f>
        <v>40475268</v>
      </c>
    </row>
    <row r="8" spans="1:6" ht="19.5" customHeight="1">
      <c r="A8" s="9" t="s">
        <v>75</v>
      </c>
      <c r="B8" s="10">
        <f t="shared" si="0"/>
        <v>0</v>
      </c>
      <c r="C8" s="12">
        <f>VLOOKUP(A8,'TP NHOM'!$A$4:$B$23,2,0)</f>
        <v>10432800</v>
      </c>
      <c r="D8" s="12">
        <f>VLOOKUP(A8,'TP NHOM'!$A$4:$C$23,3,0)</f>
        <v>0</v>
      </c>
    </row>
    <row r="9" spans="1:6" ht="19.5" customHeight="1">
      <c r="A9" s="9" t="s">
        <v>76</v>
      </c>
      <c r="B9" s="10">
        <f t="shared" si="0"/>
        <v>0.61739616773667527</v>
      </c>
      <c r="C9" s="12">
        <f>VLOOKUP(A9,'TP NHOM'!$A$4:$B$23,2,0)</f>
        <v>97452176</v>
      </c>
      <c r="D9" s="12">
        <f>VLOOKUP(A9,'TP NHOM'!$A$4:$C$23,3,0)</f>
        <v>60166600</v>
      </c>
    </row>
    <row r="10" spans="1:6" ht="19.5" customHeight="1">
      <c r="A10" s="9" t="s">
        <v>78</v>
      </c>
      <c r="B10" s="10">
        <f t="shared" si="0"/>
        <v>0.49258928871558083</v>
      </c>
      <c r="C10" s="12">
        <f>VLOOKUP(A10,'TP NHOM'!$A$4:$B$23,2,0)</f>
        <v>100998065</v>
      </c>
      <c r="D10" s="12">
        <f>VLOOKUP(A10,'TP NHOM'!$A$4:$C$23,3,0)</f>
        <v>49750565</v>
      </c>
    </row>
    <row r="11" spans="1:6" ht="19.5" customHeight="1">
      <c r="A11" s="9" t="s">
        <v>79</v>
      </c>
      <c r="B11" s="10">
        <f t="shared" si="0"/>
        <v>1</v>
      </c>
      <c r="C11" s="12">
        <f>VLOOKUP(A11,'TP NHOM'!$A$4:$B$23,2,0)</f>
        <v>82947920</v>
      </c>
      <c r="D11" s="12">
        <f>VLOOKUP(A11,'TP NHOM'!$A$4:$C$23,3,0)</f>
        <v>82947920</v>
      </c>
    </row>
    <row r="12" spans="1:6" ht="19.5" customHeight="1">
      <c r="A12" s="30" t="s">
        <v>81</v>
      </c>
      <c r="B12" s="35">
        <f t="shared" si="0"/>
        <v>0.63683899741778516</v>
      </c>
      <c r="C12" s="37">
        <f t="shared" ref="C12:D12" si="2">SUM(C13:C19)</f>
        <v>2879983424</v>
      </c>
      <c r="D12" s="37">
        <f t="shared" si="2"/>
        <v>1834085756.3199999</v>
      </c>
    </row>
    <row r="13" spans="1:6" ht="19.5" customHeight="1">
      <c r="A13" s="9" t="s">
        <v>96</v>
      </c>
      <c r="B13" s="10">
        <f t="shared" si="0"/>
        <v>0.57353079908982429</v>
      </c>
      <c r="C13" s="12">
        <f>VLOOKUP(A13,'TP NHOM'!$A$4:$B$23,2,0)</f>
        <v>803316937</v>
      </c>
      <c r="D13" s="12">
        <f>VLOOKUP(A13,'TP NHOM'!$A$4:$C$23,3,0)</f>
        <v>460727004.80000001</v>
      </c>
    </row>
    <row r="14" spans="1:6" ht="19.5" customHeight="1">
      <c r="A14" s="9" t="s">
        <v>97</v>
      </c>
      <c r="B14" s="10">
        <f t="shared" si="0"/>
        <v>0.48536894618096688</v>
      </c>
      <c r="C14" s="12">
        <f>VLOOKUP(A14,'TP NHOM'!$A$4:$B$23,2,0)</f>
        <v>388351384</v>
      </c>
      <c r="D14" s="12">
        <f>VLOOKUP(A14,'TP NHOM'!$A$4:$C$23,3,0)</f>
        <v>188493702</v>
      </c>
    </row>
    <row r="15" spans="1:6" ht="19.5" customHeight="1">
      <c r="A15" s="9" t="s">
        <v>100</v>
      </c>
      <c r="B15" s="10">
        <f t="shared" si="0"/>
        <v>0.66316478150149205</v>
      </c>
      <c r="C15" s="12">
        <f>VLOOKUP(A15,'TP NHOM'!$A$4:$B$23,2,0)</f>
        <v>591927177</v>
      </c>
      <c r="D15" s="12">
        <f>VLOOKUP(A15,'TP NHOM'!$A$4:$C$23,3,0)</f>
        <v>392545257</v>
      </c>
      <c r="F15" s="45"/>
    </row>
    <row r="16" spans="1:6" ht="19.5" customHeight="1">
      <c r="A16" s="9" t="s">
        <v>111</v>
      </c>
      <c r="B16" s="10">
        <f t="shared" si="0"/>
        <v>0.89556725617588162</v>
      </c>
      <c r="C16" s="12">
        <f>VLOOKUP(A16,'TP NHOM'!$A$4:$B$23,2,0)</f>
        <v>173733049</v>
      </c>
      <c r="D16" s="12">
        <f>VLOOKUP(A16,'TP NHOM'!$A$4:$C$23,3,0)</f>
        <v>155589630</v>
      </c>
    </row>
    <row r="17" spans="1:4" ht="19.5" customHeight="1">
      <c r="A17" s="9" t="s">
        <v>112</v>
      </c>
      <c r="B17" s="10">
        <f t="shared" si="0"/>
        <v>0.18464146735312673</v>
      </c>
      <c r="C17" s="12">
        <f>VLOOKUP(A17,'TP NHOM'!$A$4:$B$23,2,0)</f>
        <v>32495409</v>
      </c>
      <c r="D17" s="12">
        <f>VLOOKUP(A17,'TP NHOM'!$A$4:$C$23,3,0)</f>
        <v>6000000</v>
      </c>
    </row>
    <row r="18" spans="1:4" ht="19.5" customHeight="1">
      <c r="A18" s="9" t="s">
        <v>86</v>
      </c>
      <c r="B18" s="10">
        <f t="shared" si="0"/>
        <v>0.73407532107817552</v>
      </c>
      <c r="C18" s="12">
        <f>VLOOKUP(A18,'TP NHOM'!$A$4:$B$23,2,0)</f>
        <v>859217228</v>
      </c>
      <c r="D18" s="12">
        <f>VLOOKUP(A18,'TP NHOM'!$A$4:$C$23,3,0)</f>
        <v>630730162.51999998</v>
      </c>
    </row>
    <row r="19" spans="1:4" ht="19.5" customHeight="1">
      <c r="A19" s="9" t="s">
        <v>113</v>
      </c>
      <c r="B19" s="10">
        <f t="shared" si="0"/>
        <v>0</v>
      </c>
      <c r="C19" s="12">
        <f>VLOOKUP(A19,'TP NHOM'!$A$4:$B$23,2,0)</f>
        <v>30942240</v>
      </c>
      <c r="D19" s="12">
        <f>VLOOKUP(A19,'TP NHOM'!$A$4:$C$23,3,0)</f>
        <v>0</v>
      </c>
    </row>
    <row r="20" spans="1:4" ht="19.5" customHeight="1">
      <c r="A20" s="52" t="s">
        <v>116</v>
      </c>
      <c r="B20" s="53">
        <f t="shared" si="0"/>
        <v>0.54620728416054487</v>
      </c>
      <c r="C20" s="55">
        <f>VLOOKUP(A20,'TP NHOM'!$A$4:$B$23,2,0)</f>
        <v>626757026</v>
      </c>
      <c r="D20" s="56">
        <f>VLOOKUP(A20,'TP NHOM'!$A$4:$C$23,3,0)</f>
        <v>342339253</v>
      </c>
    </row>
    <row r="21" spans="1:4" ht="19.5" customHeight="1">
      <c r="A21" s="52" t="s">
        <v>164</v>
      </c>
      <c r="B21" s="53">
        <f t="shared" si="0"/>
        <v>7.3486584511310585E-2</v>
      </c>
      <c r="C21" s="55">
        <f>VLOOKUP(A21,'TP NHOM'!$A$4:$B$23,2,0)</f>
        <v>207604886</v>
      </c>
      <c r="D21" s="55">
        <f>VLOOKUP(A21,'TP NHOM'!$A$4:$C$23,3,0)</f>
        <v>15256174</v>
      </c>
    </row>
    <row r="22" spans="1:4" ht="19.5" customHeight="1">
      <c r="A22" s="57" t="s">
        <v>38</v>
      </c>
      <c r="B22" s="58">
        <f t="shared" si="0"/>
        <v>0.60919432576360855</v>
      </c>
      <c r="C22" s="59">
        <f t="shared" ref="C22:D22" si="3">C2+C12+C20+C21</f>
        <v>4627448169</v>
      </c>
      <c r="D22" s="60">
        <f t="shared" si="3"/>
        <v>2819015167.3199997</v>
      </c>
    </row>
    <row r="23" spans="1:4" ht="15.75" customHeight="1"/>
    <row r="24" spans="1:4" ht="15.75" customHeight="1"/>
    <row r="25" spans="1:4" ht="15.75" customHeight="1"/>
    <row r="26" spans="1:4" ht="15.75" customHeight="1"/>
    <row r="27" spans="1:4" ht="15.75" customHeight="1"/>
    <row r="28" spans="1:4" ht="15.75" customHeight="1"/>
    <row r="29" spans="1:4" ht="15.75" customHeight="1"/>
    <row r="30" spans="1:4" ht="15.75" customHeight="1"/>
    <row r="31" spans="1:4" ht="15.75" customHeight="1"/>
    <row r="32" spans="1:4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1427"/>
  <sheetViews>
    <sheetView workbookViewId="0"/>
  </sheetViews>
  <sheetFormatPr defaultColWidth="14.44140625" defaultRowHeight="15" customHeight="1"/>
  <cols>
    <col min="1" max="1" width="5.33203125" customWidth="1"/>
    <col min="2" max="2" width="24.109375" customWidth="1"/>
    <col min="3" max="3" width="7.33203125" customWidth="1"/>
    <col min="4" max="4" width="15.5546875" customWidth="1"/>
    <col min="5" max="5" width="21.44140625" customWidth="1"/>
    <col min="6" max="6" width="15.5546875" customWidth="1"/>
    <col min="7" max="7" width="18" customWidth="1"/>
    <col min="8" max="8" width="15.5546875" customWidth="1"/>
    <col min="9" max="9" width="21.44140625" customWidth="1"/>
    <col min="10" max="10" width="15.5546875" customWidth="1"/>
    <col min="11" max="11" width="18.109375" customWidth="1"/>
    <col min="12" max="12" width="15.6640625" customWidth="1"/>
    <col min="13" max="14" width="12.88671875" customWidth="1"/>
    <col min="15" max="15" width="17.109375" customWidth="1"/>
    <col min="16" max="16" width="18.33203125" customWidth="1"/>
    <col min="17" max="17" width="28.5546875" customWidth="1"/>
    <col min="18" max="22" width="17.109375" customWidth="1"/>
    <col min="23" max="24" width="12.6640625" customWidth="1"/>
    <col min="25" max="26" width="15.6640625" customWidth="1"/>
    <col min="27" max="27" width="12.88671875" customWidth="1"/>
    <col min="28" max="30" width="10" customWidth="1"/>
    <col min="31" max="31" width="12.88671875" customWidth="1"/>
    <col min="32" max="32" width="6.44140625" customWidth="1"/>
    <col min="33" max="33" width="7.109375" customWidth="1"/>
    <col min="34" max="34" width="18.33203125" customWidth="1"/>
    <col min="35" max="35" width="15" customWidth="1"/>
    <col min="36" max="36" width="14.88671875" customWidth="1"/>
    <col min="37" max="37" width="16.33203125" customWidth="1"/>
    <col min="38" max="38" width="8.6640625" hidden="1" customWidth="1"/>
    <col min="39" max="39" width="55.5546875" hidden="1" customWidth="1"/>
    <col min="40" max="40" width="13.5546875" customWidth="1"/>
  </cols>
  <sheetData>
    <row r="1" spans="1:40" ht="14.4">
      <c r="A1" t="s">
        <v>0</v>
      </c>
    </row>
    <row r="2" spans="1:40" ht="24" customHeight="1">
      <c r="A2" s="112" t="s">
        <v>1</v>
      </c>
      <c r="B2" s="113"/>
      <c r="C2" s="113"/>
      <c r="D2" s="113"/>
      <c r="E2" s="113"/>
      <c r="F2" s="113"/>
      <c r="G2" s="113"/>
      <c r="H2" s="113"/>
      <c r="I2" s="113"/>
      <c r="J2" s="113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J2" s="5">
        <f>AI4*92%-AJ4</f>
        <v>1420394611.0999999</v>
      </c>
    </row>
    <row r="3" spans="1:40" ht="16.5" customHeight="1">
      <c r="A3" s="114" t="s">
        <v>8</v>
      </c>
      <c r="B3" s="113"/>
      <c r="C3" s="113"/>
      <c r="D3" s="113"/>
      <c r="E3" s="113"/>
      <c r="F3" s="113"/>
      <c r="G3" s="113"/>
      <c r="H3" s="113"/>
      <c r="I3" s="113"/>
      <c r="J3" s="113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J3" s="11">
        <f>AJ4/AI4</f>
        <v>0.61305013060644398</v>
      </c>
    </row>
    <row r="4" spans="1:40" ht="15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I4" s="14">
        <f>SUM(AI6:AI1422)</f>
        <v>4627448169</v>
      </c>
      <c r="AJ4" s="16">
        <f>SUM(AJ6:AJ1450)</f>
        <v>2836857704.3800001</v>
      </c>
    </row>
    <row r="5" spans="1:40" ht="38.25" customHeight="1">
      <c r="A5" s="18" t="s">
        <v>13</v>
      </c>
      <c r="B5" s="18" t="s">
        <v>38</v>
      </c>
      <c r="C5" s="18" t="s">
        <v>39</v>
      </c>
      <c r="D5" s="18" t="s">
        <v>40</v>
      </c>
      <c r="E5" s="18" t="s">
        <v>41</v>
      </c>
      <c r="F5" s="18" t="s">
        <v>42</v>
      </c>
      <c r="G5" s="18" t="s">
        <v>43</v>
      </c>
      <c r="H5" s="18" t="s">
        <v>44</v>
      </c>
      <c r="I5" s="18" t="s">
        <v>45</v>
      </c>
      <c r="J5" s="18" t="s">
        <v>46</v>
      </c>
      <c r="K5" s="18" t="s">
        <v>47</v>
      </c>
      <c r="L5" s="18" t="s">
        <v>48</v>
      </c>
      <c r="M5" s="20" t="s">
        <v>49</v>
      </c>
      <c r="N5" s="18" t="s">
        <v>50</v>
      </c>
      <c r="O5" s="18" t="s">
        <v>29</v>
      </c>
      <c r="P5" s="18" t="s">
        <v>51</v>
      </c>
      <c r="Q5" s="18" t="s">
        <v>52</v>
      </c>
      <c r="R5" s="18" t="s">
        <v>53</v>
      </c>
      <c r="S5" s="18" t="s">
        <v>54</v>
      </c>
      <c r="T5" s="18" t="s">
        <v>55</v>
      </c>
      <c r="U5" s="18" t="s">
        <v>56</v>
      </c>
      <c r="V5" s="18" t="s">
        <v>57</v>
      </c>
      <c r="W5" s="18" t="s">
        <v>32</v>
      </c>
      <c r="X5" s="18" t="s">
        <v>33</v>
      </c>
      <c r="Y5" s="18" t="s">
        <v>58</v>
      </c>
      <c r="Z5" s="18" t="s">
        <v>60</v>
      </c>
      <c r="AA5" s="18" t="s">
        <v>34</v>
      </c>
      <c r="AB5" s="18" t="s">
        <v>61</v>
      </c>
      <c r="AC5" s="20" t="s">
        <v>62</v>
      </c>
      <c r="AD5" s="20" t="s">
        <v>63</v>
      </c>
      <c r="AE5" s="18" t="s">
        <v>64</v>
      </c>
      <c r="AF5" s="22" t="s">
        <v>36</v>
      </c>
      <c r="AG5" s="22" t="s">
        <v>37</v>
      </c>
      <c r="AH5" s="22" t="s">
        <v>65</v>
      </c>
      <c r="AI5" s="22" t="s">
        <v>69</v>
      </c>
      <c r="AJ5" s="24" t="s">
        <v>70</v>
      </c>
      <c r="AK5" s="24" t="s">
        <v>71</v>
      </c>
      <c r="AL5" s="22" t="s">
        <v>72</v>
      </c>
      <c r="AM5" s="22" t="s">
        <v>73</v>
      </c>
      <c r="AN5" s="22" t="s">
        <v>68</v>
      </c>
    </row>
    <row r="6" spans="1:40" ht="13.5" customHeight="1">
      <c r="A6" s="25">
        <v>1</v>
      </c>
      <c r="B6" s="28" t="s">
        <v>74</v>
      </c>
      <c r="C6" s="28"/>
      <c r="D6" s="32" t="s">
        <v>80</v>
      </c>
      <c r="E6" s="28" t="s">
        <v>82</v>
      </c>
      <c r="F6" s="32" t="s">
        <v>83</v>
      </c>
      <c r="G6" s="28" t="s">
        <v>84</v>
      </c>
      <c r="H6" s="32" t="s">
        <v>85</v>
      </c>
      <c r="I6" s="28" t="s">
        <v>86</v>
      </c>
      <c r="J6" s="32" t="s">
        <v>87</v>
      </c>
      <c r="K6" s="28" t="s">
        <v>88</v>
      </c>
      <c r="L6" s="28" t="s">
        <v>89</v>
      </c>
      <c r="M6" s="34">
        <v>43446</v>
      </c>
      <c r="N6" s="34"/>
      <c r="O6" s="28" t="s">
        <v>90</v>
      </c>
      <c r="P6" s="28" t="s">
        <v>91</v>
      </c>
      <c r="Q6" s="28" t="s">
        <v>92</v>
      </c>
      <c r="R6" s="28"/>
      <c r="S6" s="28"/>
      <c r="T6" s="28" t="s">
        <v>93</v>
      </c>
      <c r="U6" s="28" t="s">
        <v>94</v>
      </c>
      <c r="V6" s="28"/>
      <c r="W6" s="34">
        <v>43575</v>
      </c>
      <c r="X6" s="34">
        <v>43604</v>
      </c>
      <c r="Y6" s="36">
        <v>1039339</v>
      </c>
      <c r="Z6" s="36">
        <v>1039339</v>
      </c>
      <c r="AA6" s="34">
        <v>43606</v>
      </c>
      <c r="AB6" s="32"/>
      <c r="AC6" s="36">
        <v>1039339</v>
      </c>
      <c r="AD6" s="36"/>
      <c r="AE6" s="28" t="s">
        <v>95</v>
      </c>
      <c r="AF6" s="40">
        <f t="shared" ref="AF6:AF1427" si="0">DAY(W6)</f>
        <v>20</v>
      </c>
      <c r="AG6" s="40">
        <f t="shared" ref="AG6:AG1427" si="1">MONTH(W6)</f>
        <v>4</v>
      </c>
      <c r="AH6" s="40" t="str">
        <f t="shared" ref="AH6:AH1427" si="2">O6&amp;AF6&amp;AG6</f>
        <v>569397946204</v>
      </c>
      <c r="AI6" s="44">
        <f t="shared" ref="AI6:AI1427" si="3">IF(AC6&lt;&gt;"",AC6,AJ6)</f>
        <v>1039339</v>
      </c>
      <c r="AJ6" s="47">
        <f>IF(AD6&lt;10000,IFERROR(VLOOKUP(AH6,'BK06'!$X$9:$Y$1196,2,0),""),AD6)</f>
        <v>1039339</v>
      </c>
      <c r="AK6" s="49" t="str">
        <f>IFERROR(VLOOKUP(AH6,'BK06'!$X$9:$Z$1164,3,0),"")</f>
        <v>AC/018P-0348661</v>
      </c>
      <c r="AL6" s="40"/>
      <c r="AM6" s="51" t="str">
        <f t="shared" ref="AM6:AM28" si="4">CONCATENATE("QK co HDBH so ",O6," can phai dong phi ",Y6,"d vao ngay ",AF6,"/",AG6,". Vui long lien he TVV de duoc ho tro thu phi","!")</f>
        <v>QK co HDBH so 569397946 can phai dong phi 1039339d vao ngay 20/4. Vui long lien he TVV de duoc ho tro thu phi!</v>
      </c>
      <c r="AN6" s="54" t="str">
        <f t="shared" ref="AN6:AN1250" si="5">S6&amp;T6&amp;R6</f>
        <v>0974379457</v>
      </c>
    </row>
    <row r="7" spans="1:40" ht="13.5" customHeight="1">
      <c r="A7" s="25">
        <v>2</v>
      </c>
      <c r="B7" s="28" t="s">
        <v>74</v>
      </c>
      <c r="C7" s="28"/>
      <c r="D7" s="32" t="s">
        <v>80</v>
      </c>
      <c r="E7" s="28" t="s">
        <v>82</v>
      </c>
      <c r="F7" s="32" t="s">
        <v>83</v>
      </c>
      <c r="G7" s="28" t="s">
        <v>84</v>
      </c>
      <c r="H7" s="32" t="s">
        <v>85</v>
      </c>
      <c r="I7" s="28" t="s">
        <v>86</v>
      </c>
      <c r="J7" s="32" t="s">
        <v>87</v>
      </c>
      <c r="K7" s="28" t="s">
        <v>88</v>
      </c>
      <c r="L7" s="28" t="s">
        <v>89</v>
      </c>
      <c r="M7" s="34">
        <v>43446</v>
      </c>
      <c r="N7" s="34"/>
      <c r="O7" s="28" t="s">
        <v>90</v>
      </c>
      <c r="P7" s="28" t="s">
        <v>91</v>
      </c>
      <c r="Q7" s="28" t="s">
        <v>92</v>
      </c>
      <c r="R7" s="28"/>
      <c r="S7" s="28"/>
      <c r="T7" s="28" t="s">
        <v>93</v>
      </c>
      <c r="U7" s="28" t="s">
        <v>154</v>
      </c>
      <c r="V7" s="28"/>
      <c r="W7" s="34">
        <v>43605</v>
      </c>
      <c r="X7" s="34">
        <v>43635</v>
      </c>
      <c r="Y7" s="36">
        <v>1039339</v>
      </c>
      <c r="Z7" s="36">
        <v>1039339</v>
      </c>
      <c r="AA7" s="34">
        <v>43606</v>
      </c>
      <c r="AB7" s="32"/>
      <c r="AC7" s="36">
        <v>1039339</v>
      </c>
      <c r="AD7" s="36"/>
      <c r="AE7" s="28" t="s">
        <v>95</v>
      </c>
      <c r="AF7" s="40">
        <f t="shared" si="0"/>
        <v>20</v>
      </c>
      <c r="AG7" s="40">
        <f t="shared" si="1"/>
        <v>5</v>
      </c>
      <c r="AH7" s="40" t="str">
        <f t="shared" si="2"/>
        <v>569397946205</v>
      </c>
      <c r="AI7" s="44">
        <f t="shared" si="3"/>
        <v>1039339</v>
      </c>
      <c r="AJ7" s="47">
        <f>IF(AD7&lt;10000,IFERROR(VLOOKUP(AH7,'BK06'!$X$9:$Y$1196,2,0),""),AD7)</f>
        <v>1039339</v>
      </c>
      <c r="AK7" s="49" t="str">
        <f>IFERROR(VLOOKUP(AH7,'BK06'!$X$9:$Z$1164,3,0),"")</f>
        <v>AC/018P-0349855</v>
      </c>
      <c r="AL7" s="40"/>
      <c r="AM7" s="51" t="str">
        <f t="shared" si="4"/>
        <v>QK co HDBH so 569397946 can phai dong phi 1039339d vao ngay 20/5. Vui long lien he TVV de duoc ho tro thu phi!</v>
      </c>
      <c r="AN7" s="54" t="str">
        <f t="shared" si="5"/>
        <v>0974379457</v>
      </c>
    </row>
    <row r="8" spans="1:40" ht="13.5" customHeight="1">
      <c r="A8" s="25">
        <v>3</v>
      </c>
      <c r="B8" s="28" t="s">
        <v>74</v>
      </c>
      <c r="C8" s="28"/>
      <c r="D8" s="32" t="s">
        <v>80</v>
      </c>
      <c r="E8" s="28" t="s">
        <v>82</v>
      </c>
      <c r="F8" s="32" t="s">
        <v>83</v>
      </c>
      <c r="G8" s="28" t="s">
        <v>84</v>
      </c>
      <c r="H8" s="32" t="s">
        <v>85</v>
      </c>
      <c r="I8" s="28" t="s">
        <v>86</v>
      </c>
      <c r="J8" s="32" t="s">
        <v>173</v>
      </c>
      <c r="K8" s="28" t="s">
        <v>174</v>
      </c>
      <c r="L8" s="28" t="s">
        <v>89</v>
      </c>
      <c r="M8" s="34">
        <v>37498</v>
      </c>
      <c r="N8" s="34"/>
      <c r="O8" s="28" t="s">
        <v>175</v>
      </c>
      <c r="P8" s="28" t="s">
        <v>176</v>
      </c>
      <c r="Q8" s="28" t="s">
        <v>177</v>
      </c>
      <c r="R8" s="28"/>
      <c r="S8" s="28" t="s">
        <v>178</v>
      </c>
      <c r="T8" s="28"/>
      <c r="U8" s="28" t="s">
        <v>179</v>
      </c>
      <c r="V8" s="28"/>
      <c r="W8" s="34">
        <v>43588</v>
      </c>
      <c r="X8" s="34">
        <v>43618</v>
      </c>
      <c r="Y8" s="36">
        <v>193800</v>
      </c>
      <c r="Z8" s="36"/>
      <c r="AA8" s="34"/>
      <c r="AB8" s="32"/>
      <c r="AC8" s="36">
        <v>193800</v>
      </c>
      <c r="AD8" s="36"/>
      <c r="AE8" s="28" t="s">
        <v>180</v>
      </c>
      <c r="AF8" s="40">
        <f t="shared" si="0"/>
        <v>3</v>
      </c>
      <c r="AG8" s="40">
        <f t="shared" si="1"/>
        <v>5</v>
      </c>
      <c r="AH8" s="40" t="str">
        <f t="shared" si="2"/>
        <v>0230180009234835</v>
      </c>
      <c r="AI8" s="44">
        <f t="shared" si="3"/>
        <v>193800</v>
      </c>
      <c r="AJ8" s="47" t="str">
        <f>IF(AD8&lt;10000,IFERROR(VLOOKUP(AH8,'BK06'!$X$9:$Y$1196,2,0),""),AD8)</f>
        <v/>
      </c>
      <c r="AK8" s="49" t="str">
        <f>IFERROR(VLOOKUP(AH8,'BK06'!$X$9:$Z$1164,3,0),"")</f>
        <v/>
      </c>
      <c r="AL8" s="40"/>
      <c r="AM8" s="51" t="str">
        <f t="shared" si="4"/>
        <v>QK co HDBH so 02301800092348 can phai dong phi 193800d vao ngay 3/5. Vui long lien he TVV de duoc ho tro thu phi!</v>
      </c>
      <c r="AN8" s="54" t="str">
        <f t="shared" si="5"/>
        <v>880453</v>
      </c>
    </row>
    <row r="9" spans="1:40" ht="13.5" customHeight="1">
      <c r="A9" s="25">
        <v>4</v>
      </c>
      <c r="B9" s="28" t="s">
        <v>74</v>
      </c>
      <c r="C9" s="28"/>
      <c r="D9" s="32" t="s">
        <v>80</v>
      </c>
      <c r="E9" s="28" t="s">
        <v>82</v>
      </c>
      <c r="F9" s="32" t="s">
        <v>83</v>
      </c>
      <c r="G9" s="28" t="s">
        <v>84</v>
      </c>
      <c r="H9" s="32" t="s">
        <v>85</v>
      </c>
      <c r="I9" s="28" t="s">
        <v>86</v>
      </c>
      <c r="J9" s="32" t="s">
        <v>173</v>
      </c>
      <c r="K9" s="28" t="s">
        <v>174</v>
      </c>
      <c r="L9" s="28" t="s">
        <v>89</v>
      </c>
      <c r="M9" s="34">
        <v>37498</v>
      </c>
      <c r="N9" s="34"/>
      <c r="O9" s="28" t="s">
        <v>196</v>
      </c>
      <c r="P9" s="28" t="s">
        <v>197</v>
      </c>
      <c r="Q9" s="28" t="s">
        <v>198</v>
      </c>
      <c r="R9" s="28"/>
      <c r="S9" s="28" t="s">
        <v>199</v>
      </c>
      <c r="T9" s="28"/>
      <c r="U9" s="28" t="s">
        <v>200</v>
      </c>
      <c r="V9" s="28"/>
      <c r="W9" s="34">
        <v>43597</v>
      </c>
      <c r="X9" s="34">
        <v>43688</v>
      </c>
      <c r="Y9" s="36">
        <v>127900</v>
      </c>
      <c r="Z9" s="36"/>
      <c r="AA9" s="34"/>
      <c r="AB9" s="32"/>
      <c r="AC9" s="36">
        <v>127900</v>
      </c>
      <c r="AD9" s="36"/>
      <c r="AE9" s="28" t="s">
        <v>180</v>
      </c>
      <c r="AF9" s="40">
        <f t="shared" si="0"/>
        <v>12</v>
      </c>
      <c r="AG9" s="40">
        <f t="shared" si="1"/>
        <v>5</v>
      </c>
      <c r="AH9" s="40" t="str">
        <f t="shared" si="2"/>
        <v>02301800143088125</v>
      </c>
      <c r="AI9" s="44">
        <f t="shared" si="3"/>
        <v>127900</v>
      </c>
      <c r="AJ9" s="47" t="str">
        <f>IF(AD9&lt;10000,IFERROR(VLOOKUP(AH9,'BK06'!$X$9:$Y$1196,2,0),""),AD9)</f>
        <v/>
      </c>
      <c r="AK9" s="49" t="str">
        <f>IFERROR(VLOOKUP(AH9,'BK06'!$X$9:$Z$1164,3,0),"")</f>
        <v/>
      </c>
      <c r="AL9" s="40"/>
      <c r="AM9" s="51" t="str">
        <f t="shared" si="4"/>
        <v>QK co HDBH so 02301800143088 can phai dong phi 127900d vao ngay 12/5. Vui long lien he TVV de duoc ho tro thu phi!</v>
      </c>
      <c r="AN9" s="54" t="str">
        <f t="shared" si="5"/>
        <v>880606</v>
      </c>
    </row>
    <row r="10" spans="1:40" ht="13.5" customHeight="1">
      <c r="A10" s="25">
        <v>5</v>
      </c>
      <c r="B10" s="28" t="s">
        <v>74</v>
      </c>
      <c r="C10" s="28"/>
      <c r="D10" s="32" t="s">
        <v>80</v>
      </c>
      <c r="E10" s="28" t="s">
        <v>82</v>
      </c>
      <c r="F10" s="32" t="s">
        <v>83</v>
      </c>
      <c r="G10" s="28" t="s">
        <v>84</v>
      </c>
      <c r="H10" s="32" t="s">
        <v>85</v>
      </c>
      <c r="I10" s="28" t="s">
        <v>86</v>
      </c>
      <c r="J10" s="32" t="s">
        <v>173</v>
      </c>
      <c r="K10" s="28" t="s">
        <v>174</v>
      </c>
      <c r="L10" s="28" t="s">
        <v>89</v>
      </c>
      <c r="M10" s="34">
        <v>37498</v>
      </c>
      <c r="N10" s="34"/>
      <c r="O10" s="28" t="s">
        <v>214</v>
      </c>
      <c r="P10" s="28" t="s">
        <v>215</v>
      </c>
      <c r="Q10" s="28" t="s">
        <v>216</v>
      </c>
      <c r="R10" s="28"/>
      <c r="S10" s="28"/>
      <c r="T10" s="28" t="s">
        <v>217</v>
      </c>
      <c r="U10" s="28" t="s">
        <v>218</v>
      </c>
      <c r="V10" s="28"/>
      <c r="W10" s="34">
        <v>43599</v>
      </c>
      <c r="X10" s="34">
        <v>43964</v>
      </c>
      <c r="Y10" s="36">
        <v>3126669</v>
      </c>
      <c r="Z10" s="36">
        <v>3126669</v>
      </c>
      <c r="AA10" s="34">
        <v>43609</v>
      </c>
      <c r="AB10" s="32"/>
      <c r="AC10" s="36">
        <v>3126669</v>
      </c>
      <c r="AD10" s="36"/>
      <c r="AE10" s="28" t="s">
        <v>95</v>
      </c>
      <c r="AF10" s="40">
        <f t="shared" si="0"/>
        <v>14</v>
      </c>
      <c r="AG10" s="40">
        <f t="shared" si="1"/>
        <v>5</v>
      </c>
      <c r="AH10" s="40" t="str">
        <f t="shared" si="2"/>
        <v>568235692145</v>
      </c>
      <c r="AI10" s="44">
        <f t="shared" si="3"/>
        <v>3126669</v>
      </c>
      <c r="AJ10" s="47">
        <f>IF(AD10&lt;10000,IFERROR(VLOOKUP(AH10,'BK06'!$X$9:$Y$1196,2,0),""),AD10)</f>
        <v>3126669</v>
      </c>
      <c r="AK10" s="49" t="str">
        <f>IFERROR(VLOOKUP(AH10,'BK06'!$X$9:$Z$1164,3,0),"")</f>
        <v>AC/018P-0349859</v>
      </c>
      <c r="AL10" s="40"/>
      <c r="AM10" s="51" t="str">
        <f t="shared" si="4"/>
        <v>QK co HDBH so 568235692 can phai dong phi 3126669d vao ngay 14/5. Vui long lien he TVV de duoc ho tro thu phi!</v>
      </c>
      <c r="AN10" s="54" t="str">
        <f t="shared" si="5"/>
        <v>01694784434</v>
      </c>
    </row>
    <row r="11" spans="1:40" ht="13.5" customHeight="1">
      <c r="A11" s="25">
        <v>6</v>
      </c>
      <c r="B11" s="28" t="s">
        <v>74</v>
      </c>
      <c r="C11" s="28"/>
      <c r="D11" s="32" t="s">
        <v>80</v>
      </c>
      <c r="E11" s="28" t="s">
        <v>82</v>
      </c>
      <c r="F11" s="32" t="s">
        <v>83</v>
      </c>
      <c r="G11" s="28" t="s">
        <v>84</v>
      </c>
      <c r="H11" s="32" t="s">
        <v>85</v>
      </c>
      <c r="I11" s="28" t="s">
        <v>86</v>
      </c>
      <c r="J11" s="32" t="s">
        <v>173</v>
      </c>
      <c r="K11" s="28" t="s">
        <v>174</v>
      </c>
      <c r="L11" s="28" t="s">
        <v>89</v>
      </c>
      <c r="M11" s="34">
        <v>37498</v>
      </c>
      <c r="N11" s="34"/>
      <c r="O11" s="28" t="s">
        <v>234</v>
      </c>
      <c r="P11" s="28" t="s">
        <v>235</v>
      </c>
      <c r="Q11" s="28" t="s">
        <v>236</v>
      </c>
      <c r="R11" s="28"/>
      <c r="S11" s="28"/>
      <c r="T11" s="28" t="s">
        <v>239</v>
      </c>
      <c r="U11" s="28" t="s">
        <v>240</v>
      </c>
      <c r="V11" s="28"/>
      <c r="W11" s="34">
        <v>43599</v>
      </c>
      <c r="X11" s="34">
        <v>43964</v>
      </c>
      <c r="Y11" s="36">
        <v>5999916</v>
      </c>
      <c r="Z11" s="36"/>
      <c r="AA11" s="34"/>
      <c r="AB11" s="32"/>
      <c r="AC11" s="36">
        <v>5999916</v>
      </c>
      <c r="AD11" s="36"/>
      <c r="AE11" s="28" t="s">
        <v>95</v>
      </c>
      <c r="AF11" s="40">
        <f t="shared" si="0"/>
        <v>14</v>
      </c>
      <c r="AG11" s="40">
        <f t="shared" si="1"/>
        <v>5</v>
      </c>
      <c r="AH11" s="40" t="str">
        <f t="shared" si="2"/>
        <v>569237840145</v>
      </c>
      <c r="AI11" s="44">
        <f t="shared" si="3"/>
        <v>5999916</v>
      </c>
      <c r="AJ11" s="47" t="str">
        <f>IF(AD11&lt;10000,IFERROR(VLOOKUP(AH11,'BK06'!$X$9:$Y$1196,2,0),""),AD11)</f>
        <v/>
      </c>
      <c r="AK11" s="49" t="str">
        <f>IFERROR(VLOOKUP(AH11,'BK06'!$X$9:$Z$1164,3,0),"")</f>
        <v/>
      </c>
      <c r="AL11" s="40"/>
      <c r="AM11" s="51" t="str">
        <f t="shared" si="4"/>
        <v>QK co HDBH so 569237840 can phai dong phi 5999916d vao ngay 14/5. Vui long lien he TVV de duoc ho tro thu phi!</v>
      </c>
      <c r="AN11" s="54" t="str">
        <f t="shared" si="5"/>
        <v>0977711927</v>
      </c>
    </row>
    <row r="12" spans="1:40" ht="13.5" customHeight="1">
      <c r="A12" s="25">
        <v>7</v>
      </c>
      <c r="B12" s="28" t="s">
        <v>74</v>
      </c>
      <c r="C12" s="28"/>
      <c r="D12" s="32" t="s">
        <v>80</v>
      </c>
      <c r="E12" s="28" t="s">
        <v>82</v>
      </c>
      <c r="F12" s="32" t="s">
        <v>83</v>
      </c>
      <c r="G12" s="28" t="s">
        <v>84</v>
      </c>
      <c r="H12" s="32" t="s">
        <v>85</v>
      </c>
      <c r="I12" s="28" t="s">
        <v>86</v>
      </c>
      <c r="J12" s="32" t="s">
        <v>173</v>
      </c>
      <c r="K12" s="28" t="s">
        <v>174</v>
      </c>
      <c r="L12" s="28" t="s">
        <v>89</v>
      </c>
      <c r="M12" s="34">
        <v>37498</v>
      </c>
      <c r="N12" s="34"/>
      <c r="O12" s="28" t="s">
        <v>252</v>
      </c>
      <c r="P12" s="28" t="s">
        <v>255</v>
      </c>
      <c r="Q12" s="28" t="s">
        <v>258</v>
      </c>
      <c r="R12" s="28"/>
      <c r="S12" s="28"/>
      <c r="T12" s="28" t="s">
        <v>260</v>
      </c>
      <c r="U12" s="28" t="s">
        <v>262</v>
      </c>
      <c r="V12" s="28"/>
      <c r="W12" s="34">
        <v>43599</v>
      </c>
      <c r="X12" s="34">
        <v>43964</v>
      </c>
      <c r="Y12" s="36">
        <v>3136131</v>
      </c>
      <c r="Z12" s="36">
        <v>3136131</v>
      </c>
      <c r="AA12" s="34">
        <v>43609</v>
      </c>
      <c r="AB12" s="32"/>
      <c r="AC12" s="36">
        <v>3136131</v>
      </c>
      <c r="AD12" s="36"/>
      <c r="AE12" s="28" t="s">
        <v>95</v>
      </c>
      <c r="AF12" s="40">
        <f t="shared" si="0"/>
        <v>14</v>
      </c>
      <c r="AG12" s="40">
        <f t="shared" si="1"/>
        <v>5</v>
      </c>
      <c r="AH12" s="40" t="str">
        <f t="shared" si="2"/>
        <v>568235676145</v>
      </c>
      <c r="AI12" s="44">
        <f t="shared" si="3"/>
        <v>3136131</v>
      </c>
      <c r="AJ12" s="47">
        <f>IF(AD12&lt;10000,IFERROR(VLOOKUP(AH12,'BK06'!$X$9:$Y$1196,2,0),""),AD12)</f>
        <v>3136131</v>
      </c>
      <c r="AK12" s="49" t="str">
        <f>IFERROR(VLOOKUP(AH12,'BK06'!$X$9:$Z$1164,3,0),"")</f>
        <v>AC/018P-0349858</v>
      </c>
      <c r="AL12" s="40"/>
      <c r="AM12" s="51" t="str">
        <f t="shared" si="4"/>
        <v>QK co HDBH so 568235676 can phai dong phi 3136131d vao ngay 14/5. Vui long lien he TVV de duoc ho tro thu phi!</v>
      </c>
      <c r="AN12" s="54" t="str">
        <f t="shared" si="5"/>
        <v>0945353093</v>
      </c>
    </row>
    <row r="13" spans="1:40" ht="13.5" customHeight="1">
      <c r="A13" s="25">
        <v>8</v>
      </c>
      <c r="B13" s="28" t="s">
        <v>74</v>
      </c>
      <c r="C13" s="28"/>
      <c r="D13" s="32" t="s">
        <v>80</v>
      </c>
      <c r="E13" s="28" t="s">
        <v>82</v>
      </c>
      <c r="F13" s="32" t="s">
        <v>83</v>
      </c>
      <c r="G13" s="28" t="s">
        <v>84</v>
      </c>
      <c r="H13" s="32" t="s">
        <v>85</v>
      </c>
      <c r="I13" s="28" t="s">
        <v>86</v>
      </c>
      <c r="J13" s="32" t="s">
        <v>173</v>
      </c>
      <c r="K13" s="28" t="s">
        <v>174</v>
      </c>
      <c r="L13" s="28" t="s">
        <v>89</v>
      </c>
      <c r="M13" s="34">
        <v>37498</v>
      </c>
      <c r="N13" s="34"/>
      <c r="O13" s="28" t="s">
        <v>269</v>
      </c>
      <c r="P13" s="28" t="s">
        <v>270</v>
      </c>
      <c r="Q13" s="28" t="s">
        <v>216</v>
      </c>
      <c r="R13" s="28"/>
      <c r="S13" s="28"/>
      <c r="T13" s="28" t="s">
        <v>271</v>
      </c>
      <c r="U13" s="28" t="s">
        <v>272</v>
      </c>
      <c r="V13" s="28"/>
      <c r="W13" s="34">
        <v>43599</v>
      </c>
      <c r="X13" s="34">
        <v>43964</v>
      </c>
      <c r="Y13" s="36">
        <v>3093264</v>
      </c>
      <c r="Z13" s="36">
        <v>3093264</v>
      </c>
      <c r="AA13" s="34">
        <v>43609</v>
      </c>
      <c r="AB13" s="32"/>
      <c r="AC13" s="36">
        <v>3093264</v>
      </c>
      <c r="AD13" s="36"/>
      <c r="AE13" s="28" t="s">
        <v>95</v>
      </c>
      <c r="AF13" s="40">
        <f t="shared" si="0"/>
        <v>14</v>
      </c>
      <c r="AG13" s="40">
        <f t="shared" si="1"/>
        <v>5</v>
      </c>
      <c r="AH13" s="40" t="str">
        <f t="shared" si="2"/>
        <v>568235699145</v>
      </c>
      <c r="AI13" s="44">
        <f t="shared" si="3"/>
        <v>3093264</v>
      </c>
      <c r="AJ13" s="47">
        <f>IF(AD13&lt;10000,IFERROR(VLOOKUP(AH13,'BK06'!$X$9:$Y$1196,2,0),""),AD13)</f>
        <v>3093264</v>
      </c>
      <c r="AK13" s="49" t="str">
        <f>IFERROR(VLOOKUP(AH13,'BK06'!$X$9:$Z$1164,3,0),"")</f>
        <v>AC/018P-0349860</v>
      </c>
      <c r="AL13" s="40"/>
      <c r="AM13" s="51" t="str">
        <f t="shared" si="4"/>
        <v>QK co HDBH so 568235699 can phai dong phi 3093264d vao ngay 14/5. Vui long lien he TVV de duoc ho tro thu phi!</v>
      </c>
      <c r="AN13" s="54" t="str">
        <f t="shared" si="5"/>
        <v>01692618436</v>
      </c>
    </row>
    <row r="14" spans="1:40" ht="13.5" customHeight="1">
      <c r="A14" s="25">
        <v>9</v>
      </c>
      <c r="B14" s="28" t="s">
        <v>74</v>
      </c>
      <c r="C14" s="28"/>
      <c r="D14" s="32" t="s">
        <v>80</v>
      </c>
      <c r="E14" s="28" t="s">
        <v>82</v>
      </c>
      <c r="F14" s="32" t="s">
        <v>83</v>
      </c>
      <c r="G14" s="28" t="s">
        <v>84</v>
      </c>
      <c r="H14" s="32" t="s">
        <v>85</v>
      </c>
      <c r="I14" s="28" t="s">
        <v>86</v>
      </c>
      <c r="J14" s="32" t="s">
        <v>173</v>
      </c>
      <c r="K14" s="28" t="s">
        <v>174</v>
      </c>
      <c r="L14" s="28" t="s">
        <v>89</v>
      </c>
      <c r="M14" s="34">
        <v>37498</v>
      </c>
      <c r="N14" s="34"/>
      <c r="O14" s="28" t="s">
        <v>292</v>
      </c>
      <c r="P14" s="28" t="s">
        <v>293</v>
      </c>
      <c r="Q14" s="28" t="s">
        <v>294</v>
      </c>
      <c r="R14" s="28"/>
      <c r="S14" s="28"/>
      <c r="T14" s="28"/>
      <c r="U14" s="28" t="s">
        <v>295</v>
      </c>
      <c r="V14" s="28"/>
      <c r="W14" s="34">
        <v>43602</v>
      </c>
      <c r="X14" s="34">
        <v>43632</v>
      </c>
      <c r="Y14" s="36">
        <v>103800</v>
      </c>
      <c r="Z14" s="36"/>
      <c r="AA14" s="34"/>
      <c r="AB14" s="32"/>
      <c r="AC14" s="36">
        <v>103800</v>
      </c>
      <c r="AD14" s="36"/>
      <c r="AE14" s="28" t="s">
        <v>180</v>
      </c>
      <c r="AF14" s="40">
        <f t="shared" si="0"/>
        <v>17</v>
      </c>
      <c r="AG14" s="40">
        <f t="shared" si="1"/>
        <v>5</v>
      </c>
      <c r="AH14" s="40" t="str">
        <f t="shared" si="2"/>
        <v>02301800216447175</v>
      </c>
      <c r="AI14" s="44">
        <f t="shared" si="3"/>
        <v>103800</v>
      </c>
      <c r="AJ14" s="47" t="str">
        <f>IF(AD14&lt;10000,IFERROR(VLOOKUP(AH14,'BK06'!$X$9:$Y$1196,2,0),""),AD14)</f>
        <v/>
      </c>
      <c r="AK14" s="49" t="str">
        <f>IFERROR(VLOOKUP(AH14,'BK06'!$X$9:$Z$1164,3,0),"")</f>
        <v/>
      </c>
      <c r="AL14" s="40"/>
      <c r="AM14" s="51" t="str">
        <f t="shared" si="4"/>
        <v>QK co HDBH so 02301800216447 can phai dong phi 103800d vao ngay 17/5. Vui long lien he TVV de duoc ho tro thu phi!</v>
      </c>
      <c r="AN14" s="54" t="str">
        <f t="shared" si="5"/>
        <v/>
      </c>
    </row>
    <row r="15" spans="1:40" ht="13.5" customHeight="1">
      <c r="A15" s="25">
        <v>10</v>
      </c>
      <c r="B15" s="28" t="s">
        <v>74</v>
      </c>
      <c r="C15" s="28"/>
      <c r="D15" s="32" t="s">
        <v>80</v>
      </c>
      <c r="E15" s="28" t="s">
        <v>82</v>
      </c>
      <c r="F15" s="32" t="s">
        <v>83</v>
      </c>
      <c r="G15" s="28" t="s">
        <v>84</v>
      </c>
      <c r="H15" s="32" t="s">
        <v>85</v>
      </c>
      <c r="I15" s="28" t="s">
        <v>86</v>
      </c>
      <c r="J15" s="32" t="s">
        <v>173</v>
      </c>
      <c r="K15" s="28" t="s">
        <v>174</v>
      </c>
      <c r="L15" s="28" t="s">
        <v>89</v>
      </c>
      <c r="M15" s="34">
        <v>37498</v>
      </c>
      <c r="N15" s="34"/>
      <c r="O15" s="28" t="s">
        <v>312</v>
      </c>
      <c r="P15" s="28" t="s">
        <v>314</v>
      </c>
      <c r="Q15" s="28" t="s">
        <v>315</v>
      </c>
      <c r="R15" s="28"/>
      <c r="S15" s="28"/>
      <c r="T15" s="28"/>
      <c r="U15" s="28" t="s">
        <v>317</v>
      </c>
      <c r="V15" s="28" t="s">
        <v>317</v>
      </c>
      <c r="W15" s="34">
        <v>43608</v>
      </c>
      <c r="X15" s="34">
        <v>43638</v>
      </c>
      <c r="Y15" s="36">
        <v>119900</v>
      </c>
      <c r="Z15" s="36">
        <v>119900</v>
      </c>
      <c r="AA15" s="34">
        <v>43609</v>
      </c>
      <c r="AB15" s="32"/>
      <c r="AC15" s="36">
        <v>119900</v>
      </c>
      <c r="AD15" s="36"/>
      <c r="AE15" s="28" t="s">
        <v>180</v>
      </c>
      <c r="AF15" s="40">
        <f t="shared" si="0"/>
        <v>23</v>
      </c>
      <c r="AG15" s="40">
        <f t="shared" si="1"/>
        <v>5</v>
      </c>
      <c r="AH15" s="40" t="str">
        <f t="shared" si="2"/>
        <v>02301800220307235</v>
      </c>
      <c r="AI15" s="44">
        <f t="shared" si="3"/>
        <v>119900</v>
      </c>
      <c r="AJ15" s="47">
        <f>IF(AD15&lt;10000,IFERROR(VLOOKUP(AH15,'BK06'!$X$9:$Y$1196,2,0),""),AD15)</f>
        <v>119900</v>
      </c>
      <c r="AK15" s="49" t="str">
        <f>IFERROR(VLOOKUP(AH15,'BK06'!$X$9:$Z$1164,3,0),"")</f>
        <v>AC/018P-0349863</v>
      </c>
      <c r="AL15" s="40"/>
      <c r="AM15" s="51" t="str">
        <f t="shared" si="4"/>
        <v>QK co HDBH so 02301800220307 can phai dong phi 119900d vao ngay 23/5. Vui long lien he TVV de duoc ho tro thu phi!</v>
      </c>
      <c r="AN15" s="54" t="str">
        <f t="shared" si="5"/>
        <v/>
      </c>
    </row>
    <row r="16" spans="1:40" ht="13.5" customHeight="1">
      <c r="A16" s="25">
        <v>11</v>
      </c>
      <c r="B16" s="28" t="s">
        <v>74</v>
      </c>
      <c r="C16" s="28"/>
      <c r="D16" s="32" t="s">
        <v>80</v>
      </c>
      <c r="E16" s="28" t="s">
        <v>82</v>
      </c>
      <c r="F16" s="32" t="s">
        <v>83</v>
      </c>
      <c r="G16" s="28" t="s">
        <v>84</v>
      </c>
      <c r="H16" s="32" t="s">
        <v>85</v>
      </c>
      <c r="I16" s="28" t="s">
        <v>86</v>
      </c>
      <c r="J16" s="32" t="s">
        <v>173</v>
      </c>
      <c r="K16" s="28" t="s">
        <v>174</v>
      </c>
      <c r="L16" s="28" t="s">
        <v>89</v>
      </c>
      <c r="M16" s="34">
        <v>37498</v>
      </c>
      <c r="N16" s="34"/>
      <c r="O16" s="28" t="s">
        <v>328</v>
      </c>
      <c r="P16" s="28" t="s">
        <v>329</v>
      </c>
      <c r="Q16" s="28" t="s">
        <v>330</v>
      </c>
      <c r="R16" s="28"/>
      <c r="S16" s="28"/>
      <c r="T16" s="28" t="s">
        <v>331</v>
      </c>
      <c r="U16" s="28" t="s">
        <v>332</v>
      </c>
      <c r="V16" s="28"/>
      <c r="W16" s="34">
        <v>43610</v>
      </c>
      <c r="X16" s="34">
        <v>43793</v>
      </c>
      <c r="Y16" s="36">
        <v>2000000</v>
      </c>
      <c r="Z16" s="36">
        <v>2000000</v>
      </c>
      <c r="AA16" s="34">
        <v>43609</v>
      </c>
      <c r="AB16" s="32"/>
      <c r="AC16" s="36">
        <v>2000000</v>
      </c>
      <c r="AD16" s="36"/>
      <c r="AE16" s="28" t="s">
        <v>95</v>
      </c>
      <c r="AF16" s="40">
        <f t="shared" si="0"/>
        <v>25</v>
      </c>
      <c r="AG16" s="40">
        <f t="shared" si="1"/>
        <v>5</v>
      </c>
      <c r="AH16" s="40" t="str">
        <f t="shared" si="2"/>
        <v>568794636255</v>
      </c>
      <c r="AI16" s="44">
        <f t="shared" si="3"/>
        <v>2000000</v>
      </c>
      <c r="AJ16" s="47">
        <f>IF(AD16&lt;10000,IFERROR(VLOOKUP(AH16,'BK06'!$X$9:$Y$1196,2,0),""),AD16)</f>
        <v>2000000</v>
      </c>
      <c r="AK16" s="49" t="str">
        <f>IFERROR(VLOOKUP(AH16,'BK06'!$X$9:$Z$1164,3,0),"")</f>
        <v>AC/018P-0349864</v>
      </c>
      <c r="AL16" s="40"/>
      <c r="AM16" s="51" t="str">
        <f t="shared" si="4"/>
        <v>QK co HDBH so 568794636 can phai dong phi 2000000d vao ngay 25/5. Vui long lien he TVV de duoc ho tro thu phi!</v>
      </c>
      <c r="AN16" s="54" t="str">
        <f t="shared" si="5"/>
        <v>0985614826</v>
      </c>
    </row>
    <row r="17" spans="1:40" ht="13.5" customHeight="1">
      <c r="A17" s="25">
        <v>12</v>
      </c>
      <c r="B17" s="28" t="s">
        <v>74</v>
      </c>
      <c r="C17" s="28"/>
      <c r="D17" s="32" t="s">
        <v>80</v>
      </c>
      <c r="E17" s="28" t="s">
        <v>82</v>
      </c>
      <c r="F17" s="32" t="s">
        <v>83</v>
      </c>
      <c r="G17" s="28" t="s">
        <v>84</v>
      </c>
      <c r="H17" s="32" t="s">
        <v>85</v>
      </c>
      <c r="I17" s="28" t="s">
        <v>86</v>
      </c>
      <c r="J17" s="32" t="s">
        <v>173</v>
      </c>
      <c r="K17" s="28" t="s">
        <v>174</v>
      </c>
      <c r="L17" s="28" t="s">
        <v>89</v>
      </c>
      <c r="M17" s="34">
        <v>37498</v>
      </c>
      <c r="N17" s="34"/>
      <c r="O17" s="28" t="s">
        <v>344</v>
      </c>
      <c r="P17" s="28" t="s">
        <v>345</v>
      </c>
      <c r="Q17" s="28" t="s">
        <v>347</v>
      </c>
      <c r="R17" s="28"/>
      <c r="S17" s="28"/>
      <c r="T17" s="28" t="s">
        <v>351</v>
      </c>
      <c r="U17" s="28" t="s">
        <v>352</v>
      </c>
      <c r="V17" s="28"/>
      <c r="W17" s="34">
        <v>43611</v>
      </c>
      <c r="X17" s="34">
        <v>43794</v>
      </c>
      <c r="Y17" s="36">
        <v>2000000</v>
      </c>
      <c r="Z17" s="36">
        <v>2000000</v>
      </c>
      <c r="AA17" s="34">
        <v>43609</v>
      </c>
      <c r="AB17" s="32"/>
      <c r="AC17" s="36">
        <v>2000000</v>
      </c>
      <c r="AD17" s="36"/>
      <c r="AE17" s="28" t="s">
        <v>95</v>
      </c>
      <c r="AF17" s="40">
        <f t="shared" si="0"/>
        <v>26</v>
      </c>
      <c r="AG17" s="40">
        <f t="shared" si="1"/>
        <v>5</v>
      </c>
      <c r="AH17" s="40" t="str">
        <f t="shared" si="2"/>
        <v>568319431265</v>
      </c>
      <c r="AI17" s="44">
        <f t="shared" si="3"/>
        <v>2000000</v>
      </c>
      <c r="AJ17" s="47">
        <f>IF(AD17&lt;10000,IFERROR(VLOOKUP(AH17,'BK06'!$X$9:$Y$1196,2,0),""),AD17)</f>
        <v>2000000</v>
      </c>
      <c r="AK17" s="49" t="str">
        <f>IFERROR(VLOOKUP(AH17,'BK06'!$X$9:$Z$1164,3,0),"")</f>
        <v>AC/018P-0349865</v>
      </c>
      <c r="AL17" s="40"/>
      <c r="AM17" s="51" t="str">
        <f t="shared" si="4"/>
        <v>QK co HDBH so 568319431 can phai dong phi 2000000d vao ngay 26/5. Vui long lien he TVV de duoc ho tro thu phi!</v>
      </c>
      <c r="AN17" s="54" t="str">
        <f t="shared" si="5"/>
        <v>0163 670 1084</v>
      </c>
    </row>
    <row r="18" spans="1:40" ht="13.5" customHeight="1">
      <c r="A18" s="25">
        <v>13</v>
      </c>
      <c r="B18" s="28" t="s">
        <v>74</v>
      </c>
      <c r="C18" s="28"/>
      <c r="D18" s="32" t="s">
        <v>80</v>
      </c>
      <c r="E18" s="28" t="s">
        <v>82</v>
      </c>
      <c r="F18" s="32" t="s">
        <v>83</v>
      </c>
      <c r="G18" s="28" t="s">
        <v>84</v>
      </c>
      <c r="H18" s="32" t="s">
        <v>85</v>
      </c>
      <c r="I18" s="28" t="s">
        <v>86</v>
      </c>
      <c r="J18" s="32" t="s">
        <v>173</v>
      </c>
      <c r="K18" s="28" t="s">
        <v>174</v>
      </c>
      <c r="L18" s="28" t="s">
        <v>89</v>
      </c>
      <c r="M18" s="34">
        <v>37498</v>
      </c>
      <c r="N18" s="34"/>
      <c r="O18" s="28" t="s">
        <v>360</v>
      </c>
      <c r="P18" s="28" t="s">
        <v>361</v>
      </c>
      <c r="Q18" s="28" t="s">
        <v>362</v>
      </c>
      <c r="R18" s="28"/>
      <c r="S18" s="28"/>
      <c r="T18" s="28" t="s">
        <v>363</v>
      </c>
      <c r="U18" s="28" t="s">
        <v>364</v>
      </c>
      <c r="V18" s="28"/>
      <c r="W18" s="34">
        <v>43611</v>
      </c>
      <c r="X18" s="34">
        <v>43794</v>
      </c>
      <c r="Y18" s="36">
        <v>3618580</v>
      </c>
      <c r="Z18" s="36">
        <v>3618580</v>
      </c>
      <c r="AA18" s="34">
        <v>43609</v>
      </c>
      <c r="AB18" s="32"/>
      <c r="AC18" s="36">
        <v>3618580</v>
      </c>
      <c r="AD18" s="36"/>
      <c r="AE18" s="28" t="s">
        <v>95</v>
      </c>
      <c r="AF18" s="40">
        <f t="shared" si="0"/>
        <v>26</v>
      </c>
      <c r="AG18" s="40">
        <f t="shared" si="1"/>
        <v>5</v>
      </c>
      <c r="AH18" s="40" t="str">
        <f t="shared" si="2"/>
        <v>568319439265</v>
      </c>
      <c r="AI18" s="44">
        <f t="shared" si="3"/>
        <v>3618580</v>
      </c>
      <c r="AJ18" s="47">
        <f>IF(AD18&lt;10000,IFERROR(VLOOKUP(AH18,'BK06'!$X$9:$Y$1196,2,0),""),AD18)</f>
        <v>3618580</v>
      </c>
      <c r="AK18" s="49" t="str">
        <f>IFERROR(VLOOKUP(AH18,'BK06'!$X$9:$Z$1164,3,0),"")</f>
        <v>AC/018P-0349866</v>
      </c>
      <c r="AL18" s="40"/>
      <c r="AM18" s="51" t="str">
        <f t="shared" si="4"/>
        <v>QK co HDBH so 568319439 can phai dong phi 3618580d vao ngay 26/5. Vui long lien he TVV de duoc ho tro thu phi!</v>
      </c>
      <c r="AN18" s="54" t="str">
        <f t="shared" si="5"/>
        <v>0163 520 6188</v>
      </c>
    </row>
    <row r="19" spans="1:40" ht="13.5" customHeight="1">
      <c r="A19" s="25">
        <v>14</v>
      </c>
      <c r="B19" s="28" t="s">
        <v>74</v>
      </c>
      <c r="C19" s="28"/>
      <c r="D19" s="32" t="s">
        <v>80</v>
      </c>
      <c r="E19" s="28" t="s">
        <v>82</v>
      </c>
      <c r="F19" s="32" t="s">
        <v>83</v>
      </c>
      <c r="G19" s="28" t="s">
        <v>84</v>
      </c>
      <c r="H19" s="32" t="s">
        <v>85</v>
      </c>
      <c r="I19" s="28" t="s">
        <v>86</v>
      </c>
      <c r="J19" s="32" t="s">
        <v>173</v>
      </c>
      <c r="K19" s="28" t="s">
        <v>174</v>
      </c>
      <c r="L19" s="28" t="s">
        <v>89</v>
      </c>
      <c r="M19" s="34">
        <v>37498</v>
      </c>
      <c r="N19" s="34"/>
      <c r="O19" s="28" t="s">
        <v>373</v>
      </c>
      <c r="P19" s="28" t="s">
        <v>374</v>
      </c>
      <c r="Q19" s="28" t="s">
        <v>375</v>
      </c>
      <c r="R19" s="28"/>
      <c r="S19" s="28"/>
      <c r="T19" s="28"/>
      <c r="U19" s="28" t="s">
        <v>376</v>
      </c>
      <c r="V19" s="28"/>
      <c r="W19" s="34">
        <v>43612</v>
      </c>
      <c r="X19" s="34">
        <v>43703</v>
      </c>
      <c r="Y19" s="36">
        <v>127900</v>
      </c>
      <c r="Z19" s="36"/>
      <c r="AA19" s="34"/>
      <c r="AB19" s="32"/>
      <c r="AC19" s="36"/>
      <c r="AD19" s="36"/>
      <c r="AE19" s="28" t="s">
        <v>180</v>
      </c>
      <c r="AF19" s="40">
        <f t="shared" si="0"/>
        <v>27</v>
      </c>
      <c r="AG19" s="40">
        <f t="shared" si="1"/>
        <v>5</v>
      </c>
      <c r="AH19" s="40" t="str">
        <f t="shared" si="2"/>
        <v>02301800148212275</v>
      </c>
      <c r="AI19" s="44" t="str">
        <f t="shared" si="3"/>
        <v/>
      </c>
      <c r="AJ19" s="47" t="str">
        <f>IF(AD19&lt;10000,IFERROR(VLOOKUP(AH19,'BK06'!$X$9:$Y$1196,2,0),""),AD19)</f>
        <v/>
      </c>
      <c r="AK19" s="49" t="str">
        <f>IFERROR(VLOOKUP(AH19,'BK06'!$X$9:$Z$1164,3,0),"")</f>
        <v/>
      </c>
      <c r="AL19" s="40"/>
      <c r="AM19" s="51" t="str">
        <f t="shared" si="4"/>
        <v>QK co HDBH so 02301800148212 can phai dong phi 127900d vao ngay 27/5. Vui long lien he TVV de duoc ho tro thu phi!</v>
      </c>
      <c r="AN19" s="54" t="str">
        <f t="shared" si="5"/>
        <v/>
      </c>
    </row>
    <row r="20" spans="1:40" ht="13.5" customHeight="1">
      <c r="A20" s="25">
        <v>15</v>
      </c>
      <c r="B20" s="28" t="s">
        <v>74</v>
      </c>
      <c r="C20" s="28"/>
      <c r="D20" s="32" t="s">
        <v>80</v>
      </c>
      <c r="E20" s="28" t="s">
        <v>82</v>
      </c>
      <c r="F20" s="32" t="s">
        <v>83</v>
      </c>
      <c r="G20" s="28" t="s">
        <v>84</v>
      </c>
      <c r="H20" s="32" t="s">
        <v>85</v>
      </c>
      <c r="I20" s="28" t="s">
        <v>86</v>
      </c>
      <c r="J20" s="32" t="s">
        <v>173</v>
      </c>
      <c r="K20" s="28" t="s">
        <v>174</v>
      </c>
      <c r="L20" s="28" t="s">
        <v>89</v>
      </c>
      <c r="M20" s="34">
        <v>37498</v>
      </c>
      <c r="N20" s="34"/>
      <c r="O20" s="28" t="s">
        <v>382</v>
      </c>
      <c r="P20" s="28" t="s">
        <v>383</v>
      </c>
      <c r="Q20" s="28" t="s">
        <v>384</v>
      </c>
      <c r="R20" s="28"/>
      <c r="S20" s="28"/>
      <c r="T20" s="28"/>
      <c r="U20" s="28" t="s">
        <v>385</v>
      </c>
      <c r="V20" s="28" t="s">
        <v>385</v>
      </c>
      <c r="W20" s="34">
        <v>43613</v>
      </c>
      <c r="X20" s="34">
        <v>43643</v>
      </c>
      <c r="Y20" s="36">
        <v>86600</v>
      </c>
      <c r="Z20" s="36">
        <v>86600</v>
      </c>
      <c r="AA20" s="34">
        <v>43609</v>
      </c>
      <c r="AB20" s="32"/>
      <c r="AC20" s="36">
        <v>86600</v>
      </c>
      <c r="AD20" s="36"/>
      <c r="AE20" s="28" t="s">
        <v>180</v>
      </c>
      <c r="AF20" s="40">
        <f t="shared" si="0"/>
        <v>28</v>
      </c>
      <c r="AG20" s="40">
        <f t="shared" si="1"/>
        <v>5</v>
      </c>
      <c r="AH20" s="40" t="str">
        <f t="shared" si="2"/>
        <v>02301800204079285</v>
      </c>
      <c r="AI20" s="44">
        <f t="shared" si="3"/>
        <v>86600</v>
      </c>
      <c r="AJ20" s="47">
        <f>IF(AD20&lt;10000,IFERROR(VLOOKUP(AH20,'BK06'!$X$9:$Y$1196,2,0),""),AD20)</f>
        <v>86600</v>
      </c>
      <c r="AK20" s="49" t="str">
        <f>IFERROR(VLOOKUP(AH20,'BK06'!$X$9:$Z$1164,3,0),"")</f>
        <v>AC/018P-0349868</v>
      </c>
      <c r="AL20" s="40"/>
      <c r="AM20" s="51" t="str">
        <f t="shared" si="4"/>
        <v>QK co HDBH so 02301800204079 can phai dong phi 86600d vao ngay 28/5. Vui long lien he TVV de duoc ho tro thu phi!</v>
      </c>
      <c r="AN20" s="54" t="str">
        <f t="shared" si="5"/>
        <v/>
      </c>
    </row>
    <row r="21" spans="1:40" ht="13.5" customHeight="1">
      <c r="A21" s="25">
        <v>16</v>
      </c>
      <c r="B21" s="28" t="s">
        <v>74</v>
      </c>
      <c r="C21" s="28"/>
      <c r="D21" s="32" t="s">
        <v>80</v>
      </c>
      <c r="E21" s="28" t="s">
        <v>82</v>
      </c>
      <c r="F21" s="32" t="s">
        <v>83</v>
      </c>
      <c r="G21" s="28" t="s">
        <v>84</v>
      </c>
      <c r="H21" s="32" t="s">
        <v>85</v>
      </c>
      <c r="I21" s="28" t="s">
        <v>86</v>
      </c>
      <c r="J21" s="32" t="s">
        <v>173</v>
      </c>
      <c r="K21" s="28" t="s">
        <v>174</v>
      </c>
      <c r="L21" s="28" t="s">
        <v>89</v>
      </c>
      <c r="M21" s="34">
        <v>37498</v>
      </c>
      <c r="N21" s="34"/>
      <c r="O21" s="28" t="s">
        <v>395</v>
      </c>
      <c r="P21" s="28" t="s">
        <v>396</v>
      </c>
      <c r="Q21" s="28" t="s">
        <v>397</v>
      </c>
      <c r="R21" s="28"/>
      <c r="S21" s="28"/>
      <c r="T21" s="28"/>
      <c r="U21" s="28" t="s">
        <v>398</v>
      </c>
      <c r="V21" s="28"/>
      <c r="W21" s="34">
        <v>43614</v>
      </c>
      <c r="X21" s="34">
        <v>43644</v>
      </c>
      <c r="Y21" s="36">
        <v>79700</v>
      </c>
      <c r="Z21" s="36"/>
      <c r="AA21" s="34"/>
      <c r="AB21" s="32"/>
      <c r="AC21" s="36"/>
      <c r="AD21" s="36"/>
      <c r="AE21" s="28" t="s">
        <v>180</v>
      </c>
      <c r="AF21" s="40">
        <f t="shared" si="0"/>
        <v>29</v>
      </c>
      <c r="AG21" s="40">
        <f t="shared" si="1"/>
        <v>5</v>
      </c>
      <c r="AH21" s="40" t="str">
        <f t="shared" si="2"/>
        <v>02301800105543295</v>
      </c>
      <c r="AI21" s="44" t="str">
        <f t="shared" si="3"/>
        <v/>
      </c>
      <c r="AJ21" s="47" t="str">
        <f>IF(AD21&lt;10000,IFERROR(VLOOKUP(AH21,'BK06'!$X$9:$Y$1196,2,0),""),AD21)</f>
        <v/>
      </c>
      <c r="AK21" s="49" t="str">
        <f>IFERROR(VLOOKUP(AH21,'BK06'!$X$9:$Z$1164,3,0),"")</f>
        <v/>
      </c>
      <c r="AL21" s="40"/>
      <c r="AM21" s="51" t="str">
        <f t="shared" si="4"/>
        <v>QK co HDBH so 02301800105543 can phai dong phi 79700d vao ngay 29/5. Vui long lien he TVV de duoc ho tro thu phi!</v>
      </c>
      <c r="AN21" s="54" t="str">
        <f t="shared" si="5"/>
        <v/>
      </c>
    </row>
    <row r="22" spans="1:40" ht="13.5" customHeight="1">
      <c r="A22" s="25">
        <v>17</v>
      </c>
      <c r="B22" s="28" t="s">
        <v>74</v>
      </c>
      <c r="C22" s="28"/>
      <c r="D22" s="32" t="s">
        <v>80</v>
      </c>
      <c r="E22" s="28" t="s">
        <v>82</v>
      </c>
      <c r="F22" s="32" t="s">
        <v>83</v>
      </c>
      <c r="G22" s="28" t="s">
        <v>84</v>
      </c>
      <c r="H22" s="32" t="s">
        <v>85</v>
      </c>
      <c r="I22" s="28" t="s">
        <v>86</v>
      </c>
      <c r="J22" s="32" t="s">
        <v>173</v>
      </c>
      <c r="K22" s="28" t="s">
        <v>174</v>
      </c>
      <c r="L22" s="28" t="s">
        <v>89</v>
      </c>
      <c r="M22" s="34">
        <v>37498</v>
      </c>
      <c r="N22" s="34"/>
      <c r="O22" s="28" t="s">
        <v>411</v>
      </c>
      <c r="P22" s="28" t="s">
        <v>412</v>
      </c>
      <c r="Q22" s="28" t="s">
        <v>413</v>
      </c>
      <c r="R22" s="28"/>
      <c r="S22" s="28"/>
      <c r="T22" s="28" t="s">
        <v>414</v>
      </c>
      <c r="U22" s="28" t="s">
        <v>415</v>
      </c>
      <c r="V22" s="28"/>
      <c r="W22" s="34">
        <v>43614</v>
      </c>
      <c r="X22" s="34">
        <v>43979</v>
      </c>
      <c r="Y22" s="36">
        <v>6000000</v>
      </c>
      <c r="Z22" s="36"/>
      <c r="AA22" s="34"/>
      <c r="AB22" s="32"/>
      <c r="AC22" s="36"/>
      <c r="AD22" s="36"/>
      <c r="AE22" s="28" t="s">
        <v>95</v>
      </c>
      <c r="AF22" s="40">
        <f t="shared" si="0"/>
        <v>29</v>
      </c>
      <c r="AG22" s="40">
        <f t="shared" si="1"/>
        <v>5</v>
      </c>
      <c r="AH22" s="40" t="str">
        <f t="shared" si="2"/>
        <v>568404964295</v>
      </c>
      <c r="AI22" s="44" t="str">
        <f t="shared" si="3"/>
        <v/>
      </c>
      <c r="AJ22" s="47" t="str">
        <f>IF(AD22&lt;10000,IFERROR(VLOOKUP(AH22,'BK06'!$X$9:$Y$1196,2,0),""),AD22)</f>
        <v/>
      </c>
      <c r="AK22" s="49" t="str">
        <f>IFERROR(VLOOKUP(AH22,'BK06'!$X$9:$Z$1164,3,0),"")</f>
        <v/>
      </c>
      <c r="AL22" s="40"/>
      <c r="AM22" s="51" t="str">
        <f t="shared" si="4"/>
        <v>QK co HDBH so 568404964 can phai dong phi 6000000d vao ngay 29/5. Vui long lien he TVV de duoc ho tro thu phi!</v>
      </c>
      <c r="AN22" s="54" t="str">
        <f t="shared" si="5"/>
        <v>01666864188</v>
      </c>
    </row>
    <row r="23" spans="1:40" ht="13.5" customHeight="1">
      <c r="A23" s="25">
        <v>18</v>
      </c>
      <c r="B23" s="28" t="s">
        <v>74</v>
      </c>
      <c r="C23" s="28"/>
      <c r="D23" s="32" t="s">
        <v>80</v>
      </c>
      <c r="E23" s="28" t="s">
        <v>82</v>
      </c>
      <c r="F23" s="32" t="s">
        <v>83</v>
      </c>
      <c r="G23" s="28" t="s">
        <v>84</v>
      </c>
      <c r="H23" s="32" t="s">
        <v>85</v>
      </c>
      <c r="I23" s="28" t="s">
        <v>86</v>
      </c>
      <c r="J23" s="32" t="s">
        <v>173</v>
      </c>
      <c r="K23" s="28" t="s">
        <v>174</v>
      </c>
      <c r="L23" s="28" t="s">
        <v>89</v>
      </c>
      <c r="M23" s="34">
        <v>37498</v>
      </c>
      <c r="N23" s="34"/>
      <c r="O23" s="28" t="s">
        <v>420</v>
      </c>
      <c r="P23" s="28" t="s">
        <v>421</v>
      </c>
      <c r="Q23" s="28" t="s">
        <v>422</v>
      </c>
      <c r="R23" s="28"/>
      <c r="S23" s="28"/>
      <c r="T23" s="28"/>
      <c r="U23" s="28" t="s">
        <v>423</v>
      </c>
      <c r="V23" s="28"/>
      <c r="W23" s="34">
        <v>43615</v>
      </c>
      <c r="X23" s="34">
        <v>43980</v>
      </c>
      <c r="Y23" s="36">
        <v>316700</v>
      </c>
      <c r="Z23" s="36"/>
      <c r="AA23" s="34"/>
      <c r="AB23" s="32"/>
      <c r="AC23" s="36"/>
      <c r="AD23" s="36"/>
      <c r="AE23" s="28" t="s">
        <v>180</v>
      </c>
      <c r="AF23" s="40">
        <f t="shared" si="0"/>
        <v>30</v>
      </c>
      <c r="AG23" s="40">
        <f t="shared" si="1"/>
        <v>5</v>
      </c>
      <c r="AH23" s="40" t="str">
        <f t="shared" si="2"/>
        <v>02301800099224305</v>
      </c>
      <c r="AI23" s="44" t="str">
        <f t="shared" si="3"/>
        <v/>
      </c>
      <c r="AJ23" s="47" t="str">
        <f>IF(AD23&lt;10000,IFERROR(VLOOKUP(AH23,'BK06'!$X$9:$Y$1196,2,0),""),AD23)</f>
        <v/>
      </c>
      <c r="AK23" s="49" t="str">
        <f>IFERROR(VLOOKUP(AH23,'BK06'!$X$9:$Z$1164,3,0),"")</f>
        <v/>
      </c>
      <c r="AL23" s="40"/>
      <c r="AM23" s="51" t="str">
        <f t="shared" si="4"/>
        <v>QK co HDBH so 02301800099224 can phai dong phi 316700d vao ngay 30/5. Vui long lien he TVV de duoc ho tro thu phi!</v>
      </c>
      <c r="AN23" s="54" t="str">
        <f t="shared" si="5"/>
        <v/>
      </c>
    </row>
    <row r="24" spans="1:40" ht="13.5" customHeight="1">
      <c r="A24" s="25">
        <v>19</v>
      </c>
      <c r="B24" s="28" t="s">
        <v>74</v>
      </c>
      <c r="C24" s="28"/>
      <c r="D24" s="32" t="s">
        <v>80</v>
      </c>
      <c r="E24" s="28" t="s">
        <v>82</v>
      </c>
      <c r="F24" s="32" t="s">
        <v>83</v>
      </c>
      <c r="G24" s="28" t="s">
        <v>84</v>
      </c>
      <c r="H24" s="32" t="s">
        <v>85</v>
      </c>
      <c r="I24" s="28" t="s">
        <v>86</v>
      </c>
      <c r="J24" s="32" t="s">
        <v>173</v>
      </c>
      <c r="K24" s="28" t="s">
        <v>174</v>
      </c>
      <c r="L24" s="28" t="s">
        <v>89</v>
      </c>
      <c r="M24" s="34">
        <v>37498</v>
      </c>
      <c r="N24" s="34"/>
      <c r="O24" s="28" t="s">
        <v>434</v>
      </c>
      <c r="P24" s="28" t="s">
        <v>435</v>
      </c>
      <c r="Q24" s="28" t="s">
        <v>258</v>
      </c>
      <c r="R24" s="28"/>
      <c r="S24" s="28"/>
      <c r="T24" s="28" t="s">
        <v>436</v>
      </c>
      <c r="U24" s="28" t="s">
        <v>437</v>
      </c>
      <c r="V24" s="28"/>
      <c r="W24" s="34">
        <v>43615</v>
      </c>
      <c r="X24" s="34">
        <v>43798</v>
      </c>
      <c r="Y24" s="36">
        <v>1999836</v>
      </c>
      <c r="Z24" s="36">
        <v>1999836</v>
      </c>
      <c r="AA24" s="34">
        <v>43609</v>
      </c>
      <c r="AB24" s="32"/>
      <c r="AC24" s="36">
        <v>1999836</v>
      </c>
      <c r="AD24" s="36"/>
      <c r="AE24" s="28" t="s">
        <v>95</v>
      </c>
      <c r="AF24" s="40">
        <f t="shared" si="0"/>
        <v>30</v>
      </c>
      <c r="AG24" s="40">
        <f t="shared" si="1"/>
        <v>5</v>
      </c>
      <c r="AH24" s="40" t="str">
        <f t="shared" si="2"/>
        <v>568795917305</v>
      </c>
      <c r="AI24" s="44">
        <f t="shared" si="3"/>
        <v>1999836</v>
      </c>
      <c r="AJ24" s="47">
        <f>IF(AD24&lt;10000,IFERROR(VLOOKUP(AH24,'BK06'!$X$9:$Y$1196,2,0),""),AD24)</f>
        <v>1999836</v>
      </c>
      <c r="AK24" s="49" t="str">
        <f>IFERROR(VLOOKUP(AH24,'BK06'!$X$9:$Z$1164,3,0),"")</f>
        <v>AC/018P-0349873</v>
      </c>
      <c r="AL24" s="40"/>
      <c r="AM24" s="51" t="str">
        <f t="shared" si="4"/>
        <v>QK co HDBH so 568795917 can phai dong phi 1999836d vao ngay 30/5. Vui long lien he TVV de duoc ho tro thu phi!</v>
      </c>
      <c r="AN24" s="54" t="str">
        <f t="shared" si="5"/>
        <v>0985047836</v>
      </c>
    </row>
    <row r="25" spans="1:40" ht="13.5" customHeight="1">
      <c r="A25" s="25">
        <v>20</v>
      </c>
      <c r="B25" s="28" t="s">
        <v>74</v>
      </c>
      <c r="C25" s="28"/>
      <c r="D25" s="32" t="s">
        <v>80</v>
      </c>
      <c r="E25" s="28" t="s">
        <v>82</v>
      </c>
      <c r="F25" s="32" t="s">
        <v>83</v>
      </c>
      <c r="G25" s="28" t="s">
        <v>84</v>
      </c>
      <c r="H25" s="32" t="s">
        <v>85</v>
      </c>
      <c r="I25" s="28" t="s">
        <v>86</v>
      </c>
      <c r="J25" s="32" t="s">
        <v>173</v>
      </c>
      <c r="K25" s="28" t="s">
        <v>174</v>
      </c>
      <c r="L25" s="28" t="s">
        <v>89</v>
      </c>
      <c r="M25" s="34">
        <v>37498</v>
      </c>
      <c r="N25" s="34"/>
      <c r="O25" s="28" t="s">
        <v>448</v>
      </c>
      <c r="P25" s="28" t="s">
        <v>449</v>
      </c>
      <c r="Q25" s="28" t="s">
        <v>450</v>
      </c>
      <c r="R25" s="28" t="s">
        <v>451</v>
      </c>
      <c r="S25" s="28" t="s">
        <v>451</v>
      </c>
      <c r="T25" s="28"/>
      <c r="U25" s="28" t="s">
        <v>452</v>
      </c>
      <c r="V25" s="28"/>
      <c r="W25" s="34">
        <v>43615</v>
      </c>
      <c r="X25" s="34">
        <v>43798</v>
      </c>
      <c r="Y25" s="36">
        <v>2021800</v>
      </c>
      <c r="Z25" s="36"/>
      <c r="AA25" s="34"/>
      <c r="AB25" s="32"/>
      <c r="AC25" s="36"/>
      <c r="AD25" s="36"/>
      <c r="AE25" s="28" t="s">
        <v>180</v>
      </c>
      <c r="AF25" s="40">
        <f t="shared" si="0"/>
        <v>30</v>
      </c>
      <c r="AG25" s="40">
        <f t="shared" si="1"/>
        <v>5</v>
      </c>
      <c r="AH25" s="40" t="str">
        <f t="shared" si="2"/>
        <v>05701800030529305</v>
      </c>
      <c r="AI25" s="44" t="str">
        <f t="shared" si="3"/>
        <v/>
      </c>
      <c r="AJ25" s="47" t="str">
        <f>IF(AD25&lt;10000,IFERROR(VLOOKUP(AH25,'BK06'!$X$9:$Y$1196,2,0),""),AD25)</f>
        <v/>
      </c>
      <c r="AK25" s="49" t="str">
        <f>IFERROR(VLOOKUP(AH25,'BK06'!$X$9:$Z$1164,3,0),"")</f>
        <v/>
      </c>
      <c r="AL25" s="40"/>
      <c r="AM25" s="51" t="str">
        <f t="shared" si="4"/>
        <v>QK co HDBH so 05701800030529 can phai dong phi 2021800d vao ngay 30/5. Vui long lien he TVV de duoc ho tro thu phi!</v>
      </c>
      <c r="AN25" s="54" t="str">
        <f t="shared" si="5"/>
        <v>09723582650972358265</v>
      </c>
    </row>
    <row r="26" spans="1:40" ht="13.5" customHeight="1">
      <c r="A26" s="25">
        <v>21</v>
      </c>
      <c r="B26" s="28" t="s">
        <v>74</v>
      </c>
      <c r="C26" s="28"/>
      <c r="D26" s="32" t="s">
        <v>80</v>
      </c>
      <c r="E26" s="28" t="s">
        <v>82</v>
      </c>
      <c r="F26" s="32" t="s">
        <v>83</v>
      </c>
      <c r="G26" s="28" t="s">
        <v>84</v>
      </c>
      <c r="H26" s="32" t="s">
        <v>85</v>
      </c>
      <c r="I26" s="28" t="s">
        <v>86</v>
      </c>
      <c r="J26" s="32" t="s">
        <v>173</v>
      </c>
      <c r="K26" s="28" t="s">
        <v>174</v>
      </c>
      <c r="L26" s="28" t="s">
        <v>89</v>
      </c>
      <c r="M26" s="34">
        <v>37498</v>
      </c>
      <c r="N26" s="34"/>
      <c r="O26" s="28" t="s">
        <v>461</v>
      </c>
      <c r="P26" s="28" t="s">
        <v>462</v>
      </c>
      <c r="Q26" s="28" t="s">
        <v>463</v>
      </c>
      <c r="R26" s="28"/>
      <c r="S26" s="28"/>
      <c r="T26" s="28"/>
      <c r="U26" s="28" t="s">
        <v>464</v>
      </c>
      <c r="V26" s="28"/>
      <c r="W26" s="34">
        <v>43616</v>
      </c>
      <c r="X26" s="34">
        <v>43707</v>
      </c>
      <c r="Y26" s="36">
        <v>631000</v>
      </c>
      <c r="Z26" s="36"/>
      <c r="AA26" s="34"/>
      <c r="AB26" s="32"/>
      <c r="AC26" s="36"/>
      <c r="AD26" s="36"/>
      <c r="AE26" s="28" t="s">
        <v>180</v>
      </c>
      <c r="AF26" s="40">
        <f t="shared" si="0"/>
        <v>31</v>
      </c>
      <c r="AG26" s="40">
        <f t="shared" si="1"/>
        <v>5</v>
      </c>
      <c r="AH26" s="40" t="str">
        <f t="shared" si="2"/>
        <v>05701800011757315</v>
      </c>
      <c r="AI26" s="44" t="str">
        <f t="shared" si="3"/>
        <v/>
      </c>
      <c r="AJ26" s="47" t="str">
        <f>IF(AD26&lt;10000,IFERROR(VLOOKUP(AH26,'BK06'!$X$9:$Y$1196,2,0),""),AD26)</f>
        <v/>
      </c>
      <c r="AK26" s="49" t="str">
        <f>IFERROR(VLOOKUP(AH26,'BK06'!$X$9:$Z$1164,3,0),"")</f>
        <v/>
      </c>
      <c r="AL26" s="40"/>
      <c r="AM26" s="51" t="str">
        <f t="shared" si="4"/>
        <v>QK co HDBH so 05701800011757 can phai dong phi 631000d vao ngay 31/5. Vui long lien he TVV de duoc ho tro thu phi!</v>
      </c>
      <c r="AN26" s="54" t="str">
        <f t="shared" si="5"/>
        <v/>
      </c>
    </row>
    <row r="27" spans="1:40" ht="13.5" customHeight="1">
      <c r="A27" s="25">
        <v>22</v>
      </c>
      <c r="B27" s="28" t="s">
        <v>74</v>
      </c>
      <c r="C27" s="28"/>
      <c r="D27" s="32" t="s">
        <v>80</v>
      </c>
      <c r="E27" s="28" t="s">
        <v>82</v>
      </c>
      <c r="F27" s="32" t="s">
        <v>83</v>
      </c>
      <c r="G27" s="28" t="s">
        <v>84</v>
      </c>
      <c r="H27" s="32" t="s">
        <v>85</v>
      </c>
      <c r="I27" s="28" t="s">
        <v>86</v>
      </c>
      <c r="J27" s="32" t="s">
        <v>166</v>
      </c>
      <c r="K27" s="28" t="s">
        <v>165</v>
      </c>
      <c r="L27" s="28" t="s">
        <v>89</v>
      </c>
      <c r="M27" s="34">
        <v>37733</v>
      </c>
      <c r="N27" s="34"/>
      <c r="O27" s="28" t="s">
        <v>169</v>
      </c>
      <c r="P27" s="28" t="s">
        <v>170</v>
      </c>
      <c r="Q27" s="28" t="s">
        <v>477</v>
      </c>
      <c r="R27" s="28"/>
      <c r="S27" s="28"/>
      <c r="T27" s="28" t="s">
        <v>478</v>
      </c>
      <c r="U27" s="28" t="s">
        <v>168</v>
      </c>
      <c r="V27" s="28"/>
      <c r="W27" s="34">
        <v>43541</v>
      </c>
      <c r="X27" s="34">
        <v>43571</v>
      </c>
      <c r="Y27" s="36">
        <v>514392</v>
      </c>
      <c r="Z27" s="36">
        <v>514392</v>
      </c>
      <c r="AA27" s="34">
        <v>43598</v>
      </c>
      <c r="AB27" s="32"/>
      <c r="AC27" s="36">
        <v>514392</v>
      </c>
      <c r="AD27" s="36"/>
      <c r="AE27" s="28" t="s">
        <v>95</v>
      </c>
      <c r="AF27" s="40">
        <f t="shared" si="0"/>
        <v>17</v>
      </c>
      <c r="AG27" s="40">
        <f t="shared" si="1"/>
        <v>3</v>
      </c>
      <c r="AH27" s="40" t="str">
        <f t="shared" si="2"/>
        <v>568355942173</v>
      </c>
      <c r="AI27" s="44">
        <f t="shared" si="3"/>
        <v>514392</v>
      </c>
      <c r="AJ27" s="47">
        <f>IF(AD27&lt;10000,IFERROR(VLOOKUP(AH27,'BK06'!$X$9:$Y$1196,2,0),""),AD27)</f>
        <v>514392</v>
      </c>
      <c r="AK27" s="49" t="str">
        <f>IFERROR(VLOOKUP(AH27,'BK06'!$X$9:$Z$1164,3,0),"")</f>
        <v>AC/018P-0347539</v>
      </c>
      <c r="AL27" s="40"/>
      <c r="AM27" s="51" t="str">
        <f t="shared" si="4"/>
        <v>QK co HDBH so 568355942 can phai dong phi 514392d vao ngay 17/3. Vui long lien he TVV de duoc ho tro thu phi!</v>
      </c>
      <c r="AN27" s="54" t="str">
        <f t="shared" si="5"/>
        <v>0974876636</v>
      </c>
    </row>
    <row r="28" spans="1:40" ht="13.5" customHeight="1">
      <c r="A28" s="25">
        <v>23</v>
      </c>
      <c r="B28" s="28" t="s">
        <v>74</v>
      </c>
      <c r="C28" s="28"/>
      <c r="D28" s="32" t="s">
        <v>80</v>
      </c>
      <c r="E28" s="28" t="s">
        <v>82</v>
      </c>
      <c r="F28" s="32" t="s">
        <v>83</v>
      </c>
      <c r="G28" s="28" t="s">
        <v>84</v>
      </c>
      <c r="H28" s="32" t="s">
        <v>85</v>
      </c>
      <c r="I28" s="28" t="s">
        <v>86</v>
      </c>
      <c r="J28" s="32" t="s">
        <v>166</v>
      </c>
      <c r="K28" s="28" t="s">
        <v>165</v>
      </c>
      <c r="L28" s="28" t="s">
        <v>89</v>
      </c>
      <c r="M28" s="34">
        <v>37733</v>
      </c>
      <c r="N28" s="34"/>
      <c r="O28" s="28" t="s">
        <v>183</v>
      </c>
      <c r="P28" s="28" t="s">
        <v>184</v>
      </c>
      <c r="Q28" s="28" t="s">
        <v>482</v>
      </c>
      <c r="R28" s="28"/>
      <c r="S28" s="28"/>
      <c r="T28" s="28" t="s">
        <v>483</v>
      </c>
      <c r="U28" s="28" t="s">
        <v>182</v>
      </c>
      <c r="V28" s="28"/>
      <c r="W28" s="34">
        <v>43550</v>
      </c>
      <c r="X28" s="34">
        <v>43580</v>
      </c>
      <c r="Y28" s="36">
        <v>1002262</v>
      </c>
      <c r="Z28" s="36">
        <v>1002262</v>
      </c>
      <c r="AA28" s="34">
        <v>43598</v>
      </c>
      <c r="AB28" s="32"/>
      <c r="AC28" s="36">
        <v>1002262</v>
      </c>
      <c r="AD28" s="36"/>
      <c r="AE28" s="28" t="s">
        <v>95</v>
      </c>
      <c r="AF28" s="40">
        <f t="shared" si="0"/>
        <v>26</v>
      </c>
      <c r="AG28" s="40">
        <f t="shared" si="1"/>
        <v>3</v>
      </c>
      <c r="AH28" s="40" t="str">
        <f t="shared" si="2"/>
        <v>569058800263</v>
      </c>
      <c r="AI28" s="44">
        <f t="shared" si="3"/>
        <v>1002262</v>
      </c>
      <c r="AJ28" s="47">
        <f>IF(AD28&lt;10000,IFERROR(VLOOKUP(AH28,'BK06'!$X$9:$Y$1196,2,0),""),AD28)</f>
        <v>1002262</v>
      </c>
      <c r="AK28" s="49" t="str">
        <f>IFERROR(VLOOKUP(AH28,'BK06'!$X$9:$Z$1164,3,0),"")</f>
        <v>AC/018P-0347634</v>
      </c>
      <c r="AL28" s="40"/>
      <c r="AM28" s="51" t="str">
        <f t="shared" si="4"/>
        <v>QK co HDBH so 569058800 can phai dong phi 1002262d vao ngay 26/3. Vui long lien he TVV de duoc ho tro thu phi!</v>
      </c>
      <c r="AN28" s="54" t="str">
        <f t="shared" si="5"/>
        <v>0985756396</v>
      </c>
    </row>
    <row r="29" spans="1:40" ht="13.5" customHeight="1">
      <c r="A29" s="25">
        <v>24</v>
      </c>
      <c r="B29" s="28" t="s">
        <v>74</v>
      </c>
      <c r="C29" s="28"/>
      <c r="D29" s="32" t="s">
        <v>80</v>
      </c>
      <c r="E29" s="28" t="s">
        <v>82</v>
      </c>
      <c r="F29" s="32" t="s">
        <v>83</v>
      </c>
      <c r="G29" s="28" t="s">
        <v>84</v>
      </c>
      <c r="H29" s="32" t="s">
        <v>85</v>
      </c>
      <c r="I29" s="28" t="s">
        <v>86</v>
      </c>
      <c r="J29" s="32" t="s">
        <v>166</v>
      </c>
      <c r="K29" s="28" t="s">
        <v>165</v>
      </c>
      <c r="L29" s="28" t="s">
        <v>89</v>
      </c>
      <c r="M29" s="34">
        <v>37733</v>
      </c>
      <c r="N29" s="34"/>
      <c r="O29" s="28" t="s">
        <v>369</v>
      </c>
      <c r="P29" s="28" t="s">
        <v>370</v>
      </c>
      <c r="Q29" s="28" t="s">
        <v>496</v>
      </c>
      <c r="R29" s="28"/>
      <c r="S29" s="28"/>
      <c r="T29" s="28" t="s">
        <v>497</v>
      </c>
      <c r="U29" s="28" t="s">
        <v>368</v>
      </c>
      <c r="V29" s="28"/>
      <c r="W29" s="34">
        <v>43556</v>
      </c>
      <c r="X29" s="34">
        <v>43646</v>
      </c>
      <c r="Y29" s="36">
        <v>1000000</v>
      </c>
      <c r="Z29" s="36">
        <v>1000000</v>
      </c>
      <c r="AA29" s="34">
        <v>43587</v>
      </c>
      <c r="AB29" s="32"/>
      <c r="AC29" s="36">
        <v>1000000</v>
      </c>
      <c r="AD29" s="36"/>
      <c r="AE29" s="28" t="s">
        <v>95</v>
      </c>
      <c r="AF29" s="40">
        <f t="shared" si="0"/>
        <v>1</v>
      </c>
      <c r="AG29" s="40">
        <f t="shared" si="1"/>
        <v>4</v>
      </c>
      <c r="AH29" s="40" t="str">
        <f t="shared" si="2"/>
        <v>56876040814</v>
      </c>
      <c r="AI29" s="44">
        <f t="shared" si="3"/>
        <v>1000000</v>
      </c>
      <c r="AJ29" s="47">
        <f>IF(AD29&lt;10000,IFERROR(VLOOKUP(AH29,'BK06'!$X$9:$Y$1196,2,0),""),AD29)</f>
        <v>1000000</v>
      </c>
      <c r="AK29" s="49" t="str">
        <f>IFERROR(VLOOKUP(AH29,'BK06'!$X$9:$Z$1164,3,0),"")</f>
        <v>AC/018P-0348673</v>
      </c>
      <c r="AL29" s="40"/>
      <c r="AM29" s="51"/>
      <c r="AN29" s="54" t="str">
        <f t="shared" si="5"/>
        <v>0944933704</v>
      </c>
    </row>
    <row r="30" spans="1:40" ht="13.5" customHeight="1">
      <c r="A30" s="25">
        <v>25</v>
      </c>
      <c r="B30" s="28" t="s">
        <v>74</v>
      </c>
      <c r="C30" s="28"/>
      <c r="D30" s="32" t="s">
        <v>80</v>
      </c>
      <c r="E30" s="28" t="s">
        <v>82</v>
      </c>
      <c r="F30" s="32" t="s">
        <v>83</v>
      </c>
      <c r="G30" s="28" t="s">
        <v>84</v>
      </c>
      <c r="H30" s="32" t="s">
        <v>85</v>
      </c>
      <c r="I30" s="28" t="s">
        <v>86</v>
      </c>
      <c r="J30" s="32" t="s">
        <v>166</v>
      </c>
      <c r="K30" s="28" t="s">
        <v>165</v>
      </c>
      <c r="L30" s="28" t="s">
        <v>89</v>
      </c>
      <c r="M30" s="34">
        <v>37733</v>
      </c>
      <c r="N30" s="34"/>
      <c r="O30" s="28" t="s">
        <v>379</v>
      </c>
      <c r="P30" s="28" t="s">
        <v>380</v>
      </c>
      <c r="Q30" s="28" t="s">
        <v>508</v>
      </c>
      <c r="R30" s="28"/>
      <c r="S30" s="28"/>
      <c r="T30" s="28" t="s">
        <v>509</v>
      </c>
      <c r="U30" s="28" t="s">
        <v>378</v>
      </c>
      <c r="V30" s="28"/>
      <c r="W30" s="34">
        <v>43561</v>
      </c>
      <c r="X30" s="34">
        <v>43590</v>
      </c>
      <c r="Y30" s="36">
        <v>504000</v>
      </c>
      <c r="Z30" s="36">
        <v>504000</v>
      </c>
      <c r="AA30" s="34">
        <v>43587</v>
      </c>
      <c r="AB30" s="32"/>
      <c r="AC30" s="36">
        <v>504000</v>
      </c>
      <c r="AD30" s="36"/>
      <c r="AE30" s="28" t="s">
        <v>95</v>
      </c>
      <c r="AF30" s="40">
        <f t="shared" si="0"/>
        <v>6</v>
      </c>
      <c r="AG30" s="40">
        <f t="shared" si="1"/>
        <v>4</v>
      </c>
      <c r="AH30" s="40" t="str">
        <f t="shared" si="2"/>
        <v>56878152264</v>
      </c>
      <c r="AI30" s="44">
        <f t="shared" si="3"/>
        <v>504000</v>
      </c>
      <c r="AJ30" s="47">
        <f>IF(AD30&lt;10000,IFERROR(VLOOKUP(AH30,'BK06'!$X$9:$Y$1196,2,0),""),AD30)</f>
        <v>504000</v>
      </c>
      <c r="AK30" s="49" t="str">
        <f>IFERROR(VLOOKUP(AH30,'BK06'!$X$9:$Z$1164,3,0),"")</f>
        <v>AC/018P-0348691</v>
      </c>
      <c r="AL30" s="40"/>
      <c r="AM30" s="51"/>
      <c r="AN30" s="54" t="str">
        <f t="shared" si="5"/>
        <v>01656441278</v>
      </c>
    </row>
    <row r="31" spans="1:40" ht="13.5" customHeight="1">
      <c r="A31" s="25">
        <v>26</v>
      </c>
      <c r="B31" s="28" t="s">
        <v>74</v>
      </c>
      <c r="C31" s="28"/>
      <c r="D31" s="32" t="s">
        <v>80</v>
      </c>
      <c r="E31" s="28" t="s">
        <v>82</v>
      </c>
      <c r="F31" s="32" t="s">
        <v>83</v>
      </c>
      <c r="G31" s="28" t="s">
        <v>84</v>
      </c>
      <c r="H31" s="32" t="s">
        <v>85</v>
      </c>
      <c r="I31" s="28" t="s">
        <v>86</v>
      </c>
      <c r="J31" s="32" t="s">
        <v>166</v>
      </c>
      <c r="K31" s="28" t="s">
        <v>165</v>
      </c>
      <c r="L31" s="28" t="s">
        <v>89</v>
      </c>
      <c r="M31" s="34">
        <v>37733</v>
      </c>
      <c r="N31" s="34"/>
      <c r="O31" s="28" t="s">
        <v>520</v>
      </c>
      <c r="P31" s="28" t="s">
        <v>521</v>
      </c>
      <c r="Q31" s="28" t="s">
        <v>522</v>
      </c>
      <c r="R31" s="28"/>
      <c r="S31" s="28"/>
      <c r="T31" s="28" t="s">
        <v>523</v>
      </c>
      <c r="U31" s="28" t="s">
        <v>524</v>
      </c>
      <c r="V31" s="28"/>
      <c r="W31" s="34">
        <v>43566</v>
      </c>
      <c r="X31" s="34">
        <v>43595</v>
      </c>
      <c r="Y31" s="36">
        <v>2001804</v>
      </c>
      <c r="Z31" s="36">
        <v>2001804</v>
      </c>
      <c r="AA31" s="34">
        <v>43609</v>
      </c>
      <c r="AB31" s="32"/>
      <c r="AC31" s="36">
        <v>2001804</v>
      </c>
      <c r="AD31" s="36"/>
      <c r="AE31" s="28" t="s">
        <v>95</v>
      </c>
      <c r="AF31" s="40">
        <f t="shared" si="0"/>
        <v>11</v>
      </c>
      <c r="AG31" s="40">
        <f t="shared" si="1"/>
        <v>4</v>
      </c>
      <c r="AH31" s="40" t="str">
        <f t="shared" si="2"/>
        <v>569452501114</v>
      </c>
      <c r="AI31" s="44">
        <f t="shared" si="3"/>
        <v>2001804</v>
      </c>
      <c r="AJ31" s="47">
        <f>IF(AD31&lt;10000,IFERROR(VLOOKUP(AH31,'BK06'!$X$9:$Y$1196,2,0),""),AD31)</f>
        <v>2001804</v>
      </c>
      <c r="AK31" s="49">
        <f>IFERROR(VLOOKUP(AH31,'BK06'!$X$9:$Z$1164,3,0),"")</f>
        <v>0</v>
      </c>
      <c r="AL31" s="40"/>
      <c r="AM31" s="51" t="str">
        <f t="shared" ref="AM31:AM273" si="6">CONCATENATE("QK co HDBH so ",O31," can phai dong phi ",Y31,"d vao ngay ",AF31,"/",AG31,". Vui long lien he TVV de duoc ho tro thu phi","!")</f>
        <v>QK co HDBH so 569452501 can phai dong phi 2001804d vao ngay 11/4. Vui long lien he TVV de duoc ho tro thu phi!</v>
      </c>
      <c r="AN31" s="54" t="str">
        <f t="shared" si="5"/>
        <v>0374687485</v>
      </c>
    </row>
    <row r="32" spans="1:40" ht="13.5" customHeight="1">
      <c r="A32" s="25">
        <v>27</v>
      </c>
      <c r="B32" s="28" t="s">
        <v>74</v>
      </c>
      <c r="C32" s="28"/>
      <c r="D32" s="32" t="s">
        <v>80</v>
      </c>
      <c r="E32" s="28" t="s">
        <v>82</v>
      </c>
      <c r="F32" s="32" t="s">
        <v>83</v>
      </c>
      <c r="G32" s="28" t="s">
        <v>84</v>
      </c>
      <c r="H32" s="32" t="s">
        <v>85</v>
      </c>
      <c r="I32" s="28" t="s">
        <v>86</v>
      </c>
      <c r="J32" s="32" t="s">
        <v>166</v>
      </c>
      <c r="K32" s="28" t="s">
        <v>165</v>
      </c>
      <c r="L32" s="28" t="s">
        <v>89</v>
      </c>
      <c r="M32" s="34">
        <v>37733</v>
      </c>
      <c r="N32" s="34"/>
      <c r="O32" s="28" t="s">
        <v>388</v>
      </c>
      <c r="P32" s="28" t="s">
        <v>389</v>
      </c>
      <c r="Q32" s="28" t="s">
        <v>539</v>
      </c>
      <c r="R32" s="28"/>
      <c r="S32" s="28"/>
      <c r="T32" s="28" t="s">
        <v>540</v>
      </c>
      <c r="U32" s="28" t="s">
        <v>387</v>
      </c>
      <c r="V32" s="28"/>
      <c r="W32" s="34">
        <v>43567</v>
      </c>
      <c r="X32" s="34">
        <v>43596</v>
      </c>
      <c r="Y32" s="36">
        <v>500000</v>
      </c>
      <c r="Z32" s="36">
        <v>500000</v>
      </c>
      <c r="AA32" s="34">
        <v>43607</v>
      </c>
      <c r="AB32" s="32"/>
      <c r="AC32" s="36">
        <v>500000</v>
      </c>
      <c r="AD32" s="36"/>
      <c r="AE32" s="28" t="s">
        <v>95</v>
      </c>
      <c r="AF32" s="40">
        <f t="shared" si="0"/>
        <v>12</v>
      </c>
      <c r="AG32" s="40">
        <f t="shared" si="1"/>
        <v>4</v>
      </c>
      <c r="AH32" s="40" t="str">
        <f t="shared" si="2"/>
        <v>568825870124</v>
      </c>
      <c r="AI32" s="44">
        <f t="shared" si="3"/>
        <v>500000</v>
      </c>
      <c r="AJ32" s="47">
        <f>IF(AD32&lt;10000,IFERROR(VLOOKUP(AH32,'BK06'!$X$9:$Y$1196,2,0),""),AD32)</f>
        <v>500000</v>
      </c>
      <c r="AK32" s="49" t="str">
        <f>IFERROR(VLOOKUP(AH32,'BK06'!$X$9:$Z$1164,3,0),"")</f>
        <v>AC/018P-0348718</v>
      </c>
      <c r="AL32" s="40"/>
      <c r="AM32" s="51" t="str">
        <f t="shared" si="6"/>
        <v>QK co HDBH so 568825870 can phai dong phi 500000d vao ngay 12/4. Vui long lien he TVV de duoc ho tro thu phi!</v>
      </c>
      <c r="AN32" s="54" t="str">
        <f t="shared" si="5"/>
        <v>0976784966</v>
      </c>
    </row>
    <row r="33" spans="1:40" ht="13.5" customHeight="1">
      <c r="A33" s="25">
        <v>28</v>
      </c>
      <c r="B33" s="28" t="s">
        <v>74</v>
      </c>
      <c r="C33" s="28"/>
      <c r="D33" s="32" t="s">
        <v>80</v>
      </c>
      <c r="E33" s="28" t="s">
        <v>82</v>
      </c>
      <c r="F33" s="32" t="s">
        <v>83</v>
      </c>
      <c r="G33" s="28" t="s">
        <v>84</v>
      </c>
      <c r="H33" s="32" t="s">
        <v>85</v>
      </c>
      <c r="I33" s="28" t="s">
        <v>86</v>
      </c>
      <c r="J33" s="32" t="s">
        <v>166</v>
      </c>
      <c r="K33" s="28" t="s">
        <v>165</v>
      </c>
      <c r="L33" s="28" t="s">
        <v>89</v>
      </c>
      <c r="M33" s="34">
        <v>37733</v>
      </c>
      <c r="N33" s="34"/>
      <c r="O33" s="28" t="s">
        <v>169</v>
      </c>
      <c r="P33" s="28" t="s">
        <v>170</v>
      </c>
      <c r="Q33" s="28" t="s">
        <v>477</v>
      </c>
      <c r="R33" s="28"/>
      <c r="S33" s="28"/>
      <c r="T33" s="28" t="s">
        <v>478</v>
      </c>
      <c r="U33" s="28" t="s">
        <v>393</v>
      </c>
      <c r="V33" s="28"/>
      <c r="W33" s="34">
        <v>43572</v>
      </c>
      <c r="X33" s="34">
        <v>43601</v>
      </c>
      <c r="Y33" s="36">
        <v>514392</v>
      </c>
      <c r="Z33" s="36">
        <v>514392</v>
      </c>
      <c r="AA33" s="34">
        <v>43598</v>
      </c>
      <c r="AB33" s="32"/>
      <c r="AC33" s="36">
        <v>514392</v>
      </c>
      <c r="AD33" s="36"/>
      <c r="AE33" s="28" t="s">
        <v>95</v>
      </c>
      <c r="AF33" s="40">
        <f t="shared" si="0"/>
        <v>17</v>
      </c>
      <c r="AG33" s="40">
        <f t="shared" si="1"/>
        <v>4</v>
      </c>
      <c r="AH33" s="40" t="str">
        <f t="shared" si="2"/>
        <v>568355942174</v>
      </c>
      <c r="AI33" s="44">
        <f t="shared" si="3"/>
        <v>514392</v>
      </c>
      <c r="AJ33" s="47">
        <f>IF(AD33&lt;10000,IFERROR(VLOOKUP(AH33,'BK06'!$X$9:$Y$1196,2,0),""),AD33)</f>
        <v>514392</v>
      </c>
      <c r="AK33" s="49" t="str">
        <f>IFERROR(VLOOKUP(AH33,'BK06'!$X$9:$Z$1164,3,0),"")</f>
        <v>AC/018P-0348740</v>
      </c>
      <c r="AL33" s="40"/>
      <c r="AM33" s="51" t="str">
        <f t="shared" si="6"/>
        <v>QK co HDBH so 568355942 can phai dong phi 514392d vao ngay 17/4. Vui long lien he TVV de duoc ho tro thu phi!</v>
      </c>
      <c r="AN33" s="54" t="str">
        <f t="shared" si="5"/>
        <v>0974876636</v>
      </c>
    </row>
    <row r="34" spans="1:40" ht="13.5" customHeight="1">
      <c r="A34" s="25">
        <v>29</v>
      </c>
      <c r="B34" s="28" t="s">
        <v>74</v>
      </c>
      <c r="C34" s="28"/>
      <c r="D34" s="32" t="s">
        <v>80</v>
      </c>
      <c r="E34" s="28" t="s">
        <v>82</v>
      </c>
      <c r="F34" s="32" t="s">
        <v>83</v>
      </c>
      <c r="G34" s="28" t="s">
        <v>84</v>
      </c>
      <c r="H34" s="32" t="s">
        <v>85</v>
      </c>
      <c r="I34" s="28" t="s">
        <v>86</v>
      </c>
      <c r="J34" s="32" t="s">
        <v>166</v>
      </c>
      <c r="K34" s="28" t="s">
        <v>165</v>
      </c>
      <c r="L34" s="28" t="s">
        <v>89</v>
      </c>
      <c r="M34" s="34">
        <v>37733</v>
      </c>
      <c r="N34" s="34"/>
      <c r="O34" s="28" t="s">
        <v>565</v>
      </c>
      <c r="P34" s="28" t="s">
        <v>566</v>
      </c>
      <c r="Q34" s="28" t="s">
        <v>567</v>
      </c>
      <c r="R34" s="28"/>
      <c r="S34" s="28"/>
      <c r="T34" s="28" t="s">
        <v>568</v>
      </c>
      <c r="U34" s="28" t="s">
        <v>569</v>
      </c>
      <c r="V34" s="28"/>
      <c r="W34" s="34">
        <v>43575</v>
      </c>
      <c r="X34" s="34">
        <v>43604</v>
      </c>
      <c r="Y34" s="36">
        <v>515060</v>
      </c>
      <c r="Z34" s="36"/>
      <c r="AA34" s="34"/>
      <c r="AB34" s="32"/>
      <c r="AC34" s="36">
        <v>515060</v>
      </c>
      <c r="AD34" s="36"/>
      <c r="AE34" s="28" t="s">
        <v>95</v>
      </c>
      <c r="AF34" s="40">
        <f t="shared" si="0"/>
        <v>20</v>
      </c>
      <c r="AG34" s="40">
        <f t="shared" si="1"/>
        <v>4</v>
      </c>
      <c r="AH34" s="40" t="str">
        <f t="shared" si="2"/>
        <v>568667809204</v>
      </c>
      <c r="AI34" s="44">
        <f t="shared" si="3"/>
        <v>515060</v>
      </c>
      <c r="AJ34" s="47" t="str">
        <f>IF(AD34&lt;10000,IFERROR(VLOOKUP(AH34,'BK06'!$X$9:$Y$1196,2,0),""),AD34)</f>
        <v/>
      </c>
      <c r="AK34" s="49" t="str">
        <f>IFERROR(VLOOKUP(AH34,'BK06'!$X$9:$Z$1164,3,0),"")</f>
        <v/>
      </c>
      <c r="AL34" s="40"/>
      <c r="AM34" s="51" t="str">
        <f t="shared" si="6"/>
        <v>QK co HDBH so 568667809 can phai dong phi 515060d vao ngay 20/4. Vui long lien he TVV de duoc ho tro thu phi!</v>
      </c>
      <c r="AN34" s="54" t="str">
        <f t="shared" si="5"/>
        <v>01268229828</v>
      </c>
    </row>
    <row r="35" spans="1:40" ht="13.5" customHeight="1">
      <c r="A35" s="25">
        <v>30</v>
      </c>
      <c r="B35" s="28" t="s">
        <v>74</v>
      </c>
      <c r="C35" s="28"/>
      <c r="D35" s="32" t="s">
        <v>80</v>
      </c>
      <c r="E35" s="28" t="s">
        <v>82</v>
      </c>
      <c r="F35" s="32" t="s">
        <v>83</v>
      </c>
      <c r="G35" s="28" t="s">
        <v>84</v>
      </c>
      <c r="H35" s="32" t="s">
        <v>85</v>
      </c>
      <c r="I35" s="28" t="s">
        <v>86</v>
      </c>
      <c r="J35" s="32" t="s">
        <v>166</v>
      </c>
      <c r="K35" s="28" t="s">
        <v>165</v>
      </c>
      <c r="L35" s="28" t="s">
        <v>89</v>
      </c>
      <c r="M35" s="34">
        <v>37733</v>
      </c>
      <c r="N35" s="34"/>
      <c r="O35" s="28" t="s">
        <v>581</v>
      </c>
      <c r="P35" s="28" t="s">
        <v>582</v>
      </c>
      <c r="Q35" s="28" t="s">
        <v>583</v>
      </c>
      <c r="R35" s="28" t="s">
        <v>584</v>
      </c>
      <c r="S35" s="28"/>
      <c r="T35" s="28"/>
      <c r="U35" s="28" t="s">
        <v>585</v>
      </c>
      <c r="V35" s="28" t="s">
        <v>586</v>
      </c>
      <c r="W35" s="34">
        <v>43576</v>
      </c>
      <c r="X35" s="34">
        <v>43605</v>
      </c>
      <c r="Y35" s="36">
        <v>29600</v>
      </c>
      <c r="Z35" s="36">
        <v>29600</v>
      </c>
      <c r="AA35" s="34">
        <v>43608</v>
      </c>
      <c r="AB35" s="32"/>
      <c r="AC35" s="36">
        <v>29600</v>
      </c>
      <c r="AD35" s="36"/>
      <c r="AE35" s="28" t="s">
        <v>180</v>
      </c>
      <c r="AF35" s="40">
        <f t="shared" si="0"/>
        <v>21</v>
      </c>
      <c r="AG35" s="40">
        <f t="shared" si="1"/>
        <v>4</v>
      </c>
      <c r="AH35" s="40" t="str">
        <f t="shared" si="2"/>
        <v>02401800008216214</v>
      </c>
      <c r="AI35" s="44">
        <f t="shared" si="3"/>
        <v>29600</v>
      </c>
      <c r="AJ35" s="47" t="str">
        <f>IF(AD35&lt;10000,IFERROR(VLOOKUP(AH35,'BK06'!$X$9:$Y$1196,2,0),""),AD35)</f>
        <v/>
      </c>
      <c r="AK35" s="49" t="str">
        <f>IFERROR(VLOOKUP(AH35,'BK06'!$X$9:$Z$1164,3,0),"")</f>
        <v/>
      </c>
      <c r="AL35" s="40"/>
      <c r="AM35" s="51" t="str">
        <f t="shared" si="6"/>
        <v>QK co HDBH so 02401800008216 can phai dong phi 29600d vao ngay 21/4. Vui long lien he TVV de duoc ho tro thu phi!</v>
      </c>
      <c r="AN35" s="54" t="str">
        <f t="shared" si="5"/>
        <v>0968209890</v>
      </c>
    </row>
    <row r="36" spans="1:40" ht="13.5" customHeight="1">
      <c r="A36" s="25">
        <v>31</v>
      </c>
      <c r="B36" s="28" t="s">
        <v>74</v>
      </c>
      <c r="C36" s="28"/>
      <c r="D36" s="32" t="s">
        <v>80</v>
      </c>
      <c r="E36" s="28" t="s">
        <v>82</v>
      </c>
      <c r="F36" s="32" t="s">
        <v>83</v>
      </c>
      <c r="G36" s="28" t="s">
        <v>84</v>
      </c>
      <c r="H36" s="32" t="s">
        <v>85</v>
      </c>
      <c r="I36" s="28" t="s">
        <v>86</v>
      </c>
      <c r="J36" s="32" t="s">
        <v>166</v>
      </c>
      <c r="K36" s="28" t="s">
        <v>165</v>
      </c>
      <c r="L36" s="28" t="s">
        <v>89</v>
      </c>
      <c r="M36" s="34">
        <v>37733</v>
      </c>
      <c r="N36" s="34"/>
      <c r="O36" s="28" t="s">
        <v>598</v>
      </c>
      <c r="P36" s="28" t="s">
        <v>599</v>
      </c>
      <c r="Q36" s="28" t="s">
        <v>600</v>
      </c>
      <c r="R36" s="28"/>
      <c r="S36" s="28"/>
      <c r="T36" s="28"/>
      <c r="U36" s="28" t="s">
        <v>601</v>
      </c>
      <c r="V36" s="28" t="s">
        <v>602</v>
      </c>
      <c r="W36" s="34">
        <v>43577</v>
      </c>
      <c r="X36" s="34">
        <v>43606</v>
      </c>
      <c r="Y36" s="36">
        <v>205100</v>
      </c>
      <c r="Z36" s="36">
        <v>205100</v>
      </c>
      <c r="AA36" s="34">
        <v>43608</v>
      </c>
      <c r="AB36" s="32"/>
      <c r="AC36" s="36">
        <v>205100</v>
      </c>
      <c r="AD36" s="36"/>
      <c r="AE36" s="28" t="s">
        <v>180</v>
      </c>
      <c r="AF36" s="40">
        <f t="shared" si="0"/>
        <v>22</v>
      </c>
      <c r="AG36" s="40">
        <f t="shared" si="1"/>
        <v>4</v>
      </c>
      <c r="AH36" s="40" t="str">
        <f t="shared" si="2"/>
        <v>05701800001949224</v>
      </c>
      <c r="AI36" s="44">
        <f t="shared" si="3"/>
        <v>205100</v>
      </c>
      <c r="AJ36" s="47" t="str">
        <f>IF(AD36&lt;10000,IFERROR(VLOOKUP(AH36,'BK06'!$X$9:$Y$1196,2,0),""),AD36)</f>
        <v/>
      </c>
      <c r="AK36" s="49" t="str">
        <f>IFERROR(VLOOKUP(AH36,'BK06'!$X$9:$Z$1164,3,0),"")</f>
        <v/>
      </c>
      <c r="AL36" s="40"/>
      <c r="AM36" s="51" t="str">
        <f t="shared" si="6"/>
        <v>QK co HDBH so 05701800001949 can phai dong phi 205100d vao ngay 22/4. Vui long lien he TVV de duoc ho tro thu phi!</v>
      </c>
      <c r="AN36" s="54" t="str">
        <f t="shared" si="5"/>
        <v/>
      </c>
    </row>
    <row r="37" spans="1:40" ht="13.5" customHeight="1">
      <c r="A37" s="25">
        <v>32</v>
      </c>
      <c r="B37" s="28" t="s">
        <v>74</v>
      </c>
      <c r="C37" s="28"/>
      <c r="D37" s="32" t="s">
        <v>80</v>
      </c>
      <c r="E37" s="28" t="s">
        <v>82</v>
      </c>
      <c r="F37" s="32" t="s">
        <v>83</v>
      </c>
      <c r="G37" s="28" t="s">
        <v>84</v>
      </c>
      <c r="H37" s="32" t="s">
        <v>85</v>
      </c>
      <c r="I37" s="28" t="s">
        <v>86</v>
      </c>
      <c r="J37" s="32" t="s">
        <v>166</v>
      </c>
      <c r="K37" s="28" t="s">
        <v>165</v>
      </c>
      <c r="L37" s="28" t="s">
        <v>89</v>
      </c>
      <c r="M37" s="34">
        <v>37733</v>
      </c>
      <c r="N37" s="34"/>
      <c r="O37" s="28" t="s">
        <v>612</v>
      </c>
      <c r="P37" s="28" t="s">
        <v>613</v>
      </c>
      <c r="Q37" s="28" t="s">
        <v>614</v>
      </c>
      <c r="R37" s="28"/>
      <c r="S37" s="28"/>
      <c r="T37" s="28" t="s">
        <v>617</v>
      </c>
      <c r="U37" s="28" t="s">
        <v>618</v>
      </c>
      <c r="V37" s="28"/>
      <c r="W37" s="34">
        <v>43577</v>
      </c>
      <c r="X37" s="34">
        <v>43667</v>
      </c>
      <c r="Y37" s="36">
        <v>1499953</v>
      </c>
      <c r="Z37" s="36"/>
      <c r="AA37" s="34"/>
      <c r="AB37" s="32"/>
      <c r="AC37" s="36">
        <v>1499953</v>
      </c>
      <c r="AD37" s="36"/>
      <c r="AE37" s="28" t="s">
        <v>95</v>
      </c>
      <c r="AF37" s="40">
        <f t="shared" si="0"/>
        <v>22</v>
      </c>
      <c r="AG37" s="40">
        <f t="shared" si="1"/>
        <v>4</v>
      </c>
      <c r="AH37" s="40" t="str">
        <f t="shared" si="2"/>
        <v>568833475224</v>
      </c>
      <c r="AI37" s="44">
        <f t="shared" si="3"/>
        <v>1499953</v>
      </c>
      <c r="AJ37" s="47" t="str">
        <f>IF(AD37&lt;10000,IFERROR(VLOOKUP(AH37,'BK06'!$X$9:$Y$1196,2,0),""),AD37)</f>
        <v/>
      </c>
      <c r="AK37" s="49" t="str">
        <f>IFERROR(VLOOKUP(AH37,'BK06'!$X$9:$Z$1164,3,0),"")</f>
        <v/>
      </c>
      <c r="AL37" s="40"/>
      <c r="AM37" s="51" t="str">
        <f t="shared" si="6"/>
        <v>QK co HDBH so 568833475 can phai dong phi 1499953d vao ngay 22/4. Vui long lien he TVV de duoc ho tro thu phi!</v>
      </c>
      <c r="AN37" s="54" t="str">
        <f t="shared" si="5"/>
        <v>0989042369</v>
      </c>
    </row>
    <row r="38" spans="1:40" ht="13.5" customHeight="1">
      <c r="A38" s="25">
        <v>33</v>
      </c>
      <c r="B38" s="28" t="s">
        <v>74</v>
      </c>
      <c r="C38" s="28"/>
      <c r="D38" s="32" t="s">
        <v>80</v>
      </c>
      <c r="E38" s="28" t="s">
        <v>82</v>
      </c>
      <c r="F38" s="32" t="s">
        <v>83</v>
      </c>
      <c r="G38" s="28" t="s">
        <v>84</v>
      </c>
      <c r="H38" s="32" t="s">
        <v>85</v>
      </c>
      <c r="I38" s="28" t="s">
        <v>86</v>
      </c>
      <c r="J38" s="32" t="s">
        <v>166</v>
      </c>
      <c r="K38" s="28" t="s">
        <v>165</v>
      </c>
      <c r="L38" s="28" t="s">
        <v>89</v>
      </c>
      <c r="M38" s="34">
        <v>37733</v>
      </c>
      <c r="N38" s="34"/>
      <c r="O38" s="28" t="s">
        <v>401</v>
      </c>
      <c r="P38" s="28" t="s">
        <v>402</v>
      </c>
      <c r="Q38" s="28" t="s">
        <v>631</v>
      </c>
      <c r="R38" s="28"/>
      <c r="S38" s="28"/>
      <c r="T38" s="28"/>
      <c r="U38" s="28" t="s">
        <v>399</v>
      </c>
      <c r="V38" s="28" t="s">
        <v>399</v>
      </c>
      <c r="W38" s="34">
        <v>43578</v>
      </c>
      <c r="X38" s="34">
        <v>43668</v>
      </c>
      <c r="Y38" s="36">
        <v>188600</v>
      </c>
      <c r="Z38" s="36">
        <v>188600</v>
      </c>
      <c r="AA38" s="34">
        <v>43605</v>
      </c>
      <c r="AB38" s="32"/>
      <c r="AC38" s="36">
        <v>188600</v>
      </c>
      <c r="AD38" s="36"/>
      <c r="AE38" s="28" t="s">
        <v>180</v>
      </c>
      <c r="AF38" s="40">
        <f t="shared" si="0"/>
        <v>23</v>
      </c>
      <c r="AG38" s="40">
        <f t="shared" si="1"/>
        <v>4</v>
      </c>
      <c r="AH38" s="40" t="str">
        <f t="shared" si="2"/>
        <v>02301800138381234</v>
      </c>
      <c r="AI38" s="44">
        <f t="shared" si="3"/>
        <v>188600</v>
      </c>
      <c r="AJ38" s="47">
        <f>IF(AD38&lt;10000,IFERROR(VLOOKUP(AH38,'BK06'!$X$9:$Y$1196,2,0),""),AD38)</f>
        <v>188600</v>
      </c>
      <c r="AK38" s="49" t="str">
        <f>IFERROR(VLOOKUP(AH38,'BK06'!$X$9:$Z$1164,3,0),"")</f>
        <v>AC/018P-0348791</v>
      </c>
      <c r="AL38" s="40"/>
      <c r="AM38" s="51" t="str">
        <f t="shared" si="6"/>
        <v>QK co HDBH so 02301800138381 can phai dong phi 188600d vao ngay 23/4. Vui long lien he TVV de duoc ho tro thu phi!</v>
      </c>
      <c r="AN38" s="54" t="str">
        <f t="shared" si="5"/>
        <v/>
      </c>
    </row>
    <row r="39" spans="1:40" ht="13.5" customHeight="1">
      <c r="A39" s="25">
        <v>34</v>
      </c>
      <c r="B39" s="28" t="s">
        <v>74</v>
      </c>
      <c r="C39" s="28"/>
      <c r="D39" s="32" t="s">
        <v>80</v>
      </c>
      <c r="E39" s="28" t="s">
        <v>82</v>
      </c>
      <c r="F39" s="32" t="s">
        <v>83</v>
      </c>
      <c r="G39" s="28" t="s">
        <v>84</v>
      </c>
      <c r="H39" s="32" t="s">
        <v>85</v>
      </c>
      <c r="I39" s="28" t="s">
        <v>86</v>
      </c>
      <c r="J39" s="32" t="s">
        <v>166</v>
      </c>
      <c r="K39" s="28" t="s">
        <v>165</v>
      </c>
      <c r="L39" s="28" t="s">
        <v>89</v>
      </c>
      <c r="M39" s="34">
        <v>37733</v>
      </c>
      <c r="N39" s="34"/>
      <c r="O39" s="28" t="s">
        <v>407</v>
      </c>
      <c r="P39" s="28" t="s">
        <v>408</v>
      </c>
      <c r="Q39" s="28" t="s">
        <v>644</v>
      </c>
      <c r="R39" s="28" t="s">
        <v>645</v>
      </c>
      <c r="S39" s="28"/>
      <c r="T39" s="28"/>
      <c r="U39" s="28" t="s">
        <v>405</v>
      </c>
      <c r="V39" s="28" t="s">
        <v>405</v>
      </c>
      <c r="W39" s="34">
        <v>43579</v>
      </c>
      <c r="X39" s="34">
        <v>43944</v>
      </c>
      <c r="Y39" s="36">
        <v>4277000</v>
      </c>
      <c r="Z39" s="36">
        <v>4277000</v>
      </c>
      <c r="AA39" s="34">
        <v>43609</v>
      </c>
      <c r="AB39" s="32"/>
      <c r="AC39" s="36">
        <v>4277000</v>
      </c>
      <c r="AD39" s="36"/>
      <c r="AE39" s="28" t="s">
        <v>180</v>
      </c>
      <c r="AF39" s="40">
        <f t="shared" si="0"/>
        <v>24</v>
      </c>
      <c r="AG39" s="40">
        <f t="shared" si="1"/>
        <v>4</v>
      </c>
      <c r="AH39" s="40" t="str">
        <f t="shared" si="2"/>
        <v>05701800018541244</v>
      </c>
      <c r="AI39" s="44">
        <f t="shared" si="3"/>
        <v>4277000</v>
      </c>
      <c r="AJ39" s="47">
        <f>IF(AD39&lt;10000,IFERROR(VLOOKUP(AH39,'BK06'!$X$9:$Y$1196,2,0),""),AD39)</f>
        <v>4277000</v>
      </c>
      <c r="AK39" s="49" t="str">
        <f>IFERROR(VLOOKUP(AH39,'BK06'!$X$9:$Z$1164,3,0),"")</f>
        <v>AC/018P-0348798</v>
      </c>
      <c r="AL39" s="40"/>
      <c r="AM39" s="51" t="str">
        <f t="shared" si="6"/>
        <v>QK co HDBH so 05701800018541 can phai dong phi 4277000d vao ngay 24/4. Vui long lien he TVV de duoc ho tro thu phi!</v>
      </c>
      <c r="AN39" s="54" t="str">
        <f t="shared" si="5"/>
        <v>0332959353</v>
      </c>
    </row>
    <row r="40" spans="1:40" ht="13.5" customHeight="1">
      <c r="A40" s="25">
        <v>35</v>
      </c>
      <c r="B40" s="28" t="s">
        <v>74</v>
      </c>
      <c r="C40" s="28"/>
      <c r="D40" s="32" t="s">
        <v>80</v>
      </c>
      <c r="E40" s="28" t="s">
        <v>82</v>
      </c>
      <c r="F40" s="32" t="s">
        <v>83</v>
      </c>
      <c r="G40" s="28" t="s">
        <v>84</v>
      </c>
      <c r="H40" s="32" t="s">
        <v>85</v>
      </c>
      <c r="I40" s="28" t="s">
        <v>86</v>
      </c>
      <c r="J40" s="32" t="s">
        <v>166</v>
      </c>
      <c r="K40" s="28" t="s">
        <v>165</v>
      </c>
      <c r="L40" s="28" t="s">
        <v>89</v>
      </c>
      <c r="M40" s="34">
        <v>37733</v>
      </c>
      <c r="N40" s="34"/>
      <c r="O40" s="28" t="s">
        <v>655</v>
      </c>
      <c r="P40" s="28" t="s">
        <v>656</v>
      </c>
      <c r="Q40" s="28" t="s">
        <v>657</v>
      </c>
      <c r="R40" s="28"/>
      <c r="S40" s="28" t="s">
        <v>658</v>
      </c>
      <c r="T40" s="28"/>
      <c r="U40" s="28" t="s">
        <v>659</v>
      </c>
      <c r="V40" s="28" t="s">
        <v>660</v>
      </c>
      <c r="W40" s="34">
        <v>43580</v>
      </c>
      <c r="X40" s="34">
        <v>43609</v>
      </c>
      <c r="Y40" s="36">
        <v>256900</v>
      </c>
      <c r="Z40" s="36">
        <v>256900</v>
      </c>
      <c r="AA40" s="34">
        <v>43608</v>
      </c>
      <c r="AB40" s="32"/>
      <c r="AC40" s="36">
        <v>256900</v>
      </c>
      <c r="AD40" s="36"/>
      <c r="AE40" s="28" t="s">
        <v>180</v>
      </c>
      <c r="AF40" s="40">
        <f t="shared" si="0"/>
        <v>25</v>
      </c>
      <c r="AG40" s="40">
        <f t="shared" si="1"/>
        <v>4</v>
      </c>
      <c r="AH40" s="40" t="str">
        <f t="shared" si="2"/>
        <v>03701800028849254</v>
      </c>
      <c r="AI40" s="44">
        <f t="shared" si="3"/>
        <v>256900</v>
      </c>
      <c r="AJ40" s="47" t="str">
        <f>IF(AD40&lt;10000,IFERROR(VLOOKUP(AH40,'BK06'!$X$9:$Y$1196,2,0),""),AD40)</f>
        <v/>
      </c>
      <c r="AK40" s="49" t="str">
        <f>IFERROR(VLOOKUP(AH40,'BK06'!$X$9:$Z$1164,3,0),"")</f>
        <v/>
      </c>
      <c r="AL40" s="40"/>
      <c r="AM40" s="51" t="str">
        <f t="shared" si="6"/>
        <v>QK co HDBH so 03701800028849 can phai dong phi 256900d vao ngay 25/4. Vui long lien he TVV de duoc ho tro thu phi!</v>
      </c>
      <c r="AN40" s="54" t="str">
        <f t="shared" si="5"/>
        <v>0333766702</v>
      </c>
    </row>
    <row r="41" spans="1:40" ht="13.5" customHeight="1">
      <c r="A41" s="25">
        <v>36</v>
      </c>
      <c r="B41" s="28" t="s">
        <v>74</v>
      </c>
      <c r="C41" s="28"/>
      <c r="D41" s="32" t="s">
        <v>80</v>
      </c>
      <c r="E41" s="28" t="s">
        <v>82</v>
      </c>
      <c r="F41" s="32" t="s">
        <v>83</v>
      </c>
      <c r="G41" s="28" t="s">
        <v>84</v>
      </c>
      <c r="H41" s="32" t="s">
        <v>85</v>
      </c>
      <c r="I41" s="28" t="s">
        <v>86</v>
      </c>
      <c r="J41" s="32" t="s">
        <v>166</v>
      </c>
      <c r="K41" s="28" t="s">
        <v>165</v>
      </c>
      <c r="L41" s="28" t="s">
        <v>89</v>
      </c>
      <c r="M41" s="34">
        <v>37733</v>
      </c>
      <c r="N41" s="34"/>
      <c r="O41" s="28" t="s">
        <v>418</v>
      </c>
      <c r="P41" s="28" t="s">
        <v>419</v>
      </c>
      <c r="Q41" s="28" t="s">
        <v>673</v>
      </c>
      <c r="R41" s="28"/>
      <c r="S41" s="28"/>
      <c r="T41" s="28" t="s">
        <v>675</v>
      </c>
      <c r="U41" s="28" t="s">
        <v>417</v>
      </c>
      <c r="V41" s="28"/>
      <c r="W41" s="34">
        <v>43580</v>
      </c>
      <c r="X41" s="34">
        <v>43609</v>
      </c>
      <c r="Y41" s="36">
        <v>516136</v>
      </c>
      <c r="Z41" s="36">
        <v>516136</v>
      </c>
      <c r="AA41" s="34">
        <v>43602</v>
      </c>
      <c r="AB41" s="32"/>
      <c r="AC41" s="36">
        <v>516136</v>
      </c>
      <c r="AD41" s="36"/>
      <c r="AE41" s="28" t="s">
        <v>95</v>
      </c>
      <c r="AF41" s="40">
        <f t="shared" si="0"/>
        <v>25</v>
      </c>
      <c r="AG41" s="40">
        <f t="shared" si="1"/>
        <v>4</v>
      </c>
      <c r="AH41" s="40" t="str">
        <f t="shared" si="2"/>
        <v>568691660254</v>
      </c>
      <c r="AI41" s="44">
        <f t="shared" si="3"/>
        <v>516136</v>
      </c>
      <c r="AJ41" s="47">
        <f>IF(AD41&lt;10000,IFERROR(VLOOKUP(AH41,'BK06'!$X$9:$Y$1196,2,0),""),AD41)</f>
        <v>516136</v>
      </c>
      <c r="AK41" s="49" t="str">
        <f>IFERROR(VLOOKUP(AH41,'BK06'!$X$9:$Z$1164,3,0),"")</f>
        <v>AC/018P-0348812</v>
      </c>
      <c r="AL41" s="40"/>
      <c r="AM41" s="51" t="str">
        <f t="shared" si="6"/>
        <v>QK co HDBH so 568691660 can phai dong phi 516136d vao ngay 25/4. Vui long lien he TVV de duoc ho tro thu phi!</v>
      </c>
      <c r="AN41" s="54" t="str">
        <f t="shared" si="5"/>
        <v>01289386686</v>
      </c>
    </row>
    <row r="42" spans="1:40" ht="13.5" customHeight="1">
      <c r="A42" s="25">
        <v>37</v>
      </c>
      <c r="B42" s="28" t="s">
        <v>74</v>
      </c>
      <c r="C42" s="28"/>
      <c r="D42" s="32" t="s">
        <v>80</v>
      </c>
      <c r="E42" s="28" t="s">
        <v>82</v>
      </c>
      <c r="F42" s="32" t="s">
        <v>83</v>
      </c>
      <c r="G42" s="28" t="s">
        <v>84</v>
      </c>
      <c r="H42" s="32" t="s">
        <v>85</v>
      </c>
      <c r="I42" s="28" t="s">
        <v>86</v>
      </c>
      <c r="J42" s="32" t="s">
        <v>166</v>
      </c>
      <c r="K42" s="28" t="s">
        <v>165</v>
      </c>
      <c r="L42" s="28" t="s">
        <v>89</v>
      </c>
      <c r="M42" s="34">
        <v>37733</v>
      </c>
      <c r="N42" s="34"/>
      <c r="O42" s="28" t="s">
        <v>688</v>
      </c>
      <c r="P42" s="28" t="s">
        <v>342</v>
      </c>
      <c r="Q42" s="28" t="s">
        <v>689</v>
      </c>
      <c r="R42" s="28" t="s">
        <v>690</v>
      </c>
      <c r="S42" s="28" t="s">
        <v>690</v>
      </c>
      <c r="T42" s="28"/>
      <c r="U42" s="28" t="s">
        <v>693</v>
      </c>
      <c r="V42" s="28" t="s">
        <v>696</v>
      </c>
      <c r="W42" s="34">
        <v>43580</v>
      </c>
      <c r="X42" s="34">
        <v>43609</v>
      </c>
      <c r="Y42" s="36">
        <v>19400</v>
      </c>
      <c r="Z42" s="36">
        <v>19400</v>
      </c>
      <c r="AA42" s="34">
        <v>43608</v>
      </c>
      <c r="AB42" s="32"/>
      <c r="AC42" s="36">
        <v>19400</v>
      </c>
      <c r="AD42" s="36"/>
      <c r="AE42" s="28" t="s">
        <v>180</v>
      </c>
      <c r="AF42" s="40">
        <f t="shared" si="0"/>
        <v>25</v>
      </c>
      <c r="AG42" s="40">
        <f t="shared" si="1"/>
        <v>4</v>
      </c>
      <c r="AH42" s="40" t="str">
        <f t="shared" si="2"/>
        <v>02401800008346254</v>
      </c>
      <c r="AI42" s="44">
        <f t="shared" si="3"/>
        <v>19400</v>
      </c>
      <c r="AJ42" s="47" t="str">
        <f>IF(AD42&lt;10000,IFERROR(VLOOKUP(AH42,'BK06'!$X$9:$Y$1196,2,0),""),AD42)</f>
        <v/>
      </c>
      <c r="AK42" s="49" t="str">
        <f>IFERROR(VLOOKUP(AH42,'BK06'!$X$9:$Z$1164,3,0),"")</f>
        <v/>
      </c>
      <c r="AL42" s="40"/>
      <c r="AM42" s="51" t="str">
        <f t="shared" si="6"/>
        <v>QK co HDBH so 02401800008346 can phai dong phi 19400d vao ngay 25/4. Vui long lien he TVV de duoc ho tro thu phi!</v>
      </c>
      <c r="AN42" s="54" t="str">
        <f t="shared" si="5"/>
        <v>09773157140977315714</v>
      </c>
    </row>
    <row r="43" spans="1:40" ht="13.5" customHeight="1">
      <c r="A43" s="25">
        <v>38</v>
      </c>
      <c r="B43" s="28" t="s">
        <v>74</v>
      </c>
      <c r="C43" s="28"/>
      <c r="D43" s="32" t="s">
        <v>80</v>
      </c>
      <c r="E43" s="28" t="s">
        <v>82</v>
      </c>
      <c r="F43" s="32" t="s">
        <v>83</v>
      </c>
      <c r="G43" s="28" t="s">
        <v>84</v>
      </c>
      <c r="H43" s="32" t="s">
        <v>85</v>
      </c>
      <c r="I43" s="28" t="s">
        <v>86</v>
      </c>
      <c r="J43" s="32" t="s">
        <v>166</v>
      </c>
      <c r="K43" s="28" t="s">
        <v>165</v>
      </c>
      <c r="L43" s="28" t="s">
        <v>89</v>
      </c>
      <c r="M43" s="34">
        <v>37733</v>
      </c>
      <c r="N43" s="34"/>
      <c r="O43" s="28" t="s">
        <v>705</v>
      </c>
      <c r="P43" s="28" t="s">
        <v>342</v>
      </c>
      <c r="Q43" s="28" t="s">
        <v>689</v>
      </c>
      <c r="R43" s="28" t="s">
        <v>690</v>
      </c>
      <c r="S43" s="28" t="s">
        <v>690</v>
      </c>
      <c r="T43" s="28"/>
      <c r="U43" s="28" t="s">
        <v>706</v>
      </c>
      <c r="V43" s="28" t="s">
        <v>707</v>
      </c>
      <c r="W43" s="34">
        <v>43580</v>
      </c>
      <c r="X43" s="34">
        <v>43609</v>
      </c>
      <c r="Y43" s="36">
        <v>19400</v>
      </c>
      <c r="Z43" s="36">
        <v>19400</v>
      </c>
      <c r="AA43" s="34">
        <v>43608</v>
      </c>
      <c r="AB43" s="32"/>
      <c r="AC43" s="36">
        <v>19400</v>
      </c>
      <c r="AD43" s="36"/>
      <c r="AE43" s="28" t="s">
        <v>180</v>
      </c>
      <c r="AF43" s="40">
        <f t="shared" si="0"/>
        <v>25</v>
      </c>
      <c r="AG43" s="40">
        <f t="shared" si="1"/>
        <v>4</v>
      </c>
      <c r="AH43" s="40" t="str">
        <f t="shared" si="2"/>
        <v>02401800008339254</v>
      </c>
      <c r="AI43" s="44">
        <f t="shared" si="3"/>
        <v>19400</v>
      </c>
      <c r="AJ43" s="47" t="str">
        <f>IF(AD43&lt;10000,IFERROR(VLOOKUP(AH43,'BK06'!$X$9:$Y$1196,2,0),""),AD43)</f>
        <v/>
      </c>
      <c r="AK43" s="49" t="str">
        <f>IFERROR(VLOOKUP(AH43,'BK06'!$X$9:$Z$1164,3,0),"")</f>
        <v/>
      </c>
      <c r="AL43" s="40"/>
      <c r="AM43" s="51" t="str">
        <f t="shared" si="6"/>
        <v>QK co HDBH so 02401800008339 can phai dong phi 19400d vao ngay 25/4. Vui long lien he TVV de duoc ho tro thu phi!</v>
      </c>
      <c r="AN43" s="54" t="str">
        <f t="shared" si="5"/>
        <v>09773157140977315714</v>
      </c>
    </row>
    <row r="44" spans="1:40" ht="13.5" customHeight="1">
      <c r="A44" s="25">
        <v>39</v>
      </c>
      <c r="B44" s="28" t="s">
        <v>74</v>
      </c>
      <c r="C44" s="28"/>
      <c r="D44" s="32" t="s">
        <v>80</v>
      </c>
      <c r="E44" s="28" t="s">
        <v>82</v>
      </c>
      <c r="F44" s="32" t="s">
        <v>83</v>
      </c>
      <c r="G44" s="28" t="s">
        <v>84</v>
      </c>
      <c r="H44" s="32" t="s">
        <v>85</v>
      </c>
      <c r="I44" s="28" t="s">
        <v>86</v>
      </c>
      <c r="J44" s="32" t="s">
        <v>166</v>
      </c>
      <c r="K44" s="28" t="s">
        <v>165</v>
      </c>
      <c r="L44" s="28" t="s">
        <v>89</v>
      </c>
      <c r="M44" s="34">
        <v>37733</v>
      </c>
      <c r="N44" s="34"/>
      <c r="O44" s="28" t="s">
        <v>721</v>
      </c>
      <c r="P44" s="28" t="s">
        <v>342</v>
      </c>
      <c r="Q44" s="28" t="s">
        <v>689</v>
      </c>
      <c r="R44" s="28" t="s">
        <v>690</v>
      </c>
      <c r="S44" s="28" t="s">
        <v>690</v>
      </c>
      <c r="T44" s="28"/>
      <c r="U44" s="28" t="s">
        <v>722</v>
      </c>
      <c r="V44" s="28" t="s">
        <v>723</v>
      </c>
      <c r="W44" s="34">
        <v>43580</v>
      </c>
      <c r="X44" s="34">
        <v>43609</v>
      </c>
      <c r="Y44" s="36">
        <v>19400</v>
      </c>
      <c r="Z44" s="36">
        <v>19400</v>
      </c>
      <c r="AA44" s="34">
        <v>43608</v>
      </c>
      <c r="AB44" s="32"/>
      <c r="AC44" s="36">
        <v>19400</v>
      </c>
      <c r="AD44" s="36"/>
      <c r="AE44" s="28" t="s">
        <v>180</v>
      </c>
      <c r="AF44" s="40">
        <f t="shared" si="0"/>
        <v>25</v>
      </c>
      <c r="AG44" s="40">
        <f t="shared" si="1"/>
        <v>4</v>
      </c>
      <c r="AH44" s="40" t="str">
        <f t="shared" si="2"/>
        <v>02401800008353254</v>
      </c>
      <c r="AI44" s="44">
        <f t="shared" si="3"/>
        <v>19400</v>
      </c>
      <c r="AJ44" s="47" t="str">
        <f>IF(AD44&lt;10000,IFERROR(VLOOKUP(AH44,'BK06'!$X$9:$Y$1196,2,0),""),AD44)</f>
        <v/>
      </c>
      <c r="AK44" s="49" t="str">
        <f>IFERROR(VLOOKUP(AH44,'BK06'!$X$9:$Z$1164,3,0),"")</f>
        <v/>
      </c>
      <c r="AL44" s="40"/>
      <c r="AM44" s="51" t="str">
        <f t="shared" si="6"/>
        <v>QK co HDBH so 02401800008353 can phai dong phi 19400d vao ngay 25/4. Vui long lien he TVV de duoc ho tro thu phi!</v>
      </c>
      <c r="AN44" s="54" t="str">
        <f t="shared" si="5"/>
        <v>09773157140977315714</v>
      </c>
    </row>
    <row r="45" spans="1:40" ht="13.5" customHeight="1">
      <c r="A45" s="25">
        <v>40</v>
      </c>
      <c r="B45" s="28" t="s">
        <v>74</v>
      </c>
      <c r="C45" s="28"/>
      <c r="D45" s="32" t="s">
        <v>80</v>
      </c>
      <c r="E45" s="28" t="s">
        <v>82</v>
      </c>
      <c r="F45" s="32" t="s">
        <v>83</v>
      </c>
      <c r="G45" s="28" t="s">
        <v>84</v>
      </c>
      <c r="H45" s="32" t="s">
        <v>85</v>
      </c>
      <c r="I45" s="28" t="s">
        <v>86</v>
      </c>
      <c r="J45" s="32" t="s">
        <v>166</v>
      </c>
      <c r="K45" s="28" t="s">
        <v>165</v>
      </c>
      <c r="L45" s="28" t="s">
        <v>89</v>
      </c>
      <c r="M45" s="34">
        <v>37733</v>
      </c>
      <c r="N45" s="34"/>
      <c r="O45" s="28" t="s">
        <v>736</v>
      </c>
      <c r="P45" s="28" t="s">
        <v>342</v>
      </c>
      <c r="Q45" s="28" t="s">
        <v>689</v>
      </c>
      <c r="R45" s="28" t="s">
        <v>690</v>
      </c>
      <c r="S45" s="28" t="s">
        <v>690</v>
      </c>
      <c r="T45" s="28"/>
      <c r="U45" s="28" t="s">
        <v>737</v>
      </c>
      <c r="V45" s="28" t="s">
        <v>738</v>
      </c>
      <c r="W45" s="34">
        <v>43580</v>
      </c>
      <c r="X45" s="34">
        <v>43609</v>
      </c>
      <c r="Y45" s="36">
        <v>19400</v>
      </c>
      <c r="Z45" s="36">
        <v>19400</v>
      </c>
      <c r="AA45" s="34">
        <v>43608</v>
      </c>
      <c r="AB45" s="32"/>
      <c r="AC45" s="36">
        <v>19400</v>
      </c>
      <c r="AD45" s="36"/>
      <c r="AE45" s="28" t="s">
        <v>180</v>
      </c>
      <c r="AF45" s="40">
        <f t="shared" si="0"/>
        <v>25</v>
      </c>
      <c r="AG45" s="40">
        <f t="shared" si="1"/>
        <v>4</v>
      </c>
      <c r="AH45" s="40" t="str">
        <f t="shared" si="2"/>
        <v>02401800008315254</v>
      </c>
      <c r="AI45" s="44">
        <f t="shared" si="3"/>
        <v>19400</v>
      </c>
      <c r="AJ45" s="47" t="str">
        <f>IF(AD45&lt;10000,IFERROR(VLOOKUP(AH45,'BK06'!$X$9:$Y$1196,2,0),""),AD45)</f>
        <v/>
      </c>
      <c r="AK45" s="49" t="str">
        <f>IFERROR(VLOOKUP(AH45,'BK06'!$X$9:$Z$1164,3,0),"")</f>
        <v/>
      </c>
      <c r="AL45" s="40"/>
      <c r="AM45" s="51" t="str">
        <f t="shared" si="6"/>
        <v>QK co HDBH so 02401800008315 can phai dong phi 19400d vao ngay 25/4. Vui long lien he TVV de duoc ho tro thu phi!</v>
      </c>
      <c r="AN45" s="54" t="str">
        <f t="shared" si="5"/>
        <v>09773157140977315714</v>
      </c>
    </row>
    <row r="46" spans="1:40" ht="13.5" customHeight="1">
      <c r="A46" s="25">
        <v>41</v>
      </c>
      <c r="B46" s="28" t="s">
        <v>74</v>
      </c>
      <c r="C46" s="28"/>
      <c r="D46" s="32" t="s">
        <v>80</v>
      </c>
      <c r="E46" s="28" t="s">
        <v>82</v>
      </c>
      <c r="F46" s="32" t="s">
        <v>83</v>
      </c>
      <c r="G46" s="28" t="s">
        <v>84</v>
      </c>
      <c r="H46" s="32" t="s">
        <v>85</v>
      </c>
      <c r="I46" s="28" t="s">
        <v>86</v>
      </c>
      <c r="J46" s="32" t="s">
        <v>166</v>
      </c>
      <c r="K46" s="28" t="s">
        <v>165</v>
      </c>
      <c r="L46" s="28" t="s">
        <v>89</v>
      </c>
      <c r="M46" s="34">
        <v>37733</v>
      </c>
      <c r="N46" s="34"/>
      <c r="O46" s="28" t="s">
        <v>183</v>
      </c>
      <c r="P46" s="28" t="s">
        <v>184</v>
      </c>
      <c r="Q46" s="28" t="s">
        <v>482</v>
      </c>
      <c r="R46" s="28"/>
      <c r="S46" s="28"/>
      <c r="T46" s="28" t="s">
        <v>483</v>
      </c>
      <c r="U46" s="28" t="s">
        <v>750</v>
      </c>
      <c r="V46" s="28"/>
      <c r="W46" s="34">
        <v>43581</v>
      </c>
      <c r="X46" s="34">
        <v>43610</v>
      </c>
      <c r="Y46" s="36">
        <v>1002262</v>
      </c>
      <c r="Z46" s="36"/>
      <c r="AA46" s="34"/>
      <c r="AB46" s="32"/>
      <c r="AC46" s="36">
        <v>1002262</v>
      </c>
      <c r="AD46" s="36"/>
      <c r="AE46" s="28" t="s">
        <v>95</v>
      </c>
      <c r="AF46" s="40">
        <f t="shared" si="0"/>
        <v>26</v>
      </c>
      <c r="AG46" s="40">
        <f t="shared" si="1"/>
        <v>4</v>
      </c>
      <c r="AH46" s="40" t="str">
        <f t="shared" si="2"/>
        <v>569058800264</v>
      </c>
      <c r="AI46" s="44">
        <f t="shared" si="3"/>
        <v>1002262</v>
      </c>
      <c r="AJ46" s="47" t="str">
        <f>IF(AD46&lt;10000,IFERROR(VLOOKUP(AH46,'BK06'!$X$9:$Y$1196,2,0),""),AD46)</f>
        <v/>
      </c>
      <c r="AK46" s="49" t="str">
        <f>IFERROR(VLOOKUP(AH46,'BK06'!$X$9:$Z$1164,3,0),"")</f>
        <v/>
      </c>
      <c r="AL46" s="40"/>
      <c r="AM46" s="51" t="str">
        <f t="shared" si="6"/>
        <v>QK co HDBH so 569058800 can phai dong phi 1002262d vao ngay 26/4. Vui long lien he TVV de duoc ho tro thu phi!</v>
      </c>
      <c r="AN46" s="54" t="str">
        <f t="shared" si="5"/>
        <v>0985756396</v>
      </c>
    </row>
    <row r="47" spans="1:40" ht="13.5" customHeight="1">
      <c r="A47" s="25">
        <v>42</v>
      </c>
      <c r="B47" s="28" t="s">
        <v>74</v>
      </c>
      <c r="C47" s="28"/>
      <c r="D47" s="32" t="s">
        <v>80</v>
      </c>
      <c r="E47" s="28" t="s">
        <v>82</v>
      </c>
      <c r="F47" s="32" t="s">
        <v>83</v>
      </c>
      <c r="G47" s="28" t="s">
        <v>84</v>
      </c>
      <c r="H47" s="32" t="s">
        <v>85</v>
      </c>
      <c r="I47" s="28" t="s">
        <v>86</v>
      </c>
      <c r="J47" s="32" t="s">
        <v>166</v>
      </c>
      <c r="K47" s="28" t="s">
        <v>165</v>
      </c>
      <c r="L47" s="28" t="s">
        <v>89</v>
      </c>
      <c r="M47" s="34">
        <v>37733</v>
      </c>
      <c r="N47" s="34"/>
      <c r="O47" s="28" t="s">
        <v>426</v>
      </c>
      <c r="P47" s="28" t="s">
        <v>427</v>
      </c>
      <c r="Q47" s="28" t="s">
        <v>765</v>
      </c>
      <c r="R47" s="28"/>
      <c r="S47" s="28"/>
      <c r="T47" s="28" t="s">
        <v>766</v>
      </c>
      <c r="U47" s="28" t="s">
        <v>425</v>
      </c>
      <c r="V47" s="28"/>
      <c r="W47" s="34">
        <v>43583</v>
      </c>
      <c r="X47" s="34">
        <v>43612</v>
      </c>
      <c r="Y47" s="36">
        <v>500000</v>
      </c>
      <c r="Z47" s="36">
        <v>500000</v>
      </c>
      <c r="AA47" s="34">
        <v>43602</v>
      </c>
      <c r="AB47" s="32"/>
      <c r="AC47" s="36">
        <v>500000</v>
      </c>
      <c r="AD47" s="36"/>
      <c r="AE47" s="28" t="s">
        <v>95</v>
      </c>
      <c r="AF47" s="40">
        <f t="shared" si="0"/>
        <v>28</v>
      </c>
      <c r="AG47" s="40">
        <f t="shared" si="1"/>
        <v>4</v>
      </c>
      <c r="AH47" s="40" t="str">
        <f t="shared" si="2"/>
        <v>568758883284</v>
      </c>
      <c r="AI47" s="44">
        <f t="shared" si="3"/>
        <v>500000</v>
      </c>
      <c r="AJ47" s="47">
        <f>IF(AD47&lt;10000,IFERROR(VLOOKUP(AH47,'BK06'!$X$9:$Y$1196,2,0),""),AD47)</f>
        <v>500000</v>
      </c>
      <c r="AK47" s="49" t="str">
        <f>IFERROR(VLOOKUP(AH47,'BK06'!$X$9:$Z$1164,3,0),"")</f>
        <v>AC/018P-0348844</v>
      </c>
      <c r="AL47" s="40"/>
      <c r="AM47" s="51" t="str">
        <f t="shared" si="6"/>
        <v>QK co HDBH so 568758883 can phai dong phi 500000d vao ngay 28/4. Vui long lien he TVV de duoc ho tro thu phi!</v>
      </c>
      <c r="AN47" s="54" t="str">
        <f t="shared" si="5"/>
        <v>01635655999</v>
      </c>
    </row>
    <row r="48" spans="1:40" ht="13.5" customHeight="1">
      <c r="A48" s="25">
        <v>43</v>
      </c>
      <c r="B48" s="28" t="s">
        <v>74</v>
      </c>
      <c r="C48" s="28"/>
      <c r="D48" s="32" t="s">
        <v>80</v>
      </c>
      <c r="E48" s="28" t="s">
        <v>82</v>
      </c>
      <c r="F48" s="32" t="s">
        <v>83</v>
      </c>
      <c r="G48" s="28" t="s">
        <v>84</v>
      </c>
      <c r="H48" s="32" t="s">
        <v>85</v>
      </c>
      <c r="I48" s="28" t="s">
        <v>86</v>
      </c>
      <c r="J48" s="32" t="s">
        <v>166</v>
      </c>
      <c r="K48" s="28" t="s">
        <v>165</v>
      </c>
      <c r="L48" s="28" t="s">
        <v>89</v>
      </c>
      <c r="M48" s="34">
        <v>37733</v>
      </c>
      <c r="N48" s="34"/>
      <c r="O48" s="28" t="s">
        <v>773</v>
      </c>
      <c r="P48" s="28" t="s">
        <v>774</v>
      </c>
      <c r="Q48" s="28" t="s">
        <v>775</v>
      </c>
      <c r="R48" s="28"/>
      <c r="S48" s="28"/>
      <c r="T48" s="28"/>
      <c r="U48" s="28" t="s">
        <v>776</v>
      </c>
      <c r="V48" s="28"/>
      <c r="W48" s="34">
        <v>43583</v>
      </c>
      <c r="X48" s="34">
        <v>43612</v>
      </c>
      <c r="Y48" s="36">
        <v>599500</v>
      </c>
      <c r="Z48" s="36"/>
      <c r="AA48" s="34"/>
      <c r="AB48" s="32"/>
      <c r="AC48" s="36">
        <v>599500</v>
      </c>
      <c r="AD48" s="36"/>
      <c r="AE48" s="28" t="s">
        <v>180</v>
      </c>
      <c r="AF48" s="40">
        <f t="shared" si="0"/>
        <v>28</v>
      </c>
      <c r="AG48" s="40">
        <f t="shared" si="1"/>
        <v>4</v>
      </c>
      <c r="AH48" s="40" t="str">
        <f t="shared" si="2"/>
        <v>03901800002577284</v>
      </c>
      <c r="AI48" s="44">
        <f t="shared" si="3"/>
        <v>599500</v>
      </c>
      <c r="AJ48" s="47" t="str">
        <f>IF(AD48&lt;10000,IFERROR(VLOOKUP(AH48,'BK06'!$X$9:$Y$1196,2,0),""),AD48)</f>
        <v/>
      </c>
      <c r="AK48" s="49" t="str">
        <f>IFERROR(VLOOKUP(AH48,'BK06'!$X$9:$Z$1164,3,0),"")</f>
        <v/>
      </c>
      <c r="AL48" s="40"/>
      <c r="AM48" s="51" t="str">
        <f t="shared" si="6"/>
        <v>QK co HDBH so 03901800002577 can phai dong phi 599500d vao ngay 28/4. Vui long lien he TVV de duoc ho tro thu phi!</v>
      </c>
      <c r="AN48" s="54" t="str">
        <f t="shared" si="5"/>
        <v/>
      </c>
    </row>
    <row r="49" spans="1:40" ht="13.5" customHeight="1">
      <c r="A49" s="25">
        <v>44</v>
      </c>
      <c r="B49" s="28" t="s">
        <v>74</v>
      </c>
      <c r="C49" s="28"/>
      <c r="D49" s="32" t="s">
        <v>80</v>
      </c>
      <c r="E49" s="28" t="s">
        <v>82</v>
      </c>
      <c r="F49" s="32" t="s">
        <v>83</v>
      </c>
      <c r="G49" s="28" t="s">
        <v>84</v>
      </c>
      <c r="H49" s="32" t="s">
        <v>85</v>
      </c>
      <c r="I49" s="28" t="s">
        <v>86</v>
      </c>
      <c r="J49" s="32" t="s">
        <v>166</v>
      </c>
      <c r="K49" s="28" t="s">
        <v>165</v>
      </c>
      <c r="L49" s="28" t="s">
        <v>89</v>
      </c>
      <c r="M49" s="34">
        <v>37733</v>
      </c>
      <c r="N49" s="34"/>
      <c r="O49" s="28" t="s">
        <v>789</v>
      </c>
      <c r="P49" s="28" t="s">
        <v>774</v>
      </c>
      <c r="Q49" s="28" t="s">
        <v>775</v>
      </c>
      <c r="R49" s="28"/>
      <c r="S49" s="28"/>
      <c r="T49" s="28"/>
      <c r="U49" s="28" t="s">
        <v>790</v>
      </c>
      <c r="V49" s="28"/>
      <c r="W49" s="34">
        <v>43583</v>
      </c>
      <c r="X49" s="34">
        <v>43612</v>
      </c>
      <c r="Y49" s="36">
        <v>398300</v>
      </c>
      <c r="Z49" s="36"/>
      <c r="AA49" s="34"/>
      <c r="AB49" s="32"/>
      <c r="AC49" s="36">
        <v>398300</v>
      </c>
      <c r="AD49" s="36"/>
      <c r="AE49" s="28" t="s">
        <v>180</v>
      </c>
      <c r="AF49" s="40">
        <f t="shared" si="0"/>
        <v>28</v>
      </c>
      <c r="AG49" s="40">
        <f t="shared" si="1"/>
        <v>4</v>
      </c>
      <c r="AH49" s="40" t="str">
        <f t="shared" si="2"/>
        <v>03701800036578284</v>
      </c>
      <c r="AI49" s="44">
        <f t="shared" si="3"/>
        <v>398300</v>
      </c>
      <c r="AJ49" s="47" t="str">
        <f>IF(AD49&lt;10000,IFERROR(VLOOKUP(AH49,'BK06'!$X$9:$Y$1196,2,0),""),AD49)</f>
        <v/>
      </c>
      <c r="AK49" s="49" t="str">
        <f>IFERROR(VLOOKUP(AH49,'BK06'!$X$9:$Z$1164,3,0),"")</f>
        <v/>
      </c>
      <c r="AL49" s="40"/>
      <c r="AM49" s="51" t="str">
        <f t="shared" si="6"/>
        <v>QK co HDBH so 03701800036578 can phai dong phi 398300d vao ngay 28/4. Vui long lien he TVV de duoc ho tro thu phi!</v>
      </c>
      <c r="AN49" s="54" t="str">
        <f t="shared" si="5"/>
        <v/>
      </c>
    </row>
    <row r="50" spans="1:40" ht="13.5" customHeight="1">
      <c r="A50" s="25">
        <v>45</v>
      </c>
      <c r="B50" s="28" t="s">
        <v>74</v>
      </c>
      <c r="C50" s="28"/>
      <c r="D50" s="32" t="s">
        <v>80</v>
      </c>
      <c r="E50" s="28" t="s">
        <v>82</v>
      </c>
      <c r="F50" s="32" t="s">
        <v>83</v>
      </c>
      <c r="G50" s="28" t="s">
        <v>84</v>
      </c>
      <c r="H50" s="32" t="s">
        <v>85</v>
      </c>
      <c r="I50" s="28" t="s">
        <v>86</v>
      </c>
      <c r="J50" s="32" t="s">
        <v>166</v>
      </c>
      <c r="K50" s="28" t="s">
        <v>165</v>
      </c>
      <c r="L50" s="28" t="s">
        <v>89</v>
      </c>
      <c r="M50" s="34">
        <v>37733</v>
      </c>
      <c r="N50" s="34"/>
      <c r="O50" s="28" t="s">
        <v>803</v>
      </c>
      <c r="P50" s="28" t="s">
        <v>804</v>
      </c>
      <c r="Q50" s="28" t="s">
        <v>805</v>
      </c>
      <c r="R50" s="28" t="s">
        <v>806</v>
      </c>
      <c r="S50" s="28" t="s">
        <v>807</v>
      </c>
      <c r="T50" s="28"/>
      <c r="U50" s="28" t="s">
        <v>808</v>
      </c>
      <c r="V50" s="28"/>
      <c r="W50" s="34">
        <v>43583</v>
      </c>
      <c r="X50" s="34">
        <v>43612</v>
      </c>
      <c r="Y50" s="36">
        <v>500000</v>
      </c>
      <c r="Z50" s="36"/>
      <c r="AA50" s="34"/>
      <c r="AB50" s="32"/>
      <c r="AC50" s="36">
        <v>500000</v>
      </c>
      <c r="AD50" s="36"/>
      <c r="AE50" s="28" t="s">
        <v>95</v>
      </c>
      <c r="AF50" s="40">
        <f t="shared" si="0"/>
        <v>28</v>
      </c>
      <c r="AG50" s="40">
        <f t="shared" si="1"/>
        <v>4</v>
      </c>
      <c r="AH50" s="40" t="str">
        <f t="shared" si="2"/>
        <v>568776961284</v>
      </c>
      <c r="AI50" s="44">
        <f t="shared" si="3"/>
        <v>500000</v>
      </c>
      <c r="AJ50" s="47" t="str">
        <f>IF(AD50&lt;10000,IFERROR(VLOOKUP(AH50,'BK06'!$X$9:$Y$1196,2,0),""),AD50)</f>
        <v/>
      </c>
      <c r="AK50" s="49" t="str">
        <f>IFERROR(VLOOKUP(AH50,'BK06'!$X$9:$Z$1164,3,0),"")</f>
        <v/>
      </c>
      <c r="AL50" s="40"/>
      <c r="AM50" s="51" t="str">
        <f t="shared" si="6"/>
        <v>QK co HDBH so 568776961 can phai dong phi 500000d vao ngay 28/4. Vui long lien he TVV de duoc ho tro thu phi!</v>
      </c>
      <c r="AN50" s="54" t="str">
        <f t="shared" si="5"/>
        <v>03335060020333500081</v>
      </c>
    </row>
    <row r="51" spans="1:40" ht="13.5" customHeight="1">
      <c r="A51" s="25">
        <v>46</v>
      </c>
      <c r="B51" s="28" t="s">
        <v>74</v>
      </c>
      <c r="C51" s="28"/>
      <c r="D51" s="32" t="s">
        <v>80</v>
      </c>
      <c r="E51" s="28" t="s">
        <v>82</v>
      </c>
      <c r="F51" s="32" t="s">
        <v>83</v>
      </c>
      <c r="G51" s="28" t="s">
        <v>84</v>
      </c>
      <c r="H51" s="32" t="s">
        <v>85</v>
      </c>
      <c r="I51" s="28" t="s">
        <v>86</v>
      </c>
      <c r="J51" s="32" t="s">
        <v>166</v>
      </c>
      <c r="K51" s="28" t="s">
        <v>165</v>
      </c>
      <c r="L51" s="28" t="s">
        <v>89</v>
      </c>
      <c r="M51" s="34">
        <v>37733</v>
      </c>
      <c r="N51" s="34"/>
      <c r="O51" s="28" t="s">
        <v>430</v>
      </c>
      <c r="P51" s="28" t="s">
        <v>431</v>
      </c>
      <c r="Q51" s="28" t="s">
        <v>822</v>
      </c>
      <c r="R51" s="28"/>
      <c r="S51" s="28"/>
      <c r="T51" s="28" t="s">
        <v>823</v>
      </c>
      <c r="U51" s="28" t="s">
        <v>429</v>
      </c>
      <c r="V51" s="28"/>
      <c r="W51" s="34">
        <v>43584</v>
      </c>
      <c r="X51" s="34">
        <v>43613</v>
      </c>
      <c r="Y51" s="36">
        <v>1002423</v>
      </c>
      <c r="Z51" s="36">
        <v>1002423</v>
      </c>
      <c r="AA51" s="34">
        <v>43608</v>
      </c>
      <c r="AB51" s="32"/>
      <c r="AC51" s="36">
        <v>1002423</v>
      </c>
      <c r="AD51" s="36"/>
      <c r="AE51" s="28" t="s">
        <v>95</v>
      </c>
      <c r="AF51" s="40">
        <f t="shared" si="0"/>
        <v>29</v>
      </c>
      <c r="AG51" s="40">
        <f t="shared" si="1"/>
        <v>4</v>
      </c>
      <c r="AH51" s="40" t="str">
        <f t="shared" si="2"/>
        <v>568858237294</v>
      </c>
      <c r="AI51" s="44">
        <f t="shared" si="3"/>
        <v>1002423</v>
      </c>
      <c r="AJ51" s="47">
        <f>IF(AD51&lt;10000,IFERROR(VLOOKUP(AH51,'BK06'!$X$9:$Y$1196,2,0),""),AD51)</f>
        <v>1002423</v>
      </c>
      <c r="AK51" s="49" t="str">
        <f>IFERROR(VLOOKUP(AH51,'BK06'!$X$9:$Z$1164,3,0),"")</f>
        <v>AC/018P-0348862</v>
      </c>
      <c r="AL51" s="40"/>
      <c r="AM51" s="51" t="str">
        <f t="shared" si="6"/>
        <v>QK co HDBH so 568858237 can phai dong phi 1002423d vao ngay 29/4. Vui long lien he TVV de duoc ho tro thu phi!</v>
      </c>
      <c r="AN51" s="54" t="str">
        <f t="shared" si="5"/>
        <v>01654975125</v>
      </c>
    </row>
    <row r="52" spans="1:40" ht="13.5" customHeight="1">
      <c r="A52" s="25">
        <v>47</v>
      </c>
      <c r="B52" s="28" t="s">
        <v>74</v>
      </c>
      <c r="C52" s="28"/>
      <c r="D52" s="32" t="s">
        <v>80</v>
      </c>
      <c r="E52" s="28" t="s">
        <v>82</v>
      </c>
      <c r="F52" s="32" t="s">
        <v>83</v>
      </c>
      <c r="G52" s="28" t="s">
        <v>84</v>
      </c>
      <c r="H52" s="32" t="s">
        <v>85</v>
      </c>
      <c r="I52" s="28" t="s">
        <v>86</v>
      </c>
      <c r="J52" s="32" t="s">
        <v>166</v>
      </c>
      <c r="K52" s="28" t="s">
        <v>165</v>
      </c>
      <c r="L52" s="28" t="s">
        <v>89</v>
      </c>
      <c r="M52" s="34">
        <v>37733</v>
      </c>
      <c r="N52" s="34"/>
      <c r="O52" s="28" t="s">
        <v>440</v>
      </c>
      <c r="P52" s="28" t="s">
        <v>441</v>
      </c>
      <c r="Q52" s="28" t="s">
        <v>834</v>
      </c>
      <c r="R52" s="28" t="s">
        <v>835</v>
      </c>
      <c r="S52" s="28"/>
      <c r="T52" s="28"/>
      <c r="U52" s="28" t="s">
        <v>439</v>
      </c>
      <c r="V52" s="28"/>
      <c r="W52" s="34">
        <v>43585</v>
      </c>
      <c r="X52" s="34">
        <v>43615</v>
      </c>
      <c r="Y52" s="36">
        <v>500000</v>
      </c>
      <c r="Z52" s="36">
        <v>500000</v>
      </c>
      <c r="AA52" s="34">
        <v>43598</v>
      </c>
      <c r="AB52" s="32"/>
      <c r="AC52" s="36">
        <v>500000</v>
      </c>
      <c r="AD52" s="36"/>
      <c r="AE52" s="28" t="s">
        <v>95</v>
      </c>
      <c r="AF52" s="40">
        <f t="shared" si="0"/>
        <v>30</v>
      </c>
      <c r="AG52" s="40">
        <f t="shared" si="1"/>
        <v>4</v>
      </c>
      <c r="AH52" s="40" t="str">
        <f t="shared" si="2"/>
        <v>568797458304</v>
      </c>
      <c r="AI52" s="44">
        <f t="shared" si="3"/>
        <v>500000</v>
      </c>
      <c r="AJ52" s="47">
        <f>IF(AD52&lt;10000,IFERROR(VLOOKUP(AH52,'BK06'!$X$9:$Y$1196,2,0),""),AD52)</f>
        <v>500000</v>
      </c>
      <c r="AK52" s="49" t="str">
        <f>IFERROR(VLOOKUP(AH52,'BK06'!$X$9:$Z$1164,3,0),"")</f>
        <v>AC/018P-0348868</v>
      </c>
      <c r="AL52" s="40"/>
      <c r="AM52" s="51" t="str">
        <f t="shared" si="6"/>
        <v>QK co HDBH so 568797458 can phai dong phi 500000d vao ngay 30/4. Vui long lien he TVV de duoc ho tro thu phi!</v>
      </c>
      <c r="AN52" s="54" t="str">
        <f t="shared" si="5"/>
        <v>01653075234</v>
      </c>
    </row>
    <row r="53" spans="1:40" ht="13.5" customHeight="1">
      <c r="A53" s="25">
        <v>48</v>
      </c>
      <c r="B53" s="28" t="s">
        <v>74</v>
      </c>
      <c r="C53" s="28"/>
      <c r="D53" s="32" t="s">
        <v>80</v>
      </c>
      <c r="E53" s="28" t="s">
        <v>82</v>
      </c>
      <c r="F53" s="32" t="s">
        <v>83</v>
      </c>
      <c r="G53" s="28" t="s">
        <v>84</v>
      </c>
      <c r="H53" s="32" t="s">
        <v>85</v>
      </c>
      <c r="I53" s="28" t="s">
        <v>86</v>
      </c>
      <c r="J53" s="32" t="s">
        <v>166</v>
      </c>
      <c r="K53" s="28" t="s">
        <v>165</v>
      </c>
      <c r="L53" s="28" t="s">
        <v>89</v>
      </c>
      <c r="M53" s="34">
        <v>37733</v>
      </c>
      <c r="N53" s="34"/>
      <c r="O53" s="28" t="s">
        <v>848</v>
      </c>
      <c r="P53" s="28" t="s">
        <v>849</v>
      </c>
      <c r="Q53" s="28" t="s">
        <v>850</v>
      </c>
      <c r="R53" s="28"/>
      <c r="S53" s="28"/>
      <c r="T53" s="28"/>
      <c r="U53" s="28" t="s">
        <v>851</v>
      </c>
      <c r="V53" s="28" t="s">
        <v>851</v>
      </c>
      <c r="W53" s="34">
        <v>43586</v>
      </c>
      <c r="X53" s="34">
        <v>43677</v>
      </c>
      <c r="Y53" s="36">
        <v>123100</v>
      </c>
      <c r="Z53" s="36">
        <v>123100</v>
      </c>
      <c r="AA53" s="34">
        <v>43605</v>
      </c>
      <c r="AB53" s="32"/>
      <c r="AC53" s="36">
        <v>123100</v>
      </c>
      <c r="AD53" s="36"/>
      <c r="AE53" s="28" t="s">
        <v>180</v>
      </c>
      <c r="AF53" s="40">
        <f t="shared" si="0"/>
        <v>1</v>
      </c>
      <c r="AG53" s="40">
        <f t="shared" si="1"/>
        <v>5</v>
      </c>
      <c r="AH53" s="40" t="str">
        <f t="shared" si="2"/>
        <v>0230180013979115</v>
      </c>
      <c r="AI53" s="44">
        <f t="shared" si="3"/>
        <v>123100</v>
      </c>
      <c r="AJ53" s="47">
        <f>IF(AD53&lt;10000,IFERROR(VLOOKUP(AH53,'BK06'!$X$9:$Y$1196,2,0),""),AD53)</f>
        <v>123100</v>
      </c>
      <c r="AK53" s="49" t="str">
        <f>IFERROR(VLOOKUP(AH53,'BK06'!$X$9:$Z$1164,3,0),"")</f>
        <v>AC/018P-0349875</v>
      </c>
      <c r="AL53" s="40"/>
      <c r="AM53" s="51" t="str">
        <f t="shared" si="6"/>
        <v>QK co HDBH so 02301800139791 can phai dong phi 123100d vao ngay 1/5. Vui long lien he TVV de duoc ho tro thu phi!</v>
      </c>
      <c r="AN53" s="54" t="str">
        <f t="shared" si="5"/>
        <v/>
      </c>
    </row>
    <row r="54" spans="1:40" ht="13.5" customHeight="1">
      <c r="A54" s="25">
        <v>49</v>
      </c>
      <c r="B54" s="28" t="s">
        <v>74</v>
      </c>
      <c r="C54" s="28"/>
      <c r="D54" s="32" t="s">
        <v>80</v>
      </c>
      <c r="E54" s="28" t="s">
        <v>82</v>
      </c>
      <c r="F54" s="32" t="s">
        <v>83</v>
      </c>
      <c r="G54" s="28" t="s">
        <v>84</v>
      </c>
      <c r="H54" s="32" t="s">
        <v>85</v>
      </c>
      <c r="I54" s="28" t="s">
        <v>86</v>
      </c>
      <c r="J54" s="32" t="s">
        <v>166</v>
      </c>
      <c r="K54" s="28" t="s">
        <v>165</v>
      </c>
      <c r="L54" s="28" t="s">
        <v>89</v>
      </c>
      <c r="M54" s="34">
        <v>37733</v>
      </c>
      <c r="N54" s="34"/>
      <c r="O54" s="28" t="s">
        <v>857</v>
      </c>
      <c r="P54" s="28" t="s">
        <v>858</v>
      </c>
      <c r="Q54" s="28" t="s">
        <v>859</v>
      </c>
      <c r="R54" s="28"/>
      <c r="S54" s="28"/>
      <c r="T54" s="28" t="s">
        <v>860</v>
      </c>
      <c r="U54" s="28" t="s">
        <v>861</v>
      </c>
      <c r="V54" s="28"/>
      <c r="W54" s="34">
        <v>43587</v>
      </c>
      <c r="X54" s="34">
        <v>43617</v>
      </c>
      <c r="Y54" s="36">
        <v>523549</v>
      </c>
      <c r="Z54" s="36">
        <v>523549</v>
      </c>
      <c r="AA54" s="34">
        <v>43607</v>
      </c>
      <c r="AB54" s="32"/>
      <c r="AC54" s="36">
        <v>523549</v>
      </c>
      <c r="AD54" s="36"/>
      <c r="AE54" s="28" t="s">
        <v>95</v>
      </c>
      <c r="AF54" s="40">
        <f t="shared" si="0"/>
        <v>2</v>
      </c>
      <c r="AG54" s="40">
        <f t="shared" si="1"/>
        <v>5</v>
      </c>
      <c r="AH54" s="40" t="str">
        <f t="shared" si="2"/>
        <v>56855902725</v>
      </c>
      <c r="AI54" s="44">
        <f t="shared" si="3"/>
        <v>523549</v>
      </c>
      <c r="AJ54" s="47">
        <f>IF(AD54&lt;10000,IFERROR(VLOOKUP(AH54,'BK06'!$X$9:$Y$1196,2,0),""),AD54)</f>
        <v>523549</v>
      </c>
      <c r="AK54" s="49" t="str">
        <f>IFERROR(VLOOKUP(AH54,'BK06'!$X$9:$Z$1164,3,0),"")</f>
        <v>AC/018P-0349876</v>
      </c>
      <c r="AL54" s="40"/>
      <c r="AM54" s="51" t="str">
        <f t="shared" si="6"/>
        <v>QK co HDBH so 568559027 can phai dong phi 523549d vao ngay 2/5. Vui long lien he TVV de duoc ho tro thu phi!</v>
      </c>
      <c r="AN54" s="54" t="str">
        <f t="shared" si="5"/>
        <v>0985741609</v>
      </c>
    </row>
    <row r="55" spans="1:40" ht="13.5" customHeight="1">
      <c r="A55" s="25">
        <v>50</v>
      </c>
      <c r="B55" s="28" t="s">
        <v>74</v>
      </c>
      <c r="C55" s="28"/>
      <c r="D55" s="32" t="s">
        <v>80</v>
      </c>
      <c r="E55" s="28" t="s">
        <v>82</v>
      </c>
      <c r="F55" s="32" t="s">
        <v>83</v>
      </c>
      <c r="G55" s="28" t="s">
        <v>84</v>
      </c>
      <c r="H55" s="32" t="s">
        <v>85</v>
      </c>
      <c r="I55" s="28" t="s">
        <v>86</v>
      </c>
      <c r="J55" s="32" t="s">
        <v>166</v>
      </c>
      <c r="K55" s="28" t="s">
        <v>165</v>
      </c>
      <c r="L55" s="28" t="s">
        <v>89</v>
      </c>
      <c r="M55" s="34">
        <v>37733</v>
      </c>
      <c r="N55" s="34"/>
      <c r="O55" s="28" t="s">
        <v>876</v>
      </c>
      <c r="P55" s="28" t="s">
        <v>877</v>
      </c>
      <c r="Q55" s="28" t="s">
        <v>878</v>
      </c>
      <c r="R55" s="28"/>
      <c r="S55" s="28"/>
      <c r="T55" s="28"/>
      <c r="U55" s="28" t="s">
        <v>879</v>
      </c>
      <c r="V55" s="28" t="s">
        <v>879</v>
      </c>
      <c r="W55" s="34">
        <v>43588</v>
      </c>
      <c r="X55" s="34">
        <v>43618</v>
      </c>
      <c r="Y55" s="36">
        <v>67900</v>
      </c>
      <c r="Z55" s="36">
        <v>67900</v>
      </c>
      <c r="AA55" s="34">
        <v>43607</v>
      </c>
      <c r="AB55" s="32"/>
      <c r="AC55" s="36">
        <v>67900</v>
      </c>
      <c r="AD55" s="36"/>
      <c r="AE55" s="28" t="s">
        <v>180</v>
      </c>
      <c r="AF55" s="40">
        <f t="shared" si="0"/>
        <v>3</v>
      </c>
      <c r="AG55" s="40">
        <f t="shared" si="1"/>
        <v>5</v>
      </c>
      <c r="AH55" s="40" t="str">
        <f t="shared" si="2"/>
        <v>0230180022272135</v>
      </c>
      <c r="AI55" s="44">
        <f t="shared" si="3"/>
        <v>67900</v>
      </c>
      <c r="AJ55" s="47">
        <f>IF(AD55&lt;10000,IFERROR(VLOOKUP(AH55,'BK06'!$X$9:$Y$1196,2,0),""),AD55)</f>
        <v>67900</v>
      </c>
      <c r="AK55" s="49" t="str">
        <f>IFERROR(VLOOKUP(AH55,'BK06'!$X$9:$Z$1164,3,0),"")</f>
        <v>AC/018P-0349877</v>
      </c>
      <c r="AL55" s="40"/>
      <c r="AM55" s="51" t="str">
        <f t="shared" si="6"/>
        <v>QK co HDBH so 02301800222721 can phai dong phi 67900d vao ngay 3/5. Vui long lien he TVV de duoc ho tro thu phi!</v>
      </c>
      <c r="AN55" s="54" t="str">
        <f t="shared" si="5"/>
        <v/>
      </c>
    </row>
    <row r="56" spans="1:40" ht="13.5" customHeight="1">
      <c r="A56" s="25">
        <v>51</v>
      </c>
      <c r="B56" s="28" t="s">
        <v>74</v>
      </c>
      <c r="C56" s="28"/>
      <c r="D56" s="32" t="s">
        <v>80</v>
      </c>
      <c r="E56" s="28" t="s">
        <v>82</v>
      </c>
      <c r="F56" s="32" t="s">
        <v>83</v>
      </c>
      <c r="G56" s="28" t="s">
        <v>84</v>
      </c>
      <c r="H56" s="32" t="s">
        <v>85</v>
      </c>
      <c r="I56" s="28" t="s">
        <v>86</v>
      </c>
      <c r="J56" s="32" t="s">
        <v>166</v>
      </c>
      <c r="K56" s="28" t="s">
        <v>165</v>
      </c>
      <c r="L56" s="28" t="s">
        <v>89</v>
      </c>
      <c r="M56" s="34">
        <v>37733</v>
      </c>
      <c r="N56" s="34"/>
      <c r="O56" s="28" t="s">
        <v>889</v>
      </c>
      <c r="P56" s="28" t="s">
        <v>890</v>
      </c>
      <c r="Q56" s="28" t="s">
        <v>891</v>
      </c>
      <c r="R56" s="28"/>
      <c r="S56" s="28"/>
      <c r="T56" s="28" t="s">
        <v>892</v>
      </c>
      <c r="U56" s="28" t="s">
        <v>893</v>
      </c>
      <c r="V56" s="28"/>
      <c r="W56" s="34">
        <v>43588</v>
      </c>
      <c r="X56" s="34">
        <v>43679</v>
      </c>
      <c r="Y56" s="36">
        <v>1501526</v>
      </c>
      <c r="Z56" s="36"/>
      <c r="AA56" s="34"/>
      <c r="AB56" s="32"/>
      <c r="AC56" s="36">
        <v>1501526</v>
      </c>
      <c r="AD56" s="36"/>
      <c r="AE56" s="28" t="s">
        <v>95</v>
      </c>
      <c r="AF56" s="40">
        <f t="shared" si="0"/>
        <v>3</v>
      </c>
      <c r="AG56" s="40">
        <f t="shared" si="1"/>
        <v>5</v>
      </c>
      <c r="AH56" s="40" t="str">
        <f t="shared" si="2"/>
        <v>56862325135</v>
      </c>
      <c r="AI56" s="44">
        <f t="shared" si="3"/>
        <v>1501526</v>
      </c>
      <c r="AJ56" s="47" t="str">
        <f>IF(AD56&lt;10000,IFERROR(VLOOKUP(AH56,'BK06'!$X$9:$Y$1196,2,0),""),AD56)</f>
        <v/>
      </c>
      <c r="AK56" s="49" t="str">
        <f>IFERROR(VLOOKUP(AH56,'BK06'!$X$9:$Z$1164,3,0),"")</f>
        <v/>
      </c>
      <c r="AL56" s="40"/>
      <c r="AM56" s="51" t="str">
        <f t="shared" si="6"/>
        <v>QK co HDBH so 568623251 can phai dong phi 1501526d vao ngay 3/5. Vui long lien he TVV de duoc ho tro thu phi!</v>
      </c>
      <c r="AN56" s="54" t="str">
        <f t="shared" si="5"/>
        <v>01678505285</v>
      </c>
    </row>
    <row r="57" spans="1:40" ht="13.5" customHeight="1">
      <c r="A57" s="25">
        <v>52</v>
      </c>
      <c r="B57" s="28" t="s">
        <v>74</v>
      </c>
      <c r="C57" s="28"/>
      <c r="D57" s="32" t="s">
        <v>80</v>
      </c>
      <c r="E57" s="28" t="s">
        <v>82</v>
      </c>
      <c r="F57" s="32" t="s">
        <v>83</v>
      </c>
      <c r="G57" s="28" t="s">
        <v>84</v>
      </c>
      <c r="H57" s="32" t="s">
        <v>85</v>
      </c>
      <c r="I57" s="28" t="s">
        <v>86</v>
      </c>
      <c r="J57" s="32" t="s">
        <v>166</v>
      </c>
      <c r="K57" s="28" t="s">
        <v>165</v>
      </c>
      <c r="L57" s="28" t="s">
        <v>89</v>
      </c>
      <c r="M57" s="34">
        <v>37733</v>
      </c>
      <c r="N57" s="34"/>
      <c r="O57" s="28" t="s">
        <v>905</v>
      </c>
      <c r="P57" s="28" t="s">
        <v>907</v>
      </c>
      <c r="Q57" s="28" t="s">
        <v>909</v>
      </c>
      <c r="R57" s="28"/>
      <c r="S57" s="28"/>
      <c r="T57" s="28" t="s">
        <v>912</v>
      </c>
      <c r="U57" s="28" t="s">
        <v>913</v>
      </c>
      <c r="V57" s="28"/>
      <c r="W57" s="34">
        <v>43588</v>
      </c>
      <c r="X57" s="34">
        <v>43679</v>
      </c>
      <c r="Y57" s="36">
        <v>1501795</v>
      </c>
      <c r="Z57" s="36">
        <v>1501795</v>
      </c>
      <c r="AA57" s="34">
        <v>43605</v>
      </c>
      <c r="AB57" s="32"/>
      <c r="AC57" s="36">
        <v>1501795</v>
      </c>
      <c r="AD57" s="36"/>
      <c r="AE57" s="28" t="s">
        <v>95</v>
      </c>
      <c r="AF57" s="40">
        <f t="shared" si="0"/>
        <v>3</v>
      </c>
      <c r="AG57" s="40">
        <f t="shared" si="1"/>
        <v>5</v>
      </c>
      <c r="AH57" s="40" t="str">
        <f t="shared" si="2"/>
        <v>56895862635</v>
      </c>
      <c r="AI57" s="44">
        <f t="shared" si="3"/>
        <v>1501795</v>
      </c>
      <c r="AJ57" s="47">
        <f>IF(AD57&lt;10000,IFERROR(VLOOKUP(AH57,'BK06'!$X$9:$Y$1196,2,0),""),AD57)</f>
        <v>1501795</v>
      </c>
      <c r="AK57" s="49" t="str">
        <f>IFERROR(VLOOKUP(AH57,'BK06'!$X$9:$Z$1164,3,0),"")</f>
        <v>AC/018P-0349879</v>
      </c>
      <c r="AL57" s="40"/>
      <c r="AM57" s="51" t="str">
        <f t="shared" si="6"/>
        <v>QK co HDBH so 568958626 can phai dong phi 1501795d vao ngay 3/5. Vui long lien he TVV de duoc ho tro thu phi!</v>
      </c>
      <c r="AN57" s="54" t="str">
        <f t="shared" si="5"/>
        <v>0965070056</v>
      </c>
    </row>
    <row r="58" spans="1:40" ht="13.5" customHeight="1">
      <c r="A58" s="25">
        <v>53</v>
      </c>
      <c r="B58" s="28" t="s">
        <v>74</v>
      </c>
      <c r="C58" s="28"/>
      <c r="D58" s="32" t="s">
        <v>80</v>
      </c>
      <c r="E58" s="28" t="s">
        <v>82</v>
      </c>
      <c r="F58" s="32" t="s">
        <v>83</v>
      </c>
      <c r="G58" s="28" t="s">
        <v>84</v>
      </c>
      <c r="H58" s="32" t="s">
        <v>85</v>
      </c>
      <c r="I58" s="28" t="s">
        <v>86</v>
      </c>
      <c r="J58" s="32" t="s">
        <v>166</v>
      </c>
      <c r="K58" s="28" t="s">
        <v>165</v>
      </c>
      <c r="L58" s="28" t="s">
        <v>89</v>
      </c>
      <c r="M58" s="34">
        <v>37733</v>
      </c>
      <c r="N58" s="34"/>
      <c r="O58" s="28" t="s">
        <v>923</v>
      </c>
      <c r="P58" s="28" t="s">
        <v>924</v>
      </c>
      <c r="Q58" s="28" t="s">
        <v>925</v>
      </c>
      <c r="R58" s="28" t="s">
        <v>927</v>
      </c>
      <c r="S58" s="28"/>
      <c r="T58" s="28"/>
      <c r="U58" s="28" t="s">
        <v>930</v>
      </c>
      <c r="V58" s="28" t="s">
        <v>930</v>
      </c>
      <c r="W58" s="34">
        <v>43589</v>
      </c>
      <c r="X58" s="34">
        <v>43680</v>
      </c>
      <c r="Y58" s="36">
        <v>1499900</v>
      </c>
      <c r="Z58" s="36">
        <v>1499900</v>
      </c>
      <c r="AA58" s="34">
        <v>43607</v>
      </c>
      <c r="AB58" s="32"/>
      <c r="AC58" s="36">
        <v>1499900</v>
      </c>
      <c r="AD58" s="36"/>
      <c r="AE58" s="28" t="s">
        <v>180</v>
      </c>
      <c r="AF58" s="40">
        <f t="shared" si="0"/>
        <v>4</v>
      </c>
      <c r="AG58" s="40">
        <f t="shared" si="1"/>
        <v>5</v>
      </c>
      <c r="AH58" s="40" t="str">
        <f t="shared" si="2"/>
        <v>0570180002483245</v>
      </c>
      <c r="AI58" s="44">
        <f t="shared" si="3"/>
        <v>1499900</v>
      </c>
      <c r="AJ58" s="47">
        <f>IF(AD58&lt;10000,IFERROR(VLOOKUP(AH58,'BK06'!$X$9:$Y$1196,2,0),""),AD58)</f>
        <v>1499900</v>
      </c>
      <c r="AK58" s="49" t="str">
        <f>IFERROR(VLOOKUP(AH58,'BK06'!$X$9:$Z$1164,3,0),"")</f>
        <v>AC/018P-0349883</v>
      </c>
      <c r="AL58" s="40"/>
      <c r="AM58" s="51" t="str">
        <f t="shared" si="6"/>
        <v>QK co HDBH so 05701800024832 can phai dong phi 1499900d vao ngay 4/5. Vui long lien he TVV de duoc ho tro thu phi!</v>
      </c>
      <c r="AN58" s="54" t="str">
        <f t="shared" si="5"/>
        <v>0969893866</v>
      </c>
    </row>
    <row r="59" spans="1:40" ht="13.5" customHeight="1">
      <c r="A59" s="25">
        <v>54</v>
      </c>
      <c r="B59" s="28" t="s">
        <v>74</v>
      </c>
      <c r="C59" s="28"/>
      <c r="D59" s="32" t="s">
        <v>80</v>
      </c>
      <c r="E59" s="28" t="s">
        <v>82</v>
      </c>
      <c r="F59" s="32" t="s">
        <v>83</v>
      </c>
      <c r="G59" s="28" t="s">
        <v>84</v>
      </c>
      <c r="H59" s="32" t="s">
        <v>85</v>
      </c>
      <c r="I59" s="28" t="s">
        <v>86</v>
      </c>
      <c r="J59" s="32" t="s">
        <v>166</v>
      </c>
      <c r="K59" s="28" t="s">
        <v>165</v>
      </c>
      <c r="L59" s="28" t="s">
        <v>89</v>
      </c>
      <c r="M59" s="34">
        <v>37733</v>
      </c>
      <c r="N59" s="34"/>
      <c r="O59" s="28" t="s">
        <v>943</v>
      </c>
      <c r="P59" s="28" t="s">
        <v>944</v>
      </c>
      <c r="Q59" s="28" t="s">
        <v>945</v>
      </c>
      <c r="R59" s="28" t="s">
        <v>946</v>
      </c>
      <c r="S59" s="28"/>
      <c r="T59" s="28"/>
      <c r="U59" s="28" t="s">
        <v>947</v>
      </c>
      <c r="V59" s="28" t="s">
        <v>947</v>
      </c>
      <c r="W59" s="34">
        <v>43589</v>
      </c>
      <c r="X59" s="34">
        <v>43680</v>
      </c>
      <c r="Y59" s="36">
        <v>2179300</v>
      </c>
      <c r="Z59" s="36">
        <v>2179300</v>
      </c>
      <c r="AA59" s="34">
        <v>43602</v>
      </c>
      <c r="AB59" s="32"/>
      <c r="AC59" s="36">
        <v>2179300</v>
      </c>
      <c r="AD59" s="36"/>
      <c r="AE59" s="28" t="s">
        <v>180</v>
      </c>
      <c r="AF59" s="40">
        <f t="shared" si="0"/>
        <v>4</v>
      </c>
      <c r="AG59" s="40">
        <f t="shared" si="1"/>
        <v>5</v>
      </c>
      <c r="AH59" s="40" t="str">
        <f t="shared" si="2"/>
        <v>0570180002160245</v>
      </c>
      <c r="AI59" s="44">
        <f t="shared" si="3"/>
        <v>2179300</v>
      </c>
      <c r="AJ59" s="47">
        <f>IF(AD59&lt;10000,IFERROR(VLOOKUP(AH59,'BK06'!$X$9:$Y$1196,2,0),""),AD59)</f>
        <v>2179300</v>
      </c>
      <c r="AK59" s="49" t="str">
        <f>IFERROR(VLOOKUP(AH59,'BK06'!$X$9:$Z$1164,3,0),"")</f>
        <v>AC/018P-0349882</v>
      </c>
      <c r="AL59" s="40"/>
      <c r="AM59" s="51" t="str">
        <f t="shared" si="6"/>
        <v>QK co HDBH so 05701800021602 can phai dong phi 2179300d vao ngay 4/5. Vui long lien he TVV de duoc ho tro thu phi!</v>
      </c>
      <c r="AN59" s="54" t="str">
        <f t="shared" si="5"/>
        <v>0332119355</v>
      </c>
    </row>
    <row r="60" spans="1:40" ht="13.5" customHeight="1">
      <c r="A60" s="25">
        <v>55</v>
      </c>
      <c r="B60" s="28" t="s">
        <v>74</v>
      </c>
      <c r="C60" s="28"/>
      <c r="D60" s="32" t="s">
        <v>80</v>
      </c>
      <c r="E60" s="28" t="s">
        <v>82</v>
      </c>
      <c r="F60" s="32" t="s">
        <v>83</v>
      </c>
      <c r="G60" s="28" t="s">
        <v>84</v>
      </c>
      <c r="H60" s="32" t="s">
        <v>85</v>
      </c>
      <c r="I60" s="28" t="s">
        <v>86</v>
      </c>
      <c r="J60" s="32" t="s">
        <v>166</v>
      </c>
      <c r="K60" s="28" t="s">
        <v>165</v>
      </c>
      <c r="L60" s="28" t="s">
        <v>89</v>
      </c>
      <c r="M60" s="34">
        <v>37733</v>
      </c>
      <c r="N60" s="34"/>
      <c r="O60" s="28" t="s">
        <v>957</v>
      </c>
      <c r="P60" s="28" t="s">
        <v>958</v>
      </c>
      <c r="Q60" s="28" t="s">
        <v>959</v>
      </c>
      <c r="R60" s="28"/>
      <c r="S60" s="28"/>
      <c r="T60" s="28"/>
      <c r="U60" s="28" t="s">
        <v>960</v>
      </c>
      <c r="V60" s="28" t="s">
        <v>960</v>
      </c>
      <c r="W60" s="34">
        <v>43589</v>
      </c>
      <c r="X60" s="34">
        <v>43680</v>
      </c>
      <c r="Y60" s="36">
        <v>894100</v>
      </c>
      <c r="Z60" s="36">
        <v>894100</v>
      </c>
      <c r="AA60" s="34">
        <v>43605</v>
      </c>
      <c r="AB60" s="32"/>
      <c r="AC60" s="36">
        <v>894100</v>
      </c>
      <c r="AD60" s="36"/>
      <c r="AE60" s="28" t="s">
        <v>180</v>
      </c>
      <c r="AF60" s="40">
        <f t="shared" si="0"/>
        <v>4</v>
      </c>
      <c r="AG60" s="40">
        <f t="shared" si="1"/>
        <v>5</v>
      </c>
      <c r="AH60" s="40" t="str">
        <f t="shared" si="2"/>
        <v>0570180000517645</v>
      </c>
      <c r="AI60" s="44">
        <f t="shared" si="3"/>
        <v>894100</v>
      </c>
      <c r="AJ60" s="47">
        <f>IF(AD60&lt;10000,IFERROR(VLOOKUP(AH60,'BK06'!$X$9:$Y$1196,2,0),""),AD60)</f>
        <v>894100</v>
      </c>
      <c r="AK60" s="49" t="str">
        <f>IFERROR(VLOOKUP(AH60,'BK06'!$X$9:$Z$1164,3,0),"")</f>
        <v>AC/018P-0349881</v>
      </c>
      <c r="AL60" s="40"/>
      <c r="AM60" s="51" t="str">
        <f t="shared" si="6"/>
        <v>QK co HDBH so 05701800005176 can phai dong phi 894100d vao ngay 4/5. Vui long lien he TVV de duoc ho tro thu phi!</v>
      </c>
      <c r="AN60" s="54" t="str">
        <f t="shared" si="5"/>
        <v/>
      </c>
    </row>
    <row r="61" spans="1:40" ht="13.5" customHeight="1">
      <c r="A61" s="25">
        <v>56</v>
      </c>
      <c r="B61" s="28" t="s">
        <v>74</v>
      </c>
      <c r="C61" s="28"/>
      <c r="D61" s="32" t="s">
        <v>80</v>
      </c>
      <c r="E61" s="28" t="s">
        <v>82</v>
      </c>
      <c r="F61" s="32" t="s">
        <v>83</v>
      </c>
      <c r="G61" s="28" t="s">
        <v>84</v>
      </c>
      <c r="H61" s="32" t="s">
        <v>85</v>
      </c>
      <c r="I61" s="28" t="s">
        <v>86</v>
      </c>
      <c r="J61" s="32" t="s">
        <v>166</v>
      </c>
      <c r="K61" s="28" t="s">
        <v>165</v>
      </c>
      <c r="L61" s="28" t="s">
        <v>89</v>
      </c>
      <c r="M61" s="34">
        <v>37733</v>
      </c>
      <c r="N61" s="34"/>
      <c r="O61" s="28" t="s">
        <v>969</v>
      </c>
      <c r="P61" s="28" t="s">
        <v>970</v>
      </c>
      <c r="Q61" s="28" t="s">
        <v>971</v>
      </c>
      <c r="R61" s="28"/>
      <c r="S61" s="28"/>
      <c r="T61" s="28" t="s">
        <v>972</v>
      </c>
      <c r="U61" s="28" t="s">
        <v>973</v>
      </c>
      <c r="V61" s="28"/>
      <c r="W61" s="34">
        <v>43589</v>
      </c>
      <c r="X61" s="34">
        <v>43772</v>
      </c>
      <c r="Y61" s="36">
        <v>3000000</v>
      </c>
      <c r="Z61" s="36">
        <v>3000000</v>
      </c>
      <c r="AA61" s="34">
        <v>43612</v>
      </c>
      <c r="AB61" s="32"/>
      <c r="AC61" s="36">
        <v>3000000</v>
      </c>
      <c r="AD61" s="36"/>
      <c r="AE61" s="28" t="s">
        <v>95</v>
      </c>
      <c r="AF61" s="40">
        <f t="shared" si="0"/>
        <v>4</v>
      </c>
      <c r="AG61" s="40">
        <f t="shared" si="1"/>
        <v>5</v>
      </c>
      <c r="AH61" s="40" t="str">
        <f t="shared" si="2"/>
        <v>56877921845</v>
      </c>
      <c r="AI61" s="44">
        <f t="shared" si="3"/>
        <v>3000000</v>
      </c>
      <c r="AJ61" s="47">
        <f>IF(AD61&lt;10000,IFERROR(VLOOKUP(AH61,'BK06'!$X$9:$Y$1196,2,0),""),AD61)</f>
        <v>3000000</v>
      </c>
      <c r="AK61" s="49" t="str">
        <f>IFERROR(VLOOKUP(AH61,'BK06'!$X$9:$Z$1164,3,0),"")</f>
        <v>AC/018P-0349884</v>
      </c>
      <c r="AL61" s="40"/>
      <c r="AM61" s="51" t="str">
        <f t="shared" si="6"/>
        <v>QK co HDBH so 568779218 can phai dong phi 3000000d vao ngay 4/5. Vui long lien he TVV de duoc ho tro thu phi!</v>
      </c>
      <c r="AN61" s="54" t="str">
        <f t="shared" si="5"/>
        <v>01666134975</v>
      </c>
    </row>
    <row r="62" spans="1:40" ht="13.5" customHeight="1">
      <c r="A62" s="25">
        <v>57</v>
      </c>
      <c r="B62" s="28" t="s">
        <v>74</v>
      </c>
      <c r="C62" s="28"/>
      <c r="D62" s="32" t="s">
        <v>80</v>
      </c>
      <c r="E62" s="28" t="s">
        <v>82</v>
      </c>
      <c r="F62" s="32" t="s">
        <v>83</v>
      </c>
      <c r="G62" s="28" t="s">
        <v>84</v>
      </c>
      <c r="H62" s="32" t="s">
        <v>85</v>
      </c>
      <c r="I62" s="28" t="s">
        <v>86</v>
      </c>
      <c r="J62" s="32" t="s">
        <v>166</v>
      </c>
      <c r="K62" s="28" t="s">
        <v>165</v>
      </c>
      <c r="L62" s="28" t="s">
        <v>89</v>
      </c>
      <c r="M62" s="34">
        <v>37733</v>
      </c>
      <c r="N62" s="34"/>
      <c r="O62" s="28" t="s">
        <v>983</v>
      </c>
      <c r="P62" s="28" t="s">
        <v>984</v>
      </c>
      <c r="Q62" s="28" t="s">
        <v>985</v>
      </c>
      <c r="R62" s="28" t="s">
        <v>986</v>
      </c>
      <c r="S62" s="28" t="s">
        <v>987</v>
      </c>
      <c r="T62" s="28"/>
      <c r="U62" s="28" t="s">
        <v>988</v>
      </c>
      <c r="V62" s="28"/>
      <c r="W62" s="34">
        <v>43589</v>
      </c>
      <c r="X62" s="34">
        <v>43680</v>
      </c>
      <c r="Y62" s="36">
        <v>595000</v>
      </c>
      <c r="Z62" s="36"/>
      <c r="AA62" s="34"/>
      <c r="AB62" s="32"/>
      <c r="AC62" s="36">
        <v>595000</v>
      </c>
      <c r="AD62" s="36"/>
      <c r="AE62" s="28" t="s">
        <v>180</v>
      </c>
      <c r="AF62" s="40">
        <f t="shared" si="0"/>
        <v>4</v>
      </c>
      <c r="AG62" s="40">
        <f t="shared" si="1"/>
        <v>5</v>
      </c>
      <c r="AH62" s="40" t="str">
        <f t="shared" si="2"/>
        <v>0370180003109245</v>
      </c>
      <c r="AI62" s="44">
        <f t="shared" si="3"/>
        <v>595000</v>
      </c>
      <c r="AJ62" s="47">
        <f>IF(AD62&lt;10000,IFERROR(VLOOKUP(AH62,'BK06'!$X$9:$Y$1196,2,0),""),AD62)</f>
        <v>595000</v>
      </c>
      <c r="AK62" s="49" t="str">
        <f>IFERROR(VLOOKUP(AH62,'BK06'!$X$9:$Z$1164,3,0),"")</f>
        <v>AC/018P-0349880</v>
      </c>
      <c r="AL62" s="40"/>
      <c r="AM62" s="51" t="str">
        <f t="shared" si="6"/>
        <v>QK co HDBH so 03701800031092 can phai dong phi 595000d vao ngay 4/5. Vui long lien he TVV de duoc ho tro thu phi!</v>
      </c>
      <c r="AN62" s="54" t="str">
        <f t="shared" si="5"/>
        <v>03337667450387402487</v>
      </c>
    </row>
    <row r="63" spans="1:40" ht="13.5" customHeight="1">
      <c r="A63" s="25">
        <v>58</v>
      </c>
      <c r="B63" s="28" t="s">
        <v>74</v>
      </c>
      <c r="C63" s="28"/>
      <c r="D63" s="32" t="s">
        <v>80</v>
      </c>
      <c r="E63" s="28" t="s">
        <v>82</v>
      </c>
      <c r="F63" s="32" t="s">
        <v>83</v>
      </c>
      <c r="G63" s="28" t="s">
        <v>84</v>
      </c>
      <c r="H63" s="32" t="s">
        <v>85</v>
      </c>
      <c r="I63" s="28" t="s">
        <v>86</v>
      </c>
      <c r="J63" s="32" t="s">
        <v>166</v>
      </c>
      <c r="K63" s="28" t="s">
        <v>165</v>
      </c>
      <c r="L63" s="28" t="s">
        <v>89</v>
      </c>
      <c r="M63" s="34">
        <v>37733</v>
      </c>
      <c r="N63" s="34"/>
      <c r="O63" s="28" t="s">
        <v>994</v>
      </c>
      <c r="P63" s="28" t="s">
        <v>996</v>
      </c>
      <c r="Q63" s="28" t="s">
        <v>999</v>
      </c>
      <c r="R63" s="28"/>
      <c r="S63" s="28"/>
      <c r="T63" s="28" t="s">
        <v>1000</v>
      </c>
      <c r="U63" s="28" t="s">
        <v>1002</v>
      </c>
      <c r="V63" s="28"/>
      <c r="W63" s="34">
        <v>43589</v>
      </c>
      <c r="X63" s="34">
        <v>43954</v>
      </c>
      <c r="Y63" s="36">
        <v>5999060</v>
      </c>
      <c r="Z63" s="36"/>
      <c r="AA63" s="34"/>
      <c r="AB63" s="32"/>
      <c r="AC63" s="36">
        <v>5999060</v>
      </c>
      <c r="AD63" s="36"/>
      <c r="AE63" s="28" t="s">
        <v>95</v>
      </c>
      <c r="AF63" s="40">
        <f t="shared" si="0"/>
        <v>4</v>
      </c>
      <c r="AG63" s="40">
        <f t="shared" si="1"/>
        <v>5</v>
      </c>
      <c r="AH63" s="40" t="str">
        <f t="shared" si="2"/>
        <v>56877924145</v>
      </c>
      <c r="AI63" s="44">
        <f t="shared" si="3"/>
        <v>5999060</v>
      </c>
      <c r="AJ63" s="47" t="str">
        <f>IF(AD63&lt;10000,IFERROR(VLOOKUP(AH63,'BK06'!$X$9:$Y$1196,2,0),""),AD63)</f>
        <v/>
      </c>
      <c r="AK63" s="49" t="str">
        <f>IFERROR(VLOOKUP(AH63,'BK06'!$X$9:$Z$1164,3,0),"")</f>
        <v/>
      </c>
      <c r="AL63" s="40"/>
      <c r="AM63" s="51" t="str">
        <f t="shared" si="6"/>
        <v>QK co HDBH so 568779241 can phai dong phi 5999060d vao ngay 4/5. Vui long lien he TVV de duoc ho tro thu phi!</v>
      </c>
      <c r="AN63" s="54" t="str">
        <f t="shared" si="5"/>
        <v>0913043215</v>
      </c>
    </row>
    <row r="64" spans="1:40" ht="13.5" customHeight="1">
      <c r="A64" s="25">
        <v>59</v>
      </c>
      <c r="B64" s="28" t="s">
        <v>74</v>
      </c>
      <c r="C64" s="28"/>
      <c r="D64" s="32" t="s">
        <v>80</v>
      </c>
      <c r="E64" s="28" t="s">
        <v>82</v>
      </c>
      <c r="F64" s="32" t="s">
        <v>83</v>
      </c>
      <c r="G64" s="28" t="s">
        <v>84</v>
      </c>
      <c r="H64" s="32" t="s">
        <v>85</v>
      </c>
      <c r="I64" s="28" t="s">
        <v>86</v>
      </c>
      <c r="J64" s="32" t="s">
        <v>166</v>
      </c>
      <c r="K64" s="28" t="s">
        <v>165</v>
      </c>
      <c r="L64" s="28" t="s">
        <v>89</v>
      </c>
      <c r="M64" s="34">
        <v>37733</v>
      </c>
      <c r="N64" s="34"/>
      <c r="O64" s="28" t="s">
        <v>1011</v>
      </c>
      <c r="P64" s="28" t="s">
        <v>1012</v>
      </c>
      <c r="Q64" s="28" t="s">
        <v>1013</v>
      </c>
      <c r="R64" s="28"/>
      <c r="S64" s="28"/>
      <c r="T64" s="28"/>
      <c r="U64" s="28" t="s">
        <v>1014</v>
      </c>
      <c r="V64" s="28" t="s">
        <v>1014</v>
      </c>
      <c r="W64" s="34">
        <v>43590</v>
      </c>
      <c r="X64" s="34">
        <v>43681</v>
      </c>
      <c r="Y64" s="36">
        <v>257100</v>
      </c>
      <c r="Z64" s="36">
        <v>257100</v>
      </c>
      <c r="AA64" s="34">
        <v>43607</v>
      </c>
      <c r="AB64" s="32"/>
      <c r="AC64" s="36">
        <v>257100</v>
      </c>
      <c r="AD64" s="36"/>
      <c r="AE64" s="28" t="s">
        <v>180</v>
      </c>
      <c r="AF64" s="40">
        <f t="shared" si="0"/>
        <v>5</v>
      </c>
      <c r="AG64" s="40">
        <f t="shared" si="1"/>
        <v>5</v>
      </c>
      <c r="AH64" s="40" t="str">
        <f t="shared" si="2"/>
        <v>0230180014099555</v>
      </c>
      <c r="AI64" s="44">
        <f t="shared" si="3"/>
        <v>257100</v>
      </c>
      <c r="AJ64" s="47">
        <f>IF(AD64&lt;10000,IFERROR(VLOOKUP(AH64,'BK06'!$X$9:$Y$1196,2,0),""),AD64)</f>
        <v>257100</v>
      </c>
      <c r="AK64" s="49" t="str">
        <f>IFERROR(VLOOKUP(AH64,'BK06'!$X$9:$Z$1164,3,0),"")</f>
        <v>AC/018P-0349886</v>
      </c>
      <c r="AL64" s="40"/>
      <c r="AM64" s="51" t="str">
        <f t="shared" si="6"/>
        <v>QK co HDBH so 02301800140995 can phai dong phi 257100d vao ngay 5/5. Vui long lien he TVV de duoc ho tro thu phi!</v>
      </c>
      <c r="AN64" s="54" t="str">
        <f t="shared" si="5"/>
        <v/>
      </c>
    </row>
    <row r="65" spans="1:40" ht="13.5" customHeight="1">
      <c r="A65" s="25">
        <v>60</v>
      </c>
      <c r="B65" s="28" t="s">
        <v>74</v>
      </c>
      <c r="C65" s="28"/>
      <c r="D65" s="32" t="s">
        <v>80</v>
      </c>
      <c r="E65" s="28" t="s">
        <v>82</v>
      </c>
      <c r="F65" s="32" t="s">
        <v>83</v>
      </c>
      <c r="G65" s="28" t="s">
        <v>84</v>
      </c>
      <c r="H65" s="32" t="s">
        <v>85</v>
      </c>
      <c r="I65" s="28" t="s">
        <v>86</v>
      </c>
      <c r="J65" s="32" t="s">
        <v>166</v>
      </c>
      <c r="K65" s="28" t="s">
        <v>165</v>
      </c>
      <c r="L65" s="28" t="s">
        <v>89</v>
      </c>
      <c r="M65" s="34">
        <v>37733</v>
      </c>
      <c r="N65" s="34"/>
      <c r="O65" s="28" t="s">
        <v>1026</v>
      </c>
      <c r="P65" s="28" t="s">
        <v>1027</v>
      </c>
      <c r="Q65" s="28" t="s">
        <v>1028</v>
      </c>
      <c r="R65" s="28"/>
      <c r="S65" s="28"/>
      <c r="T65" s="28" t="s">
        <v>1029</v>
      </c>
      <c r="U65" s="28" t="s">
        <v>1030</v>
      </c>
      <c r="V65" s="28"/>
      <c r="W65" s="34">
        <v>43590</v>
      </c>
      <c r="X65" s="34">
        <v>43620</v>
      </c>
      <c r="Y65" s="36">
        <v>536848</v>
      </c>
      <c r="Z65" s="36">
        <v>536848</v>
      </c>
      <c r="AA65" s="34">
        <v>43598</v>
      </c>
      <c r="AB65" s="32"/>
      <c r="AC65" s="36">
        <v>536848</v>
      </c>
      <c r="AD65" s="36"/>
      <c r="AE65" s="28" t="s">
        <v>95</v>
      </c>
      <c r="AF65" s="40">
        <f t="shared" si="0"/>
        <v>5</v>
      </c>
      <c r="AG65" s="40">
        <f t="shared" si="1"/>
        <v>5</v>
      </c>
      <c r="AH65" s="40" t="str">
        <f t="shared" si="2"/>
        <v>56882182055</v>
      </c>
      <c r="AI65" s="44">
        <f t="shared" si="3"/>
        <v>536848</v>
      </c>
      <c r="AJ65" s="47">
        <f>IF(AD65&lt;10000,IFERROR(VLOOKUP(AH65,'BK06'!$X$9:$Y$1196,2,0),""),AD65)</f>
        <v>536848</v>
      </c>
      <c r="AK65" s="49" t="str">
        <f>IFERROR(VLOOKUP(AH65,'BK06'!$X$9:$Z$1164,3,0),"")</f>
        <v>AC/018P-0349890</v>
      </c>
      <c r="AL65" s="40"/>
      <c r="AM65" s="51" t="str">
        <f t="shared" si="6"/>
        <v>QK co HDBH so 568821820 can phai dong phi 536848d vao ngay 5/5. Vui long lien he TVV de duoc ho tro thu phi!</v>
      </c>
      <c r="AN65" s="54" t="str">
        <f t="shared" si="5"/>
        <v>0989062196</v>
      </c>
    </row>
    <row r="66" spans="1:40" ht="13.5" customHeight="1">
      <c r="A66" s="25">
        <v>61</v>
      </c>
      <c r="B66" s="28" t="s">
        <v>74</v>
      </c>
      <c r="C66" s="28"/>
      <c r="D66" s="32" t="s">
        <v>80</v>
      </c>
      <c r="E66" s="28" t="s">
        <v>82</v>
      </c>
      <c r="F66" s="32" t="s">
        <v>83</v>
      </c>
      <c r="G66" s="28" t="s">
        <v>84</v>
      </c>
      <c r="H66" s="32" t="s">
        <v>85</v>
      </c>
      <c r="I66" s="28" t="s">
        <v>86</v>
      </c>
      <c r="J66" s="32" t="s">
        <v>166</v>
      </c>
      <c r="K66" s="28" t="s">
        <v>165</v>
      </c>
      <c r="L66" s="28" t="s">
        <v>89</v>
      </c>
      <c r="M66" s="34">
        <v>37733</v>
      </c>
      <c r="N66" s="34"/>
      <c r="O66" s="28" t="s">
        <v>1040</v>
      </c>
      <c r="P66" s="28" t="s">
        <v>1041</v>
      </c>
      <c r="Q66" s="28" t="s">
        <v>1028</v>
      </c>
      <c r="R66" s="28"/>
      <c r="S66" s="28"/>
      <c r="T66" s="28" t="s">
        <v>1042</v>
      </c>
      <c r="U66" s="28" t="s">
        <v>1043</v>
      </c>
      <c r="V66" s="28"/>
      <c r="W66" s="34">
        <v>43590</v>
      </c>
      <c r="X66" s="34">
        <v>43620</v>
      </c>
      <c r="Y66" s="36">
        <v>519922</v>
      </c>
      <c r="Z66" s="36">
        <v>519922</v>
      </c>
      <c r="AA66" s="34">
        <v>43607</v>
      </c>
      <c r="AB66" s="32"/>
      <c r="AC66" s="36">
        <v>519922</v>
      </c>
      <c r="AD66" s="36"/>
      <c r="AE66" s="28" t="s">
        <v>95</v>
      </c>
      <c r="AF66" s="40">
        <f t="shared" si="0"/>
        <v>5</v>
      </c>
      <c r="AG66" s="40">
        <f t="shared" si="1"/>
        <v>5</v>
      </c>
      <c r="AH66" s="40" t="str">
        <f t="shared" si="2"/>
        <v>56882187055</v>
      </c>
      <c r="AI66" s="44">
        <f t="shared" si="3"/>
        <v>519922</v>
      </c>
      <c r="AJ66" s="47">
        <f>IF(AD66&lt;10000,IFERROR(VLOOKUP(AH66,'BK06'!$X$9:$Y$1196,2,0),""),AD66)</f>
        <v>519922</v>
      </c>
      <c r="AK66" s="49" t="str">
        <f>IFERROR(VLOOKUP(AH66,'BK06'!$X$9:$Z$1164,3,0),"")</f>
        <v>AC/018P-0349891</v>
      </c>
      <c r="AL66" s="40"/>
      <c r="AM66" s="51" t="str">
        <f t="shared" si="6"/>
        <v>QK co HDBH so 568821870 can phai dong phi 519922d vao ngay 5/5. Vui long lien he TVV de duoc ho tro thu phi!</v>
      </c>
      <c r="AN66" s="54" t="str">
        <f t="shared" si="5"/>
        <v>0967614371</v>
      </c>
    </row>
    <row r="67" spans="1:40" ht="13.5" customHeight="1">
      <c r="A67" s="25">
        <v>62</v>
      </c>
      <c r="B67" s="28" t="s">
        <v>74</v>
      </c>
      <c r="C67" s="28"/>
      <c r="D67" s="32" t="s">
        <v>80</v>
      </c>
      <c r="E67" s="28" t="s">
        <v>82</v>
      </c>
      <c r="F67" s="32" t="s">
        <v>83</v>
      </c>
      <c r="G67" s="28" t="s">
        <v>84</v>
      </c>
      <c r="H67" s="32" t="s">
        <v>85</v>
      </c>
      <c r="I67" s="28" t="s">
        <v>86</v>
      </c>
      <c r="J67" s="32" t="s">
        <v>166</v>
      </c>
      <c r="K67" s="28" t="s">
        <v>165</v>
      </c>
      <c r="L67" s="28" t="s">
        <v>89</v>
      </c>
      <c r="M67" s="34">
        <v>37733</v>
      </c>
      <c r="N67" s="34"/>
      <c r="O67" s="28" t="s">
        <v>1050</v>
      </c>
      <c r="P67" s="28" t="s">
        <v>1051</v>
      </c>
      <c r="Q67" s="28" t="s">
        <v>1052</v>
      </c>
      <c r="R67" s="28" t="s">
        <v>1053</v>
      </c>
      <c r="S67" s="28" t="s">
        <v>1053</v>
      </c>
      <c r="T67" s="28"/>
      <c r="U67" s="28" t="s">
        <v>1054</v>
      </c>
      <c r="V67" s="28"/>
      <c r="W67" s="34">
        <v>43590</v>
      </c>
      <c r="X67" s="34">
        <v>43955</v>
      </c>
      <c r="Y67" s="36">
        <v>6038000</v>
      </c>
      <c r="Z67" s="36"/>
      <c r="AA67" s="34"/>
      <c r="AB67" s="32"/>
      <c r="AC67" s="36">
        <v>6038000</v>
      </c>
      <c r="AD67" s="36"/>
      <c r="AE67" s="28" t="s">
        <v>180</v>
      </c>
      <c r="AF67" s="40">
        <f t="shared" si="0"/>
        <v>5</v>
      </c>
      <c r="AG67" s="40">
        <f t="shared" si="1"/>
        <v>5</v>
      </c>
      <c r="AH67" s="40" t="str">
        <f t="shared" si="2"/>
        <v>0570180001857255</v>
      </c>
      <c r="AI67" s="44">
        <f t="shared" si="3"/>
        <v>6038000</v>
      </c>
      <c r="AJ67" s="47" t="str">
        <f>IF(AD67&lt;10000,IFERROR(VLOOKUP(AH67,'BK06'!$X$9:$Y$1196,2,0),""),AD67)</f>
        <v/>
      </c>
      <c r="AK67" s="49" t="str">
        <f>IFERROR(VLOOKUP(AH67,'BK06'!$X$9:$Z$1164,3,0),"")</f>
        <v/>
      </c>
      <c r="AL67" s="40"/>
      <c r="AM67" s="51" t="str">
        <f t="shared" si="6"/>
        <v>QK co HDBH so 05701800018572 can phai dong phi 6038000d vao ngay 5/5. Vui long lien he TVV de duoc ho tro thu phi!</v>
      </c>
      <c r="AN67" s="54" t="str">
        <f t="shared" si="5"/>
        <v>07882162440788216244</v>
      </c>
    </row>
    <row r="68" spans="1:40" ht="13.5" customHeight="1">
      <c r="A68" s="25">
        <v>63</v>
      </c>
      <c r="B68" s="28" t="s">
        <v>74</v>
      </c>
      <c r="C68" s="28"/>
      <c r="D68" s="32" t="s">
        <v>80</v>
      </c>
      <c r="E68" s="28" t="s">
        <v>82</v>
      </c>
      <c r="F68" s="32" t="s">
        <v>83</v>
      </c>
      <c r="G68" s="28" t="s">
        <v>84</v>
      </c>
      <c r="H68" s="32" t="s">
        <v>85</v>
      </c>
      <c r="I68" s="28" t="s">
        <v>86</v>
      </c>
      <c r="J68" s="32" t="s">
        <v>166</v>
      </c>
      <c r="K68" s="28" t="s">
        <v>165</v>
      </c>
      <c r="L68" s="28" t="s">
        <v>89</v>
      </c>
      <c r="M68" s="34">
        <v>37733</v>
      </c>
      <c r="N68" s="34"/>
      <c r="O68" s="28" t="s">
        <v>1066</v>
      </c>
      <c r="P68" s="28" t="s">
        <v>1067</v>
      </c>
      <c r="Q68" s="28" t="s">
        <v>1068</v>
      </c>
      <c r="R68" s="28" t="s">
        <v>1069</v>
      </c>
      <c r="S68" s="28"/>
      <c r="T68" s="28"/>
      <c r="U68" s="28" t="s">
        <v>1070</v>
      </c>
      <c r="V68" s="28" t="s">
        <v>1070</v>
      </c>
      <c r="W68" s="34">
        <v>43590</v>
      </c>
      <c r="X68" s="34">
        <v>43955</v>
      </c>
      <c r="Y68" s="36">
        <v>5007000</v>
      </c>
      <c r="Z68" s="36">
        <v>5007000</v>
      </c>
      <c r="AA68" s="34">
        <v>43602</v>
      </c>
      <c r="AB68" s="32"/>
      <c r="AC68" s="36">
        <v>5007000</v>
      </c>
      <c r="AD68" s="36"/>
      <c r="AE68" s="28" t="s">
        <v>180</v>
      </c>
      <c r="AF68" s="40">
        <f t="shared" si="0"/>
        <v>5</v>
      </c>
      <c r="AG68" s="40">
        <f t="shared" si="1"/>
        <v>5</v>
      </c>
      <c r="AH68" s="40" t="str">
        <f t="shared" si="2"/>
        <v>0570180002322455</v>
      </c>
      <c r="AI68" s="44">
        <f t="shared" si="3"/>
        <v>5007000</v>
      </c>
      <c r="AJ68" s="47">
        <f>IF(AD68&lt;10000,IFERROR(VLOOKUP(AH68,'BK06'!$X$9:$Y$1196,2,0),""),AD68)</f>
        <v>5007000</v>
      </c>
      <c r="AK68" s="49" t="str">
        <f>IFERROR(VLOOKUP(AH68,'BK06'!$X$9:$Z$1164,3,0),"")</f>
        <v>AC/018P-0349889</v>
      </c>
      <c r="AL68" s="40"/>
      <c r="AM68" s="51" t="str">
        <f t="shared" si="6"/>
        <v>QK co HDBH so 05701800023224 can phai dong phi 5007000d vao ngay 5/5. Vui long lien he TVV de duoc ho tro thu phi!</v>
      </c>
      <c r="AN68" s="54" t="str">
        <f t="shared" si="5"/>
        <v>0936667368</v>
      </c>
    </row>
    <row r="69" spans="1:40" ht="13.5" customHeight="1">
      <c r="A69" s="25">
        <v>64</v>
      </c>
      <c r="B69" s="28" t="s">
        <v>74</v>
      </c>
      <c r="C69" s="28"/>
      <c r="D69" s="32" t="s">
        <v>80</v>
      </c>
      <c r="E69" s="28" t="s">
        <v>82</v>
      </c>
      <c r="F69" s="32" t="s">
        <v>83</v>
      </c>
      <c r="G69" s="28" t="s">
        <v>84</v>
      </c>
      <c r="H69" s="32" t="s">
        <v>85</v>
      </c>
      <c r="I69" s="28" t="s">
        <v>86</v>
      </c>
      <c r="J69" s="32" t="s">
        <v>166</v>
      </c>
      <c r="K69" s="28" t="s">
        <v>165</v>
      </c>
      <c r="L69" s="28" t="s">
        <v>89</v>
      </c>
      <c r="M69" s="34">
        <v>37733</v>
      </c>
      <c r="N69" s="34"/>
      <c r="O69" s="28" t="s">
        <v>1079</v>
      </c>
      <c r="P69" s="28" t="s">
        <v>1080</v>
      </c>
      <c r="Q69" s="28" t="s">
        <v>1081</v>
      </c>
      <c r="R69" s="28"/>
      <c r="S69" s="28" t="s">
        <v>1082</v>
      </c>
      <c r="T69" s="28"/>
      <c r="U69" s="28" t="s">
        <v>1083</v>
      </c>
      <c r="V69" s="28" t="s">
        <v>1083</v>
      </c>
      <c r="W69" s="34">
        <v>43590</v>
      </c>
      <c r="X69" s="34">
        <v>43620</v>
      </c>
      <c r="Y69" s="36">
        <v>316300</v>
      </c>
      <c r="Z69" s="36">
        <v>316300</v>
      </c>
      <c r="AA69" s="34">
        <v>43603</v>
      </c>
      <c r="AB69" s="32"/>
      <c r="AC69" s="36">
        <v>316300</v>
      </c>
      <c r="AD69" s="36"/>
      <c r="AE69" s="28" t="s">
        <v>180</v>
      </c>
      <c r="AF69" s="40">
        <f t="shared" si="0"/>
        <v>5</v>
      </c>
      <c r="AG69" s="40">
        <f t="shared" si="1"/>
        <v>5</v>
      </c>
      <c r="AH69" s="40" t="str">
        <f t="shared" si="2"/>
        <v>0370180002833755</v>
      </c>
      <c r="AI69" s="44">
        <f t="shared" si="3"/>
        <v>316300</v>
      </c>
      <c r="AJ69" s="47">
        <f>IF(AD69&lt;10000,IFERROR(VLOOKUP(AH69,'BK06'!$X$9:$Y$1196,2,0),""),AD69)</f>
        <v>316300</v>
      </c>
      <c r="AK69" s="49" t="str">
        <f>IFERROR(VLOOKUP(AH69,'BK06'!$X$9:$Z$1164,3,0),"")</f>
        <v>AC/018P-0349887</v>
      </c>
      <c r="AL69" s="40"/>
      <c r="AM69" s="51" t="str">
        <f t="shared" si="6"/>
        <v>QK co HDBH so 03701800028337 can phai dong phi 316300d vao ngay 5/5. Vui long lien he TVV de duoc ho tro thu phi!</v>
      </c>
      <c r="AN69" s="54" t="str">
        <f t="shared" si="5"/>
        <v>0333766469</v>
      </c>
    </row>
    <row r="70" spans="1:40" ht="13.5" customHeight="1">
      <c r="A70" s="25">
        <v>65</v>
      </c>
      <c r="B70" s="28" t="s">
        <v>74</v>
      </c>
      <c r="C70" s="28"/>
      <c r="D70" s="32" t="s">
        <v>80</v>
      </c>
      <c r="E70" s="28" t="s">
        <v>82</v>
      </c>
      <c r="F70" s="32" t="s">
        <v>83</v>
      </c>
      <c r="G70" s="28" t="s">
        <v>84</v>
      </c>
      <c r="H70" s="32" t="s">
        <v>85</v>
      </c>
      <c r="I70" s="28" t="s">
        <v>86</v>
      </c>
      <c r="J70" s="32" t="s">
        <v>166</v>
      </c>
      <c r="K70" s="28" t="s">
        <v>165</v>
      </c>
      <c r="L70" s="28" t="s">
        <v>89</v>
      </c>
      <c r="M70" s="34">
        <v>37733</v>
      </c>
      <c r="N70" s="34"/>
      <c r="O70" s="28" t="s">
        <v>1088</v>
      </c>
      <c r="P70" s="28" t="s">
        <v>1089</v>
      </c>
      <c r="Q70" s="28" t="s">
        <v>1090</v>
      </c>
      <c r="R70" s="28"/>
      <c r="S70" s="28"/>
      <c r="T70" s="28" t="s">
        <v>1091</v>
      </c>
      <c r="U70" s="28" t="s">
        <v>1092</v>
      </c>
      <c r="V70" s="28"/>
      <c r="W70" s="34">
        <v>43591</v>
      </c>
      <c r="X70" s="34">
        <v>43774</v>
      </c>
      <c r="Y70" s="36">
        <v>2999111</v>
      </c>
      <c r="Z70" s="36">
        <v>2999111</v>
      </c>
      <c r="AA70" s="34">
        <v>43607</v>
      </c>
      <c r="AB70" s="32"/>
      <c r="AC70" s="36">
        <v>2999111</v>
      </c>
      <c r="AD70" s="36"/>
      <c r="AE70" s="28" t="s">
        <v>95</v>
      </c>
      <c r="AF70" s="40">
        <f t="shared" si="0"/>
        <v>6</v>
      </c>
      <c r="AG70" s="40">
        <f t="shared" si="1"/>
        <v>5</v>
      </c>
      <c r="AH70" s="40" t="str">
        <f t="shared" si="2"/>
        <v>56878214265</v>
      </c>
      <c r="AI70" s="44">
        <f t="shared" si="3"/>
        <v>2999111</v>
      </c>
      <c r="AJ70" s="47">
        <f>IF(AD70&lt;10000,IFERROR(VLOOKUP(AH70,'BK06'!$X$9:$Y$1196,2,0),""),AD70)</f>
        <v>2999111</v>
      </c>
      <c r="AK70" s="49" t="str">
        <f>IFERROR(VLOOKUP(AH70,'BK06'!$X$9:$Z$1164,3,0),"")</f>
        <v>AC/018P-0349898</v>
      </c>
      <c r="AL70" s="40"/>
      <c r="AM70" s="51" t="str">
        <f t="shared" si="6"/>
        <v>QK co HDBH so 568782142 can phai dong phi 2999111d vao ngay 6/5. Vui long lien he TVV de duoc ho tro thu phi!</v>
      </c>
      <c r="AN70" s="54" t="str">
        <f t="shared" si="5"/>
        <v>0984836785</v>
      </c>
    </row>
    <row r="71" spans="1:40" ht="13.5" customHeight="1">
      <c r="A71" s="25">
        <v>66</v>
      </c>
      <c r="B71" s="28" t="s">
        <v>74</v>
      </c>
      <c r="C71" s="28"/>
      <c r="D71" s="32" t="s">
        <v>80</v>
      </c>
      <c r="E71" s="28" t="s">
        <v>82</v>
      </c>
      <c r="F71" s="32" t="s">
        <v>83</v>
      </c>
      <c r="G71" s="28" t="s">
        <v>84</v>
      </c>
      <c r="H71" s="32" t="s">
        <v>85</v>
      </c>
      <c r="I71" s="28" t="s">
        <v>86</v>
      </c>
      <c r="J71" s="32" t="s">
        <v>166</v>
      </c>
      <c r="K71" s="28" t="s">
        <v>165</v>
      </c>
      <c r="L71" s="28" t="s">
        <v>89</v>
      </c>
      <c r="M71" s="34">
        <v>37733</v>
      </c>
      <c r="N71" s="34"/>
      <c r="O71" s="28" t="s">
        <v>379</v>
      </c>
      <c r="P71" s="28" t="s">
        <v>380</v>
      </c>
      <c r="Q71" s="28" t="s">
        <v>508</v>
      </c>
      <c r="R71" s="28"/>
      <c r="S71" s="28"/>
      <c r="T71" s="28" t="s">
        <v>509</v>
      </c>
      <c r="U71" s="28" t="s">
        <v>1096</v>
      </c>
      <c r="V71" s="28"/>
      <c r="W71" s="34">
        <v>43591</v>
      </c>
      <c r="X71" s="34">
        <v>43621</v>
      </c>
      <c r="Y71" s="36">
        <v>504000</v>
      </c>
      <c r="Z71" s="36">
        <v>504000</v>
      </c>
      <c r="AA71" s="34">
        <v>43598</v>
      </c>
      <c r="AB71" s="32"/>
      <c r="AC71" s="36">
        <v>504000</v>
      </c>
      <c r="AD71" s="36"/>
      <c r="AE71" s="28" t="s">
        <v>95</v>
      </c>
      <c r="AF71" s="40">
        <f t="shared" si="0"/>
        <v>6</v>
      </c>
      <c r="AG71" s="40">
        <f t="shared" si="1"/>
        <v>5</v>
      </c>
      <c r="AH71" s="40" t="str">
        <f t="shared" si="2"/>
        <v>56878152265</v>
      </c>
      <c r="AI71" s="44">
        <f t="shared" si="3"/>
        <v>504000</v>
      </c>
      <c r="AJ71" s="47">
        <f>IF(AD71&lt;10000,IFERROR(VLOOKUP(AH71,'BK06'!$X$9:$Y$1196,2,0),""),AD71)</f>
        <v>504000</v>
      </c>
      <c r="AK71" s="49" t="str">
        <f>IFERROR(VLOOKUP(AH71,'BK06'!$X$9:$Z$1164,3,0),"")</f>
        <v>AC/018P-0349896</v>
      </c>
      <c r="AL71" s="40"/>
      <c r="AM71" s="51" t="str">
        <f t="shared" si="6"/>
        <v>QK co HDBH so 568781522 can phai dong phi 504000d vao ngay 6/5. Vui long lien he TVV de duoc ho tro thu phi!</v>
      </c>
      <c r="AN71" s="54" t="str">
        <f t="shared" si="5"/>
        <v>01656441278</v>
      </c>
    </row>
    <row r="72" spans="1:40" ht="13.5" customHeight="1">
      <c r="A72" s="25">
        <v>67</v>
      </c>
      <c r="B72" s="28" t="s">
        <v>74</v>
      </c>
      <c r="C72" s="28"/>
      <c r="D72" s="32" t="s">
        <v>80</v>
      </c>
      <c r="E72" s="28" t="s">
        <v>82</v>
      </c>
      <c r="F72" s="32" t="s">
        <v>83</v>
      </c>
      <c r="G72" s="28" t="s">
        <v>84</v>
      </c>
      <c r="H72" s="32" t="s">
        <v>85</v>
      </c>
      <c r="I72" s="28" t="s">
        <v>86</v>
      </c>
      <c r="J72" s="32" t="s">
        <v>166</v>
      </c>
      <c r="K72" s="28" t="s">
        <v>165</v>
      </c>
      <c r="L72" s="28" t="s">
        <v>89</v>
      </c>
      <c r="M72" s="34">
        <v>37733</v>
      </c>
      <c r="N72" s="34"/>
      <c r="O72" s="28" t="s">
        <v>1102</v>
      </c>
      <c r="P72" s="28" t="s">
        <v>1103</v>
      </c>
      <c r="Q72" s="28" t="s">
        <v>1104</v>
      </c>
      <c r="R72" s="28"/>
      <c r="S72" s="28"/>
      <c r="T72" s="28" t="s">
        <v>1105</v>
      </c>
      <c r="U72" s="28" t="s">
        <v>1106</v>
      </c>
      <c r="V72" s="28"/>
      <c r="W72" s="34">
        <v>43591</v>
      </c>
      <c r="X72" s="34">
        <v>43956</v>
      </c>
      <c r="Y72" s="36">
        <v>9998289</v>
      </c>
      <c r="Z72" s="36">
        <v>9998289</v>
      </c>
      <c r="AA72" s="34">
        <v>43606</v>
      </c>
      <c r="AB72" s="32"/>
      <c r="AC72" s="36">
        <v>9998289</v>
      </c>
      <c r="AD72" s="36"/>
      <c r="AE72" s="28" t="s">
        <v>95</v>
      </c>
      <c r="AF72" s="40">
        <f t="shared" si="0"/>
        <v>6</v>
      </c>
      <c r="AG72" s="40">
        <f t="shared" si="1"/>
        <v>5</v>
      </c>
      <c r="AH72" s="40" t="str">
        <f t="shared" si="2"/>
        <v>56857602265</v>
      </c>
      <c r="AI72" s="44">
        <f t="shared" si="3"/>
        <v>9998289</v>
      </c>
      <c r="AJ72" s="47">
        <f>IF(AD72&lt;10000,IFERROR(VLOOKUP(AH72,'BK06'!$X$9:$Y$1196,2,0),""),AD72)</f>
        <v>9998289</v>
      </c>
      <c r="AK72" s="49" t="str">
        <f>IFERROR(VLOOKUP(AH72,'BK06'!$X$9:$Z$1164,3,0),"")</f>
        <v>AC/018P-0349895</v>
      </c>
      <c r="AL72" s="40"/>
      <c r="AM72" s="51" t="str">
        <f t="shared" si="6"/>
        <v>QK co HDBH so 568576022 can phai dong phi 9998289d vao ngay 6/5. Vui long lien he TVV de duoc ho tro thu phi!</v>
      </c>
      <c r="AN72" s="54" t="str">
        <f t="shared" si="5"/>
        <v>0942469203</v>
      </c>
    </row>
    <row r="73" spans="1:40" ht="13.5" customHeight="1">
      <c r="A73" s="25">
        <v>68</v>
      </c>
      <c r="B73" s="28" t="s">
        <v>74</v>
      </c>
      <c r="C73" s="28"/>
      <c r="D73" s="32" t="s">
        <v>80</v>
      </c>
      <c r="E73" s="28" t="s">
        <v>82</v>
      </c>
      <c r="F73" s="32" t="s">
        <v>83</v>
      </c>
      <c r="G73" s="28" t="s">
        <v>84</v>
      </c>
      <c r="H73" s="32" t="s">
        <v>85</v>
      </c>
      <c r="I73" s="28" t="s">
        <v>86</v>
      </c>
      <c r="J73" s="32" t="s">
        <v>166</v>
      </c>
      <c r="K73" s="28" t="s">
        <v>165</v>
      </c>
      <c r="L73" s="28" t="s">
        <v>89</v>
      </c>
      <c r="M73" s="34">
        <v>37733</v>
      </c>
      <c r="N73" s="34"/>
      <c r="O73" s="28" t="s">
        <v>1109</v>
      </c>
      <c r="P73" s="28" t="s">
        <v>1110</v>
      </c>
      <c r="Q73" s="28" t="s">
        <v>1111</v>
      </c>
      <c r="R73" s="28"/>
      <c r="S73" s="28"/>
      <c r="T73" s="28"/>
      <c r="U73" s="28" t="s">
        <v>1112</v>
      </c>
      <c r="V73" s="28" t="s">
        <v>1112</v>
      </c>
      <c r="W73" s="34">
        <v>43591</v>
      </c>
      <c r="X73" s="34">
        <v>43621</v>
      </c>
      <c r="Y73" s="36">
        <v>82800</v>
      </c>
      <c r="Z73" s="36">
        <v>82800</v>
      </c>
      <c r="AA73" s="34">
        <v>43602</v>
      </c>
      <c r="AB73" s="32"/>
      <c r="AC73" s="36">
        <v>82800</v>
      </c>
      <c r="AD73" s="36"/>
      <c r="AE73" s="28" t="s">
        <v>180</v>
      </c>
      <c r="AF73" s="40">
        <f t="shared" si="0"/>
        <v>6</v>
      </c>
      <c r="AG73" s="40">
        <f t="shared" si="1"/>
        <v>5</v>
      </c>
      <c r="AH73" s="40" t="str">
        <f t="shared" si="2"/>
        <v>0230180016272065</v>
      </c>
      <c r="AI73" s="44">
        <f t="shared" si="3"/>
        <v>82800</v>
      </c>
      <c r="AJ73" s="47">
        <f>IF(AD73&lt;10000,IFERROR(VLOOKUP(AH73,'BK06'!$X$9:$Y$1196,2,0),""),AD73)</f>
        <v>82800</v>
      </c>
      <c r="AK73" s="49" t="str">
        <f>IFERROR(VLOOKUP(AH73,'BK06'!$X$9:$Z$1164,3,0),"")</f>
        <v>AC/018P-0349894</v>
      </c>
      <c r="AL73" s="40"/>
      <c r="AM73" s="51" t="str">
        <f t="shared" si="6"/>
        <v>QK co HDBH so 02301800162720 can phai dong phi 82800d vao ngay 6/5. Vui long lien he TVV de duoc ho tro thu phi!</v>
      </c>
      <c r="AN73" s="54" t="str">
        <f t="shared" si="5"/>
        <v/>
      </c>
    </row>
    <row r="74" spans="1:40" ht="13.5" customHeight="1">
      <c r="A74" s="25">
        <v>69</v>
      </c>
      <c r="B74" s="28" t="s">
        <v>74</v>
      </c>
      <c r="C74" s="28"/>
      <c r="D74" s="32" t="s">
        <v>80</v>
      </c>
      <c r="E74" s="28" t="s">
        <v>82</v>
      </c>
      <c r="F74" s="32" t="s">
        <v>83</v>
      </c>
      <c r="G74" s="28" t="s">
        <v>84</v>
      </c>
      <c r="H74" s="32" t="s">
        <v>85</v>
      </c>
      <c r="I74" s="28" t="s">
        <v>86</v>
      </c>
      <c r="J74" s="32" t="s">
        <v>166</v>
      </c>
      <c r="K74" s="28" t="s">
        <v>165</v>
      </c>
      <c r="L74" s="28" t="s">
        <v>89</v>
      </c>
      <c r="M74" s="34">
        <v>37733</v>
      </c>
      <c r="N74" s="34"/>
      <c r="O74" s="28" t="s">
        <v>1118</v>
      </c>
      <c r="P74" s="28" t="s">
        <v>456</v>
      </c>
      <c r="Q74" s="28" t="s">
        <v>1119</v>
      </c>
      <c r="R74" s="28"/>
      <c r="S74" s="28"/>
      <c r="T74" s="28"/>
      <c r="U74" s="28" t="s">
        <v>1120</v>
      </c>
      <c r="V74" s="28" t="s">
        <v>1120</v>
      </c>
      <c r="W74" s="34">
        <v>43591</v>
      </c>
      <c r="X74" s="34">
        <v>43621</v>
      </c>
      <c r="Y74" s="36">
        <v>41400</v>
      </c>
      <c r="Z74" s="36">
        <v>41400</v>
      </c>
      <c r="AA74" s="34">
        <v>43602</v>
      </c>
      <c r="AB74" s="32"/>
      <c r="AC74" s="36">
        <v>41400</v>
      </c>
      <c r="AD74" s="36"/>
      <c r="AE74" s="28" t="s">
        <v>180</v>
      </c>
      <c r="AF74" s="40">
        <f t="shared" si="0"/>
        <v>6</v>
      </c>
      <c r="AG74" s="40">
        <f t="shared" si="1"/>
        <v>5</v>
      </c>
      <c r="AH74" s="40" t="str">
        <f t="shared" si="2"/>
        <v>0230180016257765</v>
      </c>
      <c r="AI74" s="44">
        <f t="shared" si="3"/>
        <v>41400</v>
      </c>
      <c r="AJ74" s="47">
        <f>IF(AD74&lt;10000,IFERROR(VLOOKUP(AH74,'BK06'!$X$9:$Y$1196,2,0),""),AD74)</f>
        <v>41400</v>
      </c>
      <c r="AK74" s="49" t="str">
        <f>IFERROR(VLOOKUP(AH74,'BK06'!$X$9:$Z$1164,3,0),"")</f>
        <v>AC/018P-0349892</v>
      </c>
      <c r="AL74" s="40"/>
      <c r="AM74" s="51" t="str">
        <f t="shared" si="6"/>
        <v>QK co HDBH so 02301800162577 can phai dong phi 41400d vao ngay 6/5. Vui long lien he TVV de duoc ho tro thu phi!</v>
      </c>
      <c r="AN74" s="54" t="str">
        <f t="shared" si="5"/>
        <v/>
      </c>
    </row>
    <row r="75" spans="1:40" ht="13.5" customHeight="1">
      <c r="A75" s="25">
        <v>70</v>
      </c>
      <c r="B75" s="28" t="s">
        <v>74</v>
      </c>
      <c r="C75" s="28"/>
      <c r="D75" s="32" t="s">
        <v>80</v>
      </c>
      <c r="E75" s="28" t="s">
        <v>82</v>
      </c>
      <c r="F75" s="32" t="s">
        <v>83</v>
      </c>
      <c r="G75" s="28" t="s">
        <v>84</v>
      </c>
      <c r="H75" s="32" t="s">
        <v>85</v>
      </c>
      <c r="I75" s="28" t="s">
        <v>86</v>
      </c>
      <c r="J75" s="32" t="s">
        <v>166</v>
      </c>
      <c r="K75" s="28" t="s">
        <v>165</v>
      </c>
      <c r="L75" s="28" t="s">
        <v>89</v>
      </c>
      <c r="M75" s="34">
        <v>37733</v>
      </c>
      <c r="N75" s="34"/>
      <c r="O75" s="28" t="s">
        <v>1123</v>
      </c>
      <c r="P75" s="28" t="s">
        <v>1124</v>
      </c>
      <c r="Q75" s="28" t="s">
        <v>1090</v>
      </c>
      <c r="R75" s="28"/>
      <c r="S75" s="28"/>
      <c r="T75" s="28" t="s">
        <v>1091</v>
      </c>
      <c r="U75" s="28" t="s">
        <v>1125</v>
      </c>
      <c r="V75" s="28"/>
      <c r="W75" s="34">
        <v>43591</v>
      </c>
      <c r="X75" s="34">
        <v>43774</v>
      </c>
      <c r="Y75" s="36">
        <v>2999338</v>
      </c>
      <c r="Z75" s="36">
        <v>2999338</v>
      </c>
      <c r="AA75" s="34">
        <v>43607</v>
      </c>
      <c r="AB75" s="32"/>
      <c r="AC75" s="36">
        <v>2999338</v>
      </c>
      <c r="AD75" s="36"/>
      <c r="AE75" s="28" t="s">
        <v>95</v>
      </c>
      <c r="AF75" s="40">
        <f t="shared" si="0"/>
        <v>6</v>
      </c>
      <c r="AG75" s="40">
        <f t="shared" si="1"/>
        <v>5</v>
      </c>
      <c r="AH75" s="40" t="str">
        <f t="shared" si="2"/>
        <v>56878154465</v>
      </c>
      <c r="AI75" s="44">
        <f t="shared" si="3"/>
        <v>2999338</v>
      </c>
      <c r="AJ75" s="47">
        <f>IF(AD75&lt;10000,IFERROR(VLOOKUP(AH75,'BK06'!$X$9:$Y$1196,2,0),""),AD75)</f>
        <v>2999338</v>
      </c>
      <c r="AK75" s="49" t="str">
        <f>IFERROR(VLOOKUP(AH75,'BK06'!$X$9:$Z$1164,3,0),"")</f>
        <v>AC/018P-0349897</v>
      </c>
      <c r="AL75" s="40"/>
      <c r="AM75" s="51" t="str">
        <f t="shared" si="6"/>
        <v>QK co HDBH so 568781544 can phai dong phi 2999338d vao ngay 6/5. Vui long lien he TVV de duoc ho tro thu phi!</v>
      </c>
      <c r="AN75" s="54" t="str">
        <f t="shared" si="5"/>
        <v>0984836785</v>
      </c>
    </row>
    <row r="76" spans="1:40" ht="13.5" customHeight="1">
      <c r="A76" s="25">
        <v>71</v>
      </c>
      <c r="B76" s="28" t="s">
        <v>74</v>
      </c>
      <c r="C76" s="28"/>
      <c r="D76" s="32" t="s">
        <v>80</v>
      </c>
      <c r="E76" s="28" t="s">
        <v>82</v>
      </c>
      <c r="F76" s="32" t="s">
        <v>83</v>
      </c>
      <c r="G76" s="28" t="s">
        <v>84</v>
      </c>
      <c r="H76" s="32" t="s">
        <v>85</v>
      </c>
      <c r="I76" s="28" t="s">
        <v>86</v>
      </c>
      <c r="J76" s="32" t="s">
        <v>166</v>
      </c>
      <c r="K76" s="28" t="s">
        <v>165</v>
      </c>
      <c r="L76" s="28" t="s">
        <v>89</v>
      </c>
      <c r="M76" s="34">
        <v>37733</v>
      </c>
      <c r="N76" s="34"/>
      <c r="O76" s="28" t="s">
        <v>1130</v>
      </c>
      <c r="P76" s="28" t="s">
        <v>1131</v>
      </c>
      <c r="Q76" s="28" t="s">
        <v>1132</v>
      </c>
      <c r="R76" s="28"/>
      <c r="S76" s="28"/>
      <c r="T76" s="28"/>
      <c r="U76" s="28" t="s">
        <v>1133</v>
      </c>
      <c r="V76" s="28" t="s">
        <v>1133</v>
      </c>
      <c r="W76" s="34">
        <v>43591</v>
      </c>
      <c r="X76" s="34">
        <v>43621</v>
      </c>
      <c r="Y76" s="36">
        <v>41500</v>
      </c>
      <c r="Z76" s="36">
        <v>41500</v>
      </c>
      <c r="AA76" s="34">
        <v>43602</v>
      </c>
      <c r="AB76" s="32"/>
      <c r="AC76" s="36">
        <v>41500</v>
      </c>
      <c r="AD76" s="36"/>
      <c r="AE76" s="28" t="s">
        <v>180</v>
      </c>
      <c r="AF76" s="40">
        <f t="shared" si="0"/>
        <v>6</v>
      </c>
      <c r="AG76" s="40">
        <f t="shared" si="1"/>
        <v>5</v>
      </c>
      <c r="AH76" s="40" t="str">
        <f t="shared" si="2"/>
        <v>0230180016258465</v>
      </c>
      <c r="AI76" s="44">
        <f t="shared" si="3"/>
        <v>41500</v>
      </c>
      <c r="AJ76" s="47">
        <f>IF(AD76&lt;10000,IFERROR(VLOOKUP(AH76,'BK06'!$X$9:$Y$1196,2,0),""),AD76)</f>
        <v>41500</v>
      </c>
      <c r="AK76" s="49" t="str">
        <f>IFERROR(VLOOKUP(AH76,'BK06'!$X$9:$Z$1164,3,0),"")</f>
        <v>AC/018P-0349893</v>
      </c>
      <c r="AL76" s="40"/>
      <c r="AM76" s="51" t="str">
        <f t="shared" si="6"/>
        <v>QK co HDBH so 02301800162584 can phai dong phi 41500d vao ngay 6/5. Vui long lien he TVV de duoc ho tro thu phi!</v>
      </c>
      <c r="AN76" s="54" t="str">
        <f t="shared" si="5"/>
        <v/>
      </c>
    </row>
    <row r="77" spans="1:40" ht="13.5" customHeight="1">
      <c r="A77" s="25">
        <v>72</v>
      </c>
      <c r="B77" s="28" t="s">
        <v>74</v>
      </c>
      <c r="C77" s="28"/>
      <c r="D77" s="32" t="s">
        <v>80</v>
      </c>
      <c r="E77" s="28" t="s">
        <v>82</v>
      </c>
      <c r="F77" s="32" t="s">
        <v>83</v>
      </c>
      <c r="G77" s="28" t="s">
        <v>84</v>
      </c>
      <c r="H77" s="32" t="s">
        <v>85</v>
      </c>
      <c r="I77" s="28" t="s">
        <v>86</v>
      </c>
      <c r="J77" s="32" t="s">
        <v>166</v>
      </c>
      <c r="K77" s="28" t="s">
        <v>165</v>
      </c>
      <c r="L77" s="28" t="s">
        <v>89</v>
      </c>
      <c r="M77" s="34">
        <v>37733</v>
      </c>
      <c r="N77" s="34"/>
      <c r="O77" s="28" t="s">
        <v>1137</v>
      </c>
      <c r="P77" s="28" t="s">
        <v>1138</v>
      </c>
      <c r="Q77" s="28" t="s">
        <v>1028</v>
      </c>
      <c r="R77" s="28"/>
      <c r="S77" s="28"/>
      <c r="T77" s="28" t="s">
        <v>1139</v>
      </c>
      <c r="U77" s="28" t="s">
        <v>1140</v>
      </c>
      <c r="V77" s="28"/>
      <c r="W77" s="34">
        <v>43592</v>
      </c>
      <c r="X77" s="34">
        <v>43622</v>
      </c>
      <c r="Y77" s="36">
        <v>530854</v>
      </c>
      <c r="Z77" s="36">
        <v>530854</v>
      </c>
      <c r="AA77" s="34">
        <v>43598</v>
      </c>
      <c r="AB77" s="32"/>
      <c r="AC77" s="36">
        <v>530854</v>
      </c>
      <c r="AD77" s="36"/>
      <c r="AE77" s="28" t="s">
        <v>95</v>
      </c>
      <c r="AF77" s="40">
        <f t="shared" si="0"/>
        <v>7</v>
      </c>
      <c r="AG77" s="40">
        <f t="shared" si="1"/>
        <v>5</v>
      </c>
      <c r="AH77" s="40" t="str">
        <f t="shared" si="2"/>
        <v>56890173275</v>
      </c>
      <c r="AI77" s="44">
        <f t="shared" si="3"/>
        <v>530854</v>
      </c>
      <c r="AJ77" s="47">
        <f>IF(AD77&lt;10000,IFERROR(VLOOKUP(AH77,'BK06'!$X$9:$Y$1196,2,0),""),AD77)</f>
        <v>530854</v>
      </c>
      <c r="AK77" s="49" t="str">
        <f>IFERROR(VLOOKUP(AH77,'BK06'!$X$9:$Z$1164,3,0),"")</f>
        <v>AC/018P-0349900</v>
      </c>
      <c r="AL77" s="40"/>
      <c r="AM77" s="51" t="str">
        <f t="shared" si="6"/>
        <v>QK co HDBH so 568901732 can phai dong phi 530854d vao ngay 7/5. Vui long lien he TVV de duoc ho tro thu phi!</v>
      </c>
      <c r="AN77" s="54" t="str">
        <f t="shared" si="5"/>
        <v>01632119355</v>
      </c>
    </row>
    <row r="78" spans="1:40" ht="13.5" customHeight="1">
      <c r="A78" s="25">
        <v>73</v>
      </c>
      <c r="B78" s="28" t="s">
        <v>74</v>
      </c>
      <c r="C78" s="28"/>
      <c r="D78" s="32" t="s">
        <v>80</v>
      </c>
      <c r="E78" s="28" t="s">
        <v>82</v>
      </c>
      <c r="F78" s="32" t="s">
        <v>83</v>
      </c>
      <c r="G78" s="28" t="s">
        <v>84</v>
      </c>
      <c r="H78" s="32" t="s">
        <v>85</v>
      </c>
      <c r="I78" s="28" t="s">
        <v>86</v>
      </c>
      <c r="J78" s="32" t="s">
        <v>166</v>
      </c>
      <c r="K78" s="28" t="s">
        <v>165</v>
      </c>
      <c r="L78" s="28" t="s">
        <v>89</v>
      </c>
      <c r="M78" s="34">
        <v>37733</v>
      </c>
      <c r="N78" s="34"/>
      <c r="O78" s="28" t="s">
        <v>1143</v>
      </c>
      <c r="P78" s="28" t="s">
        <v>1144</v>
      </c>
      <c r="Q78" s="28" t="s">
        <v>1028</v>
      </c>
      <c r="R78" s="28"/>
      <c r="S78" s="28"/>
      <c r="T78" s="28" t="s">
        <v>1145</v>
      </c>
      <c r="U78" s="28" t="s">
        <v>1146</v>
      </c>
      <c r="V78" s="28"/>
      <c r="W78" s="34">
        <v>43592</v>
      </c>
      <c r="X78" s="34">
        <v>43622</v>
      </c>
      <c r="Y78" s="36">
        <v>1008867</v>
      </c>
      <c r="Z78" s="36">
        <v>1008867</v>
      </c>
      <c r="AA78" s="34">
        <v>43607</v>
      </c>
      <c r="AB78" s="32"/>
      <c r="AC78" s="36">
        <v>1008867</v>
      </c>
      <c r="AD78" s="36"/>
      <c r="AE78" s="28" t="s">
        <v>95</v>
      </c>
      <c r="AF78" s="40">
        <f t="shared" si="0"/>
        <v>7</v>
      </c>
      <c r="AG78" s="40">
        <f t="shared" si="1"/>
        <v>5</v>
      </c>
      <c r="AH78" s="40" t="str">
        <f t="shared" si="2"/>
        <v>56890045175</v>
      </c>
      <c r="AI78" s="44">
        <f t="shared" si="3"/>
        <v>1008867</v>
      </c>
      <c r="AJ78" s="47">
        <f>IF(AD78&lt;10000,IFERROR(VLOOKUP(AH78,'BK06'!$X$9:$Y$1196,2,0),""),AD78)</f>
        <v>1008867</v>
      </c>
      <c r="AK78" s="49" t="str">
        <f>IFERROR(VLOOKUP(AH78,'BK06'!$X$9:$Z$1164,3,0),"")</f>
        <v>AC/018P-0349899</v>
      </c>
      <c r="AL78" s="40"/>
      <c r="AM78" s="51" t="str">
        <f t="shared" si="6"/>
        <v>QK co HDBH so 568900451 can phai dong phi 1008867d vao ngay 7/5. Vui long lien he TVV de duoc ho tro thu phi!</v>
      </c>
      <c r="AN78" s="54" t="str">
        <f t="shared" si="5"/>
        <v>0977659188</v>
      </c>
    </row>
    <row r="79" spans="1:40" ht="13.5" customHeight="1">
      <c r="A79" s="25">
        <v>74</v>
      </c>
      <c r="B79" s="28" t="s">
        <v>74</v>
      </c>
      <c r="C79" s="28"/>
      <c r="D79" s="32" t="s">
        <v>80</v>
      </c>
      <c r="E79" s="28" t="s">
        <v>82</v>
      </c>
      <c r="F79" s="32" t="s">
        <v>83</v>
      </c>
      <c r="G79" s="28" t="s">
        <v>84</v>
      </c>
      <c r="H79" s="32" t="s">
        <v>85</v>
      </c>
      <c r="I79" s="28" t="s">
        <v>86</v>
      </c>
      <c r="J79" s="32" t="s">
        <v>166</v>
      </c>
      <c r="K79" s="28" t="s">
        <v>165</v>
      </c>
      <c r="L79" s="28" t="s">
        <v>89</v>
      </c>
      <c r="M79" s="34">
        <v>37733</v>
      </c>
      <c r="N79" s="34"/>
      <c r="O79" s="28" t="s">
        <v>1152</v>
      </c>
      <c r="P79" s="28" t="s">
        <v>1153</v>
      </c>
      <c r="Q79" s="28" t="s">
        <v>1154</v>
      </c>
      <c r="R79" s="28" t="s">
        <v>1155</v>
      </c>
      <c r="S79" s="28"/>
      <c r="T79" s="28" t="s">
        <v>1155</v>
      </c>
      <c r="U79" s="28" t="s">
        <v>1156</v>
      </c>
      <c r="V79" s="28"/>
      <c r="W79" s="34">
        <v>43593</v>
      </c>
      <c r="X79" s="34">
        <v>43623</v>
      </c>
      <c r="Y79" s="36">
        <v>1500000</v>
      </c>
      <c r="Z79" s="36">
        <v>1500000</v>
      </c>
      <c r="AA79" s="34">
        <v>43598</v>
      </c>
      <c r="AB79" s="32"/>
      <c r="AC79" s="36">
        <v>1500000</v>
      </c>
      <c r="AD79" s="36"/>
      <c r="AE79" s="28" t="s">
        <v>95</v>
      </c>
      <c r="AF79" s="40">
        <f t="shared" si="0"/>
        <v>8</v>
      </c>
      <c r="AG79" s="40">
        <f t="shared" si="1"/>
        <v>5</v>
      </c>
      <c r="AH79" s="40" t="str">
        <f t="shared" si="2"/>
        <v>56913717085</v>
      </c>
      <c r="AI79" s="44">
        <f t="shared" si="3"/>
        <v>1500000</v>
      </c>
      <c r="AJ79" s="47">
        <f>IF(AD79&lt;10000,IFERROR(VLOOKUP(AH79,'BK06'!$X$9:$Y$1196,2,0),""),AD79)</f>
        <v>1500000</v>
      </c>
      <c r="AK79" s="49" t="str">
        <f>IFERROR(VLOOKUP(AH79,'BK06'!$X$9:$Z$1164,3,0),"")</f>
        <v>AC/018P-0349903</v>
      </c>
      <c r="AL79" s="40"/>
      <c r="AM79" s="51" t="str">
        <f t="shared" si="6"/>
        <v>QK co HDBH so 569137170 can phai dong phi 1500000d vao ngay 8/5. Vui long lien he TVV de duoc ho tro thu phi!</v>
      </c>
      <c r="AN79" s="54" t="str">
        <f t="shared" si="5"/>
        <v>0166417986401664179864</v>
      </c>
    </row>
    <row r="80" spans="1:40" ht="13.5" customHeight="1">
      <c r="A80" s="25">
        <v>75</v>
      </c>
      <c r="B80" s="28" t="s">
        <v>74</v>
      </c>
      <c r="C80" s="28"/>
      <c r="D80" s="32" t="s">
        <v>80</v>
      </c>
      <c r="E80" s="28" t="s">
        <v>82</v>
      </c>
      <c r="F80" s="32" t="s">
        <v>83</v>
      </c>
      <c r="G80" s="28" t="s">
        <v>84</v>
      </c>
      <c r="H80" s="32" t="s">
        <v>85</v>
      </c>
      <c r="I80" s="28" t="s">
        <v>86</v>
      </c>
      <c r="J80" s="32" t="s">
        <v>166</v>
      </c>
      <c r="K80" s="28" t="s">
        <v>165</v>
      </c>
      <c r="L80" s="28" t="s">
        <v>89</v>
      </c>
      <c r="M80" s="34">
        <v>37733</v>
      </c>
      <c r="N80" s="34"/>
      <c r="O80" s="28" t="s">
        <v>1159</v>
      </c>
      <c r="P80" s="28" t="s">
        <v>1160</v>
      </c>
      <c r="Q80" s="28" t="s">
        <v>1161</v>
      </c>
      <c r="R80" s="28"/>
      <c r="S80" s="28"/>
      <c r="T80" s="28" t="s">
        <v>1162</v>
      </c>
      <c r="U80" s="28" t="s">
        <v>1163</v>
      </c>
      <c r="V80" s="28"/>
      <c r="W80" s="34">
        <v>43593</v>
      </c>
      <c r="X80" s="34">
        <v>43623</v>
      </c>
      <c r="Y80" s="36">
        <v>500000</v>
      </c>
      <c r="Z80" s="36">
        <v>500000</v>
      </c>
      <c r="AA80" s="34">
        <v>43605</v>
      </c>
      <c r="AB80" s="32"/>
      <c r="AC80" s="36">
        <v>500000</v>
      </c>
      <c r="AD80" s="36"/>
      <c r="AE80" s="28" t="s">
        <v>95</v>
      </c>
      <c r="AF80" s="40">
        <f t="shared" si="0"/>
        <v>8</v>
      </c>
      <c r="AG80" s="40">
        <f t="shared" si="1"/>
        <v>5</v>
      </c>
      <c r="AH80" s="40" t="str">
        <f t="shared" si="2"/>
        <v>56882519485</v>
      </c>
      <c r="AI80" s="44">
        <f t="shared" si="3"/>
        <v>500000</v>
      </c>
      <c r="AJ80" s="47">
        <f>IF(AD80&lt;10000,IFERROR(VLOOKUP(AH80,'BK06'!$X$9:$Y$1196,2,0),""),AD80)</f>
        <v>500000</v>
      </c>
      <c r="AK80" s="49" t="str">
        <f>IFERROR(VLOOKUP(AH80,'BK06'!$X$9:$Z$1164,3,0),"")</f>
        <v>AC/018P-0349902</v>
      </c>
      <c r="AL80" s="40"/>
      <c r="AM80" s="51" t="str">
        <f t="shared" si="6"/>
        <v>QK co HDBH so 568825194 can phai dong phi 500000d vao ngay 8/5. Vui long lien he TVV de duoc ho tro thu phi!</v>
      </c>
      <c r="AN80" s="54" t="str">
        <f t="shared" si="5"/>
        <v>01655976334</v>
      </c>
    </row>
    <row r="81" spans="1:40" ht="13.5" customHeight="1">
      <c r="A81" s="25">
        <v>76</v>
      </c>
      <c r="B81" s="28" t="s">
        <v>74</v>
      </c>
      <c r="C81" s="28"/>
      <c r="D81" s="32" t="s">
        <v>80</v>
      </c>
      <c r="E81" s="28" t="s">
        <v>82</v>
      </c>
      <c r="F81" s="32" t="s">
        <v>83</v>
      </c>
      <c r="G81" s="28" t="s">
        <v>84</v>
      </c>
      <c r="H81" s="32" t="s">
        <v>85</v>
      </c>
      <c r="I81" s="28" t="s">
        <v>86</v>
      </c>
      <c r="J81" s="32" t="s">
        <v>166</v>
      </c>
      <c r="K81" s="28" t="s">
        <v>165</v>
      </c>
      <c r="L81" s="28" t="s">
        <v>89</v>
      </c>
      <c r="M81" s="34">
        <v>37733</v>
      </c>
      <c r="N81" s="34"/>
      <c r="O81" s="28" t="s">
        <v>1165</v>
      </c>
      <c r="P81" s="28" t="s">
        <v>1166</v>
      </c>
      <c r="Q81" s="28" t="s">
        <v>1167</v>
      </c>
      <c r="R81" s="28"/>
      <c r="S81" s="28"/>
      <c r="T81" s="28"/>
      <c r="U81" s="28" t="s">
        <v>1168</v>
      </c>
      <c r="V81" s="28" t="s">
        <v>1168</v>
      </c>
      <c r="W81" s="34">
        <v>43593</v>
      </c>
      <c r="X81" s="34">
        <v>43623</v>
      </c>
      <c r="Y81" s="36">
        <v>39800</v>
      </c>
      <c r="Z81" s="36">
        <v>39800</v>
      </c>
      <c r="AA81" s="34">
        <v>43602</v>
      </c>
      <c r="AB81" s="32"/>
      <c r="AC81" s="36">
        <v>39800</v>
      </c>
      <c r="AD81" s="36"/>
      <c r="AE81" s="28" t="s">
        <v>180</v>
      </c>
      <c r="AF81" s="40">
        <f t="shared" si="0"/>
        <v>8</v>
      </c>
      <c r="AG81" s="40">
        <f t="shared" si="1"/>
        <v>5</v>
      </c>
      <c r="AH81" s="40" t="str">
        <f t="shared" si="2"/>
        <v>0230180014285285</v>
      </c>
      <c r="AI81" s="44">
        <f t="shared" si="3"/>
        <v>39800</v>
      </c>
      <c r="AJ81" s="47">
        <f>IF(AD81&lt;10000,IFERROR(VLOOKUP(AH81,'BK06'!$X$9:$Y$1196,2,0),""),AD81)</f>
        <v>39800</v>
      </c>
      <c r="AK81" s="49" t="str">
        <f>IFERROR(VLOOKUP(AH81,'BK06'!$X$9:$Z$1164,3,0),"")</f>
        <v>AC/018P-0349901</v>
      </c>
      <c r="AL81" s="40"/>
      <c r="AM81" s="51" t="str">
        <f t="shared" si="6"/>
        <v>QK co HDBH so 02301800142852 can phai dong phi 39800d vao ngay 8/5. Vui long lien he TVV de duoc ho tro thu phi!</v>
      </c>
      <c r="AN81" s="54" t="str">
        <f t="shared" si="5"/>
        <v/>
      </c>
    </row>
    <row r="82" spans="1:40" ht="13.5" customHeight="1">
      <c r="A82" s="25">
        <v>77</v>
      </c>
      <c r="B82" s="28" t="s">
        <v>74</v>
      </c>
      <c r="C82" s="28"/>
      <c r="D82" s="32" t="s">
        <v>80</v>
      </c>
      <c r="E82" s="28" t="s">
        <v>82</v>
      </c>
      <c r="F82" s="32" t="s">
        <v>83</v>
      </c>
      <c r="G82" s="28" t="s">
        <v>84</v>
      </c>
      <c r="H82" s="32" t="s">
        <v>85</v>
      </c>
      <c r="I82" s="28" t="s">
        <v>86</v>
      </c>
      <c r="J82" s="32" t="s">
        <v>166</v>
      </c>
      <c r="K82" s="28" t="s">
        <v>165</v>
      </c>
      <c r="L82" s="28" t="s">
        <v>89</v>
      </c>
      <c r="M82" s="34">
        <v>37733</v>
      </c>
      <c r="N82" s="34"/>
      <c r="O82" s="28" t="s">
        <v>1172</v>
      </c>
      <c r="P82" s="28" t="s">
        <v>1173</v>
      </c>
      <c r="Q82" s="28" t="s">
        <v>1174</v>
      </c>
      <c r="R82" s="28"/>
      <c r="S82" s="28" t="s">
        <v>1175</v>
      </c>
      <c r="T82" s="28"/>
      <c r="U82" s="28" t="s">
        <v>1176</v>
      </c>
      <c r="V82" s="28" t="s">
        <v>1176</v>
      </c>
      <c r="W82" s="34">
        <v>43594</v>
      </c>
      <c r="X82" s="34">
        <v>43624</v>
      </c>
      <c r="Y82" s="36">
        <v>39800</v>
      </c>
      <c r="Z82" s="36">
        <v>39800</v>
      </c>
      <c r="AA82" s="34">
        <v>43602</v>
      </c>
      <c r="AB82" s="32"/>
      <c r="AC82" s="36">
        <v>39800</v>
      </c>
      <c r="AD82" s="36"/>
      <c r="AE82" s="28" t="s">
        <v>180</v>
      </c>
      <c r="AF82" s="40">
        <f t="shared" si="0"/>
        <v>9</v>
      </c>
      <c r="AG82" s="40">
        <f t="shared" si="1"/>
        <v>5</v>
      </c>
      <c r="AH82" s="40" t="str">
        <f t="shared" si="2"/>
        <v>0230180011209195</v>
      </c>
      <c r="AI82" s="44">
        <f t="shared" si="3"/>
        <v>39800</v>
      </c>
      <c r="AJ82" s="47">
        <f>IF(AD82&lt;10000,IFERROR(VLOOKUP(AH82,'BK06'!$X$9:$Y$1196,2,0),""),AD82)</f>
        <v>39800</v>
      </c>
      <c r="AK82" s="49" t="str">
        <f>IFERROR(VLOOKUP(AH82,'BK06'!$X$9:$Z$1164,3,0),"")</f>
        <v>AC/018P-0349905</v>
      </c>
      <c r="AL82" s="40"/>
      <c r="AM82" s="51" t="str">
        <f t="shared" si="6"/>
        <v>QK co HDBH so 02301800112091 can phai dong phi 39800d vao ngay 9/5. Vui long lien he TVV de duoc ho tro thu phi!</v>
      </c>
      <c r="AN82" s="54" t="str">
        <f t="shared" si="5"/>
        <v>876909</v>
      </c>
    </row>
    <row r="83" spans="1:40" ht="13.5" customHeight="1">
      <c r="A83" s="25">
        <v>78</v>
      </c>
      <c r="B83" s="28" t="s">
        <v>74</v>
      </c>
      <c r="C83" s="28"/>
      <c r="D83" s="32" t="s">
        <v>80</v>
      </c>
      <c r="E83" s="28" t="s">
        <v>82</v>
      </c>
      <c r="F83" s="32" t="s">
        <v>83</v>
      </c>
      <c r="G83" s="28" t="s">
        <v>84</v>
      </c>
      <c r="H83" s="32" t="s">
        <v>85</v>
      </c>
      <c r="I83" s="28" t="s">
        <v>86</v>
      </c>
      <c r="J83" s="32" t="s">
        <v>166</v>
      </c>
      <c r="K83" s="28" t="s">
        <v>165</v>
      </c>
      <c r="L83" s="28" t="s">
        <v>89</v>
      </c>
      <c r="M83" s="34">
        <v>37733</v>
      </c>
      <c r="N83" s="34"/>
      <c r="O83" s="28" t="s">
        <v>1181</v>
      </c>
      <c r="P83" s="28" t="s">
        <v>1182</v>
      </c>
      <c r="Q83" s="28" t="s">
        <v>1183</v>
      </c>
      <c r="R83" s="28"/>
      <c r="S83" s="28"/>
      <c r="T83" s="28"/>
      <c r="U83" s="28" t="s">
        <v>1184</v>
      </c>
      <c r="V83" s="28" t="s">
        <v>1184</v>
      </c>
      <c r="W83" s="34">
        <v>43594</v>
      </c>
      <c r="X83" s="34">
        <v>43624</v>
      </c>
      <c r="Y83" s="36">
        <v>121100</v>
      </c>
      <c r="Z83" s="36">
        <v>121100</v>
      </c>
      <c r="AA83" s="34">
        <v>43602</v>
      </c>
      <c r="AB83" s="32"/>
      <c r="AC83" s="36">
        <v>121100</v>
      </c>
      <c r="AD83" s="36"/>
      <c r="AE83" s="28" t="s">
        <v>180</v>
      </c>
      <c r="AF83" s="40">
        <f t="shared" si="0"/>
        <v>9</v>
      </c>
      <c r="AG83" s="40">
        <f t="shared" si="1"/>
        <v>5</v>
      </c>
      <c r="AH83" s="40" t="str">
        <f t="shared" si="2"/>
        <v>0230180011193395</v>
      </c>
      <c r="AI83" s="44">
        <f t="shared" si="3"/>
        <v>121100</v>
      </c>
      <c r="AJ83" s="47">
        <f>IF(AD83&lt;10000,IFERROR(VLOOKUP(AH83,'BK06'!$X$9:$Y$1196,2,0),""),AD83)</f>
        <v>121100</v>
      </c>
      <c r="AK83" s="49" t="str">
        <f>IFERROR(VLOOKUP(AH83,'BK06'!$X$9:$Z$1164,3,0),"")</f>
        <v>AC/018P-0349904</v>
      </c>
      <c r="AL83" s="40"/>
      <c r="AM83" s="51" t="str">
        <f t="shared" si="6"/>
        <v>QK co HDBH so 02301800111933 can phai dong phi 121100d vao ngay 9/5. Vui long lien he TVV de duoc ho tro thu phi!</v>
      </c>
      <c r="AN83" s="54" t="str">
        <f t="shared" si="5"/>
        <v/>
      </c>
    </row>
    <row r="84" spans="1:40" ht="13.5" customHeight="1">
      <c r="A84" s="25">
        <v>79</v>
      </c>
      <c r="B84" s="28" t="s">
        <v>74</v>
      </c>
      <c r="C84" s="28"/>
      <c r="D84" s="32" t="s">
        <v>80</v>
      </c>
      <c r="E84" s="28" t="s">
        <v>82</v>
      </c>
      <c r="F84" s="32" t="s">
        <v>83</v>
      </c>
      <c r="G84" s="28" t="s">
        <v>84</v>
      </c>
      <c r="H84" s="32" t="s">
        <v>85</v>
      </c>
      <c r="I84" s="28" t="s">
        <v>86</v>
      </c>
      <c r="J84" s="32" t="s">
        <v>166</v>
      </c>
      <c r="K84" s="28" t="s">
        <v>165</v>
      </c>
      <c r="L84" s="28" t="s">
        <v>89</v>
      </c>
      <c r="M84" s="34">
        <v>37733</v>
      </c>
      <c r="N84" s="34"/>
      <c r="O84" s="28" t="s">
        <v>1186</v>
      </c>
      <c r="P84" s="28" t="s">
        <v>1187</v>
      </c>
      <c r="Q84" s="28" t="s">
        <v>1188</v>
      </c>
      <c r="R84" s="28"/>
      <c r="S84" s="28" t="s">
        <v>1189</v>
      </c>
      <c r="T84" s="28"/>
      <c r="U84" s="28" t="s">
        <v>1190</v>
      </c>
      <c r="V84" s="28" t="s">
        <v>1190</v>
      </c>
      <c r="W84" s="34">
        <v>43594</v>
      </c>
      <c r="X84" s="34">
        <v>43624</v>
      </c>
      <c r="Y84" s="36">
        <v>248300</v>
      </c>
      <c r="Z84" s="36">
        <v>248300</v>
      </c>
      <c r="AA84" s="34">
        <v>43608</v>
      </c>
      <c r="AB84" s="32"/>
      <c r="AC84" s="36">
        <v>248300</v>
      </c>
      <c r="AD84" s="36"/>
      <c r="AE84" s="28" t="s">
        <v>180</v>
      </c>
      <c r="AF84" s="40">
        <f t="shared" si="0"/>
        <v>9</v>
      </c>
      <c r="AG84" s="40">
        <f t="shared" si="1"/>
        <v>5</v>
      </c>
      <c r="AH84" s="40" t="str">
        <f t="shared" si="2"/>
        <v>0370180002887095</v>
      </c>
      <c r="AI84" s="44">
        <f t="shared" si="3"/>
        <v>248300</v>
      </c>
      <c r="AJ84" s="47">
        <f>IF(AD84&lt;10000,IFERROR(VLOOKUP(AH84,'BK06'!$X$9:$Y$1196,2,0),""),AD84)</f>
        <v>248300</v>
      </c>
      <c r="AK84" s="49" t="str">
        <f>IFERROR(VLOOKUP(AH84,'BK06'!$X$9:$Z$1164,3,0),"")</f>
        <v>AC/018P-0349906</v>
      </c>
      <c r="AL84" s="40"/>
      <c r="AM84" s="51" t="str">
        <f t="shared" si="6"/>
        <v>QK co HDBH so 03701800028870 can phai dong phi 248300d vao ngay 9/5. Vui long lien he TVV de duoc ho tro thu phi!</v>
      </c>
      <c r="AN84" s="54" t="str">
        <f t="shared" si="5"/>
        <v>0333766223</v>
      </c>
    </row>
    <row r="85" spans="1:40" ht="13.5" customHeight="1">
      <c r="A85" s="25">
        <v>80</v>
      </c>
      <c r="B85" s="28" t="s">
        <v>74</v>
      </c>
      <c r="C85" s="28"/>
      <c r="D85" s="32" t="s">
        <v>80</v>
      </c>
      <c r="E85" s="28" t="s">
        <v>82</v>
      </c>
      <c r="F85" s="32" t="s">
        <v>83</v>
      </c>
      <c r="G85" s="28" t="s">
        <v>84</v>
      </c>
      <c r="H85" s="32" t="s">
        <v>85</v>
      </c>
      <c r="I85" s="28" t="s">
        <v>86</v>
      </c>
      <c r="J85" s="32" t="s">
        <v>166</v>
      </c>
      <c r="K85" s="28" t="s">
        <v>165</v>
      </c>
      <c r="L85" s="28" t="s">
        <v>89</v>
      </c>
      <c r="M85" s="34">
        <v>37733</v>
      </c>
      <c r="N85" s="34"/>
      <c r="O85" s="28" t="s">
        <v>1193</v>
      </c>
      <c r="P85" s="28" t="s">
        <v>1187</v>
      </c>
      <c r="Q85" s="28" t="s">
        <v>1188</v>
      </c>
      <c r="R85" s="28"/>
      <c r="S85" s="28" t="s">
        <v>1189</v>
      </c>
      <c r="T85" s="28"/>
      <c r="U85" s="28" t="s">
        <v>1194</v>
      </c>
      <c r="V85" s="28" t="s">
        <v>1194</v>
      </c>
      <c r="W85" s="34">
        <v>43594</v>
      </c>
      <c r="X85" s="34">
        <v>43624</v>
      </c>
      <c r="Y85" s="36">
        <v>248300</v>
      </c>
      <c r="Z85" s="36">
        <v>248300</v>
      </c>
      <c r="AA85" s="34">
        <v>43608</v>
      </c>
      <c r="AB85" s="32"/>
      <c r="AC85" s="36">
        <v>248300</v>
      </c>
      <c r="AD85" s="36"/>
      <c r="AE85" s="28" t="s">
        <v>180</v>
      </c>
      <c r="AF85" s="40">
        <f t="shared" si="0"/>
        <v>9</v>
      </c>
      <c r="AG85" s="40">
        <f t="shared" si="1"/>
        <v>5</v>
      </c>
      <c r="AH85" s="40" t="str">
        <f t="shared" si="2"/>
        <v>0370180002912995</v>
      </c>
      <c r="AI85" s="44">
        <f t="shared" si="3"/>
        <v>248300</v>
      </c>
      <c r="AJ85" s="47">
        <f>IF(AD85&lt;10000,IFERROR(VLOOKUP(AH85,'BK06'!$X$9:$Y$1196,2,0),""),AD85)</f>
        <v>248300</v>
      </c>
      <c r="AK85" s="49" t="str">
        <f>IFERROR(VLOOKUP(AH85,'BK06'!$X$9:$Z$1164,3,0),"")</f>
        <v>AC/018P-0349907</v>
      </c>
      <c r="AL85" s="40"/>
      <c r="AM85" s="51" t="str">
        <f t="shared" si="6"/>
        <v>QK co HDBH so 03701800029129 can phai dong phi 248300d vao ngay 9/5. Vui long lien he TVV de duoc ho tro thu phi!</v>
      </c>
      <c r="AN85" s="54" t="str">
        <f t="shared" si="5"/>
        <v>0333766223</v>
      </c>
    </row>
    <row r="86" spans="1:40" ht="13.5" customHeight="1">
      <c r="A86" s="25">
        <v>81</v>
      </c>
      <c r="B86" s="28" t="s">
        <v>74</v>
      </c>
      <c r="C86" s="28"/>
      <c r="D86" s="32" t="s">
        <v>80</v>
      </c>
      <c r="E86" s="28" t="s">
        <v>82</v>
      </c>
      <c r="F86" s="32" t="s">
        <v>83</v>
      </c>
      <c r="G86" s="28" t="s">
        <v>84</v>
      </c>
      <c r="H86" s="32" t="s">
        <v>85</v>
      </c>
      <c r="I86" s="28" t="s">
        <v>86</v>
      </c>
      <c r="J86" s="32" t="s">
        <v>166</v>
      </c>
      <c r="K86" s="28" t="s">
        <v>165</v>
      </c>
      <c r="L86" s="28" t="s">
        <v>89</v>
      </c>
      <c r="M86" s="34">
        <v>37733</v>
      </c>
      <c r="N86" s="34"/>
      <c r="O86" s="28" t="s">
        <v>1197</v>
      </c>
      <c r="P86" s="28" t="s">
        <v>1198</v>
      </c>
      <c r="Q86" s="28" t="s">
        <v>1199</v>
      </c>
      <c r="R86" s="28"/>
      <c r="S86" s="28"/>
      <c r="T86" s="28"/>
      <c r="U86" s="28" t="s">
        <v>1200</v>
      </c>
      <c r="V86" s="28" t="s">
        <v>1200</v>
      </c>
      <c r="W86" s="34">
        <v>43595</v>
      </c>
      <c r="X86" s="34">
        <v>43625</v>
      </c>
      <c r="Y86" s="36">
        <v>40200</v>
      </c>
      <c r="Z86" s="36">
        <v>40200</v>
      </c>
      <c r="AA86" s="34">
        <v>43602</v>
      </c>
      <c r="AB86" s="32"/>
      <c r="AC86" s="36">
        <v>40200</v>
      </c>
      <c r="AD86" s="36"/>
      <c r="AE86" s="28" t="s">
        <v>180</v>
      </c>
      <c r="AF86" s="40">
        <f t="shared" si="0"/>
        <v>10</v>
      </c>
      <c r="AG86" s="40">
        <f t="shared" si="1"/>
        <v>5</v>
      </c>
      <c r="AH86" s="40" t="str">
        <f t="shared" si="2"/>
        <v>02301800151281105</v>
      </c>
      <c r="AI86" s="44">
        <f t="shared" si="3"/>
        <v>40200</v>
      </c>
      <c r="AJ86" s="47">
        <f>IF(AD86&lt;10000,IFERROR(VLOOKUP(AH86,'BK06'!$X$9:$Y$1196,2,0),""),AD86)</f>
        <v>40200</v>
      </c>
      <c r="AK86" s="49" t="str">
        <f>IFERROR(VLOOKUP(AH86,'BK06'!$X$9:$Z$1164,3,0),"")</f>
        <v>AC/018P-0349908</v>
      </c>
      <c r="AL86" s="40"/>
      <c r="AM86" s="51" t="str">
        <f t="shared" si="6"/>
        <v>QK co HDBH so 02301800151281 can phai dong phi 40200d vao ngay 10/5. Vui long lien he TVV de duoc ho tro thu phi!</v>
      </c>
      <c r="AN86" s="54" t="str">
        <f t="shared" si="5"/>
        <v/>
      </c>
    </row>
    <row r="87" spans="1:40" ht="13.5" customHeight="1">
      <c r="A87" s="25">
        <v>82</v>
      </c>
      <c r="B87" s="28" t="s">
        <v>74</v>
      </c>
      <c r="C87" s="28"/>
      <c r="D87" s="32" t="s">
        <v>80</v>
      </c>
      <c r="E87" s="28" t="s">
        <v>82</v>
      </c>
      <c r="F87" s="32" t="s">
        <v>83</v>
      </c>
      <c r="G87" s="28" t="s">
        <v>84</v>
      </c>
      <c r="H87" s="32" t="s">
        <v>85</v>
      </c>
      <c r="I87" s="28" t="s">
        <v>86</v>
      </c>
      <c r="J87" s="32" t="s">
        <v>166</v>
      </c>
      <c r="K87" s="28" t="s">
        <v>165</v>
      </c>
      <c r="L87" s="28" t="s">
        <v>89</v>
      </c>
      <c r="M87" s="34">
        <v>37733</v>
      </c>
      <c r="N87" s="34"/>
      <c r="O87" s="28" t="s">
        <v>1203</v>
      </c>
      <c r="P87" s="28" t="s">
        <v>1204</v>
      </c>
      <c r="Q87" s="28" t="s">
        <v>1205</v>
      </c>
      <c r="R87" s="28"/>
      <c r="S87" s="28"/>
      <c r="T87" s="28" t="s">
        <v>1206</v>
      </c>
      <c r="U87" s="28" t="s">
        <v>1207</v>
      </c>
      <c r="V87" s="28"/>
      <c r="W87" s="34">
        <v>43595</v>
      </c>
      <c r="X87" s="34">
        <v>43625</v>
      </c>
      <c r="Y87" s="36">
        <v>500000</v>
      </c>
      <c r="Z87" s="36">
        <v>500000</v>
      </c>
      <c r="AA87" s="34">
        <v>43607</v>
      </c>
      <c r="AB87" s="32"/>
      <c r="AC87" s="36">
        <v>500000</v>
      </c>
      <c r="AD87" s="36"/>
      <c r="AE87" s="28" t="s">
        <v>95</v>
      </c>
      <c r="AF87" s="40">
        <f t="shared" si="0"/>
        <v>10</v>
      </c>
      <c r="AG87" s="40">
        <f t="shared" si="1"/>
        <v>5</v>
      </c>
      <c r="AH87" s="40" t="str">
        <f t="shared" si="2"/>
        <v>568802332105</v>
      </c>
      <c r="AI87" s="44">
        <f t="shared" si="3"/>
        <v>500000</v>
      </c>
      <c r="AJ87" s="47">
        <f>IF(AD87&lt;10000,IFERROR(VLOOKUP(AH87,'BK06'!$X$9:$Y$1196,2,0),""),AD87)</f>
        <v>500000</v>
      </c>
      <c r="AK87" s="49" t="str">
        <f>IFERROR(VLOOKUP(AH87,'BK06'!$X$9:$Z$1164,3,0),"")</f>
        <v>AC/018P-0349912</v>
      </c>
      <c r="AL87" s="40"/>
      <c r="AM87" s="51" t="str">
        <f t="shared" si="6"/>
        <v>QK co HDBH so 568802332 can phai dong phi 500000d vao ngay 10/5. Vui long lien he TVV de duoc ho tro thu phi!</v>
      </c>
      <c r="AN87" s="54" t="str">
        <f t="shared" si="5"/>
        <v>0972874564</v>
      </c>
    </row>
    <row r="88" spans="1:40" ht="13.5" customHeight="1">
      <c r="A88" s="25">
        <v>83</v>
      </c>
      <c r="B88" s="28" t="s">
        <v>74</v>
      </c>
      <c r="C88" s="28"/>
      <c r="D88" s="32" t="s">
        <v>80</v>
      </c>
      <c r="E88" s="28" t="s">
        <v>82</v>
      </c>
      <c r="F88" s="32" t="s">
        <v>83</v>
      </c>
      <c r="G88" s="28" t="s">
        <v>84</v>
      </c>
      <c r="H88" s="32" t="s">
        <v>85</v>
      </c>
      <c r="I88" s="28" t="s">
        <v>86</v>
      </c>
      <c r="J88" s="32" t="s">
        <v>166</v>
      </c>
      <c r="K88" s="28" t="s">
        <v>165</v>
      </c>
      <c r="L88" s="28" t="s">
        <v>89</v>
      </c>
      <c r="M88" s="34">
        <v>37733</v>
      </c>
      <c r="N88" s="34"/>
      <c r="O88" s="28" t="s">
        <v>1211</v>
      </c>
      <c r="P88" s="28" t="s">
        <v>1212</v>
      </c>
      <c r="Q88" s="28" t="s">
        <v>891</v>
      </c>
      <c r="R88" s="28"/>
      <c r="S88" s="28"/>
      <c r="T88" s="28" t="s">
        <v>1213</v>
      </c>
      <c r="U88" s="28" t="s">
        <v>1214</v>
      </c>
      <c r="V88" s="28"/>
      <c r="W88" s="34">
        <v>43595</v>
      </c>
      <c r="X88" s="34">
        <v>43686</v>
      </c>
      <c r="Y88" s="36">
        <v>1000000</v>
      </c>
      <c r="Z88" s="36">
        <v>1000000</v>
      </c>
      <c r="AA88" s="34">
        <v>43603</v>
      </c>
      <c r="AB88" s="32"/>
      <c r="AC88" s="36">
        <v>1000000</v>
      </c>
      <c r="AD88" s="36"/>
      <c r="AE88" s="28" t="s">
        <v>95</v>
      </c>
      <c r="AF88" s="40">
        <f t="shared" si="0"/>
        <v>10</v>
      </c>
      <c r="AG88" s="40">
        <f t="shared" si="1"/>
        <v>5</v>
      </c>
      <c r="AH88" s="40" t="str">
        <f t="shared" si="2"/>
        <v>568626203105</v>
      </c>
      <c r="AI88" s="44">
        <f t="shared" si="3"/>
        <v>1000000</v>
      </c>
      <c r="AJ88" s="47">
        <f>IF(AD88&lt;10000,IFERROR(VLOOKUP(AH88,'BK06'!$X$9:$Y$1196,2,0),""),AD88)</f>
        <v>1000000</v>
      </c>
      <c r="AK88" s="49" t="str">
        <f>IFERROR(VLOOKUP(AH88,'BK06'!$X$9:$Z$1164,3,0),"")</f>
        <v>AC/018P-0349910</v>
      </c>
      <c r="AL88" s="40"/>
      <c r="AM88" s="51" t="str">
        <f t="shared" si="6"/>
        <v>QK co HDBH so 568626203 can phai dong phi 1000000d vao ngay 10/5. Vui long lien he TVV de duoc ho tro thu phi!</v>
      </c>
      <c r="AN88" s="54" t="str">
        <f t="shared" si="5"/>
        <v>0976731941</v>
      </c>
    </row>
    <row r="89" spans="1:40" ht="13.5" customHeight="1">
      <c r="A89" s="25">
        <v>84</v>
      </c>
      <c r="B89" s="28" t="s">
        <v>74</v>
      </c>
      <c r="C89" s="28"/>
      <c r="D89" s="32" t="s">
        <v>80</v>
      </c>
      <c r="E89" s="28" t="s">
        <v>82</v>
      </c>
      <c r="F89" s="32" t="s">
        <v>83</v>
      </c>
      <c r="G89" s="28" t="s">
        <v>84</v>
      </c>
      <c r="H89" s="32" t="s">
        <v>85</v>
      </c>
      <c r="I89" s="28" t="s">
        <v>86</v>
      </c>
      <c r="J89" s="32" t="s">
        <v>166</v>
      </c>
      <c r="K89" s="28" t="s">
        <v>165</v>
      </c>
      <c r="L89" s="28" t="s">
        <v>89</v>
      </c>
      <c r="M89" s="34">
        <v>37733</v>
      </c>
      <c r="N89" s="34"/>
      <c r="O89" s="28" t="s">
        <v>1217</v>
      </c>
      <c r="P89" s="28" t="s">
        <v>1218</v>
      </c>
      <c r="Q89" s="28" t="s">
        <v>614</v>
      </c>
      <c r="R89" s="28"/>
      <c r="S89" s="28"/>
      <c r="T89" s="28" t="s">
        <v>1219</v>
      </c>
      <c r="U89" s="28" t="s">
        <v>1220</v>
      </c>
      <c r="V89" s="28"/>
      <c r="W89" s="34">
        <v>43595</v>
      </c>
      <c r="X89" s="34">
        <v>43778</v>
      </c>
      <c r="Y89" s="36">
        <v>3617397</v>
      </c>
      <c r="Z89" s="36">
        <v>3617397</v>
      </c>
      <c r="AA89" s="34">
        <v>43609</v>
      </c>
      <c r="AB89" s="32"/>
      <c r="AC89" s="36">
        <v>3617397</v>
      </c>
      <c r="AD89" s="36"/>
      <c r="AE89" s="28" t="s">
        <v>95</v>
      </c>
      <c r="AF89" s="40">
        <f t="shared" si="0"/>
        <v>10</v>
      </c>
      <c r="AG89" s="40">
        <f t="shared" si="1"/>
        <v>5</v>
      </c>
      <c r="AH89" s="40" t="str">
        <f t="shared" si="2"/>
        <v>568492307105</v>
      </c>
      <c r="AI89" s="44">
        <f t="shared" si="3"/>
        <v>3617397</v>
      </c>
      <c r="AJ89" s="47">
        <f>IF(AD89&lt;10000,IFERROR(VLOOKUP(AH89,'BK06'!$X$9:$Y$1196,2,0),""),AD89)</f>
        <v>3617397</v>
      </c>
      <c r="AK89" s="49" t="str">
        <f>IFERROR(VLOOKUP(AH89,'BK06'!$X$9:$Z$1164,3,0),"")</f>
        <v>AC/018P-0349909</v>
      </c>
      <c r="AL89" s="40"/>
      <c r="AM89" s="51" t="str">
        <f t="shared" si="6"/>
        <v>QK co HDBH so 568492307 can phai dong phi 3617397d vao ngay 10/5. Vui long lien he TVV de duoc ho tro thu phi!</v>
      </c>
      <c r="AN89" s="54" t="str">
        <f t="shared" si="5"/>
        <v>0976692780</v>
      </c>
    </row>
    <row r="90" spans="1:40" ht="13.5" customHeight="1">
      <c r="A90" s="25">
        <v>85</v>
      </c>
      <c r="B90" s="28" t="s">
        <v>74</v>
      </c>
      <c r="C90" s="28"/>
      <c r="D90" s="32" t="s">
        <v>80</v>
      </c>
      <c r="E90" s="28" t="s">
        <v>82</v>
      </c>
      <c r="F90" s="32" t="s">
        <v>83</v>
      </c>
      <c r="G90" s="28" t="s">
        <v>84</v>
      </c>
      <c r="H90" s="32" t="s">
        <v>85</v>
      </c>
      <c r="I90" s="28" t="s">
        <v>86</v>
      </c>
      <c r="J90" s="32" t="s">
        <v>166</v>
      </c>
      <c r="K90" s="28" t="s">
        <v>165</v>
      </c>
      <c r="L90" s="28" t="s">
        <v>89</v>
      </c>
      <c r="M90" s="34">
        <v>37733</v>
      </c>
      <c r="N90" s="34"/>
      <c r="O90" s="28" t="s">
        <v>1225</v>
      </c>
      <c r="P90" s="28" t="s">
        <v>1226</v>
      </c>
      <c r="Q90" s="28" t="s">
        <v>1228</v>
      </c>
      <c r="R90" s="28"/>
      <c r="S90" s="28"/>
      <c r="T90" s="28" t="s">
        <v>1229</v>
      </c>
      <c r="U90" s="28" t="s">
        <v>1230</v>
      </c>
      <c r="V90" s="28"/>
      <c r="W90" s="34">
        <v>43595</v>
      </c>
      <c r="X90" s="34">
        <v>43686</v>
      </c>
      <c r="Y90" s="36">
        <v>1500000</v>
      </c>
      <c r="Z90" s="36">
        <v>1500000</v>
      </c>
      <c r="AA90" s="34">
        <v>43608</v>
      </c>
      <c r="AB90" s="32"/>
      <c r="AC90" s="36">
        <v>1500000</v>
      </c>
      <c r="AD90" s="36"/>
      <c r="AE90" s="28" t="s">
        <v>95</v>
      </c>
      <c r="AF90" s="40">
        <f t="shared" si="0"/>
        <v>10</v>
      </c>
      <c r="AG90" s="40">
        <f t="shared" si="1"/>
        <v>5</v>
      </c>
      <c r="AH90" s="40" t="str">
        <f t="shared" si="2"/>
        <v>568783220105</v>
      </c>
      <c r="AI90" s="44">
        <f t="shared" si="3"/>
        <v>1500000</v>
      </c>
      <c r="AJ90" s="47">
        <f>IF(AD90&lt;10000,IFERROR(VLOOKUP(AH90,'BK06'!$X$9:$Y$1196,2,0),""),AD90)</f>
        <v>1500000</v>
      </c>
      <c r="AK90" s="49" t="str">
        <f>IFERROR(VLOOKUP(AH90,'BK06'!$X$9:$Z$1164,3,0),"")</f>
        <v>AC/018P-0349911</v>
      </c>
      <c r="AL90" s="40"/>
      <c r="AM90" s="51" t="str">
        <f t="shared" si="6"/>
        <v>QK co HDBH so 568783220 can phai dong phi 1500000d vao ngay 10/5. Vui long lien he TVV de duoc ho tro thu phi!</v>
      </c>
      <c r="AN90" s="54" t="str">
        <f t="shared" si="5"/>
        <v>0977719305</v>
      </c>
    </row>
    <row r="91" spans="1:40" ht="13.5" customHeight="1">
      <c r="A91" s="25">
        <v>86</v>
      </c>
      <c r="B91" s="28" t="s">
        <v>74</v>
      </c>
      <c r="C91" s="28"/>
      <c r="D91" s="32" t="s">
        <v>80</v>
      </c>
      <c r="E91" s="28" t="s">
        <v>82</v>
      </c>
      <c r="F91" s="32" t="s">
        <v>83</v>
      </c>
      <c r="G91" s="28" t="s">
        <v>84</v>
      </c>
      <c r="H91" s="32" t="s">
        <v>85</v>
      </c>
      <c r="I91" s="28" t="s">
        <v>86</v>
      </c>
      <c r="J91" s="32" t="s">
        <v>166</v>
      </c>
      <c r="K91" s="28" t="s">
        <v>165</v>
      </c>
      <c r="L91" s="28" t="s">
        <v>89</v>
      </c>
      <c r="M91" s="34">
        <v>37733</v>
      </c>
      <c r="N91" s="34"/>
      <c r="O91" s="28" t="s">
        <v>1233</v>
      </c>
      <c r="P91" s="28" t="s">
        <v>630</v>
      </c>
      <c r="Q91" s="28" t="s">
        <v>1234</v>
      </c>
      <c r="R91" s="28"/>
      <c r="S91" s="28"/>
      <c r="T91" s="28" t="s">
        <v>1235</v>
      </c>
      <c r="U91" s="28" t="s">
        <v>1236</v>
      </c>
      <c r="V91" s="28"/>
      <c r="W91" s="34">
        <v>43595</v>
      </c>
      <c r="X91" s="34">
        <v>43625</v>
      </c>
      <c r="Y91" s="36">
        <v>1003840</v>
      </c>
      <c r="Z91" s="36">
        <v>1003840</v>
      </c>
      <c r="AA91" s="34">
        <v>43605</v>
      </c>
      <c r="AB91" s="32"/>
      <c r="AC91" s="36">
        <v>1003840</v>
      </c>
      <c r="AD91" s="36"/>
      <c r="AE91" s="28" t="s">
        <v>95</v>
      </c>
      <c r="AF91" s="40">
        <f t="shared" si="0"/>
        <v>10</v>
      </c>
      <c r="AG91" s="40">
        <f t="shared" si="1"/>
        <v>5</v>
      </c>
      <c r="AH91" s="40" t="str">
        <f t="shared" si="2"/>
        <v>569315175105</v>
      </c>
      <c r="AI91" s="44">
        <f t="shared" si="3"/>
        <v>1003840</v>
      </c>
      <c r="AJ91" s="47">
        <f>IF(AD91&lt;10000,IFERROR(VLOOKUP(AH91,'BK06'!$X$9:$Y$1196,2,0),""),AD91)</f>
        <v>1003840</v>
      </c>
      <c r="AK91" s="49" t="str">
        <f>IFERROR(VLOOKUP(AH91,'BK06'!$X$9:$Z$1164,3,0),"")</f>
        <v>AC/018P-0349913</v>
      </c>
      <c r="AL91" s="40"/>
      <c r="AM91" s="51" t="str">
        <f t="shared" si="6"/>
        <v>QK co HDBH so 569315175 can phai dong phi 1003840d vao ngay 10/5. Vui long lien he TVV de duoc ho tro thu phi!</v>
      </c>
      <c r="AN91" s="54" t="str">
        <f t="shared" si="5"/>
        <v>0964015665</v>
      </c>
    </row>
    <row r="92" spans="1:40" ht="13.5" customHeight="1">
      <c r="A92" s="25">
        <v>87</v>
      </c>
      <c r="B92" s="28" t="s">
        <v>74</v>
      </c>
      <c r="C92" s="28"/>
      <c r="D92" s="32" t="s">
        <v>80</v>
      </c>
      <c r="E92" s="28" t="s">
        <v>82</v>
      </c>
      <c r="F92" s="32" t="s">
        <v>83</v>
      </c>
      <c r="G92" s="28" t="s">
        <v>84</v>
      </c>
      <c r="H92" s="32" t="s">
        <v>85</v>
      </c>
      <c r="I92" s="28" t="s">
        <v>86</v>
      </c>
      <c r="J92" s="32" t="s">
        <v>166</v>
      </c>
      <c r="K92" s="28" t="s">
        <v>165</v>
      </c>
      <c r="L92" s="28" t="s">
        <v>89</v>
      </c>
      <c r="M92" s="34">
        <v>37733</v>
      </c>
      <c r="N92" s="34"/>
      <c r="O92" s="28" t="s">
        <v>1239</v>
      </c>
      <c r="P92" s="28" t="s">
        <v>1240</v>
      </c>
      <c r="Q92" s="28" t="s">
        <v>1241</v>
      </c>
      <c r="R92" s="28"/>
      <c r="S92" s="28"/>
      <c r="T92" s="28"/>
      <c r="U92" s="28" t="s">
        <v>1242</v>
      </c>
      <c r="V92" s="28"/>
      <c r="W92" s="34">
        <v>43596</v>
      </c>
      <c r="X92" s="34">
        <v>43687</v>
      </c>
      <c r="Y92" s="36">
        <v>1000137</v>
      </c>
      <c r="Z92" s="36">
        <v>1000137</v>
      </c>
      <c r="AA92" s="34">
        <v>43598</v>
      </c>
      <c r="AB92" s="32"/>
      <c r="AC92" s="36">
        <v>1000137</v>
      </c>
      <c r="AD92" s="36"/>
      <c r="AE92" s="28" t="s">
        <v>95</v>
      </c>
      <c r="AF92" s="40">
        <f t="shared" si="0"/>
        <v>11</v>
      </c>
      <c r="AG92" s="40">
        <f t="shared" si="1"/>
        <v>5</v>
      </c>
      <c r="AH92" s="40" t="str">
        <f t="shared" si="2"/>
        <v>569026991115</v>
      </c>
      <c r="AI92" s="44">
        <f t="shared" si="3"/>
        <v>1000137</v>
      </c>
      <c r="AJ92" s="47">
        <f>IF(AD92&lt;10000,IFERROR(VLOOKUP(AH92,'BK06'!$X$9:$Y$1196,2,0),""),AD92)</f>
        <v>1000137</v>
      </c>
      <c r="AK92" s="49" t="str">
        <f>IFERROR(VLOOKUP(AH92,'BK06'!$X$9:$Z$1164,3,0),"")</f>
        <v>AC/018P-0349920</v>
      </c>
      <c r="AL92" s="40"/>
      <c r="AM92" s="51" t="str">
        <f t="shared" si="6"/>
        <v>QK co HDBH so 569026991 can phai dong phi 1000137d vao ngay 11/5. Vui long lien he TVV de duoc ho tro thu phi!</v>
      </c>
      <c r="AN92" s="54" t="str">
        <f t="shared" si="5"/>
        <v/>
      </c>
    </row>
    <row r="93" spans="1:40" ht="13.5" customHeight="1">
      <c r="A93" s="25">
        <v>88</v>
      </c>
      <c r="B93" s="28" t="s">
        <v>74</v>
      </c>
      <c r="C93" s="28"/>
      <c r="D93" s="32" t="s">
        <v>80</v>
      </c>
      <c r="E93" s="28" t="s">
        <v>82</v>
      </c>
      <c r="F93" s="32" t="s">
        <v>83</v>
      </c>
      <c r="G93" s="28" t="s">
        <v>84</v>
      </c>
      <c r="H93" s="32" t="s">
        <v>85</v>
      </c>
      <c r="I93" s="28" t="s">
        <v>86</v>
      </c>
      <c r="J93" s="32" t="s">
        <v>166</v>
      </c>
      <c r="K93" s="28" t="s">
        <v>165</v>
      </c>
      <c r="L93" s="28" t="s">
        <v>89</v>
      </c>
      <c r="M93" s="34">
        <v>37733</v>
      </c>
      <c r="N93" s="34"/>
      <c r="O93" s="28" t="s">
        <v>1256</v>
      </c>
      <c r="P93" s="28" t="s">
        <v>1257</v>
      </c>
      <c r="Q93" s="28" t="s">
        <v>1258</v>
      </c>
      <c r="R93" s="28"/>
      <c r="S93" s="28"/>
      <c r="T93" s="28" t="s">
        <v>1259</v>
      </c>
      <c r="U93" s="28" t="s">
        <v>1260</v>
      </c>
      <c r="V93" s="28"/>
      <c r="W93" s="34">
        <v>43596</v>
      </c>
      <c r="X93" s="34">
        <v>43961</v>
      </c>
      <c r="Y93" s="36">
        <v>4146968</v>
      </c>
      <c r="Z93" s="36">
        <v>4146968</v>
      </c>
      <c r="AA93" s="34">
        <v>43607</v>
      </c>
      <c r="AB93" s="32"/>
      <c r="AC93" s="36">
        <v>4146968</v>
      </c>
      <c r="AD93" s="36"/>
      <c r="AE93" s="28" t="s">
        <v>95</v>
      </c>
      <c r="AF93" s="40">
        <f t="shared" si="0"/>
        <v>11</v>
      </c>
      <c r="AG93" s="40">
        <f t="shared" si="1"/>
        <v>5</v>
      </c>
      <c r="AH93" s="40" t="str">
        <f t="shared" si="2"/>
        <v>569237908115</v>
      </c>
      <c r="AI93" s="44">
        <f t="shared" si="3"/>
        <v>4146968</v>
      </c>
      <c r="AJ93" s="47">
        <f>IF(AD93&lt;10000,IFERROR(VLOOKUP(AH93,'BK06'!$X$9:$Y$1196,2,0),""),AD93)</f>
        <v>4146968</v>
      </c>
      <c r="AK93" s="49" t="str">
        <f>IFERROR(VLOOKUP(AH93,'BK06'!$X$9:$Z$1164,3,0),"")</f>
        <v>AC/018P-0349922</v>
      </c>
      <c r="AL93" s="40"/>
      <c r="AM93" s="51" t="str">
        <f t="shared" si="6"/>
        <v>QK co HDBH so 569237908 can phai dong phi 4146968d vao ngay 11/5. Vui long lien he TVV de duoc ho tro thu phi!</v>
      </c>
      <c r="AN93" s="54" t="str">
        <f t="shared" si="5"/>
        <v>0976522154</v>
      </c>
    </row>
    <row r="94" spans="1:40" ht="13.5" customHeight="1">
      <c r="A94" s="25">
        <v>89</v>
      </c>
      <c r="B94" s="28" t="s">
        <v>74</v>
      </c>
      <c r="C94" s="28"/>
      <c r="D94" s="32" t="s">
        <v>80</v>
      </c>
      <c r="E94" s="28" t="s">
        <v>82</v>
      </c>
      <c r="F94" s="32" t="s">
        <v>83</v>
      </c>
      <c r="G94" s="28" t="s">
        <v>84</v>
      </c>
      <c r="H94" s="32" t="s">
        <v>85</v>
      </c>
      <c r="I94" s="28" t="s">
        <v>86</v>
      </c>
      <c r="J94" s="32" t="s">
        <v>166</v>
      </c>
      <c r="K94" s="28" t="s">
        <v>165</v>
      </c>
      <c r="L94" s="28" t="s">
        <v>89</v>
      </c>
      <c r="M94" s="34">
        <v>37733</v>
      </c>
      <c r="N94" s="34"/>
      <c r="O94" s="28" t="s">
        <v>520</v>
      </c>
      <c r="P94" s="28" t="s">
        <v>521</v>
      </c>
      <c r="Q94" s="28" t="s">
        <v>522</v>
      </c>
      <c r="R94" s="28"/>
      <c r="S94" s="28"/>
      <c r="T94" s="28" t="s">
        <v>523</v>
      </c>
      <c r="U94" s="28" t="s">
        <v>1273</v>
      </c>
      <c r="V94" s="28"/>
      <c r="W94" s="34">
        <v>43596</v>
      </c>
      <c r="X94" s="34">
        <v>43626</v>
      </c>
      <c r="Y94" s="36">
        <v>2001804</v>
      </c>
      <c r="Z94" s="36">
        <v>2001804</v>
      </c>
      <c r="AA94" s="34">
        <v>43609</v>
      </c>
      <c r="AB94" s="32"/>
      <c r="AC94" s="36">
        <v>2001804</v>
      </c>
      <c r="AD94" s="36"/>
      <c r="AE94" s="28" t="s">
        <v>95</v>
      </c>
      <c r="AF94" s="40">
        <f t="shared" si="0"/>
        <v>11</v>
      </c>
      <c r="AG94" s="40">
        <f t="shared" si="1"/>
        <v>5</v>
      </c>
      <c r="AH94" s="40" t="str">
        <f t="shared" si="2"/>
        <v>569452501115</v>
      </c>
      <c r="AI94" s="44">
        <f t="shared" si="3"/>
        <v>2001804</v>
      </c>
      <c r="AJ94" s="47">
        <f>IF(AD94&lt;10000,IFERROR(VLOOKUP(AH94,'BK06'!$X$9:$Y$1196,2,0),""),AD94)</f>
        <v>2001804</v>
      </c>
      <c r="AK94" s="49" t="str">
        <f>IFERROR(VLOOKUP(AH94,'BK06'!$X$9:$Z$1164,3,0),"")</f>
        <v>AC/018P-0349924</v>
      </c>
      <c r="AL94" s="40"/>
      <c r="AM94" s="51" t="str">
        <f t="shared" si="6"/>
        <v>QK co HDBH so 569452501 can phai dong phi 2001804d vao ngay 11/5. Vui long lien he TVV de duoc ho tro thu phi!</v>
      </c>
      <c r="AN94" s="54" t="str">
        <f t="shared" si="5"/>
        <v>0374687485</v>
      </c>
    </row>
    <row r="95" spans="1:40" ht="13.5" customHeight="1">
      <c r="A95" s="25">
        <v>90</v>
      </c>
      <c r="B95" s="28" t="s">
        <v>74</v>
      </c>
      <c r="C95" s="28"/>
      <c r="D95" s="32" t="s">
        <v>80</v>
      </c>
      <c r="E95" s="28" t="s">
        <v>82</v>
      </c>
      <c r="F95" s="32" t="s">
        <v>83</v>
      </c>
      <c r="G95" s="28" t="s">
        <v>84</v>
      </c>
      <c r="H95" s="32" t="s">
        <v>85</v>
      </c>
      <c r="I95" s="28" t="s">
        <v>86</v>
      </c>
      <c r="J95" s="32" t="s">
        <v>166</v>
      </c>
      <c r="K95" s="28" t="s">
        <v>165</v>
      </c>
      <c r="L95" s="28" t="s">
        <v>89</v>
      </c>
      <c r="M95" s="34">
        <v>37733</v>
      </c>
      <c r="N95" s="34"/>
      <c r="O95" s="28" t="s">
        <v>1263</v>
      </c>
      <c r="P95" s="28" t="s">
        <v>1264</v>
      </c>
      <c r="Q95" s="28" t="s">
        <v>1278</v>
      </c>
      <c r="R95" s="28"/>
      <c r="S95" s="28"/>
      <c r="T95" s="28"/>
      <c r="U95" s="28" t="s">
        <v>1261</v>
      </c>
      <c r="V95" s="28" t="s">
        <v>1261</v>
      </c>
      <c r="W95" s="34">
        <v>43596</v>
      </c>
      <c r="X95" s="34">
        <v>43626</v>
      </c>
      <c r="Y95" s="36">
        <v>199100</v>
      </c>
      <c r="Z95" s="36">
        <v>199100</v>
      </c>
      <c r="AA95" s="34">
        <v>43607</v>
      </c>
      <c r="AB95" s="32"/>
      <c r="AC95" s="36">
        <v>199100</v>
      </c>
      <c r="AD95" s="36"/>
      <c r="AE95" s="28" t="s">
        <v>180</v>
      </c>
      <c r="AF95" s="40">
        <f t="shared" si="0"/>
        <v>11</v>
      </c>
      <c r="AG95" s="40">
        <f t="shared" si="1"/>
        <v>5</v>
      </c>
      <c r="AH95" s="40" t="str">
        <f t="shared" si="2"/>
        <v>05701800013218115</v>
      </c>
      <c r="AI95" s="44">
        <f t="shared" si="3"/>
        <v>199100</v>
      </c>
      <c r="AJ95" s="47">
        <f>IF(AD95&lt;10000,IFERROR(VLOOKUP(AH95,'BK06'!$X$9:$Y$1196,2,0),""),AD95)</f>
        <v>199100</v>
      </c>
      <c r="AK95" s="49" t="str">
        <f>IFERROR(VLOOKUP(AH95,'BK06'!$X$9:$Z$1164,3,0),"")</f>
        <v>AC/018P-0349917</v>
      </c>
      <c r="AL95" s="40"/>
      <c r="AM95" s="51" t="str">
        <f t="shared" si="6"/>
        <v>QK co HDBH so 05701800013218 can phai dong phi 199100d vao ngay 11/5. Vui long lien he TVV de duoc ho tro thu phi!</v>
      </c>
      <c r="AN95" s="54" t="str">
        <f t="shared" si="5"/>
        <v/>
      </c>
    </row>
    <row r="96" spans="1:40" ht="13.5" customHeight="1">
      <c r="A96" s="25">
        <v>91</v>
      </c>
      <c r="B96" s="28" t="s">
        <v>74</v>
      </c>
      <c r="C96" s="28"/>
      <c r="D96" s="32" t="s">
        <v>80</v>
      </c>
      <c r="E96" s="28" t="s">
        <v>82</v>
      </c>
      <c r="F96" s="32" t="s">
        <v>83</v>
      </c>
      <c r="G96" s="28" t="s">
        <v>84</v>
      </c>
      <c r="H96" s="32" t="s">
        <v>85</v>
      </c>
      <c r="I96" s="28" t="s">
        <v>86</v>
      </c>
      <c r="J96" s="32" t="s">
        <v>166</v>
      </c>
      <c r="K96" s="28" t="s">
        <v>165</v>
      </c>
      <c r="L96" s="28" t="s">
        <v>89</v>
      </c>
      <c r="M96" s="34">
        <v>37733</v>
      </c>
      <c r="N96" s="34"/>
      <c r="O96" s="28" t="s">
        <v>1271</v>
      </c>
      <c r="P96" s="28" t="s">
        <v>1272</v>
      </c>
      <c r="Q96" s="28" t="s">
        <v>1284</v>
      </c>
      <c r="R96" s="28"/>
      <c r="S96" s="28"/>
      <c r="T96" s="28" t="s">
        <v>1285</v>
      </c>
      <c r="U96" s="28" t="s">
        <v>1270</v>
      </c>
      <c r="V96" s="28"/>
      <c r="W96" s="34">
        <v>43596</v>
      </c>
      <c r="X96" s="34">
        <v>43626</v>
      </c>
      <c r="Y96" s="36">
        <v>999926</v>
      </c>
      <c r="Z96" s="36">
        <v>999926</v>
      </c>
      <c r="AA96" s="34">
        <v>43605</v>
      </c>
      <c r="AB96" s="32"/>
      <c r="AC96" s="36">
        <v>999926</v>
      </c>
      <c r="AD96" s="36"/>
      <c r="AE96" s="28" t="s">
        <v>95</v>
      </c>
      <c r="AF96" s="40">
        <f t="shared" si="0"/>
        <v>11</v>
      </c>
      <c r="AG96" s="40">
        <f t="shared" si="1"/>
        <v>5</v>
      </c>
      <c r="AH96" s="40" t="str">
        <f t="shared" si="2"/>
        <v>568680481115</v>
      </c>
      <c r="AI96" s="44">
        <f t="shared" si="3"/>
        <v>999926</v>
      </c>
      <c r="AJ96" s="47">
        <f>IF(AD96&lt;10000,IFERROR(VLOOKUP(AH96,'BK06'!$X$9:$Y$1196,2,0),""),AD96)</f>
        <v>999926</v>
      </c>
      <c r="AK96" s="49" t="str">
        <f>IFERROR(VLOOKUP(AH96,'BK06'!$X$9:$Z$1164,3,0),"")</f>
        <v>AC/018P-0349919</v>
      </c>
      <c r="AL96" s="40"/>
      <c r="AM96" s="51" t="str">
        <f t="shared" si="6"/>
        <v>QK co HDBH so 568680481 can phai dong phi 999926d vao ngay 11/5. Vui long lien he TVV de duoc ho tro thu phi!</v>
      </c>
      <c r="AN96" s="54" t="str">
        <f t="shared" si="5"/>
        <v>0912575635</v>
      </c>
    </row>
    <row r="97" spans="1:40" ht="13.5" customHeight="1">
      <c r="A97" s="25">
        <v>92</v>
      </c>
      <c r="B97" s="28" t="s">
        <v>74</v>
      </c>
      <c r="C97" s="28"/>
      <c r="D97" s="32" t="s">
        <v>80</v>
      </c>
      <c r="E97" s="28" t="s">
        <v>82</v>
      </c>
      <c r="F97" s="32" t="s">
        <v>83</v>
      </c>
      <c r="G97" s="28" t="s">
        <v>84</v>
      </c>
      <c r="H97" s="32" t="s">
        <v>85</v>
      </c>
      <c r="I97" s="28" t="s">
        <v>86</v>
      </c>
      <c r="J97" s="32" t="s">
        <v>166</v>
      </c>
      <c r="K97" s="28" t="s">
        <v>165</v>
      </c>
      <c r="L97" s="28" t="s">
        <v>89</v>
      </c>
      <c r="M97" s="34">
        <v>37733</v>
      </c>
      <c r="N97" s="34"/>
      <c r="O97" s="28" t="s">
        <v>1281</v>
      </c>
      <c r="P97" s="28" t="s">
        <v>1282</v>
      </c>
      <c r="Q97" s="28" t="s">
        <v>1300</v>
      </c>
      <c r="R97" s="28"/>
      <c r="S97" s="28"/>
      <c r="T97" s="28" t="s">
        <v>1301</v>
      </c>
      <c r="U97" s="28" t="s">
        <v>1280</v>
      </c>
      <c r="V97" s="28"/>
      <c r="W97" s="34">
        <v>43596</v>
      </c>
      <c r="X97" s="34">
        <v>43961</v>
      </c>
      <c r="Y97" s="36">
        <v>5000000</v>
      </c>
      <c r="Z97" s="36">
        <v>5000000</v>
      </c>
      <c r="AA97" s="34">
        <v>43606</v>
      </c>
      <c r="AB97" s="32"/>
      <c r="AC97" s="36">
        <v>5000000</v>
      </c>
      <c r="AD97" s="36"/>
      <c r="AE97" s="28" t="s">
        <v>95</v>
      </c>
      <c r="AF97" s="40">
        <f t="shared" si="0"/>
        <v>11</v>
      </c>
      <c r="AG97" s="40">
        <f t="shared" si="1"/>
        <v>5</v>
      </c>
      <c r="AH97" s="40" t="str">
        <f t="shared" si="2"/>
        <v>569237920115</v>
      </c>
      <c r="AI97" s="44">
        <f t="shared" si="3"/>
        <v>5000000</v>
      </c>
      <c r="AJ97" s="47">
        <f>IF(AD97&lt;10000,IFERROR(VLOOKUP(AH97,'BK06'!$X$9:$Y$1196,2,0),""),AD97)</f>
        <v>5000000</v>
      </c>
      <c r="AK97" s="49" t="str">
        <f>IFERROR(VLOOKUP(AH97,'BK06'!$X$9:$Z$1164,3,0),"")</f>
        <v>AC/018P-0349923</v>
      </c>
      <c r="AL97" s="40"/>
      <c r="AM97" s="51" t="str">
        <f t="shared" si="6"/>
        <v>QK co HDBH so 569237920 can phai dong phi 5000000d vao ngay 11/5. Vui long lien he TVV de duoc ho tro thu phi!</v>
      </c>
      <c r="AN97" s="54" t="str">
        <f t="shared" si="5"/>
        <v>0978642783</v>
      </c>
    </row>
    <row r="98" spans="1:40" ht="13.5" customHeight="1">
      <c r="A98" s="25">
        <v>93</v>
      </c>
      <c r="B98" s="28" t="s">
        <v>74</v>
      </c>
      <c r="C98" s="28"/>
      <c r="D98" s="32" t="s">
        <v>80</v>
      </c>
      <c r="E98" s="28" t="s">
        <v>82</v>
      </c>
      <c r="F98" s="32" t="s">
        <v>83</v>
      </c>
      <c r="G98" s="28" t="s">
        <v>84</v>
      </c>
      <c r="H98" s="32" t="s">
        <v>85</v>
      </c>
      <c r="I98" s="28" t="s">
        <v>86</v>
      </c>
      <c r="J98" s="32" t="s">
        <v>166</v>
      </c>
      <c r="K98" s="28" t="s">
        <v>165</v>
      </c>
      <c r="L98" s="28" t="s">
        <v>89</v>
      </c>
      <c r="M98" s="34">
        <v>37733</v>
      </c>
      <c r="N98" s="34"/>
      <c r="O98" s="28" t="s">
        <v>1254</v>
      </c>
      <c r="P98" s="28" t="s">
        <v>1255</v>
      </c>
      <c r="Q98" s="28" t="s">
        <v>1278</v>
      </c>
      <c r="R98" s="28"/>
      <c r="S98" s="28"/>
      <c r="T98" s="28"/>
      <c r="U98" s="28" t="s">
        <v>1252</v>
      </c>
      <c r="V98" s="28" t="s">
        <v>1252</v>
      </c>
      <c r="W98" s="34">
        <v>43596</v>
      </c>
      <c r="X98" s="34">
        <v>43626</v>
      </c>
      <c r="Y98" s="36">
        <v>304000</v>
      </c>
      <c r="Z98" s="36">
        <v>304000</v>
      </c>
      <c r="AA98" s="34">
        <v>43602</v>
      </c>
      <c r="AB98" s="32"/>
      <c r="AC98" s="36">
        <v>304000</v>
      </c>
      <c r="AD98" s="36"/>
      <c r="AE98" s="28" t="s">
        <v>180</v>
      </c>
      <c r="AF98" s="40">
        <f t="shared" si="0"/>
        <v>11</v>
      </c>
      <c r="AG98" s="40">
        <f t="shared" si="1"/>
        <v>5</v>
      </c>
      <c r="AH98" s="40" t="str">
        <f t="shared" si="2"/>
        <v>03701800031566115</v>
      </c>
      <c r="AI98" s="44">
        <f t="shared" si="3"/>
        <v>304000</v>
      </c>
      <c r="AJ98" s="47">
        <f>IF(AD98&lt;10000,IFERROR(VLOOKUP(AH98,'BK06'!$X$9:$Y$1196,2,0),""),AD98)</f>
        <v>304000</v>
      </c>
      <c r="AK98" s="49" t="str">
        <f>IFERROR(VLOOKUP(AH98,'BK06'!$X$9:$Z$1164,3,0),"")</f>
        <v>AC/018P-0349916</v>
      </c>
      <c r="AL98" s="40"/>
      <c r="AM98" s="51" t="str">
        <f t="shared" si="6"/>
        <v>QK co HDBH so 03701800031566 can phai dong phi 304000d vao ngay 11/5. Vui long lien he TVV de duoc ho tro thu phi!</v>
      </c>
      <c r="AN98" s="54" t="str">
        <f t="shared" si="5"/>
        <v/>
      </c>
    </row>
    <row r="99" spans="1:40" ht="13.5" customHeight="1">
      <c r="A99" s="25">
        <v>94</v>
      </c>
      <c r="B99" s="28" t="s">
        <v>74</v>
      </c>
      <c r="C99" s="28"/>
      <c r="D99" s="32" t="s">
        <v>80</v>
      </c>
      <c r="E99" s="28" t="s">
        <v>82</v>
      </c>
      <c r="F99" s="32" t="s">
        <v>83</v>
      </c>
      <c r="G99" s="28" t="s">
        <v>84</v>
      </c>
      <c r="H99" s="32" t="s">
        <v>85</v>
      </c>
      <c r="I99" s="28" t="s">
        <v>86</v>
      </c>
      <c r="J99" s="32" t="s">
        <v>166</v>
      </c>
      <c r="K99" s="28" t="s">
        <v>165</v>
      </c>
      <c r="L99" s="28" t="s">
        <v>89</v>
      </c>
      <c r="M99" s="34">
        <v>37733</v>
      </c>
      <c r="N99" s="34"/>
      <c r="O99" s="28" t="s">
        <v>1245</v>
      </c>
      <c r="P99" s="28" t="s">
        <v>1246</v>
      </c>
      <c r="Q99" s="28" t="s">
        <v>1321</v>
      </c>
      <c r="R99" s="28"/>
      <c r="S99" s="28" t="s">
        <v>1322</v>
      </c>
      <c r="T99" s="28"/>
      <c r="U99" s="28" t="s">
        <v>1243</v>
      </c>
      <c r="V99" s="28"/>
      <c r="W99" s="34">
        <v>43596</v>
      </c>
      <c r="X99" s="34">
        <v>43626</v>
      </c>
      <c r="Y99" s="36">
        <v>311700</v>
      </c>
      <c r="Z99" s="36"/>
      <c r="AA99" s="34"/>
      <c r="AB99" s="32"/>
      <c r="AC99" s="36">
        <v>311700</v>
      </c>
      <c r="AD99" s="36"/>
      <c r="AE99" s="28" t="s">
        <v>180</v>
      </c>
      <c r="AF99" s="40">
        <f t="shared" si="0"/>
        <v>11</v>
      </c>
      <c r="AG99" s="40">
        <f t="shared" si="1"/>
        <v>5</v>
      </c>
      <c r="AH99" s="40" t="str">
        <f t="shared" si="2"/>
        <v>03701800028597115</v>
      </c>
      <c r="AI99" s="44">
        <f t="shared" si="3"/>
        <v>311700</v>
      </c>
      <c r="AJ99" s="47">
        <f>IF(AD99&lt;10000,IFERROR(VLOOKUP(AH99,'BK06'!$X$9:$Y$1196,2,0),""),AD99)</f>
        <v>311700</v>
      </c>
      <c r="AK99" s="49" t="str">
        <f>IFERROR(VLOOKUP(AH99,'BK06'!$X$9:$Z$1164,3,0),"")</f>
        <v>AC/018P-0349914</v>
      </c>
      <c r="AL99" s="40"/>
      <c r="AM99" s="51" t="str">
        <f t="shared" si="6"/>
        <v>QK co HDBH so 03701800028597 can phai dong phi 311700d vao ngay 11/5. Vui long lien he TVV de duoc ho tro thu phi!</v>
      </c>
      <c r="AN99" s="54" t="str">
        <f t="shared" si="5"/>
        <v>0333766115</v>
      </c>
    </row>
    <row r="100" spans="1:40" ht="13.5" customHeight="1">
      <c r="A100" s="25">
        <v>95</v>
      </c>
      <c r="B100" s="28" t="s">
        <v>74</v>
      </c>
      <c r="C100" s="28"/>
      <c r="D100" s="32" t="s">
        <v>80</v>
      </c>
      <c r="E100" s="28" t="s">
        <v>82</v>
      </c>
      <c r="F100" s="32" t="s">
        <v>83</v>
      </c>
      <c r="G100" s="28" t="s">
        <v>84</v>
      </c>
      <c r="H100" s="32" t="s">
        <v>85</v>
      </c>
      <c r="I100" s="28" t="s">
        <v>86</v>
      </c>
      <c r="J100" s="32" t="s">
        <v>166</v>
      </c>
      <c r="K100" s="28" t="s">
        <v>165</v>
      </c>
      <c r="L100" s="28" t="s">
        <v>89</v>
      </c>
      <c r="M100" s="34">
        <v>37733</v>
      </c>
      <c r="N100" s="34"/>
      <c r="O100" s="28" t="s">
        <v>1267</v>
      </c>
      <c r="P100" s="28" t="s">
        <v>1268</v>
      </c>
      <c r="Q100" s="28" t="s">
        <v>1278</v>
      </c>
      <c r="R100" s="28"/>
      <c r="S100" s="28"/>
      <c r="T100" s="28"/>
      <c r="U100" s="28" t="s">
        <v>1265</v>
      </c>
      <c r="V100" s="28" t="s">
        <v>1265</v>
      </c>
      <c r="W100" s="34">
        <v>43596</v>
      </c>
      <c r="X100" s="34">
        <v>43626</v>
      </c>
      <c r="Y100" s="36">
        <v>205200</v>
      </c>
      <c r="Z100" s="36">
        <v>205200</v>
      </c>
      <c r="AA100" s="34">
        <v>43607</v>
      </c>
      <c r="AB100" s="32"/>
      <c r="AC100" s="36">
        <v>205200</v>
      </c>
      <c r="AD100" s="36"/>
      <c r="AE100" s="28" t="s">
        <v>180</v>
      </c>
      <c r="AF100" s="40">
        <f t="shared" si="0"/>
        <v>11</v>
      </c>
      <c r="AG100" s="40">
        <f t="shared" si="1"/>
        <v>5</v>
      </c>
      <c r="AH100" s="40" t="str">
        <f t="shared" si="2"/>
        <v>05701800013263115</v>
      </c>
      <c r="AI100" s="44">
        <f t="shared" si="3"/>
        <v>205200</v>
      </c>
      <c r="AJ100" s="47">
        <f>IF(AD100&lt;10000,IFERROR(VLOOKUP(AH100,'BK06'!$X$9:$Y$1196,2,0),""),AD100)</f>
        <v>205200</v>
      </c>
      <c r="AK100" s="49" t="str">
        <f>IFERROR(VLOOKUP(AH100,'BK06'!$X$9:$Z$1164,3,0),"")</f>
        <v>AC/018P-0349918</v>
      </c>
      <c r="AL100" s="40"/>
      <c r="AM100" s="51" t="str">
        <f t="shared" si="6"/>
        <v>QK co HDBH so 05701800013263 can phai dong phi 205200d vao ngay 11/5. Vui long lien he TVV de duoc ho tro thu phi!</v>
      </c>
      <c r="AN100" s="54" t="str">
        <f t="shared" si="5"/>
        <v/>
      </c>
    </row>
    <row r="101" spans="1:40" ht="13.5" customHeight="1">
      <c r="A101" s="25">
        <v>96</v>
      </c>
      <c r="B101" s="28" t="s">
        <v>74</v>
      </c>
      <c r="C101" s="28"/>
      <c r="D101" s="32" t="s">
        <v>80</v>
      </c>
      <c r="E101" s="28" t="s">
        <v>82</v>
      </c>
      <c r="F101" s="32" t="s">
        <v>83</v>
      </c>
      <c r="G101" s="28" t="s">
        <v>84</v>
      </c>
      <c r="H101" s="32" t="s">
        <v>85</v>
      </c>
      <c r="I101" s="28" t="s">
        <v>86</v>
      </c>
      <c r="J101" s="32" t="s">
        <v>166</v>
      </c>
      <c r="K101" s="28" t="s">
        <v>165</v>
      </c>
      <c r="L101" s="28" t="s">
        <v>89</v>
      </c>
      <c r="M101" s="34">
        <v>37733</v>
      </c>
      <c r="N101" s="34"/>
      <c r="O101" s="28" t="s">
        <v>1340</v>
      </c>
      <c r="P101" s="28" t="s">
        <v>1341</v>
      </c>
      <c r="Q101" s="28" t="s">
        <v>1342</v>
      </c>
      <c r="R101" s="28"/>
      <c r="S101" s="28"/>
      <c r="T101" s="28" t="s">
        <v>1343</v>
      </c>
      <c r="U101" s="28" t="s">
        <v>1344</v>
      </c>
      <c r="V101" s="28"/>
      <c r="W101" s="34">
        <v>43596</v>
      </c>
      <c r="X101" s="34">
        <v>43779</v>
      </c>
      <c r="Y101" s="36">
        <v>5000000</v>
      </c>
      <c r="Z101" s="36"/>
      <c r="AA101" s="34"/>
      <c r="AB101" s="32"/>
      <c r="AC101" s="36">
        <v>5000000</v>
      </c>
      <c r="AD101" s="36"/>
      <c r="AE101" s="28" t="s">
        <v>95</v>
      </c>
      <c r="AF101" s="40">
        <f t="shared" si="0"/>
        <v>11</v>
      </c>
      <c r="AG101" s="40">
        <f t="shared" si="1"/>
        <v>5</v>
      </c>
      <c r="AH101" s="40" t="str">
        <f t="shared" si="2"/>
        <v>569237007115</v>
      </c>
      <c r="AI101" s="44">
        <f t="shared" si="3"/>
        <v>5000000</v>
      </c>
      <c r="AJ101" s="47" t="str">
        <f>IF(AD101&lt;10000,IFERROR(VLOOKUP(AH101,'BK06'!$X$9:$Y$1196,2,0),""),AD101)</f>
        <v/>
      </c>
      <c r="AK101" s="49" t="str">
        <f>IFERROR(VLOOKUP(AH101,'BK06'!$X$9:$Z$1164,3,0),"")</f>
        <v/>
      </c>
      <c r="AL101" s="40"/>
      <c r="AM101" s="51" t="str">
        <f t="shared" si="6"/>
        <v>QK co HDBH so 569237007 can phai dong phi 5000000d vao ngay 11/5. Vui long lien he TVV de duoc ho tro thu phi!</v>
      </c>
      <c r="AN101" s="54" t="str">
        <f t="shared" si="5"/>
        <v>0917139872</v>
      </c>
    </row>
    <row r="102" spans="1:40" ht="13.5" customHeight="1">
      <c r="A102" s="25">
        <v>97</v>
      </c>
      <c r="B102" s="28" t="s">
        <v>74</v>
      </c>
      <c r="C102" s="28"/>
      <c r="D102" s="32" t="s">
        <v>80</v>
      </c>
      <c r="E102" s="28" t="s">
        <v>82</v>
      </c>
      <c r="F102" s="32" t="s">
        <v>83</v>
      </c>
      <c r="G102" s="28" t="s">
        <v>84</v>
      </c>
      <c r="H102" s="32" t="s">
        <v>85</v>
      </c>
      <c r="I102" s="28" t="s">
        <v>86</v>
      </c>
      <c r="J102" s="32" t="s">
        <v>166</v>
      </c>
      <c r="K102" s="28" t="s">
        <v>165</v>
      </c>
      <c r="L102" s="28" t="s">
        <v>89</v>
      </c>
      <c r="M102" s="34">
        <v>37733</v>
      </c>
      <c r="N102" s="34"/>
      <c r="O102" s="28" t="s">
        <v>1250</v>
      </c>
      <c r="P102" s="28" t="s">
        <v>1251</v>
      </c>
      <c r="Q102" s="28" t="s">
        <v>1357</v>
      </c>
      <c r="R102" s="28"/>
      <c r="S102" s="28" t="s">
        <v>1358</v>
      </c>
      <c r="T102" s="28"/>
      <c r="U102" s="28" t="s">
        <v>1248</v>
      </c>
      <c r="V102" s="28" t="s">
        <v>1248</v>
      </c>
      <c r="W102" s="34">
        <v>43596</v>
      </c>
      <c r="X102" s="34">
        <v>43626</v>
      </c>
      <c r="Y102" s="36">
        <v>307300</v>
      </c>
      <c r="Z102" s="36">
        <v>307300</v>
      </c>
      <c r="AA102" s="34">
        <v>43608</v>
      </c>
      <c r="AB102" s="32"/>
      <c r="AC102" s="36">
        <v>307300</v>
      </c>
      <c r="AD102" s="36"/>
      <c r="AE102" s="28" t="s">
        <v>180</v>
      </c>
      <c r="AF102" s="40">
        <f t="shared" si="0"/>
        <v>11</v>
      </c>
      <c r="AG102" s="40">
        <f t="shared" si="1"/>
        <v>5</v>
      </c>
      <c r="AH102" s="40" t="str">
        <f t="shared" si="2"/>
        <v>03701800031542115</v>
      </c>
      <c r="AI102" s="44">
        <f t="shared" si="3"/>
        <v>307300</v>
      </c>
      <c r="AJ102" s="47">
        <f>IF(AD102&lt;10000,IFERROR(VLOOKUP(AH102,'BK06'!$X$9:$Y$1196,2,0),""),AD102)</f>
        <v>307300</v>
      </c>
      <c r="AK102" s="49" t="str">
        <f>IFERROR(VLOOKUP(AH102,'BK06'!$X$9:$Z$1164,3,0),"")</f>
        <v>AC/018P-0349915</v>
      </c>
      <c r="AL102" s="40"/>
      <c r="AM102" s="51" t="str">
        <f t="shared" si="6"/>
        <v>QK co HDBH so 03701800031542 can phai dong phi 307300d vao ngay 11/5. Vui long lien he TVV de duoc ho tro thu phi!</v>
      </c>
      <c r="AN102" s="54" t="str">
        <f t="shared" si="5"/>
        <v>0333880515</v>
      </c>
    </row>
    <row r="103" spans="1:40" ht="13.5" customHeight="1">
      <c r="A103" s="25">
        <v>98</v>
      </c>
      <c r="B103" s="28" t="s">
        <v>74</v>
      </c>
      <c r="C103" s="28"/>
      <c r="D103" s="32" t="s">
        <v>80</v>
      </c>
      <c r="E103" s="28" t="s">
        <v>82</v>
      </c>
      <c r="F103" s="32" t="s">
        <v>83</v>
      </c>
      <c r="G103" s="28" t="s">
        <v>84</v>
      </c>
      <c r="H103" s="32" t="s">
        <v>85</v>
      </c>
      <c r="I103" s="28" t="s">
        <v>86</v>
      </c>
      <c r="J103" s="32" t="s">
        <v>166</v>
      </c>
      <c r="K103" s="28" t="s">
        <v>165</v>
      </c>
      <c r="L103" s="28" t="s">
        <v>89</v>
      </c>
      <c r="M103" s="34">
        <v>37733</v>
      </c>
      <c r="N103" s="34"/>
      <c r="O103" s="28" t="s">
        <v>1288</v>
      </c>
      <c r="P103" s="28" t="s">
        <v>1289</v>
      </c>
      <c r="Q103" s="28" t="s">
        <v>1372</v>
      </c>
      <c r="R103" s="28"/>
      <c r="S103" s="28"/>
      <c r="T103" s="28"/>
      <c r="U103" s="28" t="s">
        <v>1286</v>
      </c>
      <c r="V103" s="28" t="s">
        <v>1286</v>
      </c>
      <c r="W103" s="34">
        <v>43597</v>
      </c>
      <c r="X103" s="34">
        <v>43688</v>
      </c>
      <c r="Y103" s="36">
        <v>384100</v>
      </c>
      <c r="Z103" s="36">
        <v>384100</v>
      </c>
      <c r="AA103" s="34">
        <v>43605</v>
      </c>
      <c r="AB103" s="32"/>
      <c r="AC103" s="36">
        <v>384100</v>
      </c>
      <c r="AD103" s="36"/>
      <c r="AE103" s="28" t="s">
        <v>180</v>
      </c>
      <c r="AF103" s="40">
        <f t="shared" si="0"/>
        <v>12</v>
      </c>
      <c r="AG103" s="40">
        <f t="shared" si="1"/>
        <v>5</v>
      </c>
      <c r="AH103" s="40" t="str">
        <f t="shared" si="2"/>
        <v>02301800107394125</v>
      </c>
      <c r="AI103" s="44">
        <f t="shared" si="3"/>
        <v>384100</v>
      </c>
      <c r="AJ103" s="47">
        <f>IF(AD103&lt;10000,IFERROR(VLOOKUP(AH103,'BK06'!$X$9:$Y$1196,2,0),""),AD103)</f>
        <v>384100</v>
      </c>
      <c r="AK103" s="49" t="str">
        <f>IFERROR(VLOOKUP(AH103,'BK06'!$X$9:$Z$1164,3,0),"")</f>
        <v>AC/018P-0349925</v>
      </c>
      <c r="AL103" s="40"/>
      <c r="AM103" s="51" t="str">
        <f t="shared" si="6"/>
        <v>QK co HDBH so 02301800107394 can phai dong phi 384100d vao ngay 12/5. Vui long lien he TVV de duoc ho tro thu phi!</v>
      </c>
      <c r="AN103" s="54" t="str">
        <f t="shared" si="5"/>
        <v/>
      </c>
    </row>
    <row r="104" spans="1:40" ht="13.5" customHeight="1">
      <c r="A104" s="25">
        <v>99</v>
      </c>
      <c r="B104" s="28" t="s">
        <v>74</v>
      </c>
      <c r="C104" s="28"/>
      <c r="D104" s="32" t="s">
        <v>80</v>
      </c>
      <c r="E104" s="28" t="s">
        <v>82</v>
      </c>
      <c r="F104" s="32" t="s">
        <v>83</v>
      </c>
      <c r="G104" s="28" t="s">
        <v>84</v>
      </c>
      <c r="H104" s="32" t="s">
        <v>85</v>
      </c>
      <c r="I104" s="28" t="s">
        <v>86</v>
      </c>
      <c r="J104" s="32" t="s">
        <v>166</v>
      </c>
      <c r="K104" s="28" t="s">
        <v>165</v>
      </c>
      <c r="L104" s="28" t="s">
        <v>89</v>
      </c>
      <c r="M104" s="34">
        <v>37733</v>
      </c>
      <c r="N104" s="34"/>
      <c r="O104" s="28" t="s">
        <v>1304</v>
      </c>
      <c r="P104" s="28" t="s">
        <v>1305</v>
      </c>
      <c r="Q104" s="28" t="s">
        <v>1386</v>
      </c>
      <c r="R104" s="28"/>
      <c r="S104" s="28"/>
      <c r="T104" s="28" t="s">
        <v>1388</v>
      </c>
      <c r="U104" s="28" t="s">
        <v>1303</v>
      </c>
      <c r="V104" s="28"/>
      <c r="W104" s="34">
        <v>43597</v>
      </c>
      <c r="X104" s="34">
        <v>43780</v>
      </c>
      <c r="Y104" s="36">
        <v>5999692</v>
      </c>
      <c r="Z104" s="36">
        <v>5999692</v>
      </c>
      <c r="AA104" s="34">
        <v>43598</v>
      </c>
      <c r="AB104" s="32"/>
      <c r="AC104" s="36">
        <v>5999692</v>
      </c>
      <c r="AD104" s="36"/>
      <c r="AE104" s="28" t="s">
        <v>95</v>
      </c>
      <c r="AF104" s="40">
        <f t="shared" si="0"/>
        <v>12</v>
      </c>
      <c r="AG104" s="40">
        <f t="shared" si="1"/>
        <v>5</v>
      </c>
      <c r="AH104" s="40" t="str">
        <f t="shared" si="2"/>
        <v>568783855125</v>
      </c>
      <c r="AI104" s="44">
        <f t="shared" si="3"/>
        <v>5999692</v>
      </c>
      <c r="AJ104" s="47">
        <f>IF(AD104&lt;10000,IFERROR(VLOOKUP(AH104,'BK06'!$X$9:$Y$1196,2,0),""),AD104)</f>
        <v>5999692</v>
      </c>
      <c r="AK104" s="49" t="str">
        <f>IFERROR(VLOOKUP(AH104,'BK06'!$X$9:$Z$1164,3,0),"")</f>
        <v>AC/018P-0349928</v>
      </c>
      <c r="AL104" s="40"/>
      <c r="AM104" s="51" t="str">
        <f t="shared" si="6"/>
        <v>QK co HDBH so 568783855 can phai dong phi 5999692d vao ngay 12/5. Vui long lien he TVV de duoc ho tro thu phi!</v>
      </c>
      <c r="AN104" s="54" t="str">
        <f t="shared" si="5"/>
        <v>0986324368</v>
      </c>
    </row>
    <row r="105" spans="1:40" ht="13.5" customHeight="1">
      <c r="A105" s="25">
        <v>100</v>
      </c>
      <c r="B105" s="28" t="s">
        <v>74</v>
      </c>
      <c r="C105" s="28"/>
      <c r="D105" s="32" t="s">
        <v>80</v>
      </c>
      <c r="E105" s="28" t="s">
        <v>82</v>
      </c>
      <c r="F105" s="32" t="s">
        <v>83</v>
      </c>
      <c r="G105" s="28" t="s">
        <v>84</v>
      </c>
      <c r="H105" s="32" t="s">
        <v>85</v>
      </c>
      <c r="I105" s="28" t="s">
        <v>86</v>
      </c>
      <c r="J105" s="32" t="s">
        <v>166</v>
      </c>
      <c r="K105" s="28" t="s">
        <v>165</v>
      </c>
      <c r="L105" s="28" t="s">
        <v>89</v>
      </c>
      <c r="M105" s="34">
        <v>37733</v>
      </c>
      <c r="N105" s="34"/>
      <c r="O105" s="28" t="s">
        <v>1297</v>
      </c>
      <c r="P105" s="28" t="s">
        <v>1298</v>
      </c>
      <c r="Q105" s="28" t="s">
        <v>1397</v>
      </c>
      <c r="R105" s="28"/>
      <c r="S105" s="28"/>
      <c r="T105" s="28" t="s">
        <v>1398</v>
      </c>
      <c r="U105" s="28" t="s">
        <v>1296</v>
      </c>
      <c r="V105" s="28"/>
      <c r="W105" s="34">
        <v>43597</v>
      </c>
      <c r="X105" s="34">
        <v>43780</v>
      </c>
      <c r="Y105" s="36">
        <v>2999418</v>
      </c>
      <c r="Z105" s="36">
        <v>2999418</v>
      </c>
      <c r="AA105" s="34">
        <v>43598</v>
      </c>
      <c r="AB105" s="32"/>
      <c r="AC105" s="36">
        <v>2999418</v>
      </c>
      <c r="AD105" s="36"/>
      <c r="AE105" s="28" t="s">
        <v>95</v>
      </c>
      <c r="AF105" s="40">
        <f t="shared" si="0"/>
        <v>12</v>
      </c>
      <c r="AG105" s="40">
        <f t="shared" si="1"/>
        <v>5</v>
      </c>
      <c r="AH105" s="40" t="str">
        <f t="shared" si="2"/>
        <v>568783759125</v>
      </c>
      <c r="AI105" s="44">
        <f t="shared" si="3"/>
        <v>2999418</v>
      </c>
      <c r="AJ105" s="47">
        <f>IF(AD105&lt;10000,IFERROR(VLOOKUP(AH105,'BK06'!$X$9:$Y$1196,2,0),""),AD105)</f>
        <v>2999418</v>
      </c>
      <c r="AK105" s="49" t="str">
        <f>IFERROR(VLOOKUP(AH105,'BK06'!$X$9:$Z$1164,3,0),"")</f>
        <v>AC/018P-0349927</v>
      </c>
      <c r="AL105" s="40"/>
      <c r="AM105" s="51" t="str">
        <f t="shared" si="6"/>
        <v>QK co HDBH so 568783759 can phai dong phi 2999418d vao ngay 12/5. Vui long lien he TVV de duoc ho tro thu phi!</v>
      </c>
      <c r="AN105" s="54" t="str">
        <f t="shared" si="5"/>
        <v>0916840381</v>
      </c>
    </row>
    <row r="106" spans="1:40" ht="13.5" customHeight="1">
      <c r="A106" s="25">
        <v>101</v>
      </c>
      <c r="B106" s="28" t="s">
        <v>74</v>
      </c>
      <c r="C106" s="28"/>
      <c r="D106" s="32" t="s">
        <v>80</v>
      </c>
      <c r="E106" s="28" t="s">
        <v>82</v>
      </c>
      <c r="F106" s="32" t="s">
        <v>83</v>
      </c>
      <c r="G106" s="28" t="s">
        <v>84</v>
      </c>
      <c r="H106" s="32" t="s">
        <v>85</v>
      </c>
      <c r="I106" s="28" t="s">
        <v>86</v>
      </c>
      <c r="J106" s="32" t="s">
        <v>166</v>
      </c>
      <c r="K106" s="28" t="s">
        <v>165</v>
      </c>
      <c r="L106" s="28" t="s">
        <v>89</v>
      </c>
      <c r="M106" s="34">
        <v>37733</v>
      </c>
      <c r="N106" s="34"/>
      <c r="O106" s="28" t="s">
        <v>1308</v>
      </c>
      <c r="P106" s="28" t="s">
        <v>1309</v>
      </c>
      <c r="Q106" s="28" t="s">
        <v>1406</v>
      </c>
      <c r="R106" s="28"/>
      <c r="S106" s="28"/>
      <c r="T106" s="28" t="s">
        <v>1407</v>
      </c>
      <c r="U106" s="28" t="s">
        <v>1307</v>
      </c>
      <c r="V106" s="28"/>
      <c r="W106" s="34">
        <v>43597</v>
      </c>
      <c r="X106" s="34">
        <v>43780</v>
      </c>
      <c r="Y106" s="36">
        <v>2999276</v>
      </c>
      <c r="Z106" s="36">
        <v>2999276</v>
      </c>
      <c r="AA106" s="34">
        <v>43598</v>
      </c>
      <c r="AB106" s="32"/>
      <c r="AC106" s="36">
        <v>2999276</v>
      </c>
      <c r="AD106" s="36"/>
      <c r="AE106" s="28" t="s">
        <v>95</v>
      </c>
      <c r="AF106" s="40">
        <f t="shared" si="0"/>
        <v>12</v>
      </c>
      <c r="AG106" s="40">
        <f t="shared" si="1"/>
        <v>5</v>
      </c>
      <c r="AH106" s="40" t="str">
        <f t="shared" si="2"/>
        <v>568784033125</v>
      </c>
      <c r="AI106" s="44">
        <f t="shared" si="3"/>
        <v>2999276</v>
      </c>
      <c r="AJ106" s="47">
        <f>IF(AD106&lt;10000,IFERROR(VLOOKUP(AH106,'BK06'!$X$9:$Y$1196,2,0),""),AD106)</f>
        <v>2999276</v>
      </c>
      <c r="AK106" s="49" t="str">
        <f>IFERROR(VLOOKUP(AH106,'BK06'!$X$9:$Z$1164,3,0),"")</f>
        <v>AC/018P-0349929</v>
      </c>
      <c r="AL106" s="40"/>
      <c r="AM106" s="51" t="str">
        <f t="shared" si="6"/>
        <v>QK co HDBH so 568784033 can phai dong phi 2999276d vao ngay 12/5. Vui long lien he TVV de duoc ho tro thu phi!</v>
      </c>
      <c r="AN106" s="54" t="str">
        <f t="shared" si="5"/>
        <v>0912948984</v>
      </c>
    </row>
    <row r="107" spans="1:40" ht="13.5" customHeight="1">
      <c r="A107" s="25">
        <v>102</v>
      </c>
      <c r="B107" s="28" t="s">
        <v>74</v>
      </c>
      <c r="C107" s="28"/>
      <c r="D107" s="32" t="s">
        <v>80</v>
      </c>
      <c r="E107" s="28" t="s">
        <v>82</v>
      </c>
      <c r="F107" s="32" t="s">
        <v>83</v>
      </c>
      <c r="G107" s="28" t="s">
        <v>84</v>
      </c>
      <c r="H107" s="32" t="s">
        <v>85</v>
      </c>
      <c r="I107" s="28" t="s">
        <v>86</v>
      </c>
      <c r="J107" s="32" t="s">
        <v>166</v>
      </c>
      <c r="K107" s="28" t="s">
        <v>165</v>
      </c>
      <c r="L107" s="28" t="s">
        <v>89</v>
      </c>
      <c r="M107" s="34">
        <v>37733</v>
      </c>
      <c r="N107" s="34"/>
      <c r="O107" s="28" t="s">
        <v>1325</v>
      </c>
      <c r="P107" s="28" t="s">
        <v>1326</v>
      </c>
      <c r="Q107" s="28" t="s">
        <v>1417</v>
      </c>
      <c r="R107" s="28"/>
      <c r="S107" s="28"/>
      <c r="T107" s="28" t="s">
        <v>1418</v>
      </c>
      <c r="U107" s="28" t="s">
        <v>1324</v>
      </c>
      <c r="V107" s="28"/>
      <c r="W107" s="34">
        <v>43597</v>
      </c>
      <c r="X107" s="34">
        <v>43627</v>
      </c>
      <c r="Y107" s="36">
        <v>511969</v>
      </c>
      <c r="Z107" s="36">
        <v>511969</v>
      </c>
      <c r="AA107" s="34">
        <v>43605</v>
      </c>
      <c r="AB107" s="32"/>
      <c r="AC107" s="36">
        <v>511969</v>
      </c>
      <c r="AD107" s="36"/>
      <c r="AE107" s="28" t="s">
        <v>95</v>
      </c>
      <c r="AF107" s="40">
        <f t="shared" si="0"/>
        <v>12</v>
      </c>
      <c r="AG107" s="40">
        <f t="shared" si="1"/>
        <v>5</v>
      </c>
      <c r="AH107" s="40" t="str">
        <f t="shared" si="2"/>
        <v>568924124125</v>
      </c>
      <c r="AI107" s="44">
        <f t="shared" si="3"/>
        <v>511969</v>
      </c>
      <c r="AJ107" s="47">
        <f>IF(AD107&lt;10000,IFERROR(VLOOKUP(AH107,'BK06'!$X$9:$Y$1196,2,0),""),AD107)</f>
        <v>511969</v>
      </c>
      <c r="AK107" s="49" t="str">
        <f>IFERROR(VLOOKUP(AH107,'BK06'!$X$9:$Z$1164,3,0),"")</f>
        <v>AC/018P-0349933</v>
      </c>
      <c r="AL107" s="40"/>
      <c r="AM107" s="51" t="str">
        <f t="shared" si="6"/>
        <v>QK co HDBH so 568924124 can phai dong phi 511969d vao ngay 12/5. Vui long lien he TVV de duoc ho tro thu phi!</v>
      </c>
      <c r="AN107" s="54" t="str">
        <f t="shared" si="5"/>
        <v>01642468558</v>
      </c>
    </row>
    <row r="108" spans="1:40" ht="13.5" customHeight="1">
      <c r="A108" s="25">
        <v>103</v>
      </c>
      <c r="B108" s="28" t="s">
        <v>74</v>
      </c>
      <c r="C108" s="28"/>
      <c r="D108" s="32" t="s">
        <v>80</v>
      </c>
      <c r="E108" s="28" t="s">
        <v>82</v>
      </c>
      <c r="F108" s="32" t="s">
        <v>83</v>
      </c>
      <c r="G108" s="28" t="s">
        <v>84</v>
      </c>
      <c r="H108" s="32" t="s">
        <v>85</v>
      </c>
      <c r="I108" s="28" t="s">
        <v>86</v>
      </c>
      <c r="J108" s="32" t="s">
        <v>166</v>
      </c>
      <c r="K108" s="28" t="s">
        <v>165</v>
      </c>
      <c r="L108" s="28" t="s">
        <v>89</v>
      </c>
      <c r="M108" s="34">
        <v>37733</v>
      </c>
      <c r="N108" s="34"/>
      <c r="O108" s="28" t="s">
        <v>1315</v>
      </c>
      <c r="P108" s="28" t="s">
        <v>1316</v>
      </c>
      <c r="Q108" s="28" t="s">
        <v>1427</v>
      </c>
      <c r="R108" s="28" t="s">
        <v>1428</v>
      </c>
      <c r="S108" s="28"/>
      <c r="T108" s="28"/>
      <c r="U108" s="28" t="s">
        <v>1314</v>
      </c>
      <c r="V108" s="28"/>
      <c r="W108" s="34">
        <v>43597</v>
      </c>
      <c r="X108" s="34">
        <v>43627</v>
      </c>
      <c r="Y108" s="36">
        <v>1000000</v>
      </c>
      <c r="Z108" s="36">
        <v>1000000</v>
      </c>
      <c r="AA108" s="34">
        <v>43609</v>
      </c>
      <c r="AB108" s="32"/>
      <c r="AC108" s="36">
        <v>1000000</v>
      </c>
      <c r="AD108" s="36"/>
      <c r="AE108" s="28" t="s">
        <v>95</v>
      </c>
      <c r="AF108" s="40">
        <f t="shared" si="0"/>
        <v>12</v>
      </c>
      <c r="AG108" s="40">
        <f t="shared" si="1"/>
        <v>5</v>
      </c>
      <c r="AH108" s="40" t="str">
        <f t="shared" si="2"/>
        <v>568865666125</v>
      </c>
      <c r="AI108" s="44">
        <f t="shared" si="3"/>
        <v>1000000</v>
      </c>
      <c r="AJ108" s="47">
        <f>IF(AD108&lt;10000,IFERROR(VLOOKUP(AH108,'BK06'!$X$9:$Y$1196,2,0),""),AD108)</f>
        <v>1000000</v>
      </c>
      <c r="AK108" s="49" t="str">
        <f>IFERROR(VLOOKUP(AH108,'BK06'!$X$9:$Z$1164,3,0),"")</f>
        <v>AC/018P-0349931</v>
      </c>
      <c r="AL108" s="40"/>
      <c r="AM108" s="51" t="str">
        <f t="shared" si="6"/>
        <v>QK co HDBH so 568865666 can phai dong phi 1000000d vao ngay 12/5. Vui long lien he TVV de duoc ho tro thu phi!</v>
      </c>
      <c r="AN108" s="54" t="str">
        <f t="shared" si="5"/>
        <v>0968038787</v>
      </c>
    </row>
    <row r="109" spans="1:40" ht="13.5" customHeight="1">
      <c r="A109" s="25">
        <v>104</v>
      </c>
      <c r="B109" s="28" t="s">
        <v>74</v>
      </c>
      <c r="C109" s="28"/>
      <c r="D109" s="32" t="s">
        <v>80</v>
      </c>
      <c r="E109" s="28" t="s">
        <v>82</v>
      </c>
      <c r="F109" s="32" t="s">
        <v>83</v>
      </c>
      <c r="G109" s="28" t="s">
        <v>84</v>
      </c>
      <c r="H109" s="32" t="s">
        <v>85</v>
      </c>
      <c r="I109" s="28" t="s">
        <v>86</v>
      </c>
      <c r="J109" s="32" t="s">
        <v>166</v>
      </c>
      <c r="K109" s="28" t="s">
        <v>165</v>
      </c>
      <c r="L109" s="28" t="s">
        <v>89</v>
      </c>
      <c r="M109" s="34">
        <v>37733</v>
      </c>
      <c r="N109" s="34"/>
      <c r="O109" s="28" t="s">
        <v>1319</v>
      </c>
      <c r="P109" s="28" t="s">
        <v>1320</v>
      </c>
      <c r="Q109" s="28" t="s">
        <v>1436</v>
      </c>
      <c r="R109" s="28"/>
      <c r="S109" s="28"/>
      <c r="T109" s="28" t="s">
        <v>1439</v>
      </c>
      <c r="U109" s="28" t="s">
        <v>1318</v>
      </c>
      <c r="V109" s="28"/>
      <c r="W109" s="34">
        <v>43597</v>
      </c>
      <c r="X109" s="34">
        <v>43627</v>
      </c>
      <c r="Y109" s="36">
        <v>515844</v>
      </c>
      <c r="Z109" s="36">
        <v>515844</v>
      </c>
      <c r="AA109" s="34">
        <v>43609</v>
      </c>
      <c r="AB109" s="32"/>
      <c r="AC109" s="36">
        <v>515844</v>
      </c>
      <c r="AD109" s="36"/>
      <c r="AE109" s="28" t="s">
        <v>95</v>
      </c>
      <c r="AF109" s="40">
        <f t="shared" si="0"/>
        <v>12</v>
      </c>
      <c r="AG109" s="40">
        <f t="shared" si="1"/>
        <v>5</v>
      </c>
      <c r="AH109" s="40" t="str">
        <f t="shared" si="2"/>
        <v>568866242125</v>
      </c>
      <c r="AI109" s="44">
        <f t="shared" si="3"/>
        <v>515844</v>
      </c>
      <c r="AJ109" s="47">
        <f>IF(AD109&lt;10000,IFERROR(VLOOKUP(AH109,'BK06'!$X$9:$Y$1196,2,0),""),AD109)</f>
        <v>515844</v>
      </c>
      <c r="AK109" s="49" t="str">
        <f>IFERROR(VLOOKUP(AH109,'BK06'!$X$9:$Z$1164,3,0),"")</f>
        <v>AC/018P-0349932</v>
      </c>
      <c r="AL109" s="40"/>
      <c r="AM109" s="51" t="str">
        <f t="shared" si="6"/>
        <v>QK co HDBH so 568866242 can phai dong phi 515844d vao ngay 12/5. Vui long lien he TVV de duoc ho tro thu phi!</v>
      </c>
      <c r="AN109" s="54" t="str">
        <f t="shared" si="5"/>
        <v>01648770503</v>
      </c>
    </row>
    <row r="110" spans="1:40" ht="13.5" customHeight="1">
      <c r="A110" s="25">
        <v>105</v>
      </c>
      <c r="B110" s="28" t="s">
        <v>74</v>
      </c>
      <c r="C110" s="28"/>
      <c r="D110" s="32" t="s">
        <v>80</v>
      </c>
      <c r="E110" s="28" t="s">
        <v>82</v>
      </c>
      <c r="F110" s="32" t="s">
        <v>83</v>
      </c>
      <c r="G110" s="28" t="s">
        <v>84</v>
      </c>
      <c r="H110" s="32" t="s">
        <v>85</v>
      </c>
      <c r="I110" s="28" t="s">
        <v>86</v>
      </c>
      <c r="J110" s="32" t="s">
        <v>166</v>
      </c>
      <c r="K110" s="28" t="s">
        <v>165</v>
      </c>
      <c r="L110" s="28" t="s">
        <v>89</v>
      </c>
      <c r="M110" s="34">
        <v>37733</v>
      </c>
      <c r="N110" s="34"/>
      <c r="O110" s="28" t="s">
        <v>388</v>
      </c>
      <c r="P110" s="28" t="s">
        <v>389</v>
      </c>
      <c r="Q110" s="28" t="s">
        <v>539</v>
      </c>
      <c r="R110" s="28"/>
      <c r="S110" s="28"/>
      <c r="T110" s="28" t="s">
        <v>540</v>
      </c>
      <c r="U110" s="28" t="s">
        <v>1311</v>
      </c>
      <c r="V110" s="28"/>
      <c r="W110" s="34">
        <v>43597</v>
      </c>
      <c r="X110" s="34">
        <v>43627</v>
      </c>
      <c r="Y110" s="36">
        <v>500000</v>
      </c>
      <c r="Z110" s="36">
        <v>500000</v>
      </c>
      <c r="AA110" s="34">
        <v>43607</v>
      </c>
      <c r="AB110" s="32"/>
      <c r="AC110" s="36">
        <v>500000</v>
      </c>
      <c r="AD110" s="36"/>
      <c r="AE110" s="28" t="s">
        <v>95</v>
      </c>
      <c r="AF110" s="40">
        <f t="shared" si="0"/>
        <v>12</v>
      </c>
      <c r="AG110" s="40">
        <f t="shared" si="1"/>
        <v>5</v>
      </c>
      <c r="AH110" s="40" t="str">
        <f t="shared" si="2"/>
        <v>568825870125</v>
      </c>
      <c r="AI110" s="44">
        <f t="shared" si="3"/>
        <v>500000</v>
      </c>
      <c r="AJ110" s="47">
        <f>IF(AD110&lt;10000,IFERROR(VLOOKUP(AH110,'BK06'!$X$9:$Y$1196,2,0),""),AD110)</f>
        <v>500000</v>
      </c>
      <c r="AK110" s="49" t="str">
        <f>IFERROR(VLOOKUP(AH110,'BK06'!$X$9:$Z$1164,3,0),"")</f>
        <v>AC/018P-0349930</v>
      </c>
      <c r="AL110" s="40"/>
      <c r="AM110" s="51" t="str">
        <f t="shared" si="6"/>
        <v>QK co HDBH so 568825870 can phai dong phi 500000d vao ngay 12/5. Vui long lien he TVV de duoc ho tro thu phi!</v>
      </c>
      <c r="AN110" s="54" t="str">
        <f t="shared" si="5"/>
        <v>0976784966</v>
      </c>
    </row>
    <row r="111" spans="1:40" ht="13.5" customHeight="1">
      <c r="A111" s="25">
        <v>106</v>
      </c>
      <c r="B111" s="28" t="s">
        <v>74</v>
      </c>
      <c r="C111" s="28"/>
      <c r="D111" s="32" t="s">
        <v>80</v>
      </c>
      <c r="E111" s="28" t="s">
        <v>82</v>
      </c>
      <c r="F111" s="32" t="s">
        <v>83</v>
      </c>
      <c r="G111" s="28" t="s">
        <v>84</v>
      </c>
      <c r="H111" s="32" t="s">
        <v>85</v>
      </c>
      <c r="I111" s="28" t="s">
        <v>86</v>
      </c>
      <c r="J111" s="32" t="s">
        <v>166</v>
      </c>
      <c r="K111" s="28" t="s">
        <v>165</v>
      </c>
      <c r="L111" s="28" t="s">
        <v>89</v>
      </c>
      <c r="M111" s="34">
        <v>37733</v>
      </c>
      <c r="N111" s="34"/>
      <c r="O111" s="28" t="s">
        <v>1293</v>
      </c>
      <c r="P111" s="28" t="s">
        <v>1294</v>
      </c>
      <c r="Q111" s="28" t="s">
        <v>422</v>
      </c>
      <c r="R111" s="28"/>
      <c r="S111" s="28" t="s">
        <v>1454</v>
      </c>
      <c r="T111" s="28"/>
      <c r="U111" s="28" t="s">
        <v>1291</v>
      </c>
      <c r="V111" s="28" t="s">
        <v>1291</v>
      </c>
      <c r="W111" s="34">
        <v>43597</v>
      </c>
      <c r="X111" s="34">
        <v>43962</v>
      </c>
      <c r="Y111" s="36">
        <v>487900</v>
      </c>
      <c r="Z111" s="36">
        <v>487900</v>
      </c>
      <c r="AA111" s="34">
        <v>43607</v>
      </c>
      <c r="AB111" s="32"/>
      <c r="AC111" s="36">
        <v>487900</v>
      </c>
      <c r="AD111" s="36"/>
      <c r="AE111" s="28" t="s">
        <v>180</v>
      </c>
      <c r="AF111" s="40">
        <f t="shared" si="0"/>
        <v>12</v>
      </c>
      <c r="AG111" s="40">
        <f t="shared" si="1"/>
        <v>5</v>
      </c>
      <c r="AH111" s="40" t="str">
        <f t="shared" si="2"/>
        <v>02301800143262125</v>
      </c>
      <c r="AI111" s="44">
        <f t="shared" si="3"/>
        <v>487900</v>
      </c>
      <c r="AJ111" s="47">
        <f>IF(AD111&lt;10000,IFERROR(VLOOKUP(AH111,'BK06'!$X$9:$Y$1196,2,0),""),AD111)</f>
        <v>487900</v>
      </c>
      <c r="AK111" s="49" t="str">
        <f>IFERROR(VLOOKUP(AH111,'BK06'!$X$9:$Z$1164,3,0),"")</f>
        <v>AC/018P-0349926</v>
      </c>
      <c r="AL111" s="40"/>
      <c r="AM111" s="51" t="str">
        <f t="shared" si="6"/>
        <v>QK co HDBH so 02301800143262 can phai dong phi 487900d vao ngay 12/5. Vui long lien he TVV de duoc ho tro thu phi!</v>
      </c>
      <c r="AN111" s="54" t="str">
        <f t="shared" si="5"/>
        <v>033.880459</v>
      </c>
    </row>
    <row r="112" spans="1:40" ht="13.5" customHeight="1">
      <c r="A112" s="25">
        <v>107</v>
      </c>
      <c r="B112" s="28" t="s">
        <v>74</v>
      </c>
      <c r="C112" s="28"/>
      <c r="D112" s="32" t="s">
        <v>80</v>
      </c>
      <c r="E112" s="28" t="s">
        <v>82</v>
      </c>
      <c r="F112" s="32" t="s">
        <v>83</v>
      </c>
      <c r="G112" s="28" t="s">
        <v>84</v>
      </c>
      <c r="H112" s="32" t="s">
        <v>85</v>
      </c>
      <c r="I112" s="28" t="s">
        <v>86</v>
      </c>
      <c r="J112" s="32" t="s">
        <v>166</v>
      </c>
      <c r="K112" s="28" t="s">
        <v>165</v>
      </c>
      <c r="L112" s="28" t="s">
        <v>89</v>
      </c>
      <c r="M112" s="34">
        <v>37733</v>
      </c>
      <c r="N112" s="34"/>
      <c r="O112" s="28" t="s">
        <v>1355</v>
      </c>
      <c r="P112" s="28" t="s">
        <v>1356</v>
      </c>
      <c r="Q112" s="28" t="s">
        <v>1028</v>
      </c>
      <c r="R112" s="28"/>
      <c r="S112" s="28"/>
      <c r="T112" s="28" t="s">
        <v>1467</v>
      </c>
      <c r="U112" s="28" t="s">
        <v>1354</v>
      </c>
      <c r="V112" s="28"/>
      <c r="W112" s="34">
        <v>43598</v>
      </c>
      <c r="X112" s="34">
        <v>43628</v>
      </c>
      <c r="Y112" s="36">
        <v>505000</v>
      </c>
      <c r="Z112" s="36">
        <v>505000</v>
      </c>
      <c r="AA112" s="34">
        <v>43607</v>
      </c>
      <c r="AB112" s="32"/>
      <c r="AC112" s="36">
        <v>505000</v>
      </c>
      <c r="AD112" s="36"/>
      <c r="AE112" s="28" t="s">
        <v>95</v>
      </c>
      <c r="AF112" s="40">
        <f t="shared" si="0"/>
        <v>13</v>
      </c>
      <c r="AG112" s="40">
        <f t="shared" si="1"/>
        <v>5</v>
      </c>
      <c r="AH112" s="40" t="str">
        <f t="shared" si="2"/>
        <v>568866323135</v>
      </c>
      <c r="AI112" s="44">
        <f t="shared" si="3"/>
        <v>505000</v>
      </c>
      <c r="AJ112" s="47">
        <f>IF(AD112&lt;10000,IFERROR(VLOOKUP(AH112,'BK06'!$X$9:$Y$1196,2,0),""),AD112)</f>
        <v>505000</v>
      </c>
      <c r="AK112" s="49" t="str">
        <f>IFERROR(VLOOKUP(AH112,'BK06'!$X$9:$Z$1164,3,0),"")</f>
        <v>AC/018P-0349941</v>
      </c>
      <c r="AL112" s="40"/>
      <c r="AM112" s="51" t="str">
        <f t="shared" si="6"/>
        <v>QK co HDBH so 568866323 can phai dong phi 505000d vao ngay 13/5. Vui long lien he TVV de duoc ho tro thu phi!</v>
      </c>
      <c r="AN112" s="54" t="str">
        <f t="shared" si="5"/>
        <v>01693826026</v>
      </c>
    </row>
    <row r="113" spans="1:40" ht="13.5" customHeight="1">
      <c r="A113" s="25">
        <v>108</v>
      </c>
      <c r="B113" s="28" t="s">
        <v>74</v>
      </c>
      <c r="C113" s="28"/>
      <c r="D113" s="32" t="s">
        <v>80</v>
      </c>
      <c r="E113" s="28" t="s">
        <v>82</v>
      </c>
      <c r="F113" s="32" t="s">
        <v>83</v>
      </c>
      <c r="G113" s="28" t="s">
        <v>84</v>
      </c>
      <c r="H113" s="32" t="s">
        <v>85</v>
      </c>
      <c r="I113" s="28" t="s">
        <v>86</v>
      </c>
      <c r="J113" s="32" t="s">
        <v>166</v>
      </c>
      <c r="K113" s="28" t="s">
        <v>165</v>
      </c>
      <c r="L113" s="28" t="s">
        <v>89</v>
      </c>
      <c r="M113" s="34">
        <v>37733</v>
      </c>
      <c r="N113" s="34"/>
      <c r="O113" s="28" t="s">
        <v>1477</v>
      </c>
      <c r="P113" s="28" t="s">
        <v>1478</v>
      </c>
      <c r="Q113" s="28" t="s">
        <v>1258</v>
      </c>
      <c r="R113" s="28"/>
      <c r="S113" s="28"/>
      <c r="T113" s="28" t="s">
        <v>1479</v>
      </c>
      <c r="U113" s="28" t="s">
        <v>1480</v>
      </c>
      <c r="V113" s="28"/>
      <c r="W113" s="34">
        <v>43598</v>
      </c>
      <c r="X113" s="34">
        <v>43628</v>
      </c>
      <c r="Y113" s="36">
        <v>514845</v>
      </c>
      <c r="Z113" s="36"/>
      <c r="AA113" s="34"/>
      <c r="AB113" s="32"/>
      <c r="AC113" s="36">
        <v>514845</v>
      </c>
      <c r="AD113" s="36"/>
      <c r="AE113" s="28" t="s">
        <v>95</v>
      </c>
      <c r="AF113" s="40">
        <f t="shared" si="0"/>
        <v>13</v>
      </c>
      <c r="AG113" s="40">
        <f t="shared" si="1"/>
        <v>5</v>
      </c>
      <c r="AH113" s="40" t="str">
        <f t="shared" si="2"/>
        <v>568866604135</v>
      </c>
      <c r="AI113" s="44">
        <f t="shared" si="3"/>
        <v>514845</v>
      </c>
      <c r="AJ113" s="47" t="str">
        <f>IF(AD113&lt;10000,IFERROR(VLOOKUP(AH113,'BK06'!$X$9:$Y$1196,2,0),""),AD113)</f>
        <v/>
      </c>
      <c r="AK113" s="49" t="str">
        <f>IFERROR(VLOOKUP(AH113,'BK06'!$X$9:$Z$1164,3,0),"")</f>
        <v/>
      </c>
      <c r="AL113" s="40"/>
      <c r="AM113" s="51" t="str">
        <f t="shared" si="6"/>
        <v>QK co HDBH so 568866604 can phai dong phi 514845d vao ngay 13/5. Vui long lien he TVV de duoc ho tro thu phi!</v>
      </c>
      <c r="AN113" s="54" t="str">
        <f t="shared" si="5"/>
        <v>01672350980</v>
      </c>
    </row>
    <row r="114" spans="1:40" ht="13.5" customHeight="1">
      <c r="A114" s="25">
        <v>109</v>
      </c>
      <c r="B114" s="28" t="s">
        <v>74</v>
      </c>
      <c r="C114" s="28"/>
      <c r="D114" s="32" t="s">
        <v>80</v>
      </c>
      <c r="E114" s="28" t="s">
        <v>82</v>
      </c>
      <c r="F114" s="32" t="s">
        <v>83</v>
      </c>
      <c r="G114" s="28" t="s">
        <v>84</v>
      </c>
      <c r="H114" s="32" t="s">
        <v>85</v>
      </c>
      <c r="I114" s="28" t="s">
        <v>86</v>
      </c>
      <c r="J114" s="32" t="s">
        <v>166</v>
      </c>
      <c r="K114" s="28" t="s">
        <v>165</v>
      </c>
      <c r="L114" s="28" t="s">
        <v>89</v>
      </c>
      <c r="M114" s="34">
        <v>37733</v>
      </c>
      <c r="N114" s="34"/>
      <c r="O114" s="28" t="s">
        <v>1485</v>
      </c>
      <c r="P114" s="28" t="s">
        <v>1487</v>
      </c>
      <c r="Q114" s="28" t="s">
        <v>1490</v>
      </c>
      <c r="R114" s="28"/>
      <c r="S114" s="28"/>
      <c r="T114" s="28"/>
      <c r="U114" s="28" t="s">
        <v>1492</v>
      </c>
      <c r="V114" s="28"/>
      <c r="W114" s="34">
        <v>43598</v>
      </c>
      <c r="X114" s="34">
        <v>43628</v>
      </c>
      <c r="Y114" s="36">
        <v>262200</v>
      </c>
      <c r="Z114" s="36"/>
      <c r="AA114" s="34"/>
      <c r="AB114" s="32"/>
      <c r="AC114" s="36">
        <v>262200</v>
      </c>
      <c r="AD114" s="36"/>
      <c r="AE114" s="28" t="s">
        <v>180</v>
      </c>
      <c r="AF114" s="40">
        <f t="shared" si="0"/>
        <v>13</v>
      </c>
      <c r="AG114" s="40">
        <f t="shared" si="1"/>
        <v>5</v>
      </c>
      <c r="AH114" s="40" t="str">
        <f t="shared" si="2"/>
        <v>05701800004612135</v>
      </c>
      <c r="AI114" s="44">
        <f t="shared" si="3"/>
        <v>262200</v>
      </c>
      <c r="AJ114" s="47" t="str">
        <f>IF(AD114&lt;10000,IFERROR(VLOOKUP(AH114,'BK06'!$X$9:$Y$1196,2,0),""),AD114)</f>
        <v/>
      </c>
      <c r="AK114" s="49" t="str">
        <f>IFERROR(VLOOKUP(AH114,'BK06'!$X$9:$Z$1164,3,0),"")</f>
        <v/>
      </c>
      <c r="AL114" s="40"/>
      <c r="AM114" s="51" t="str">
        <f t="shared" si="6"/>
        <v>QK co HDBH so 05701800004612 can phai dong phi 262200d vao ngay 13/5. Vui long lien he TVV de duoc ho tro thu phi!</v>
      </c>
      <c r="AN114" s="54" t="str">
        <f t="shared" si="5"/>
        <v/>
      </c>
    </row>
    <row r="115" spans="1:40" ht="13.5" customHeight="1">
      <c r="A115" s="25">
        <v>110</v>
      </c>
      <c r="B115" s="28" t="s">
        <v>74</v>
      </c>
      <c r="C115" s="28"/>
      <c r="D115" s="32" t="s">
        <v>80</v>
      </c>
      <c r="E115" s="28" t="s">
        <v>82</v>
      </c>
      <c r="F115" s="32" t="s">
        <v>83</v>
      </c>
      <c r="G115" s="28" t="s">
        <v>84</v>
      </c>
      <c r="H115" s="32" t="s">
        <v>85</v>
      </c>
      <c r="I115" s="28" t="s">
        <v>86</v>
      </c>
      <c r="J115" s="32" t="s">
        <v>166</v>
      </c>
      <c r="K115" s="28" t="s">
        <v>165</v>
      </c>
      <c r="L115" s="28" t="s">
        <v>89</v>
      </c>
      <c r="M115" s="34">
        <v>37733</v>
      </c>
      <c r="N115" s="34"/>
      <c r="O115" s="28" t="s">
        <v>1497</v>
      </c>
      <c r="P115" s="28" t="s">
        <v>1498</v>
      </c>
      <c r="Q115" s="28" t="s">
        <v>1499</v>
      </c>
      <c r="R115" s="28"/>
      <c r="S115" s="28"/>
      <c r="T115" s="28" t="s">
        <v>1500</v>
      </c>
      <c r="U115" s="28" t="s">
        <v>1501</v>
      </c>
      <c r="V115" s="28"/>
      <c r="W115" s="34">
        <v>43598</v>
      </c>
      <c r="X115" s="34">
        <v>43628</v>
      </c>
      <c r="Y115" s="36">
        <v>514195</v>
      </c>
      <c r="Z115" s="36"/>
      <c r="AA115" s="34"/>
      <c r="AB115" s="32"/>
      <c r="AC115" s="36">
        <v>514195</v>
      </c>
      <c r="AD115" s="36"/>
      <c r="AE115" s="28" t="s">
        <v>95</v>
      </c>
      <c r="AF115" s="40">
        <f t="shared" si="0"/>
        <v>13</v>
      </c>
      <c r="AG115" s="40">
        <f t="shared" si="1"/>
        <v>5</v>
      </c>
      <c r="AH115" s="40" t="str">
        <f t="shared" si="2"/>
        <v>568803514135</v>
      </c>
      <c r="AI115" s="44">
        <f t="shared" si="3"/>
        <v>514195</v>
      </c>
      <c r="AJ115" s="47" t="str">
        <f>IF(AD115&lt;10000,IFERROR(VLOOKUP(AH115,'BK06'!$X$9:$Y$1196,2,0),""),AD115)</f>
        <v/>
      </c>
      <c r="AK115" s="49" t="str">
        <f>IFERROR(VLOOKUP(AH115,'BK06'!$X$9:$Z$1164,3,0),"")</f>
        <v/>
      </c>
      <c r="AL115" s="40"/>
      <c r="AM115" s="51" t="str">
        <f t="shared" si="6"/>
        <v>QK co HDBH so 568803514 can phai dong phi 514195d vao ngay 13/5. Vui long lien he TVV de duoc ho tro thu phi!</v>
      </c>
      <c r="AN115" s="54" t="str">
        <f t="shared" si="5"/>
        <v>0969617127</v>
      </c>
    </row>
    <row r="116" spans="1:40" ht="13.5" customHeight="1">
      <c r="A116" s="25">
        <v>111</v>
      </c>
      <c r="B116" s="28" t="s">
        <v>74</v>
      </c>
      <c r="C116" s="28"/>
      <c r="D116" s="32" t="s">
        <v>80</v>
      </c>
      <c r="E116" s="28" t="s">
        <v>82</v>
      </c>
      <c r="F116" s="32" t="s">
        <v>83</v>
      </c>
      <c r="G116" s="28" t="s">
        <v>84</v>
      </c>
      <c r="H116" s="32" t="s">
        <v>85</v>
      </c>
      <c r="I116" s="28" t="s">
        <v>86</v>
      </c>
      <c r="J116" s="32" t="s">
        <v>166</v>
      </c>
      <c r="K116" s="28" t="s">
        <v>165</v>
      </c>
      <c r="L116" s="28" t="s">
        <v>89</v>
      </c>
      <c r="M116" s="34">
        <v>37733</v>
      </c>
      <c r="N116" s="34"/>
      <c r="O116" s="28" t="s">
        <v>1334</v>
      </c>
      <c r="P116" s="28" t="s">
        <v>1335</v>
      </c>
      <c r="Q116" s="28" t="s">
        <v>1509</v>
      </c>
      <c r="R116" s="28"/>
      <c r="S116" s="28" t="s">
        <v>1510</v>
      </c>
      <c r="T116" s="28" t="s">
        <v>1511</v>
      </c>
      <c r="U116" s="28" t="s">
        <v>1333</v>
      </c>
      <c r="V116" s="28"/>
      <c r="W116" s="34">
        <v>43598</v>
      </c>
      <c r="X116" s="34">
        <v>43689</v>
      </c>
      <c r="Y116" s="36">
        <v>500000</v>
      </c>
      <c r="Z116" s="36">
        <v>500000</v>
      </c>
      <c r="AA116" s="34">
        <v>43603</v>
      </c>
      <c r="AB116" s="32"/>
      <c r="AC116" s="36">
        <v>500000</v>
      </c>
      <c r="AD116" s="36"/>
      <c r="AE116" s="28" t="s">
        <v>95</v>
      </c>
      <c r="AF116" s="40">
        <f t="shared" si="0"/>
        <v>13</v>
      </c>
      <c r="AG116" s="40">
        <f t="shared" si="1"/>
        <v>5</v>
      </c>
      <c r="AH116" s="40" t="str">
        <f t="shared" si="2"/>
        <v>568314466135</v>
      </c>
      <c r="AI116" s="44">
        <f t="shared" si="3"/>
        <v>500000</v>
      </c>
      <c r="AJ116" s="47">
        <f>IF(AD116&lt;10000,IFERROR(VLOOKUP(AH116,'BK06'!$X$9:$Y$1196,2,0),""),AD116)</f>
        <v>500000</v>
      </c>
      <c r="AK116" s="49" t="str">
        <f>IFERROR(VLOOKUP(AH116,'BK06'!$X$9:$Z$1164,3,0),"")</f>
        <v>AC/018P-0349936</v>
      </c>
      <c r="AL116" s="40"/>
      <c r="AM116" s="51" t="str">
        <f t="shared" si="6"/>
        <v>QK co HDBH so 568314466 can phai dong phi 500000d vao ngay 13/5. Vui long lien he TVV de duoc ho tro thu phi!</v>
      </c>
      <c r="AN116" s="54" t="str">
        <f t="shared" si="5"/>
        <v>0989 050 95801677 231 338</v>
      </c>
    </row>
    <row r="117" spans="1:40" ht="13.5" customHeight="1">
      <c r="A117" s="25">
        <v>112</v>
      </c>
      <c r="B117" s="28" t="s">
        <v>74</v>
      </c>
      <c r="C117" s="28"/>
      <c r="D117" s="32" t="s">
        <v>80</v>
      </c>
      <c r="E117" s="28" t="s">
        <v>82</v>
      </c>
      <c r="F117" s="32" t="s">
        <v>83</v>
      </c>
      <c r="G117" s="28" t="s">
        <v>84</v>
      </c>
      <c r="H117" s="32" t="s">
        <v>85</v>
      </c>
      <c r="I117" s="28" t="s">
        <v>86</v>
      </c>
      <c r="J117" s="32" t="s">
        <v>166</v>
      </c>
      <c r="K117" s="28" t="s">
        <v>165</v>
      </c>
      <c r="L117" s="28" t="s">
        <v>89</v>
      </c>
      <c r="M117" s="34">
        <v>37733</v>
      </c>
      <c r="N117" s="34"/>
      <c r="O117" s="28" t="s">
        <v>1519</v>
      </c>
      <c r="P117" s="28" t="s">
        <v>1520</v>
      </c>
      <c r="Q117" s="28" t="s">
        <v>1521</v>
      </c>
      <c r="R117" s="28"/>
      <c r="S117" s="28"/>
      <c r="T117" s="28" t="s">
        <v>1479</v>
      </c>
      <c r="U117" s="28" t="s">
        <v>1522</v>
      </c>
      <c r="V117" s="28"/>
      <c r="W117" s="34">
        <v>43598</v>
      </c>
      <c r="X117" s="34">
        <v>43628</v>
      </c>
      <c r="Y117" s="36">
        <v>515870</v>
      </c>
      <c r="Z117" s="36"/>
      <c r="AA117" s="34"/>
      <c r="AB117" s="32"/>
      <c r="AC117" s="36">
        <v>515870</v>
      </c>
      <c r="AD117" s="36"/>
      <c r="AE117" s="28" t="s">
        <v>95</v>
      </c>
      <c r="AF117" s="40">
        <f t="shared" si="0"/>
        <v>13</v>
      </c>
      <c r="AG117" s="40">
        <f t="shared" si="1"/>
        <v>5</v>
      </c>
      <c r="AH117" s="40" t="str">
        <f t="shared" si="2"/>
        <v>568866493135</v>
      </c>
      <c r="AI117" s="44">
        <f t="shared" si="3"/>
        <v>515870</v>
      </c>
      <c r="AJ117" s="47" t="str">
        <f>IF(AD117&lt;10000,IFERROR(VLOOKUP(AH117,'BK06'!$X$9:$Y$1196,2,0),""),AD117)</f>
        <v/>
      </c>
      <c r="AK117" s="49" t="str">
        <f>IFERROR(VLOOKUP(AH117,'BK06'!$X$9:$Z$1164,3,0),"")</f>
        <v/>
      </c>
      <c r="AL117" s="40"/>
      <c r="AM117" s="51" t="str">
        <f t="shared" si="6"/>
        <v>QK co HDBH so 568866493 can phai dong phi 515870d vao ngay 13/5. Vui long lien he TVV de duoc ho tro thu phi!</v>
      </c>
      <c r="AN117" s="54" t="str">
        <f t="shared" si="5"/>
        <v>01672350980</v>
      </c>
    </row>
    <row r="118" spans="1:40" ht="13.5" customHeight="1">
      <c r="A118" s="25">
        <v>113</v>
      </c>
      <c r="B118" s="28" t="s">
        <v>74</v>
      </c>
      <c r="C118" s="28"/>
      <c r="D118" s="32" t="s">
        <v>80</v>
      </c>
      <c r="E118" s="28" t="s">
        <v>82</v>
      </c>
      <c r="F118" s="32" t="s">
        <v>83</v>
      </c>
      <c r="G118" s="28" t="s">
        <v>84</v>
      </c>
      <c r="H118" s="32" t="s">
        <v>85</v>
      </c>
      <c r="I118" s="28" t="s">
        <v>86</v>
      </c>
      <c r="J118" s="32" t="s">
        <v>166</v>
      </c>
      <c r="K118" s="28" t="s">
        <v>165</v>
      </c>
      <c r="L118" s="28" t="s">
        <v>89</v>
      </c>
      <c r="M118" s="34">
        <v>37733</v>
      </c>
      <c r="N118" s="34"/>
      <c r="O118" s="28" t="s">
        <v>1361</v>
      </c>
      <c r="P118" s="28" t="s">
        <v>1362</v>
      </c>
      <c r="Q118" s="28" t="s">
        <v>413</v>
      </c>
      <c r="R118" s="28"/>
      <c r="S118" s="28"/>
      <c r="T118" s="28" t="s">
        <v>1528</v>
      </c>
      <c r="U118" s="28" t="s">
        <v>1360</v>
      </c>
      <c r="V118" s="28"/>
      <c r="W118" s="34">
        <v>43598</v>
      </c>
      <c r="X118" s="34">
        <v>43628</v>
      </c>
      <c r="Y118" s="36">
        <v>1500000</v>
      </c>
      <c r="Z118" s="36">
        <v>1500000</v>
      </c>
      <c r="AA118" s="34">
        <v>43607</v>
      </c>
      <c r="AB118" s="32"/>
      <c r="AC118" s="36">
        <v>1500000</v>
      </c>
      <c r="AD118" s="36"/>
      <c r="AE118" s="28" t="s">
        <v>95</v>
      </c>
      <c r="AF118" s="40">
        <f t="shared" si="0"/>
        <v>13</v>
      </c>
      <c r="AG118" s="40">
        <f t="shared" si="1"/>
        <v>5</v>
      </c>
      <c r="AH118" s="40" t="str">
        <f t="shared" si="2"/>
        <v>569436216135</v>
      </c>
      <c r="AI118" s="44">
        <f t="shared" si="3"/>
        <v>1500000</v>
      </c>
      <c r="AJ118" s="47">
        <f>IF(AD118&lt;10000,IFERROR(VLOOKUP(AH118,'BK06'!$X$9:$Y$1196,2,0),""),AD118)</f>
        <v>1500000</v>
      </c>
      <c r="AK118" s="49" t="str">
        <f>IFERROR(VLOOKUP(AH118,'BK06'!$X$9:$Z$1164,3,0),"")</f>
        <v>AC/018P-0349945</v>
      </c>
      <c r="AL118" s="40"/>
      <c r="AM118" s="51" t="str">
        <f t="shared" si="6"/>
        <v>QK co HDBH so 569436216 can phai dong phi 1500000d vao ngay 13/5. Vui long lien he TVV de duoc ho tro thu phi!</v>
      </c>
      <c r="AN118" s="54" t="str">
        <f t="shared" si="5"/>
        <v>0965032628</v>
      </c>
    </row>
    <row r="119" spans="1:40" ht="13.5" customHeight="1">
      <c r="A119" s="25">
        <v>114</v>
      </c>
      <c r="B119" s="28" t="s">
        <v>74</v>
      </c>
      <c r="C119" s="28"/>
      <c r="D119" s="32" t="s">
        <v>80</v>
      </c>
      <c r="E119" s="28" t="s">
        <v>82</v>
      </c>
      <c r="F119" s="32" t="s">
        <v>83</v>
      </c>
      <c r="G119" s="28" t="s">
        <v>84</v>
      </c>
      <c r="H119" s="32" t="s">
        <v>85</v>
      </c>
      <c r="I119" s="28" t="s">
        <v>86</v>
      </c>
      <c r="J119" s="32" t="s">
        <v>166</v>
      </c>
      <c r="K119" s="28" t="s">
        <v>165</v>
      </c>
      <c r="L119" s="28" t="s">
        <v>89</v>
      </c>
      <c r="M119" s="34">
        <v>37733</v>
      </c>
      <c r="N119" s="34"/>
      <c r="O119" s="28" t="s">
        <v>1329</v>
      </c>
      <c r="P119" s="28" t="s">
        <v>1330</v>
      </c>
      <c r="Q119" s="28" t="s">
        <v>1536</v>
      </c>
      <c r="R119" s="28" t="s">
        <v>1537</v>
      </c>
      <c r="S119" s="28"/>
      <c r="T119" s="28"/>
      <c r="U119" s="28" t="s">
        <v>1327</v>
      </c>
      <c r="V119" s="28" t="s">
        <v>1327</v>
      </c>
      <c r="W119" s="34">
        <v>43598</v>
      </c>
      <c r="X119" s="34">
        <v>43628</v>
      </c>
      <c r="Y119" s="36">
        <v>1291900</v>
      </c>
      <c r="Z119" s="36">
        <v>1291900</v>
      </c>
      <c r="AA119" s="34">
        <v>43602</v>
      </c>
      <c r="AB119" s="32"/>
      <c r="AC119" s="36">
        <v>1291900</v>
      </c>
      <c r="AD119" s="36"/>
      <c r="AE119" s="28" t="s">
        <v>180</v>
      </c>
      <c r="AF119" s="40">
        <f t="shared" si="0"/>
        <v>13</v>
      </c>
      <c r="AG119" s="40">
        <f t="shared" si="1"/>
        <v>5</v>
      </c>
      <c r="AH119" s="40" t="str">
        <f t="shared" si="2"/>
        <v>05701800024504135</v>
      </c>
      <c r="AI119" s="44">
        <f t="shared" si="3"/>
        <v>1291900</v>
      </c>
      <c r="AJ119" s="47">
        <f>IF(AD119&lt;10000,IFERROR(VLOOKUP(AH119,'BK06'!$X$9:$Y$1196,2,0),""),AD119)</f>
        <v>1291900</v>
      </c>
      <c r="AK119" s="49" t="str">
        <f>IFERROR(VLOOKUP(AH119,'BK06'!$X$9:$Z$1164,3,0),"")</f>
        <v>AC/018P-0349935</v>
      </c>
      <c r="AL119" s="40"/>
      <c r="AM119" s="51" t="str">
        <f t="shared" si="6"/>
        <v>QK co HDBH so 05701800024504 can phai dong phi 1291900d vao ngay 13/5. Vui long lien he TVV de duoc ho tro thu phi!</v>
      </c>
      <c r="AN119" s="54" t="str">
        <f t="shared" si="5"/>
        <v>0984284794</v>
      </c>
    </row>
    <row r="120" spans="1:40" ht="13.5" customHeight="1">
      <c r="A120" s="25">
        <v>115</v>
      </c>
      <c r="B120" s="28" t="s">
        <v>74</v>
      </c>
      <c r="C120" s="28"/>
      <c r="D120" s="32" t="s">
        <v>80</v>
      </c>
      <c r="E120" s="28" t="s">
        <v>82</v>
      </c>
      <c r="F120" s="32" t="s">
        <v>83</v>
      </c>
      <c r="G120" s="28" t="s">
        <v>84</v>
      </c>
      <c r="H120" s="32" t="s">
        <v>85</v>
      </c>
      <c r="I120" s="28" t="s">
        <v>86</v>
      </c>
      <c r="J120" s="32" t="s">
        <v>166</v>
      </c>
      <c r="K120" s="28" t="s">
        <v>165</v>
      </c>
      <c r="L120" s="28" t="s">
        <v>89</v>
      </c>
      <c r="M120" s="34">
        <v>37733</v>
      </c>
      <c r="N120" s="34"/>
      <c r="O120" s="28" t="s">
        <v>1547</v>
      </c>
      <c r="P120" s="28" t="s">
        <v>1548</v>
      </c>
      <c r="Q120" s="28" t="s">
        <v>1161</v>
      </c>
      <c r="R120" s="28"/>
      <c r="S120" s="28"/>
      <c r="T120" s="28" t="s">
        <v>1553</v>
      </c>
      <c r="U120" s="28" t="s">
        <v>1554</v>
      </c>
      <c r="V120" s="28"/>
      <c r="W120" s="34">
        <v>43598</v>
      </c>
      <c r="X120" s="34">
        <v>43689</v>
      </c>
      <c r="Y120" s="36">
        <v>3000000</v>
      </c>
      <c r="Z120" s="36"/>
      <c r="AA120" s="34"/>
      <c r="AB120" s="32"/>
      <c r="AC120" s="36">
        <v>3000000</v>
      </c>
      <c r="AD120" s="36"/>
      <c r="AE120" s="28" t="s">
        <v>95</v>
      </c>
      <c r="AF120" s="40">
        <f t="shared" si="0"/>
        <v>13</v>
      </c>
      <c r="AG120" s="40">
        <f t="shared" si="1"/>
        <v>5</v>
      </c>
      <c r="AH120" s="40" t="str">
        <f t="shared" si="2"/>
        <v>569436196135</v>
      </c>
      <c r="AI120" s="44">
        <f t="shared" si="3"/>
        <v>3000000</v>
      </c>
      <c r="AJ120" s="47" t="str">
        <f>IF(AD120&lt;10000,IFERROR(VLOOKUP(AH120,'BK06'!$X$9:$Y$1196,2,0),""),AD120)</f>
        <v/>
      </c>
      <c r="AK120" s="49" t="str">
        <f>IFERROR(VLOOKUP(AH120,'BK06'!$X$9:$Z$1164,3,0),"")</f>
        <v/>
      </c>
      <c r="AL120" s="40"/>
      <c r="AM120" s="51" t="str">
        <f t="shared" si="6"/>
        <v>QK co HDBH so 569436196 can phai dong phi 3000000d vao ngay 13/5. Vui long lien he TVV de duoc ho tro thu phi!</v>
      </c>
      <c r="AN120" s="54" t="str">
        <f t="shared" si="5"/>
        <v>0962126265</v>
      </c>
    </row>
    <row r="121" spans="1:40" ht="13.5" customHeight="1">
      <c r="A121" s="25">
        <v>116</v>
      </c>
      <c r="B121" s="28" t="s">
        <v>74</v>
      </c>
      <c r="C121" s="28"/>
      <c r="D121" s="32" t="s">
        <v>80</v>
      </c>
      <c r="E121" s="28" t="s">
        <v>82</v>
      </c>
      <c r="F121" s="32" t="s">
        <v>83</v>
      </c>
      <c r="G121" s="28" t="s">
        <v>84</v>
      </c>
      <c r="H121" s="32" t="s">
        <v>85</v>
      </c>
      <c r="I121" s="28" t="s">
        <v>86</v>
      </c>
      <c r="J121" s="32" t="s">
        <v>166</v>
      </c>
      <c r="K121" s="28" t="s">
        <v>165</v>
      </c>
      <c r="L121" s="28" t="s">
        <v>89</v>
      </c>
      <c r="M121" s="34">
        <v>37733</v>
      </c>
      <c r="N121" s="34"/>
      <c r="O121" s="28" t="s">
        <v>1351</v>
      </c>
      <c r="P121" s="28" t="s">
        <v>1352</v>
      </c>
      <c r="Q121" s="28" t="s">
        <v>1090</v>
      </c>
      <c r="R121" s="28"/>
      <c r="S121" s="28"/>
      <c r="T121" s="28" t="s">
        <v>1563</v>
      </c>
      <c r="U121" s="28" t="s">
        <v>1350</v>
      </c>
      <c r="V121" s="28"/>
      <c r="W121" s="34">
        <v>43598</v>
      </c>
      <c r="X121" s="34">
        <v>43628</v>
      </c>
      <c r="Y121" s="36">
        <v>514989</v>
      </c>
      <c r="Z121" s="36">
        <v>514989</v>
      </c>
      <c r="AA121" s="34">
        <v>43607</v>
      </c>
      <c r="AB121" s="32"/>
      <c r="AC121" s="36">
        <v>514989</v>
      </c>
      <c r="AD121" s="36"/>
      <c r="AE121" s="28" t="s">
        <v>95</v>
      </c>
      <c r="AF121" s="40">
        <f t="shared" si="0"/>
        <v>13</v>
      </c>
      <c r="AG121" s="40">
        <f t="shared" si="1"/>
        <v>5</v>
      </c>
      <c r="AH121" s="40" t="str">
        <f t="shared" si="2"/>
        <v>568866250135</v>
      </c>
      <c r="AI121" s="44">
        <f t="shared" si="3"/>
        <v>514989</v>
      </c>
      <c r="AJ121" s="47">
        <f>IF(AD121&lt;10000,IFERROR(VLOOKUP(AH121,'BK06'!$X$9:$Y$1196,2,0),""),AD121)</f>
        <v>514989</v>
      </c>
      <c r="AK121" s="49" t="str">
        <f>IFERROR(VLOOKUP(AH121,'BK06'!$X$9:$Z$1164,3,0),"")</f>
        <v>AC/018P-0349940</v>
      </c>
      <c r="AL121" s="40"/>
      <c r="AM121" s="51" t="str">
        <f t="shared" si="6"/>
        <v>QK co HDBH so 568866250 can phai dong phi 514989d vao ngay 13/5. Vui long lien he TVV de duoc ho tro thu phi!</v>
      </c>
      <c r="AN121" s="54" t="str">
        <f t="shared" si="5"/>
        <v>0979168091</v>
      </c>
    </row>
    <row r="122" spans="1:40" ht="13.5" customHeight="1">
      <c r="A122" s="25">
        <v>117</v>
      </c>
      <c r="B122" s="28" t="s">
        <v>74</v>
      </c>
      <c r="C122" s="28"/>
      <c r="D122" s="32" t="s">
        <v>80</v>
      </c>
      <c r="E122" s="28" t="s">
        <v>82</v>
      </c>
      <c r="F122" s="32" t="s">
        <v>83</v>
      </c>
      <c r="G122" s="28" t="s">
        <v>84</v>
      </c>
      <c r="H122" s="32" t="s">
        <v>85</v>
      </c>
      <c r="I122" s="28" t="s">
        <v>86</v>
      </c>
      <c r="J122" s="32" t="s">
        <v>166</v>
      </c>
      <c r="K122" s="28" t="s">
        <v>165</v>
      </c>
      <c r="L122" s="28" t="s">
        <v>89</v>
      </c>
      <c r="M122" s="34">
        <v>37733</v>
      </c>
      <c r="N122" s="34"/>
      <c r="O122" s="28" t="s">
        <v>1339</v>
      </c>
      <c r="P122" s="28" t="s">
        <v>558</v>
      </c>
      <c r="Q122" s="28" t="s">
        <v>1569</v>
      </c>
      <c r="R122" s="28"/>
      <c r="S122" s="28"/>
      <c r="T122" s="28" t="s">
        <v>1570</v>
      </c>
      <c r="U122" s="28" t="s">
        <v>1338</v>
      </c>
      <c r="V122" s="28"/>
      <c r="W122" s="34">
        <v>43598</v>
      </c>
      <c r="X122" s="34">
        <v>43689</v>
      </c>
      <c r="Y122" s="36">
        <v>763322</v>
      </c>
      <c r="Z122" s="36">
        <v>763322</v>
      </c>
      <c r="AA122" s="34">
        <v>43612</v>
      </c>
      <c r="AB122" s="32"/>
      <c r="AC122" s="36">
        <v>763322</v>
      </c>
      <c r="AD122" s="36"/>
      <c r="AE122" s="28" t="s">
        <v>95</v>
      </c>
      <c r="AF122" s="40">
        <f t="shared" si="0"/>
        <v>13</v>
      </c>
      <c r="AG122" s="40">
        <f t="shared" si="1"/>
        <v>5</v>
      </c>
      <c r="AH122" s="40" t="str">
        <f t="shared" si="2"/>
        <v>568445108135</v>
      </c>
      <c r="AI122" s="44">
        <f t="shared" si="3"/>
        <v>763322</v>
      </c>
      <c r="AJ122" s="47">
        <f>IF(AD122&lt;10000,IFERROR(VLOOKUP(AH122,'BK06'!$X$9:$Y$1196,2,0),""),AD122)</f>
        <v>763322</v>
      </c>
      <c r="AK122" s="49" t="str">
        <f>IFERROR(VLOOKUP(AH122,'BK06'!$X$9:$Z$1164,3,0),"")</f>
        <v>AC/018P-0349937</v>
      </c>
      <c r="AL122" s="40"/>
      <c r="AM122" s="51" t="str">
        <f t="shared" si="6"/>
        <v>QK co HDBH so 568445108 can phai dong phi 763322d vao ngay 13/5. Vui long lien he TVV de duoc ho tro thu phi!</v>
      </c>
      <c r="AN122" s="54" t="str">
        <f t="shared" si="5"/>
        <v>01692901183</v>
      </c>
    </row>
    <row r="123" spans="1:40" ht="13.5" customHeight="1">
      <c r="A123" s="25">
        <v>118</v>
      </c>
      <c r="B123" s="28" t="s">
        <v>74</v>
      </c>
      <c r="C123" s="28"/>
      <c r="D123" s="32" t="s">
        <v>80</v>
      </c>
      <c r="E123" s="28" t="s">
        <v>82</v>
      </c>
      <c r="F123" s="32" t="s">
        <v>83</v>
      </c>
      <c r="G123" s="28" t="s">
        <v>84</v>
      </c>
      <c r="H123" s="32" t="s">
        <v>85</v>
      </c>
      <c r="I123" s="28" t="s">
        <v>86</v>
      </c>
      <c r="J123" s="32" t="s">
        <v>166</v>
      </c>
      <c r="K123" s="28" t="s">
        <v>165</v>
      </c>
      <c r="L123" s="28" t="s">
        <v>89</v>
      </c>
      <c r="M123" s="34">
        <v>37733</v>
      </c>
      <c r="N123" s="34"/>
      <c r="O123" s="28" t="s">
        <v>1347</v>
      </c>
      <c r="P123" s="28" t="s">
        <v>1348</v>
      </c>
      <c r="Q123" s="28" t="s">
        <v>1575</v>
      </c>
      <c r="R123" s="28"/>
      <c r="S123" s="28"/>
      <c r="T123" s="28" t="s">
        <v>1576</v>
      </c>
      <c r="U123" s="28" t="s">
        <v>1346</v>
      </c>
      <c r="V123" s="28"/>
      <c r="W123" s="34">
        <v>43598</v>
      </c>
      <c r="X123" s="34">
        <v>43628</v>
      </c>
      <c r="Y123" s="36">
        <v>1036312</v>
      </c>
      <c r="Z123" s="36">
        <v>1036312</v>
      </c>
      <c r="AA123" s="34">
        <v>43598</v>
      </c>
      <c r="AB123" s="32"/>
      <c r="AC123" s="36">
        <v>1036312</v>
      </c>
      <c r="AD123" s="36"/>
      <c r="AE123" s="28" t="s">
        <v>95</v>
      </c>
      <c r="AF123" s="40">
        <f t="shared" si="0"/>
        <v>13</v>
      </c>
      <c r="AG123" s="40">
        <f t="shared" si="1"/>
        <v>5</v>
      </c>
      <c r="AH123" s="40" t="str">
        <f t="shared" si="2"/>
        <v>568612094135</v>
      </c>
      <c r="AI123" s="44">
        <f t="shared" si="3"/>
        <v>1036312</v>
      </c>
      <c r="AJ123" s="47">
        <f>IF(AD123&lt;10000,IFERROR(VLOOKUP(AH123,'BK06'!$X$9:$Y$1196,2,0),""),AD123)</f>
        <v>1036312</v>
      </c>
      <c r="AK123" s="49" t="str">
        <f>IFERROR(VLOOKUP(AH123,'BK06'!$X$9:$Z$1164,3,0),"")</f>
        <v>AC/018P-0349938</v>
      </c>
      <c r="AL123" s="40"/>
      <c r="AM123" s="51" t="str">
        <f t="shared" si="6"/>
        <v>QK co HDBH so 568612094 can phai dong phi 1036312d vao ngay 13/5. Vui long lien he TVV de duoc ho tro thu phi!</v>
      </c>
      <c r="AN123" s="54" t="str">
        <f t="shared" si="5"/>
        <v>0977452399</v>
      </c>
    </row>
    <row r="124" spans="1:40" ht="13.5" customHeight="1">
      <c r="A124" s="25">
        <v>119</v>
      </c>
      <c r="B124" s="28" t="s">
        <v>74</v>
      </c>
      <c r="C124" s="28"/>
      <c r="D124" s="32" t="s">
        <v>80</v>
      </c>
      <c r="E124" s="28" t="s">
        <v>82</v>
      </c>
      <c r="F124" s="32" t="s">
        <v>83</v>
      </c>
      <c r="G124" s="28" t="s">
        <v>84</v>
      </c>
      <c r="H124" s="32" t="s">
        <v>85</v>
      </c>
      <c r="I124" s="28" t="s">
        <v>86</v>
      </c>
      <c r="J124" s="32" t="s">
        <v>166</v>
      </c>
      <c r="K124" s="28" t="s">
        <v>165</v>
      </c>
      <c r="L124" s="28" t="s">
        <v>89</v>
      </c>
      <c r="M124" s="34">
        <v>37733</v>
      </c>
      <c r="N124" s="34"/>
      <c r="O124" s="28" t="s">
        <v>1365</v>
      </c>
      <c r="P124" s="28" t="s">
        <v>1366</v>
      </c>
      <c r="Q124" s="28" t="s">
        <v>583</v>
      </c>
      <c r="R124" s="28" t="s">
        <v>1584</v>
      </c>
      <c r="S124" s="28"/>
      <c r="T124" s="28"/>
      <c r="U124" s="28" t="s">
        <v>1363</v>
      </c>
      <c r="V124" s="28" t="s">
        <v>1363</v>
      </c>
      <c r="W124" s="34">
        <v>43599</v>
      </c>
      <c r="X124" s="34">
        <v>43629</v>
      </c>
      <c r="Y124" s="36">
        <v>1017200</v>
      </c>
      <c r="Z124" s="36">
        <v>1017200</v>
      </c>
      <c r="AA124" s="34">
        <v>43606</v>
      </c>
      <c r="AB124" s="32"/>
      <c r="AC124" s="36">
        <v>1017200</v>
      </c>
      <c r="AD124" s="36"/>
      <c r="AE124" s="28" t="s">
        <v>180</v>
      </c>
      <c r="AF124" s="40">
        <f t="shared" si="0"/>
        <v>14</v>
      </c>
      <c r="AG124" s="40">
        <f t="shared" si="1"/>
        <v>5</v>
      </c>
      <c r="AH124" s="40" t="str">
        <f t="shared" si="2"/>
        <v>08608700000065145</v>
      </c>
      <c r="AI124" s="44">
        <f t="shared" si="3"/>
        <v>1017200</v>
      </c>
      <c r="AJ124" s="47">
        <f>IF(AD124&lt;10000,IFERROR(VLOOKUP(AH124,'BK06'!$X$9:$Y$1196,2,0),""),AD124)</f>
        <v>1017200</v>
      </c>
      <c r="AK124" s="49" t="str">
        <f>IFERROR(VLOOKUP(AH124,'BK06'!$X$9:$Z$1164,3,0),"")</f>
        <v>AC/018P-0349946</v>
      </c>
      <c r="AL124" s="40"/>
      <c r="AM124" s="51" t="str">
        <f t="shared" si="6"/>
        <v>QK co HDBH so 08608700000065 can phai dong phi 1017200d vao ngay 14/5. Vui long lien he TVV de duoc ho tro thu phi!</v>
      </c>
      <c r="AN124" s="54" t="str">
        <f t="shared" si="5"/>
        <v>0386408088</v>
      </c>
    </row>
    <row r="125" spans="1:40" ht="13.5" customHeight="1">
      <c r="A125" s="25">
        <v>120</v>
      </c>
      <c r="B125" s="28" t="s">
        <v>74</v>
      </c>
      <c r="C125" s="28"/>
      <c r="D125" s="32" t="s">
        <v>80</v>
      </c>
      <c r="E125" s="28" t="s">
        <v>82</v>
      </c>
      <c r="F125" s="32" t="s">
        <v>83</v>
      </c>
      <c r="G125" s="28" t="s">
        <v>84</v>
      </c>
      <c r="H125" s="32" t="s">
        <v>85</v>
      </c>
      <c r="I125" s="28" t="s">
        <v>86</v>
      </c>
      <c r="J125" s="32" t="s">
        <v>166</v>
      </c>
      <c r="K125" s="28" t="s">
        <v>165</v>
      </c>
      <c r="L125" s="28" t="s">
        <v>89</v>
      </c>
      <c r="M125" s="34">
        <v>37733</v>
      </c>
      <c r="N125" s="34"/>
      <c r="O125" s="28" t="s">
        <v>1594</v>
      </c>
      <c r="P125" s="28" t="s">
        <v>255</v>
      </c>
      <c r="Q125" s="28" t="s">
        <v>1595</v>
      </c>
      <c r="R125" s="28"/>
      <c r="S125" s="28"/>
      <c r="T125" s="28" t="s">
        <v>1596</v>
      </c>
      <c r="U125" s="28" t="s">
        <v>1601</v>
      </c>
      <c r="V125" s="28"/>
      <c r="W125" s="34">
        <v>43599</v>
      </c>
      <c r="X125" s="34">
        <v>43782</v>
      </c>
      <c r="Y125" s="36">
        <v>3000000</v>
      </c>
      <c r="Z125" s="36"/>
      <c r="AA125" s="34"/>
      <c r="AB125" s="32"/>
      <c r="AC125" s="36">
        <v>3000000</v>
      </c>
      <c r="AD125" s="36"/>
      <c r="AE125" s="28" t="s">
        <v>95</v>
      </c>
      <c r="AF125" s="40">
        <f t="shared" si="0"/>
        <v>14</v>
      </c>
      <c r="AG125" s="40">
        <f t="shared" si="1"/>
        <v>5</v>
      </c>
      <c r="AH125" s="40" t="str">
        <f t="shared" si="2"/>
        <v>568496588145</v>
      </c>
      <c r="AI125" s="44">
        <f t="shared" si="3"/>
        <v>3000000</v>
      </c>
      <c r="AJ125" s="47" t="str">
        <f>IF(AD125&lt;10000,IFERROR(VLOOKUP(AH125,'BK06'!$X$9:$Y$1196,2,0),""),AD125)</f>
        <v/>
      </c>
      <c r="AK125" s="49" t="str">
        <f>IFERROR(VLOOKUP(AH125,'BK06'!$X$9:$Z$1164,3,0),"")</f>
        <v/>
      </c>
      <c r="AL125" s="40"/>
      <c r="AM125" s="51" t="str">
        <f t="shared" si="6"/>
        <v>QK co HDBH so 568496588 can phai dong phi 3000000d vao ngay 14/5. Vui long lien he TVV de duoc ho tro thu phi!</v>
      </c>
      <c r="AN125" s="54" t="str">
        <f t="shared" si="5"/>
        <v>0987163158</v>
      </c>
    </row>
    <row r="126" spans="1:40" ht="13.5" customHeight="1">
      <c r="A126" s="25">
        <v>121</v>
      </c>
      <c r="B126" s="28" t="s">
        <v>74</v>
      </c>
      <c r="C126" s="28"/>
      <c r="D126" s="32" t="s">
        <v>80</v>
      </c>
      <c r="E126" s="28" t="s">
        <v>82</v>
      </c>
      <c r="F126" s="32" t="s">
        <v>83</v>
      </c>
      <c r="G126" s="28" t="s">
        <v>84</v>
      </c>
      <c r="H126" s="32" t="s">
        <v>85</v>
      </c>
      <c r="I126" s="28" t="s">
        <v>86</v>
      </c>
      <c r="J126" s="32" t="s">
        <v>166</v>
      </c>
      <c r="K126" s="28" t="s">
        <v>165</v>
      </c>
      <c r="L126" s="28" t="s">
        <v>89</v>
      </c>
      <c r="M126" s="34">
        <v>37733</v>
      </c>
      <c r="N126" s="34"/>
      <c r="O126" s="28" t="s">
        <v>1379</v>
      </c>
      <c r="P126" s="28" t="s">
        <v>1380</v>
      </c>
      <c r="Q126" s="28" t="s">
        <v>1386</v>
      </c>
      <c r="R126" s="28"/>
      <c r="S126" s="28"/>
      <c r="T126" s="28" t="s">
        <v>1610</v>
      </c>
      <c r="U126" s="28" t="s">
        <v>1378</v>
      </c>
      <c r="V126" s="28"/>
      <c r="W126" s="34">
        <v>43600</v>
      </c>
      <c r="X126" s="34">
        <v>43691</v>
      </c>
      <c r="Y126" s="36">
        <v>1501083</v>
      </c>
      <c r="Z126" s="36">
        <v>1501083</v>
      </c>
      <c r="AA126" s="34">
        <v>43598</v>
      </c>
      <c r="AB126" s="32"/>
      <c r="AC126" s="36">
        <v>1501083</v>
      </c>
      <c r="AD126" s="36"/>
      <c r="AE126" s="28" t="s">
        <v>95</v>
      </c>
      <c r="AF126" s="40">
        <f t="shared" si="0"/>
        <v>15</v>
      </c>
      <c r="AG126" s="40">
        <f t="shared" si="1"/>
        <v>5</v>
      </c>
      <c r="AH126" s="40" t="str">
        <f t="shared" si="2"/>
        <v>569029888155</v>
      </c>
      <c r="AI126" s="44">
        <f t="shared" si="3"/>
        <v>1501083</v>
      </c>
      <c r="AJ126" s="47">
        <f>IF(AD126&lt;10000,IFERROR(VLOOKUP(AH126,'BK06'!$X$9:$Y$1196,2,0),""),AD126)</f>
        <v>1501083</v>
      </c>
      <c r="AK126" s="49" t="str">
        <f>IFERROR(VLOOKUP(AH126,'BK06'!$X$9:$Z$1164,3,0),"")</f>
        <v>AC/018P-0349950</v>
      </c>
      <c r="AL126" s="40"/>
      <c r="AM126" s="51" t="str">
        <f t="shared" si="6"/>
        <v>QK co HDBH so 569029888 can phai dong phi 1501083d vao ngay 15/5. Vui long lien he TVV de duoc ho tro thu phi!</v>
      </c>
      <c r="AN126" s="54" t="str">
        <f t="shared" si="5"/>
        <v>0911313313</v>
      </c>
    </row>
    <row r="127" spans="1:40" ht="13.5" customHeight="1">
      <c r="A127" s="25">
        <v>122</v>
      </c>
      <c r="B127" s="28" t="s">
        <v>74</v>
      </c>
      <c r="C127" s="28"/>
      <c r="D127" s="32" t="s">
        <v>80</v>
      </c>
      <c r="E127" s="28" t="s">
        <v>82</v>
      </c>
      <c r="F127" s="32" t="s">
        <v>83</v>
      </c>
      <c r="G127" s="28" t="s">
        <v>84</v>
      </c>
      <c r="H127" s="32" t="s">
        <v>85</v>
      </c>
      <c r="I127" s="28" t="s">
        <v>86</v>
      </c>
      <c r="J127" s="32" t="s">
        <v>166</v>
      </c>
      <c r="K127" s="28" t="s">
        <v>165</v>
      </c>
      <c r="L127" s="28" t="s">
        <v>89</v>
      </c>
      <c r="M127" s="34">
        <v>37733</v>
      </c>
      <c r="N127" s="34"/>
      <c r="O127" s="28" t="s">
        <v>1375</v>
      </c>
      <c r="P127" s="28" t="s">
        <v>1376</v>
      </c>
      <c r="Q127" s="28" t="s">
        <v>1615</v>
      </c>
      <c r="R127" s="28"/>
      <c r="S127" s="28"/>
      <c r="T127" s="28" t="s">
        <v>1616</v>
      </c>
      <c r="U127" s="28" t="s">
        <v>1374</v>
      </c>
      <c r="V127" s="28"/>
      <c r="W127" s="34">
        <v>43600</v>
      </c>
      <c r="X127" s="34">
        <v>43630</v>
      </c>
      <c r="Y127" s="36">
        <v>500000</v>
      </c>
      <c r="Z127" s="36">
        <v>500000</v>
      </c>
      <c r="AA127" s="34">
        <v>43598</v>
      </c>
      <c r="AB127" s="32"/>
      <c r="AC127" s="36">
        <v>500000</v>
      </c>
      <c r="AD127" s="36"/>
      <c r="AE127" s="28" t="s">
        <v>95</v>
      </c>
      <c r="AF127" s="40">
        <f t="shared" si="0"/>
        <v>15</v>
      </c>
      <c r="AG127" s="40">
        <f t="shared" si="1"/>
        <v>5</v>
      </c>
      <c r="AH127" s="40" t="str">
        <f t="shared" si="2"/>
        <v>568806400155</v>
      </c>
      <c r="AI127" s="44">
        <f t="shared" si="3"/>
        <v>500000</v>
      </c>
      <c r="AJ127" s="47">
        <f>IF(AD127&lt;10000,IFERROR(VLOOKUP(AH127,'BK06'!$X$9:$Y$1196,2,0),""),AD127)</f>
        <v>500000</v>
      </c>
      <c r="AK127" s="49" t="str">
        <f>IFERROR(VLOOKUP(AH127,'BK06'!$X$9:$Z$1164,3,0),"")</f>
        <v>AC/018P-0349949</v>
      </c>
      <c r="AL127" s="40"/>
      <c r="AM127" s="51" t="str">
        <f t="shared" si="6"/>
        <v>QK co HDBH so 568806400 can phai dong phi 500000d vao ngay 15/5. Vui long lien he TVV de duoc ho tro thu phi!</v>
      </c>
      <c r="AN127" s="54" t="str">
        <f t="shared" si="5"/>
        <v>0984670721</v>
      </c>
    </row>
    <row r="128" spans="1:40" ht="13.5" customHeight="1">
      <c r="A128" s="25">
        <v>123</v>
      </c>
      <c r="B128" s="28" t="s">
        <v>74</v>
      </c>
      <c r="C128" s="28"/>
      <c r="D128" s="32" t="s">
        <v>80</v>
      </c>
      <c r="E128" s="28" t="s">
        <v>82</v>
      </c>
      <c r="F128" s="32" t="s">
        <v>83</v>
      </c>
      <c r="G128" s="28" t="s">
        <v>84</v>
      </c>
      <c r="H128" s="32" t="s">
        <v>85</v>
      </c>
      <c r="I128" s="28" t="s">
        <v>86</v>
      </c>
      <c r="J128" s="32" t="s">
        <v>166</v>
      </c>
      <c r="K128" s="28" t="s">
        <v>165</v>
      </c>
      <c r="L128" s="28" t="s">
        <v>89</v>
      </c>
      <c r="M128" s="34">
        <v>37733</v>
      </c>
      <c r="N128" s="34"/>
      <c r="O128" s="28" t="s">
        <v>1369</v>
      </c>
      <c r="P128" s="28" t="s">
        <v>1370</v>
      </c>
      <c r="Q128" s="28" t="s">
        <v>1625</v>
      </c>
      <c r="R128" s="28"/>
      <c r="S128" s="28" t="s">
        <v>1626</v>
      </c>
      <c r="T128" s="28"/>
      <c r="U128" s="28" t="s">
        <v>1367</v>
      </c>
      <c r="V128" s="28" t="s">
        <v>1367</v>
      </c>
      <c r="W128" s="34">
        <v>43600</v>
      </c>
      <c r="X128" s="34">
        <v>43630</v>
      </c>
      <c r="Y128" s="36">
        <v>43100</v>
      </c>
      <c r="Z128" s="36">
        <v>43100</v>
      </c>
      <c r="AA128" s="34">
        <v>43602</v>
      </c>
      <c r="AB128" s="32"/>
      <c r="AC128" s="36">
        <v>43100</v>
      </c>
      <c r="AD128" s="36"/>
      <c r="AE128" s="28" t="s">
        <v>180</v>
      </c>
      <c r="AF128" s="40">
        <f t="shared" si="0"/>
        <v>15</v>
      </c>
      <c r="AG128" s="40">
        <f t="shared" si="1"/>
        <v>5</v>
      </c>
      <c r="AH128" s="40" t="str">
        <f t="shared" si="2"/>
        <v>02301800159478155</v>
      </c>
      <c r="AI128" s="44">
        <f t="shared" si="3"/>
        <v>43100</v>
      </c>
      <c r="AJ128" s="47">
        <f>IF(AD128&lt;10000,IFERROR(VLOOKUP(AH128,'BK06'!$X$9:$Y$1196,2,0),""),AD128)</f>
        <v>43100</v>
      </c>
      <c r="AK128" s="49" t="str">
        <f>IFERROR(VLOOKUP(AH128,'BK06'!$X$9:$Z$1164,3,0),"")</f>
        <v>AC/018P-0349948</v>
      </c>
      <c r="AL128" s="40"/>
      <c r="AM128" s="51" t="str">
        <f t="shared" si="6"/>
        <v>QK co HDBH so 02301800159478 can phai dong phi 43100d vao ngay 15/5. Vui long lien he TVV de duoc ho tro thu phi!</v>
      </c>
      <c r="AN128" s="54" t="str">
        <f t="shared" si="5"/>
        <v>876922</v>
      </c>
    </row>
    <row r="129" spans="1:40" ht="13.5" customHeight="1">
      <c r="A129" s="25">
        <v>124</v>
      </c>
      <c r="B129" s="28" t="s">
        <v>74</v>
      </c>
      <c r="C129" s="28"/>
      <c r="D129" s="32" t="s">
        <v>80</v>
      </c>
      <c r="E129" s="28" t="s">
        <v>82</v>
      </c>
      <c r="F129" s="32" t="s">
        <v>83</v>
      </c>
      <c r="G129" s="28" t="s">
        <v>84</v>
      </c>
      <c r="H129" s="32" t="s">
        <v>85</v>
      </c>
      <c r="I129" s="28" t="s">
        <v>86</v>
      </c>
      <c r="J129" s="32" t="s">
        <v>166</v>
      </c>
      <c r="K129" s="28" t="s">
        <v>165</v>
      </c>
      <c r="L129" s="28" t="s">
        <v>89</v>
      </c>
      <c r="M129" s="34">
        <v>37733</v>
      </c>
      <c r="N129" s="34"/>
      <c r="O129" s="28" t="s">
        <v>1635</v>
      </c>
      <c r="P129" s="28" t="s">
        <v>1636</v>
      </c>
      <c r="Q129" s="28" t="s">
        <v>1637</v>
      </c>
      <c r="R129" s="28"/>
      <c r="S129" s="28"/>
      <c r="T129" s="28" t="s">
        <v>1638</v>
      </c>
      <c r="U129" s="28" t="s">
        <v>1639</v>
      </c>
      <c r="V129" s="28"/>
      <c r="W129" s="34">
        <v>43601</v>
      </c>
      <c r="X129" s="34">
        <v>43692</v>
      </c>
      <c r="Y129" s="36">
        <v>1500565</v>
      </c>
      <c r="Z129" s="36"/>
      <c r="AA129" s="34"/>
      <c r="AB129" s="32"/>
      <c r="AC129" s="36">
        <v>1500565</v>
      </c>
      <c r="AD129" s="36"/>
      <c r="AE129" s="28" t="s">
        <v>95</v>
      </c>
      <c r="AF129" s="40">
        <f t="shared" si="0"/>
        <v>16</v>
      </c>
      <c r="AG129" s="40">
        <f t="shared" si="1"/>
        <v>5</v>
      </c>
      <c r="AH129" s="40" t="str">
        <f t="shared" si="2"/>
        <v>569029924165</v>
      </c>
      <c r="AI129" s="44">
        <f t="shared" si="3"/>
        <v>1500565</v>
      </c>
      <c r="AJ129" s="47" t="str">
        <f>IF(AD129&lt;10000,IFERROR(VLOOKUP(AH129,'BK06'!$X$9:$Y$1196,2,0),""),AD129)</f>
        <v/>
      </c>
      <c r="AK129" s="49" t="str">
        <f>IFERROR(VLOOKUP(AH129,'BK06'!$X$9:$Z$1164,3,0),"")</f>
        <v/>
      </c>
      <c r="AL129" s="40"/>
      <c r="AM129" s="51" t="str">
        <f t="shared" si="6"/>
        <v>QK co HDBH so 569029924 can phai dong phi 1500565d vao ngay 16/5. Vui long lien he TVV de duoc ho tro thu phi!</v>
      </c>
      <c r="AN129" s="54" t="str">
        <f t="shared" si="5"/>
        <v>01654285764</v>
      </c>
    </row>
    <row r="130" spans="1:40" ht="13.5" customHeight="1">
      <c r="A130" s="25">
        <v>125</v>
      </c>
      <c r="B130" s="28" t="s">
        <v>74</v>
      </c>
      <c r="C130" s="28"/>
      <c r="D130" s="32" t="s">
        <v>80</v>
      </c>
      <c r="E130" s="28" t="s">
        <v>82</v>
      </c>
      <c r="F130" s="32" t="s">
        <v>83</v>
      </c>
      <c r="G130" s="28" t="s">
        <v>84</v>
      </c>
      <c r="H130" s="32" t="s">
        <v>85</v>
      </c>
      <c r="I130" s="28" t="s">
        <v>86</v>
      </c>
      <c r="J130" s="32" t="s">
        <v>166</v>
      </c>
      <c r="K130" s="28" t="s">
        <v>165</v>
      </c>
      <c r="L130" s="28" t="s">
        <v>89</v>
      </c>
      <c r="M130" s="34">
        <v>37733</v>
      </c>
      <c r="N130" s="34"/>
      <c r="O130" s="28" t="s">
        <v>1647</v>
      </c>
      <c r="P130" s="28" t="s">
        <v>1649</v>
      </c>
      <c r="Q130" s="28" t="s">
        <v>1650</v>
      </c>
      <c r="R130" s="28"/>
      <c r="S130" s="28"/>
      <c r="T130" s="28" t="s">
        <v>1651</v>
      </c>
      <c r="U130" s="28" t="s">
        <v>1652</v>
      </c>
      <c r="V130" s="28"/>
      <c r="W130" s="34">
        <v>43601</v>
      </c>
      <c r="X130" s="34">
        <v>43631</v>
      </c>
      <c r="Y130" s="36">
        <v>1044739</v>
      </c>
      <c r="Z130" s="36"/>
      <c r="AA130" s="34"/>
      <c r="AB130" s="32"/>
      <c r="AC130" s="36">
        <v>1044739</v>
      </c>
      <c r="AD130" s="36"/>
      <c r="AE130" s="28" t="s">
        <v>95</v>
      </c>
      <c r="AF130" s="40">
        <f t="shared" si="0"/>
        <v>16</v>
      </c>
      <c r="AG130" s="40">
        <f t="shared" si="1"/>
        <v>5</v>
      </c>
      <c r="AH130" s="40" t="str">
        <f t="shared" si="2"/>
        <v>569343323165</v>
      </c>
      <c r="AI130" s="44">
        <f t="shared" si="3"/>
        <v>1044739</v>
      </c>
      <c r="AJ130" s="47" t="str">
        <f>IF(AD130&lt;10000,IFERROR(VLOOKUP(AH130,'BK06'!$X$9:$Y$1196,2,0),""),AD130)</f>
        <v/>
      </c>
      <c r="AK130" s="49" t="str">
        <f>IFERROR(VLOOKUP(AH130,'BK06'!$X$9:$Z$1164,3,0),"")</f>
        <v/>
      </c>
      <c r="AL130" s="40"/>
      <c r="AM130" s="51" t="str">
        <f t="shared" si="6"/>
        <v>QK co HDBH so 569343323 can phai dong phi 1044739d vao ngay 16/5. Vui long lien he TVV de duoc ho tro thu phi!</v>
      </c>
      <c r="AN130" s="54" t="str">
        <f t="shared" si="5"/>
        <v>01656843492</v>
      </c>
    </row>
    <row r="131" spans="1:40" ht="13.5" customHeight="1">
      <c r="A131" s="25">
        <v>126</v>
      </c>
      <c r="B131" s="28" t="s">
        <v>74</v>
      </c>
      <c r="C131" s="28"/>
      <c r="D131" s="32" t="s">
        <v>80</v>
      </c>
      <c r="E131" s="28" t="s">
        <v>82</v>
      </c>
      <c r="F131" s="32" t="s">
        <v>83</v>
      </c>
      <c r="G131" s="28" t="s">
        <v>84</v>
      </c>
      <c r="H131" s="32" t="s">
        <v>85</v>
      </c>
      <c r="I131" s="28" t="s">
        <v>86</v>
      </c>
      <c r="J131" s="32" t="s">
        <v>166</v>
      </c>
      <c r="K131" s="28" t="s">
        <v>165</v>
      </c>
      <c r="L131" s="28" t="s">
        <v>89</v>
      </c>
      <c r="M131" s="34">
        <v>37733</v>
      </c>
      <c r="N131" s="34"/>
      <c r="O131" s="28" t="s">
        <v>1384</v>
      </c>
      <c r="P131" s="28" t="s">
        <v>1385</v>
      </c>
      <c r="Q131" s="28" t="s">
        <v>1028</v>
      </c>
      <c r="R131" s="28" t="s">
        <v>1657</v>
      </c>
      <c r="S131" s="28"/>
      <c r="T131" s="28" t="s">
        <v>1658</v>
      </c>
      <c r="U131" s="28" t="s">
        <v>1383</v>
      </c>
      <c r="V131" s="28"/>
      <c r="W131" s="34">
        <v>43601</v>
      </c>
      <c r="X131" s="34">
        <v>43966</v>
      </c>
      <c r="Y131" s="36">
        <v>6000000</v>
      </c>
      <c r="Z131" s="36">
        <v>6000000</v>
      </c>
      <c r="AA131" s="34">
        <v>43606</v>
      </c>
      <c r="AB131" s="32"/>
      <c r="AC131" s="36">
        <v>6000000</v>
      </c>
      <c r="AD131" s="36"/>
      <c r="AE131" s="28" t="s">
        <v>95</v>
      </c>
      <c r="AF131" s="40">
        <f t="shared" si="0"/>
        <v>16</v>
      </c>
      <c r="AG131" s="40">
        <f t="shared" si="1"/>
        <v>5</v>
      </c>
      <c r="AH131" s="40" t="str">
        <f t="shared" si="2"/>
        <v>569029847165</v>
      </c>
      <c r="AI131" s="44">
        <f t="shared" si="3"/>
        <v>6000000</v>
      </c>
      <c r="AJ131" s="47">
        <f>IF(AD131&lt;10000,IFERROR(VLOOKUP(AH131,'BK06'!$X$9:$Y$1196,2,0),""),AD131)</f>
        <v>6000000</v>
      </c>
      <c r="AK131" s="49" t="str">
        <f>IFERROR(VLOOKUP(AH131,'BK06'!$X$9:$Z$1164,3,0),"")</f>
        <v>AC/018P-0349951</v>
      </c>
      <c r="AL131" s="40"/>
      <c r="AM131" s="51" t="str">
        <f t="shared" si="6"/>
        <v>QK co HDBH so 569029847 can phai dong phi 6000000d vao ngay 16/5. Vui long lien he TVV de duoc ho tro thu phi!</v>
      </c>
      <c r="AN131" s="54" t="str">
        <f t="shared" si="5"/>
        <v>098619823301673223731</v>
      </c>
    </row>
    <row r="132" spans="1:40" ht="13.5" customHeight="1">
      <c r="A132" s="25">
        <v>127</v>
      </c>
      <c r="B132" s="28" t="s">
        <v>74</v>
      </c>
      <c r="C132" s="28"/>
      <c r="D132" s="32" t="s">
        <v>80</v>
      </c>
      <c r="E132" s="28" t="s">
        <v>82</v>
      </c>
      <c r="F132" s="32" t="s">
        <v>83</v>
      </c>
      <c r="G132" s="28" t="s">
        <v>84</v>
      </c>
      <c r="H132" s="32" t="s">
        <v>85</v>
      </c>
      <c r="I132" s="28" t="s">
        <v>86</v>
      </c>
      <c r="J132" s="32" t="s">
        <v>166</v>
      </c>
      <c r="K132" s="28" t="s">
        <v>165</v>
      </c>
      <c r="L132" s="28" t="s">
        <v>89</v>
      </c>
      <c r="M132" s="34">
        <v>37733</v>
      </c>
      <c r="N132" s="34"/>
      <c r="O132" s="28" t="s">
        <v>169</v>
      </c>
      <c r="P132" s="28" t="s">
        <v>170</v>
      </c>
      <c r="Q132" s="28" t="s">
        <v>477</v>
      </c>
      <c r="R132" s="28"/>
      <c r="S132" s="28"/>
      <c r="T132" s="28" t="s">
        <v>478</v>
      </c>
      <c r="U132" s="28" t="s">
        <v>1395</v>
      </c>
      <c r="V132" s="28"/>
      <c r="W132" s="34">
        <v>43602</v>
      </c>
      <c r="X132" s="34">
        <v>43632</v>
      </c>
      <c r="Y132" s="36">
        <v>514392</v>
      </c>
      <c r="Z132" s="36">
        <v>514392</v>
      </c>
      <c r="AA132" s="34">
        <v>43598</v>
      </c>
      <c r="AB132" s="32"/>
      <c r="AC132" s="36">
        <v>514392</v>
      </c>
      <c r="AD132" s="36"/>
      <c r="AE132" s="28" t="s">
        <v>95</v>
      </c>
      <c r="AF132" s="40">
        <f t="shared" si="0"/>
        <v>17</v>
      </c>
      <c r="AG132" s="40">
        <f t="shared" si="1"/>
        <v>5</v>
      </c>
      <c r="AH132" s="40" t="str">
        <f t="shared" si="2"/>
        <v>568355942175</v>
      </c>
      <c r="AI132" s="44">
        <f t="shared" si="3"/>
        <v>514392</v>
      </c>
      <c r="AJ132" s="47">
        <f>IF(AD132&lt;10000,IFERROR(VLOOKUP(AH132,'BK06'!$X$9:$Y$1196,2,0),""),AD132)</f>
        <v>514392</v>
      </c>
      <c r="AK132" s="49" t="str">
        <f>IFERROR(VLOOKUP(AH132,'BK06'!$X$9:$Z$1164,3,0),"")</f>
        <v>AC/018P-0349955</v>
      </c>
      <c r="AL132" s="40"/>
      <c r="AM132" s="51" t="str">
        <f t="shared" si="6"/>
        <v>QK co HDBH so 568355942 can phai dong phi 514392d vao ngay 17/5. Vui long lien he TVV de duoc ho tro thu phi!</v>
      </c>
      <c r="AN132" s="54" t="str">
        <f t="shared" si="5"/>
        <v>0974876636</v>
      </c>
    </row>
    <row r="133" spans="1:40" ht="13.5" customHeight="1">
      <c r="A133" s="25">
        <v>128</v>
      </c>
      <c r="B133" s="28" t="s">
        <v>74</v>
      </c>
      <c r="C133" s="28"/>
      <c r="D133" s="32" t="s">
        <v>80</v>
      </c>
      <c r="E133" s="28" t="s">
        <v>82</v>
      </c>
      <c r="F133" s="32" t="s">
        <v>83</v>
      </c>
      <c r="G133" s="28" t="s">
        <v>84</v>
      </c>
      <c r="H133" s="32" t="s">
        <v>85</v>
      </c>
      <c r="I133" s="28" t="s">
        <v>86</v>
      </c>
      <c r="J133" s="32" t="s">
        <v>166</v>
      </c>
      <c r="K133" s="28" t="s">
        <v>165</v>
      </c>
      <c r="L133" s="28" t="s">
        <v>89</v>
      </c>
      <c r="M133" s="34">
        <v>37733</v>
      </c>
      <c r="N133" s="34"/>
      <c r="O133" s="28" t="s">
        <v>1391</v>
      </c>
      <c r="P133" s="28" t="s">
        <v>1392</v>
      </c>
      <c r="Q133" s="28" t="s">
        <v>1680</v>
      </c>
      <c r="R133" s="28"/>
      <c r="S133" s="28"/>
      <c r="T133" s="28" t="s">
        <v>1681</v>
      </c>
      <c r="U133" s="28" t="s">
        <v>1390</v>
      </c>
      <c r="V133" s="28"/>
      <c r="W133" s="34">
        <v>43602</v>
      </c>
      <c r="X133" s="34">
        <v>43693</v>
      </c>
      <c r="Y133" s="36">
        <v>3000000</v>
      </c>
      <c r="Z133" s="36">
        <v>3000000</v>
      </c>
      <c r="AA133" s="34">
        <v>43607</v>
      </c>
      <c r="AB133" s="32"/>
      <c r="AC133" s="36">
        <v>3000000</v>
      </c>
      <c r="AD133" s="36"/>
      <c r="AE133" s="28" t="s">
        <v>95</v>
      </c>
      <c r="AF133" s="40">
        <f t="shared" si="0"/>
        <v>17</v>
      </c>
      <c r="AG133" s="40">
        <f t="shared" si="1"/>
        <v>5</v>
      </c>
      <c r="AH133" s="40" t="str">
        <f t="shared" si="2"/>
        <v>568355849175</v>
      </c>
      <c r="AI133" s="44">
        <f t="shared" si="3"/>
        <v>3000000</v>
      </c>
      <c r="AJ133" s="47">
        <f>IF(AD133&lt;10000,IFERROR(VLOOKUP(AH133,'BK06'!$X$9:$Y$1196,2,0),""),AD133)</f>
        <v>3000000</v>
      </c>
      <c r="AK133" s="49" t="str">
        <f>IFERROR(VLOOKUP(AH133,'BK06'!$X$9:$Z$1164,3,0),"")</f>
        <v>AC/018P-0349954</v>
      </c>
      <c r="AL133" s="40"/>
      <c r="AM133" s="51" t="str">
        <f t="shared" si="6"/>
        <v>QK co HDBH so 568355849 can phai dong phi 3000000d vao ngay 17/5. Vui long lien he TVV de duoc ho tro thu phi!</v>
      </c>
      <c r="AN133" s="54" t="str">
        <f t="shared" si="5"/>
        <v>0984157226</v>
      </c>
    </row>
    <row r="134" spans="1:40" ht="13.5" customHeight="1">
      <c r="A134" s="25">
        <v>129</v>
      </c>
      <c r="B134" s="28" t="s">
        <v>74</v>
      </c>
      <c r="C134" s="28"/>
      <c r="D134" s="32" t="s">
        <v>80</v>
      </c>
      <c r="E134" s="28" t="s">
        <v>82</v>
      </c>
      <c r="F134" s="32" t="s">
        <v>83</v>
      </c>
      <c r="G134" s="28" t="s">
        <v>84</v>
      </c>
      <c r="H134" s="32" t="s">
        <v>85</v>
      </c>
      <c r="I134" s="28" t="s">
        <v>86</v>
      </c>
      <c r="J134" s="32" t="s">
        <v>166</v>
      </c>
      <c r="K134" s="28" t="s">
        <v>165</v>
      </c>
      <c r="L134" s="28" t="s">
        <v>89</v>
      </c>
      <c r="M134" s="34">
        <v>37733</v>
      </c>
      <c r="N134" s="34"/>
      <c r="O134" s="28" t="s">
        <v>1684</v>
      </c>
      <c r="P134" s="28" t="s">
        <v>1685</v>
      </c>
      <c r="Q134" s="28" t="s">
        <v>1104</v>
      </c>
      <c r="R134" s="28"/>
      <c r="S134" s="28"/>
      <c r="T134" s="28" t="s">
        <v>1686</v>
      </c>
      <c r="U134" s="28" t="s">
        <v>1687</v>
      </c>
      <c r="V134" s="28"/>
      <c r="W134" s="34">
        <v>43603</v>
      </c>
      <c r="X134" s="34">
        <v>43633</v>
      </c>
      <c r="Y134" s="36">
        <v>523281</v>
      </c>
      <c r="Z134" s="36"/>
      <c r="AA134" s="34"/>
      <c r="AB134" s="32"/>
      <c r="AC134" s="36">
        <v>523281</v>
      </c>
      <c r="AD134" s="36"/>
      <c r="AE134" s="28" t="s">
        <v>95</v>
      </c>
      <c r="AF134" s="40">
        <f t="shared" si="0"/>
        <v>18</v>
      </c>
      <c r="AG134" s="40">
        <f t="shared" si="1"/>
        <v>5</v>
      </c>
      <c r="AH134" s="40" t="str">
        <f t="shared" si="2"/>
        <v>568368657185</v>
      </c>
      <c r="AI134" s="44">
        <f t="shared" si="3"/>
        <v>523281</v>
      </c>
      <c r="AJ134" s="47" t="str">
        <f>IF(AD134&lt;10000,IFERROR(VLOOKUP(AH134,'BK06'!$X$9:$Y$1196,2,0),""),AD134)</f>
        <v/>
      </c>
      <c r="AK134" s="49" t="str">
        <f>IFERROR(VLOOKUP(AH134,'BK06'!$X$9:$Z$1164,3,0),"")</f>
        <v/>
      </c>
      <c r="AL134" s="40"/>
      <c r="AM134" s="51" t="str">
        <f t="shared" si="6"/>
        <v>QK co HDBH so 568368657 can phai dong phi 523281d vao ngay 18/5. Vui long lien he TVV de duoc ho tro thu phi!</v>
      </c>
      <c r="AN134" s="54" t="str">
        <f t="shared" si="5"/>
        <v>0913784927</v>
      </c>
    </row>
    <row r="135" spans="1:40" ht="13.5" customHeight="1">
      <c r="A135" s="25">
        <v>130</v>
      </c>
      <c r="B135" s="28" t="s">
        <v>74</v>
      </c>
      <c r="C135" s="28"/>
      <c r="D135" s="32" t="s">
        <v>80</v>
      </c>
      <c r="E135" s="28" t="s">
        <v>82</v>
      </c>
      <c r="F135" s="32" t="s">
        <v>83</v>
      </c>
      <c r="G135" s="28" t="s">
        <v>84</v>
      </c>
      <c r="H135" s="32" t="s">
        <v>85</v>
      </c>
      <c r="I135" s="28" t="s">
        <v>86</v>
      </c>
      <c r="J135" s="32" t="s">
        <v>166</v>
      </c>
      <c r="K135" s="28" t="s">
        <v>165</v>
      </c>
      <c r="L135" s="28" t="s">
        <v>89</v>
      </c>
      <c r="M135" s="34">
        <v>37733</v>
      </c>
      <c r="N135" s="34"/>
      <c r="O135" s="28" t="s">
        <v>1410</v>
      </c>
      <c r="P135" s="28" t="s">
        <v>1411</v>
      </c>
      <c r="Q135" s="28" t="s">
        <v>1691</v>
      </c>
      <c r="R135" s="28"/>
      <c r="S135" s="28"/>
      <c r="T135" s="28"/>
      <c r="U135" s="28" t="s">
        <v>1408</v>
      </c>
      <c r="V135" s="28" t="s">
        <v>1408</v>
      </c>
      <c r="W135" s="34">
        <v>43603</v>
      </c>
      <c r="X135" s="34">
        <v>43694</v>
      </c>
      <c r="Y135" s="36">
        <v>598100</v>
      </c>
      <c r="Z135" s="36">
        <v>598100</v>
      </c>
      <c r="AA135" s="34">
        <v>43605</v>
      </c>
      <c r="AB135" s="32"/>
      <c r="AC135" s="36">
        <v>598100</v>
      </c>
      <c r="AD135" s="36"/>
      <c r="AE135" s="28" t="s">
        <v>180</v>
      </c>
      <c r="AF135" s="40">
        <f t="shared" si="0"/>
        <v>18</v>
      </c>
      <c r="AG135" s="40">
        <f t="shared" si="1"/>
        <v>5</v>
      </c>
      <c r="AH135" s="40" t="str">
        <f t="shared" si="2"/>
        <v>05701800005312185</v>
      </c>
      <c r="AI135" s="44">
        <f t="shared" si="3"/>
        <v>598100</v>
      </c>
      <c r="AJ135" s="47">
        <f>IF(AD135&lt;10000,IFERROR(VLOOKUP(AH135,'BK06'!$X$9:$Y$1196,2,0),""),AD135)</f>
        <v>598100</v>
      </c>
      <c r="AK135" s="49" t="str">
        <f>IFERROR(VLOOKUP(AH135,'BK06'!$X$9:$Z$1164,3,0),"")</f>
        <v>AC/018P-0349958</v>
      </c>
      <c r="AL135" s="40"/>
      <c r="AM135" s="51" t="str">
        <f t="shared" si="6"/>
        <v>QK co HDBH so 05701800005312 can phai dong phi 598100d vao ngay 18/5. Vui long lien he TVV de duoc ho tro thu phi!</v>
      </c>
      <c r="AN135" s="54" t="str">
        <f t="shared" si="5"/>
        <v/>
      </c>
    </row>
    <row r="136" spans="1:40" ht="13.5" customHeight="1">
      <c r="A136" s="25">
        <v>131</v>
      </c>
      <c r="B136" s="28" t="s">
        <v>74</v>
      </c>
      <c r="C136" s="28"/>
      <c r="D136" s="32" t="s">
        <v>80</v>
      </c>
      <c r="E136" s="28" t="s">
        <v>82</v>
      </c>
      <c r="F136" s="32" t="s">
        <v>83</v>
      </c>
      <c r="G136" s="28" t="s">
        <v>84</v>
      </c>
      <c r="H136" s="32" t="s">
        <v>85</v>
      </c>
      <c r="I136" s="28" t="s">
        <v>86</v>
      </c>
      <c r="J136" s="32" t="s">
        <v>166</v>
      </c>
      <c r="K136" s="28" t="s">
        <v>165</v>
      </c>
      <c r="L136" s="28" t="s">
        <v>89</v>
      </c>
      <c r="M136" s="34">
        <v>37733</v>
      </c>
      <c r="N136" s="34"/>
      <c r="O136" s="28" t="s">
        <v>1431</v>
      </c>
      <c r="P136" s="28" t="s">
        <v>1015</v>
      </c>
      <c r="Q136" s="28" t="s">
        <v>1702</v>
      </c>
      <c r="R136" s="28"/>
      <c r="S136" s="28"/>
      <c r="T136" s="28" t="s">
        <v>1703</v>
      </c>
      <c r="U136" s="28" t="s">
        <v>1430</v>
      </c>
      <c r="V136" s="28"/>
      <c r="W136" s="34">
        <v>43603</v>
      </c>
      <c r="X136" s="34">
        <v>43633</v>
      </c>
      <c r="Y136" s="36">
        <v>500000</v>
      </c>
      <c r="Z136" s="36">
        <v>500000</v>
      </c>
      <c r="AA136" s="34">
        <v>43605</v>
      </c>
      <c r="AB136" s="32"/>
      <c r="AC136" s="36">
        <v>500000</v>
      </c>
      <c r="AD136" s="36"/>
      <c r="AE136" s="28" t="s">
        <v>95</v>
      </c>
      <c r="AF136" s="40">
        <f t="shared" si="0"/>
        <v>18</v>
      </c>
      <c r="AG136" s="40">
        <f t="shared" si="1"/>
        <v>5</v>
      </c>
      <c r="AH136" s="40" t="str">
        <f t="shared" si="2"/>
        <v>568788262185</v>
      </c>
      <c r="AI136" s="44">
        <f t="shared" si="3"/>
        <v>500000</v>
      </c>
      <c r="AJ136" s="47">
        <f>IF(AD136&lt;10000,IFERROR(VLOOKUP(AH136,'BK06'!$X$9:$Y$1196,2,0),""),AD136)</f>
        <v>500000</v>
      </c>
      <c r="AK136" s="49" t="str">
        <f>IFERROR(VLOOKUP(AH136,'BK06'!$X$9:$Z$1164,3,0),"")</f>
        <v>AC/018P-0349963</v>
      </c>
      <c r="AL136" s="40"/>
      <c r="AM136" s="51" t="str">
        <f t="shared" si="6"/>
        <v>QK co HDBH so 568788262 can phai dong phi 500000d vao ngay 18/5. Vui long lien he TVV de duoc ho tro thu phi!</v>
      </c>
      <c r="AN136" s="54" t="str">
        <f t="shared" si="5"/>
        <v>01626303056</v>
      </c>
    </row>
    <row r="137" spans="1:40" ht="13.5" customHeight="1">
      <c r="A137" s="25">
        <v>132</v>
      </c>
      <c r="B137" s="28" t="s">
        <v>74</v>
      </c>
      <c r="C137" s="28"/>
      <c r="D137" s="32" t="s">
        <v>80</v>
      </c>
      <c r="E137" s="28" t="s">
        <v>82</v>
      </c>
      <c r="F137" s="32" t="s">
        <v>83</v>
      </c>
      <c r="G137" s="28" t="s">
        <v>84</v>
      </c>
      <c r="H137" s="32" t="s">
        <v>85</v>
      </c>
      <c r="I137" s="28" t="s">
        <v>86</v>
      </c>
      <c r="J137" s="32" t="s">
        <v>166</v>
      </c>
      <c r="K137" s="28" t="s">
        <v>165</v>
      </c>
      <c r="L137" s="28" t="s">
        <v>89</v>
      </c>
      <c r="M137" s="34">
        <v>37733</v>
      </c>
      <c r="N137" s="34"/>
      <c r="O137" s="28" t="s">
        <v>1401</v>
      </c>
      <c r="P137" s="28" t="s">
        <v>197</v>
      </c>
      <c r="Q137" s="28" t="s">
        <v>198</v>
      </c>
      <c r="R137" s="28"/>
      <c r="S137" s="28" t="s">
        <v>199</v>
      </c>
      <c r="T137" s="28"/>
      <c r="U137" s="28" t="s">
        <v>1399</v>
      </c>
      <c r="V137" s="28" t="s">
        <v>1399</v>
      </c>
      <c r="W137" s="34">
        <v>43603</v>
      </c>
      <c r="X137" s="34">
        <v>43633</v>
      </c>
      <c r="Y137" s="36">
        <v>218200</v>
      </c>
      <c r="Z137" s="36">
        <v>218200</v>
      </c>
      <c r="AA137" s="34">
        <v>43608</v>
      </c>
      <c r="AB137" s="32"/>
      <c r="AC137" s="36">
        <v>218200</v>
      </c>
      <c r="AD137" s="36"/>
      <c r="AE137" s="28" t="s">
        <v>180</v>
      </c>
      <c r="AF137" s="40">
        <f t="shared" si="0"/>
        <v>18</v>
      </c>
      <c r="AG137" s="40">
        <f t="shared" si="1"/>
        <v>5</v>
      </c>
      <c r="AH137" s="40" t="str">
        <f t="shared" si="2"/>
        <v>03701800027934185</v>
      </c>
      <c r="AI137" s="44">
        <f t="shared" si="3"/>
        <v>218200</v>
      </c>
      <c r="AJ137" s="47">
        <f>IF(AD137&lt;10000,IFERROR(VLOOKUP(AH137,'BK06'!$X$9:$Y$1196,2,0),""),AD137)</f>
        <v>218200</v>
      </c>
      <c r="AK137" s="49" t="str">
        <f>IFERROR(VLOOKUP(AH137,'BK06'!$X$9:$Z$1164,3,0),"")</f>
        <v>AC/018P-0349956</v>
      </c>
      <c r="AL137" s="40"/>
      <c r="AM137" s="51" t="str">
        <f t="shared" si="6"/>
        <v>QK co HDBH so 03701800027934 can phai dong phi 218200d vao ngay 18/5. Vui long lien he TVV de duoc ho tro thu phi!</v>
      </c>
      <c r="AN137" s="54" t="str">
        <f t="shared" si="5"/>
        <v>880606</v>
      </c>
    </row>
    <row r="138" spans="1:40" ht="13.5" customHeight="1">
      <c r="A138" s="25">
        <v>133</v>
      </c>
      <c r="B138" s="28" t="s">
        <v>74</v>
      </c>
      <c r="C138" s="28"/>
      <c r="D138" s="32" t="s">
        <v>80</v>
      </c>
      <c r="E138" s="28" t="s">
        <v>82</v>
      </c>
      <c r="F138" s="32" t="s">
        <v>83</v>
      </c>
      <c r="G138" s="28" t="s">
        <v>84</v>
      </c>
      <c r="H138" s="32" t="s">
        <v>85</v>
      </c>
      <c r="I138" s="28" t="s">
        <v>86</v>
      </c>
      <c r="J138" s="32" t="s">
        <v>166</v>
      </c>
      <c r="K138" s="28" t="s">
        <v>165</v>
      </c>
      <c r="L138" s="28" t="s">
        <v>89</v>
      </c>
      <c r="M138" s="34">
        <v>37733</v>
      </c>
      <c r="N138" s="34"/>
      <c r="O138" s="28" t="s">
        <v>1434</v>
      </c>
      <c r="P138" s="28" t="s">
        <v>1435</v>
      </c>
      <c r="Q138" s="28" t="s">
        <v>1509</v>
      </c>
      <c r="R138" s="28"/>
      <c r="S138" s="28"/>
      <c r="T138" s="28" t="s">
        <v>1723</v>
      </c>
      <c r="U138" s="28" t="s">
        <v>1433</v>
      </c>
      <c r="V138" s="28"/>
      <c r="W138" s="34">
        <v>43603</v>
      </c>
      <c r="X138" s="34">
        <v>43633</v>
      </c>
      <c r="Y138" s="36">
        <v>1047097</v>
      </c>
      <c r="Z138" s="36">
        <v>1047097</v>
      </c>
      <c r="AA138" s="34">
        <v>43606</v>
      </c>
      <c r="AB138" s="32"/>
      <c r="AC138" s="36">
        <v>1047097</v>
      </c>
      <c r="AD138" s="36"/>
      <c r="AE138" s="28" t="s">
        <v>95</v>
      </c>
      <c r="AF138" s="40">
        <f t="shared" si="0"/>
        <v>18</v>
      </c>
      <c r="AG138" s="40">
        <f t="shared" si="1"/>
        <v>5</v>
      </c>
      <c r="AH138" s="40" t="str">
        <f t="shared" si="2"/>
        <v>569260424185</v>
      </c>
      <c r="AI138" s="44">
        <f t="shared" si="3"/>
        <v>1047097</v>
      </c>
      <c r="AJ138" s="47">
        <f>IF(AD138&lt;10000,IFERROR(VLOOKUP(AH138,'BK06'!$X$9:$Y$1196,2,0),""),AD138)</f>
        <v>1047097</v>
      </c>
      <c r="AK138" s="49" t="str">
        <f>IFERROR(VLOOKUP(AH138,'BK06'!$X$9:$Z$1164,3,0),"")</f>
        <v>AC/018P-0349964</v>
      </c>
      <c r="AL138" s="40"/>
      <c r="AM138" s="51" t="str">
        <f t="shared" si="6"/>
        <v>QK co HDBH so 569260424 can phai dong phi 1047097d vao ngay 18/5. Vui long lien he TVV de duoc ho tro thu phi!</v>
      </c>
      <c r="AN138" s="54" t="str">
        <f t="shared" si="5"/>
        <v>01654592897</v>
      </c>
    </row>
    <row r="139" spans="1:40" ht="13.5" customHeight="1">
      <c r="A139" s="25">
        <v>134</v>
      </c>
      <c r="B139" s="28" t="s">
        <v>74</v>
      </c>
      <c r="C139" s="28"/>
      <c r="D139" s="32" t="s">
        <v>80</v>
      </c>
      <c r="E139" s="28" t="s">
        <v>82</v>
      </c>
      <c r="F139" s="32" t="s">
        <v>83</v>
      </c>
      <c r="G139" s="28" t="s">
        <v>84</v>
      </c>
      <c r="H139" s="32" t="s">
        <v>85</v>
      </c>
      <c r="I139" s="28" t="s">
        <v>86</v>
      </c>
      <c r="J139" s="32" t="s">
        <v>166</v>
      </c>
      <c r="K139" s="28" t="s">
        <v>165</v>
      </c>
      <c r="L139" s="28" t="s">
        <v>89</v>
      </c>
      <c r="M139" s="34">
        <v>37733</v>
      </c>
      <c r="N139" s="34"/>
      <c r="O139" s="28" t="s">
        <v>1425</v>
      </c>
      <c r="P139" s="28" t="s">
        <v>1426</v>
      </c>
      <c r="Q139" s="28" t="s">
        <v>1734</v>
      </c>
      <c r="R139" s="28"/>
      <c r="S139" s="28"/>
      <c r="T139" s="28" t="s">
        <v>1735</v>
      </c>
      <c r="U139" s="28" t="s">
        <v>1424</v>
      </c>
      <c r="V139" s="28"/>
      <c r="W139" s="34">
        <v>43603</v>
      </c>
      <c r="X139" s="34">
        <v>43786</v>
      </c>
      <c r="Y139" s="36">
        <v>2999171</v>
      </c>
      <c r="Z139" s="36">
        <v>2999171</v>
      </c>
      <c r="AA139" s="34">
        <v>43608</v>
      </c>
      <c r="AB139" s="32"/>
      <c r="AC139" s="36">
        <v>2999171</v>
      </c>
      <c r="AD139" s="36"/>
      <c r="AE139" s="28" t="s">
        <v>95</v>
      </c>
      <c r="AF139" s="40">
        <f t="shared" si="0"/>
        <v>18</v>
      </c>
      <c r="AG139" s="40">
        <f t="shared" si="1"/>
        <v>5</v>
      </c>
      <c r="AH139" s="40" t="str">
        <f t="shared" si="2"/>
        <v>568787958185</v>
      </c>
      <c r="AI139" s="44">
        <f t="shared" si="3"/>
        <v>2999171</v>
      </c>
      <c r="AJ139" s="47">
        <f>IF(AD139&lt;10000,IFERROR(VLOOKUP(AH139,'BK06'!$X$9:$Y$1196,2,0),""),AD139)</f>
        <v>2999171</v>
      </c>
      <c r="AK139" s="49" t="str">
        <f>IFERROR(VLOOKUP(AH139,'BK06'!$X$9:$Z$1164,3,0),"")</f>
        <v>AC/018P-0349962</v>
      </c>
      <c r="AL139" s="40"/>
      <c r="AM139" s="51" t="str">
        <f t="shared" si="6"/>
        <v>QK co HDBH so 568787958 can phai dong phi 2999171d vao ngay 18/5. Vui long lien he TVV de duoc ho tro thu phi!</v>
      </c>
      <c r="AN139" s="54" t="str">
        <f t="shared" si="5"/>
        <v>01652744238</v>
      </c>
    </row>
    <row r="140" spans="1:40" ht="13.5" customHeight="1">
      <c r="A140" s="25">
        <v>135</v>
      </c>
      <c r="B140" s="28" t="s">
        <v>74</v>
      </c>
      <c r="C140" s="28"/>
      <c r="D140" s="32" t="s">
        <v>80</v>
      </c>
      <c r="E140" s="28" t="s">
        <v>82</v>
      </c>
      <c r="F140" s="32" t="s">
        <v>83</v>
      </c>
      <c r="G140" s="28" t="s">
        <v>84</v>
      </c>
      <c r="H140" s="32" t="s">
        <v>85</v>
      </c>
      <c r="I140" s="28" t="s">
        <v>86</v>
      </c>
      <c r="J140" s="32" t="s">
        <v>166</v>
      </c>
      <c r="K140" s="28" t="s">
        <v>165</v>
      </c>
      <c r="L140" s="28" t="s">
        <v>89</v>
      </c>
      <c r="M140" s="34">
        <v>37733</v>
      </c>
      <c r="N140" s="34"/>
      <c r="O140" s="28" t="s">
        <v>1421</v>
      </c>
      <c r="P140" s="28" t="s">
        <v>1422</v>
      </c>
      <c r="Q140" s="28" t="s">
        <v>1745</v>
      </c>
      <c r="R140" s="28"/>
      <c r="S140" s="28"/>
      <c r="T140" s="28" t="s">
        <v>1746</v>
      </c>
      <c r="U140" s="28" t="s">
        <v>1420</v>
      </c>
      <c r="V140" s="28"/>
      <c r="W140" s="34">
        <v>43603</v>
      </c>
      <c r="X140" s="34">
        <v>43633</v>
      </c>
      <c r="Y140" s="36">
        <v>519970</v>
      </c>
      <c r="Z140" s="36">
        <v>519970</v>
      </c>
      <c r="AA140" s="34">
        <v>43609</v>
      </c>
      <c r="AB140" s="32"/>
      <c r="AC140" s="36">
        <v>519970</v>
      </c>
      <c r="AD140" s="36"/>
      <c r="AE140" s="28" t="s">
        <v>95</v>
      </c>
      <c r="AF140" s="40">
        <f t="shared" si="0"/>
        <v>18</v>
      </c>
      <c r="AG140" s="40">
        <f t="shared" si="1"/>
        <v>5</v>
      </c>
      <c r="AH140" s="40" t="str">
        <f t="shared" si="2"/>
        <v>568752369185</v>
      </c>
      <c r="AI140" s="44">
        <f t="shared" si="3"/>
        <v>519970</v>
      </c>
      <c r="AJ140" s="47">
        <f>IF(AD140&lt;10000,IFERROR(VLOOKUP(AH140,'BK06'!$X$9:$Y$1196,2,0),""),AD140)</f>
        <v>519970</v>
      </c>
      <c r="AK140" s="49" t="str">
        <f>IFERROR(VLOOKUP(AH140,'BK06'!$X$9:$Z$1164,3,0),"")</f>
        <v>AC/018P-0349961</v>
      </c>
      <c r="AL140" s="40"/>
      <c r="AM140" s="51" t="str">
        <f t="shared" si="6"/>
        <v>QK co HDBH so 568752369 can phai dong phi 519970d vao ngay 18/5. Vui long lien he TVV de duoc ho tro thu phi!</v>
      </c>
      <c r="AN140" s="54" t="str">
        <f t="shared" si="5"/>
        <v>01647740549</v>
      </c>
    </row>
    <row r="141" spans="1:40" ht="13.5" customHeight="1">
      <c r="A141" s="25">
        <v>136</v>
      </c>
      <c r="B141" s="28" t="s">
        <v>74</v>
      </c>
      <c r="C141" s="28"/>
      <c r="D141" s="32" t="s">
        <v>80</v>
      </c>
      <c r="E141" s="28" t="s">
        <v>82</v>
      </c>
      <c r="F141" s="32" t="s">
        <v>83</v>
      </c>
      <c r="G141" s="28" t="s">
        <v>84</v>
      </c>
      <c r="H141" s="32" t="s">
        <v>85</v>
      </c>
      <c r="I141" s="28" t="s">
        <v>86</v>
      </c>
      <c r="J141" s="32" t="s">
        <v>166</v>
      </c>
      <c r="K141" s="28" t="s">
        <v>165</v>
      </c>
      <c r="L141" s="28" t="s">
        <v>89</v>
      </c>
      <c r="M141" s="34">
        <v>37733</v>
      </c>
      <c r="N141" s="34"/>
      <c r="O141" s="28" t="s">
        <v>1415</v>
      </c>
      <c r="P141" s="28" t="s">
        <v>1416</v>
      </c>
      <c r="Q141" s="28" t="s">
        <v>1756</v>
      </c>
      <c r="R141" s="28"/>
      <c r="S141" s="28"/>
      <c r="T141" s="28" t="s">
        <v>1757</v>
      </c>
      <c r="U141" s="28" t="s">
        <v>1414</v>
      </c>
      <c r="V141" s="28"/>
      <c r="W141" s="34">
        <v>43603</v>
      </c>
      <c r="X141" s="34">
        <v>43694</v>
      </c>
      <c r="Y141" s="36">
        <v>1500000</v>
      </c>
      <c r="Z141" s="36">
        <v>1500000</v>
      </c>
      <c r="AA141" s="34">
        <v>43607</v>
      </c>
      <c r="AB141" s="32"/>
      <c r="AC141" s="36">
        <v>1500000</v>
      </c>
      <c r="AD141" s="36"/>
      <c r="AE141" s="28" t="s">
        <v>95</v>
      </c>
      <c r="AF141" s="40">
        <f t="shared" si="0"/>
        <v>18</v>
      </c>
      <c r="AG141" s="40">
        <f t="shared" si="1"/>
        <v>5</v>
      </c>
      <c r="AH141" s="40" t="str">
        <f t="shared" si="2"/>
        <v>568356557185</v>
      </c>
      <c r="AI141" s="44">
        <f t="shared" si="3"/>
        <v>1500000</v>
      </c>
      <c r="AJ141" s="47">
        <f>IF(AD141&lt;10000,IFERROR(VLOOKUP(AH141,'BK06'!$X$9:$Y$1196,2,0),""),AD141)</f>
        <v>1500000</v>
      </c>
      <c r="AK141" s="49" t="str">
        <f>IFERROR(VLOOKUP(AH141,'BK06'!$X$9:$Z$1164,3,0),"")</f>
        <v>AC/018P-0349959</v>
      </c>
      <c r="AL141" s="40"/>
      <c r="AM141" s="51" t="str">
        <f t="shared" si="6"/>
        <v>QK co HDBH so 568356557 can phai dong phi 1500000d vao ngay 18/5. Vui long lien he TVV de duoc ho tro thu phi!</v>
      </c>
      <c r="AN141" s="54" t="str">
        <f t="shared" si="5"/>
        <v>0166 880 6354</v>
      </c>
    </row>
    <row r="142" spans="1:40" ht="13.5" customHeight="1">
      <c r="A142" s="25">
        <v>137</v>
      </c>
      <c r="B142" s="28" t="s">
        <v>74</v>
      </c>
      <c r="C142" s="28"/>
      <c r="D142" s="32" t="s">
        <v>80</v>
      </c>
      <c r="E142" s="28" t="s">
        <v>82</v>
      </c>
      <c r="F142" s="32" t="s">
        <v>83</v>
      </c>
      <c r="G142" s="28" t="s">
        <v>84</v>
      </c>
      <c r="H142" s="32" t="s">
        <v>85</v>
      </c>
      <c r="I142" s="28" t="s">
        <v>86</v>
      </c>
      <c r="J142" s="32" t="s">
        <v>166</v>
      </c>
      <c r="K142" s="28" t="s">
        <v>165</v>
      </c>
      <c r="L142" s="28" t="s">
        <v>89</v>
      </c>
      <c r="M142" s="34">
        <v>37733</v>
      </c>
      <c r="N142" s="34"/>
      <c r="O142" s="28" t="s">
        <v>1404</v>
      </c>
      <c r="P142" s="28" t="s">
        <v>1405</v>
      </c>
      <c r="Q142" s="28" t="s">
        <v>1767</v>
      </c>
      <c r="R142" s="28"/>
      <c r="S142" s="28"/>
      <c r="T142" s="28"/>
      <c r="U142" s="28" t="s">
        <v>1402</v>
      </c>
      <c r="V142" s="28" t="s">
        <v>1402</v>
      </c>
      <c r="W142" s="34">
        <v>43603</v>
      </c>
      <c r="X142" s="34">
        <v>43633</v>
      </c>
      <c r="Y142" s="36">
        <v>278500</v>
      </c>
      <c r="Z142" s="36">
        <v>278500</v>
      </c>
      <c r="AA142" s="34">
        <v>43607</v>
      </c>
      <c r="AB142" s="32"/>
      <c r="AC142" s="36">
        <v>278500</v>
      </c>
      <c r="AD142" s="36"/>
      <c r="AE142" s="28" t="s">
        <v>180</v>
      </c>
      <c r="AF142" s="40">
        <f t="shared" si="0"/>
        <v>18</v>
      </c>
      <c r="AG142" s="40">
        <f t="shared" si="1"/>
        <v>5</v>
      </c>
      <c r="AH142" s="40" t="str">
        <f t="shared" si="2"/>
        <v>05701800005305185</v>
      </c>
      <c r="AI142" s="44">
        <f t="shared" si="3"/>
        <v>278500</v>
      </c>
      <c r="AJ142" s="47">
        <f>IF(AD142&lt;10000,IFERROR(VLOOKUP(AH142,'BK06'!$X$9:$Y$1196,2,0),""),AD142)</f>
        <v>278500</v>
      </c>
      <c r="AK142" s="49" t="str">
        <f>IFERROR(VLOOKUP(AH142,'BK06'!$X$9:$Z$1164,3,0),"")</f>
        <v>AC/018P-0349957</v>
      </c>
      <c r="AL142" s="40"/>
      <c r="AM142" s="51" t="str">
        <f t="shared" si="6"/>
        <v>QK co HDBH so 05701800005305 can phai dong phi 278500d vao ngay 18/5. Vui long lien he TVV de duoc ho tro thu phi!</v>
      </c>
      <c r="AN142" s="54" t="str">
        <f t="shared" si="5"/>
        <v/>
      </c>
    </row>
    <row r="143" spans="1:40" ht="13.5" customHeight="1">
      <c r="A143" s="25">
        <v>138</v>
      </c>
      <c r="B143" s="28" t="s">
        <v>74</v>
      </c>
      <c r="C143" s="28"/>
      <c r="D143" s="32" t="s">
        <v>80</v>
      </c>
      <c r="E143" s="28" t="s">
        <v>82</v>
      </c>
      <c r="F143" s="32" t="s">
        <v>83</v>
      </c>
      <c r="G143" s="28" t="s">
        <v>84</v>
      </c>
      <c r="H143" s="32" t="s">
        <v>85</v>
      </c>
      <c r="I143" s="28" t="s">
        <v>86</v>
      </c>
      <c r="J143" s="32" t="s">
        <v>166</v>
      </c>
      <c r="K143" s="28" t="s">
        <v>165</v>
      </c>
      <c r="L143" s="28" t="s">
        <v>89</v>
      </c>
      <c r="M143" s="34">
        <v>37733</v>
      </c>
      <c r="N143" s="34"/>
      <c r="O143" s="28" t="s">
        <v>1443</v>
      </c>
      <c r="P143" s="28" t="s">
        <v>1444</v>
      </c>
      <c r="Q143" s="28" t="s">
        <v>1111</v>
      </c>
      <c r="R143" s="28"/>
      <c r="S143" s="28"/>
      <c r="T143" s="28"/>
      <c r="U143" s="28" t="s">
        <v>1441</v>
      </c>
      <c r="V143" s="28" t="s">
        <v>1441</v>
      </c>
      <c r="W143" s="34">
        <v>43604</v>
      </c>
      <c r="X143" s="34">
        <v>43634</v>
      </c>
      <c r="Y143" s="36">
        <v>210200</v>
      </c>
      <c r="Z143" s="36">
        <v>210200</v>
      </c>
      <c r="AA143" s="34">
        <v>43602</v>
      </c>
      <c r="AB143" s="32"/>
      <c r="AC143" s="36">
        <v>210200</v>
      </c>
      <c r="AD143" s="36"/>
      <c r="AE143" s="28" t="s">
        <v>180</v>
      </c>
      <c r="AF143" s="40">
        <f t="shared" si="0"/>
        <v>19</v>
      </c>
      <c r="AG143" s="40">
        <f t="shared" si="1"/>
        <v>5</v>
      </c>
      <c r="AH143" s="40" t="str">
        <f t="shared" si="2"/>
        <v>05701800005374195</v>
      </c>
      <c r="AI143" s="44">
        <f t="shared" si="3"/>
        <v>210200</v>
      </c>
      <c r="AJ143" s="47">
        <f>IF(AD143&lt;10000,IFERROR(VLOOKUP(AH143,'BK06'!$X$9:$Y$1196,2,0),""),AD143)</f>
        <v>210200</v>
      </c>
      <c r="AK143" s="49" t="str">
        <f>IFERROR(VLOOKUP(AH143,'BK06'!$X$9:$Z$1164,3,0),"")</f>
        <v>AC/018P-0349966</v>
      </c>
      <c r="AL143" s="40"/>
      <c r="AM143" s="51" t="str">
        <f t="shared" si="6"/>
        <v>QK co HDBH so 05701800005374 can phai dong phi 210200d vao ngay 19/5. Vui long lien he TVV de duoc ho tro thu phi!</v>
      </c>
      <c r="AN143" s="54" t="str">
        <f t="shared" si="5"/>
        <v/>
      </c>
    </row>
    <row r="144" spans="1:40" ht="13.5" customHeight="1">
      <c r="A144" s="25">
        <v>139</v>
      </c>
      <c r="B144" s="28" t="s">
        <v>74</v>
      </c>
      <c r="C144" s="28"/>
      <c r="D144" s="32" t="s">
        <v>80</v>
      </c>
      <c r="E144" s="28" t="s">
        <v>82</v>
      </c>
      <c r="F144" s="32" t="s">
        <v>83</v>
      </c>
      <c r="G144" s="28" t="s">
        <v>84</v>
      </c>
      <c r="H144" s="32" t="s">
        <v>85</v>
      </c>
      <c r="I144" s="28" t="s">
        <v>86</v>
      </c>
      <c r="J144" s="32" t="s">
        <v>166</v>
      </c>
      <c r="K144" s="28" t="s">
        <v>165</v>
      </c>
      <c r="L144" s="28" t="s">
        <v>89</v>
      </c>
      <c r="M144" s="34">
        <v>37733</v>
      </c>
      <c r="N144" s="34"/>
      <c r="O144" s="28" t="s">
        <v>1452</v>
      </c>
      <c r="P144" s="28" t="s">
        <v>1453</v>
      </c>
      <c r="Q144" s="28" t="s">
        <v>1745</v>
      </c>
      <c r="R144" s="28"/>
      <c r="S144" s="28"/>
      <c r="T144" s="28" t="s">
        <v>1794</v>
      </c>
      <c r="U144" s="28" t="s">
        <v>1451</v>
      </c>
      <c r="V144" s="28"/>
      <c r="W144" s="34">
        <v>43604</v>
      </c>
      <c r="X144" s="34">
        <v>43787</v>
      </c>
      <c r="Y144" s="36">
        <v>1548431</v>
      </c>
      <c r="Z144" s="36">
        <v>1548431</v>
      </c>
      <c r="AA144" s="34">
        <v>43612</v>
      </c>
      <c r="AB144" s="32"/>
      <c r="AC144" s="36">
        <v>1548431</v>
      </c>
      <c r="AD144" s="36"/>
      <c r="AE144" s="28" t="s">
        <v>95</v>
      </c>
      <c r="AF144" s="40">
        <f t="shared" si="0"/>
        <v>19</v>
      </c>
      <c r="AG144" s="40">
        <f t="shared" si="1"/>
        <v>5</v>
      </c>
      <c r="AH144" s="40" t="str">
        <f t="shared" si="2"/>
        <v>568315488195</v>
      </c>
      <c r="AI144" s="44">
        <f t="shared" si="3"/>
        <v>1548431</v>
      </c>
      <c r="AJ144" s="47">
        <f>IF(AD144&lt;10000,IFERROR(VLOOKUP(AH144,'BK06'!$X$9:$Y$1196,2,0),""),AD144)</f>
        <v>1548431</v>
      </c>
      <c r="AK144" s="49" t="str">
        <f>IFERROR(VLOOKUP(AH144,'BK06'!$X$9:$Z$1164,3,0),"")</f>
        <v>AC/018P-0349968</v>
      </c>
      <c r="AL144" s="40"/>
      <c r="AM144" s="51" t="str">
        <f t="shared" si="6"/>
        <v>QK co HDBH so 568315488 can phai dong phi 1548431d vao ngay 19/5. Vui long lien he TVV de duoc ho tro thu phi!</v>
      </c>
      <c r="AN144" s="54" t="str">
        <f t="shared" si="5"/>
        <v>0983531496</v>
      </c>
    </row>
    <row r="145" spans="1:40" ht="13.5" customHeight="1">
      <c r="A145" s="25">
        <v>140</v>
      </c>
      <c r="B145" s="28" t="s">
        <v>74</v>
      </c>
      <c r="C145" s="28"/>
      <c r="D145" s="32" t="s">
        <v>80</v>
      </c>
      <c r="E145" s="28" t="s">
        <v>82</v>
      </c>
      <c r="F145" s="32" t="s">
        <v>83</v>
      </c>
      <c r="G145" s="28" t="s">
        <v>84</v>
      </c>
      <c r="H145" s="32" t="s">
        <v>85</v>
      </c>
      <c r="I145" s="28" t="s">
        <v>86</v>
      </c>
      <c r="J145" s="32" t="s">
        <v>166</v>
      </c>
      <c r="K145" s="28" t="s">
        <v>165</v>
      </c>
      <c r="L145" s="28" t="s">
        <v>89</v>
      </c>
      <c r="M145" s="34">
        <v>37733</v>
      </c>
      <c r="N145" s="34"/>
      <c r="O145" s="28" t="s">
        <v>1465</v>
      </c>
      <c r="P145" s="28" t="s">
        <v>1466</v>
      </c>
      <c r="Q145" s="28" t="s">
        <v>1803</v>
      </c>
      <c r="R145" s="28"/>
      <c r="S145" s="28"/>
      <c r="T145" s="28" t="s">
        <v>1804</v>
      </c>
      <c r="U145" s="28" t="s">
        <v>1464</v>
      </c>
      <c r="V145" s="28"/>
      <c r="W145" s="34">
        <v>43604</v>
      </c>
      <c r="X145" s="34">
        <v>43634</v>
      </c>
      <c r="Y145" s="36">
        <v>1000000</v>
      </c>
      <c r="Z145" s="36">
        <v>1000000</v>
      </c>
      <c r="AA145" s="34">
        <v>43607</v>
      </c>
      <c r="AB145" s="32"/>
      <c r="AC145" s="36">
        <v>1000000</v>
      </c>
      <c r="AD145" s="36"/>
      <c r="AE145" s="28" t="s">
        <v>95</v>
      </c>
      <c r="AF145" s="40">
        <f t="shared" si="0"/>
        <v>19</v>
      </c>
      <c r="AG145" s="40">
        <f t="shared" si="1"/>
        <v>5</v>
      </c>
      <c r="AH145" s="40" t="str">
        <f t="shared" si="2"/>
        <v>569013874195</v>
      </c>
      <c r="AI145" s="44">
        <f t="shared" si="3"/>
        <v>1000000</v>
      </c>
      <c r="AJ145" s="47">
        <f>IF(AD145&lt;10000,IFERROR(VLOOKUP(AH145,'BK06'!$X$9:$Y$1196,2,0),""),AD145)</f>
        <v>1000000</v>
      </c>
      <c r="AK145" s="49" t="str">
        <f>IFERROR(VLOOKUP(AH145,'BK06'!$X$9:$Z$1164,3,0),"")</f>
        <v>AC/018P-0349971</v>
      </c>
      <c r="AL145" s="40"/>
      <c r="AM145" s="51" t="str">
        <f t="shared" si="6"/>
        <v>QK co HDBH so 569013874 can phai dong phi 1000000d vao ngay 19/5. Vui long lien he TVV de duoc ho tro thu phi!</v>
      </c>
      <c r="AN145" s="54" t="str">
        <f t="shared" si="5"/>
        <v>01638813345</v>
      </c>
    </row>
    <row r="146" spans="1:40" ht="13.5" customHeight="1">
      <c r="A146" s="25">
        <v>141</v>
      </c>
      <c r="B146" s="28" t="s">
        <v>74</v>
      </c>
      <c r="C146" s="28"/>
      <c r="D146" s="32" t="s">
        <v>80</v>
      </c>
      <c r="E146" s="28" t="s">
        <v>82</v>
      </c>
      <c r="F146" s="32" t="s">
        <v>83</v>
      </c>
      <c r="G146" s="28" t="s">
        <v>84</v>
      </c>
      <c r="H146" s="32" t="s">
        <v>85</v>
      </c>
      <c r="I146" s="28" t="s">
        <v>86</v>
      </c>
      <c r="J146" s="32" t="s">
        <v>166</v>
      </c>
      <c r="K146" s="28" t="s">
        <v>165</v>
      </c>
      <c r="L146" s="28" t="s">
        <v>89</v>
      </c>
      <c r="M146" s="34">
        <v>37733</v>
      </c>
      <c r="N146" s="34"/>
      <c r="O146" s="28" t="s">
        <v>1461</v>
      </c>
      <c r="P146" s="28" t="s">
        <v>1462</v>
      </c>
      <c r="Q146" s="28" t="s">
        <v>1813</v>
      </c>
      <c r="R146" s="28"/>
      <c r="S146" s="28"/>
      <c r="T146" s="28" t="s">
        <v>1814</v>
      </c>
      <c r="U146" s="28" t="s">
        <v>1460</v>
      </c>
      <c r="V146" s="28"/>
      <c r="W146" s="34">
        <v>43604</v>
      </c>
      <c r="X146" s="34">
        <v>43634</v>
      </c>
      <c r="Y146" s="36">
        <v>500000</v>
      </c>
      <c r="Z146" s="36">
        <v>500000</v>
      </c>
      <c r="AA146" s="34">
        <v>43607</v>
      </c>
      <c r="AB146" s="32"/>
      <c r="AC146" s="36">
        <v>500000</v>
      </c>
      <c r="AD146" s="36"/>
      <c r="AE146" s="28" t="s">
        <v>95</v>
      </c>
      <c r="AF146" s="40">
        <f t="shared" si="0"/>
        <v>19</v>
      </c>
      <c r="AG146" s="40">
        <f t="shared" si="1"/>
        <v>5</v>
      </c>
      <c r="AH146" s="40" t="str">
        <f t="shared" si="2"/>
        <v>569012039195</v>
      </c>
      <c r="AI146" s="44">
        <f t="shared" si="3"/>
        <v>500000</v>
      </c>
      <c r="AJ146" s="47">
        <f>IF(AD146&lt;10000,IFERROR(VLOOKUP(AH146,'BK06'!$X$9:$Y$1196,2,0),""),AD146)</f>
        <v>500000</v>
      </c>
      <c r="AK146" s="49" t="str">
        <f>IFERROR(VLOOKUP(AH146,'BK06'!$X$9:$Z$1164,3,0),"")</f>
        <v>AC/018P-0349970</v>
      </c>
      <c r="AL146" s="40"/>
      <c r="AM146" s="51" t="str">
        <f t="shared" si="6"/>
        <v>QK co HDBH so 569012039 can phai dong phi 500000d vao ngay 19/5. Vui long lien he TVV de duoc ho tro thu phi!</v>
      </c>
      <c r="AN146" s="54" t="str">
        <f t="shared" si="5"/>
        <v>01674270035</v>
      </c>
    </row>
    <row r="147" spans="1:40" ht="13.5" customHeight="1">
      <c r="A147" s="25">
        <v>142</v>
      </c>
      <c r="B147" s="28" t="s">
        <v>74</v>
      </c>
      <c r="C147" s="28"/>
      <c r="D147" s="32" t="s">
        <v>80</v>
      </c>
      <c r="E147" s="28" t="s">
        <v>82</v>
      </c>
      <c r="F147" s="32" t="s">
        <v>83</v>
      </c>
      <c r="G147" s="28" t="s">
        <v>84</v>
      </c>
      <c r="H147" s="32" t="s">
        <v>85</v>
      </c>
      <c r="I147" s="28" t="s">
        <v>86</v>
      </c>
      <c r="J147" s="32" t="s">
        <v>166</v>
      </c>
      <c r="K147" s="28" t="s">
        <v>165</v>
      </c>
      <c r="L147" s="28" t="s">
        <v>89</v>
      </c>
      <c r="M147" s="34">
        <v>37733</v>
      </c>
      <c r="N147" s="34"/>
      <c r="O147" s="28" t="s">
        <v>1447</v>
      </c>
      <c r="P147" s="28" t="s">
        <v>1448</v>
      </c>
      <c r="Q147" s="28" t="s">
        <v>1680</v>
      </c>
      <c r="R147" s="28"/>
      <c r="S147" s="28"/>
      <c r="T147" s="28" t="s">
        <v>1824</v>
      </c>
      <c r="U147" s="28" t="s">
        <v>1446</v>
      </c>
      <c r="V147" s="28"/>
      <c r="W147" s="34">
        <v>43604</v>
      </c>
      <c r="X147" s="34">
        <v>43787</v>
      </c>
      <c r="Y147" s="36">
        <v>1500000</v>
      </c>
      <c r="Z147" s="36">
        <v>1500000</v>
      </c>
      <c r="AA147" s="34">
        <v>43607</v>
      </c>
      <c r="AB147" s="32"/>
      <c r="AC147" s="36">
        <v>1500000</v>
      </c>
      <c r="AD147" s="36"/>
      <c r="AE147" s="28" t="s">
        <v>95</v>
      </c>
      <c r="AF147" s="40">
        <f t="shared" si="0"/>
        <v>19</v>
      </c>
      <c r="AG147" s="40">
        <f t="shared" si="1"/>
        <v>5</v>
      </c>
      <c r="AH147" s="40" t="str">
        <f t="shared" si="2"/>
        <v>568315063195</v>
      </c>
      <c r="AI147" s="44">
        <f t="shared" si="3"/>
        <v>1500000</v>
      </c>
      <c r="AJ147" s="47">
        <f>IF(AD147&lt;10000,IFERROR(VLOOKUP(AH147,'BK06'!$X$9:$Y$1196,2,0),""),AD147)</f>
        <v>1500000</v>
      </c>
      <c r="AK147" s="49" t="str">
        <f>IFERROR(VLOOKUP(AH147,'BK06'!$X$9:$Z$1164,3,0),"")</f>
        <v>AC/018P-0349967</v>
      </c>
      <c r="AL147" s="40"/>
      <c r="AM147" s="51" t="str">
        <f t="shared" si="6"/>
        <v>QK co HDBH so 568315063 can phai dong phi 1500000d vao ngay 19/5. Vui long lien he TVV de duoc ho tro thu phi!</v>
      </c>
      <c r="AN147" s="54" t="str">
        <f t="shared" si="5"/>
        <v>01635 992 636</v>
      </c>
    </row>
    <row r="148" spans="1:40" ht="13.5" customHeight="1">
      <c r="A148" s="25">
        <v>143</v>
      </c>
      <c r="B148" s="28" t="s">
        <v>74</v>
      </c>
      <c r="C148" s="28"/>
      <c r="D148" s="32" t="s">
        <v>80</v>
      </c>
      <c r="E148" s="28" t="s">
        <v>82</v>
      </c>
      <c r="F148" s="32" t="s">
        <v>83</v>
      </c>
      <c r="G148" s="28" t="s">
        <v>84</v>
      </c>
      <c r="H148" s="32" t="s">
        <v>85</v>
      </c>
      <c r="I148" s="28" t="s">
        <v>86</v>
      </c>
      <c r="J148" s="32" t="s">
        <v>166</v>
      </c>
      <c r="K148" s="28" t="s">
        <v>165</v>
      </c>
      <c r="L148" s="28" t="s">
        <v>89</v>
      </c>
      <c r="M148" s="34">
        <v>37733</v>
      </c>
      <c r="N148" s="34"/>
      <c r="O148" s="28" t="s">
        <v>1457</v>
      </c>
      <c r="P148" s="28" t="s">
        <v>1458</v>
      </c>
      <c r="Q148" s="28" t="s">
        <v>1832</v>
      </c>
      <c r="R148" s="28"/>
      <c r="S148" s="28"/>
      <c r="T148" s="28" t="s">
        <v>1833</v>
      </c>
      <c r="U148" s="28" t="s">
        <v>1456</v>
      </c>
      <c r="V148" s="28"/>
      <c r="W148" s="34">
        <v>43604</v>
      </c>
      <c r="X148" s="34">
        <v>43634</v>
      </c>
      <c r="Y148" s="36">
        <v>518690</v>
      </c>
      <c r="Z148" s="36">
        <v>518690</v>
      </c>
      <c r="AA148" s="34">
        <v>43607</v>
      </c>
      <c r="AB148" s="32"/>
      <c r="AC148" s="36">
        <v>518690</v>
      </c>
      <c r="AD148" s="36"/>
      <c r="AE148" s="28" t="s">
        <v>95</v>
      </c>
      <c r="AF148" s="40">
        <f t="shared" si="0"/>
        <v>19</v>
      </c>
      <c r="AG148" s="40">
        <f t="shared" si="1"/>
        <v>5</v>
      </c>
      <c r="AH148" s="40" t="str">
        <f t="shared" si="2"/>
        <v>568667842195</v>
      </c>
      <c r="AI148" s="44">
        <f t="shared" si="3"/>
        <v>518690</v>
      </c>
      <c r="AJ148" s="47">
        <f>IF(AD148&lt;10000,IFERROR(VLOOKUP(AH148,'BK06'!$X$9:$Y$1196,2,0),""),AD148)</f>
        <v>518690</v>
      </c>
      <c r="AK148" s="49" t="str">
        <f>IFERROR(VLOOKUP(AH148,'BK06'!$X$9:$Z$1164,3,0),"")</f>
        <v>AC/018P-0349969</v>
      </c>
      <c r="AL148" s="40"/>
      <c r="AM148" s="51" t="str">
        <f t="shared" si="6"/>
        <v>QK co HDBH so 568667842 can phai dong phi 518690d vao ngay 19/5. Vui long lien he TVV de duoc ho tro thu phi!</v>
      </c>
      <c r="AN148" s="54" t="str">
        <f t="shared" si="5"/>
        <v>0983109458</v>
      </c>
    </row>
    <row r="149" spans="1:40" ht="13.5" customHeight="1">
      <c r="A149" s="25">
        <v>144</v>
      </c>
      <c r="B149" s="28" t="s">
        <v>74</v>
      </c>
      <c r="C149" s="28"/>
      <c r="D149" s="32" t="s">
        <v>80</v>
      </c>
      <c r="E149" s="28" t="s">
        <v>82</v>
      </c>
      <c r="F149" s="32" t="s">
        <v>83</v>
      </c>
      <c r="G149" s="28" t="s">
        <v>84</v>
      </c>
      <c r="H149" s="32" t="s">
        <v>85</v>
      </c>
      <c r="I149" s="28" t="s">
        <v>86</v>
      </c>
      <c r="J149" s="32" t="s">
        <v>166</v>
      </c>
      <c r="K149" s="28" t="s">
        <v>165</v>
      </c>
      <c r="L149" s="28" t="s">
        <v>89</v>
      </c>
      <c r="M149" s="34">
        <v>37733</v>
      </c>
      <c r="N149" s="34"/>
      <c r="O149" s="28" t="s">
        <v>1440</v>
      </c>
      <c r="P149" s="28" t="s">
        <v>1204</v>
      </c>
      <c r="Q149" s="28" t="s">
        <v>1844</v>
      </c>
      <c r="R149" s="28"/>
      <c r="S149" s="28"/>
      <c r="T149" s="28"/>
      <c r="U149" s="28" t="s">
        <v>1437</v>
      </c>
      <c r="V149" s="28" t="s">
        <v>1437</v>
      </c>
      <c r="W149" s="34">
        <v>43604</v>
      </c>
      <c r="X149" s="34">
        <v>43634</v>
      </c>
      <c r="Y149" s="36">
        <v>309200</v>
      </c>
      <c r="Z149" s="36">
        <v>309200</v>
      </c>
      <c r="AA149" s="34">
        <v>43607</v>
      </c>
      <c r="AB149" s="32"/>
      <c r="AC149" s="36">
        <v>309200</v>
      </c>
      <c r="AD149" s="36"/>
      <c r="AE149" s="28" t="s">
        <v>180</v>
      </c>
      <c r="AF149" s="40">
        <f t="shared" si="0"/>
        <v>19</v>
      </c>
      <c r="AG149" s="40">
        <f t="shared" si="1"/>
        <v>5</v>
      </c>
      <c r="AH149" s="40" t="str">
        <f t="shared" si="2"/>
        <v>03701800033959195</v>
      </c>
      <c r="AI149" s="44">
        <f t="shared" si="3"/>
        <v>309200</v>
      </c>
      <c r="AJ149" s="47">
        <f>IF(AD149&lt;10000,IFERROR(VLOOKUP(AH149,'BK06'!$X$9:$Y$1196,2,0),""),AD149)</f>
        <v>309200</v>
      </c>
      <c r="AK149" s="49" t="str">
        <f>IFERROR(VLOOKUP(AH149,'BK06'!$X$9:$Z$1164,3,0),"")</f>
        <v>AC/018P-0349965</v>
      </c>
      <c r="AL149" s="40"/>
      <c r="AM149" s="51" t="str">
        <f t="shared" si="6"/>
        <v>QK co HDBH so 03701800033959 can phai dong phi 309200d vao ngay 19/5. Vui long lien he TVV de duoc ho tro thu phi!</v>
      </c>
      <c r="AN149" s="54" t="str">
        <f t="shared" si="5"/>
        <v/>
      </c>
    </row>
    <row r="150" spans="1:40" ht="13.5" customHeight="1">
      <c r="A150" s="25">
        <v>145</v>
      </c>
      <c r="B150" s="28" t="s">
        <v>74</v>
      </c>
      <c r="C150" s="28"/>
      <c r="D150" s="32" t="s">
        <v>80</v>
      </c>
      <c r="E150" s="28" t="s">
        <v>82</v>
      </c>
      <c r="F150" s="32" t="s">
        <v>83</v>
      </c>
      <c r="G150" s="28" t="s">
        <v>84</v>
      </c>
      <c r="H150" s="32" t="s">
        <v>85</v>
      </c>
      <c r="I150" s="28" t="s">
        <v>86</v>
      </c>
      <c r="J150" s="32" t="s">
        <v>166</v>
      </c>
      <c r="K150" s="28" t="s">
        <v>165</v>
      </c>
      <c r="L150" s="28" t="s">
        <v>89</v>
      </c>
      <c r="M150" s="34">
        <v>37733</v>
      </c>
      <c r="N150" s="34"/>
      <c r="O150" s="28" t="s">
        <v>1489</v>
      </c>
      <c r="P150" s="28" t="s">
        <v>1491</v>
      </c>
      <c r="Q150" s="28" t="s">
        <v>1853</v>
      </c>
      <c r="R150" s="28" t="s">
        <v>1854</v>
      </c>
      <c r="S150" s="28"/>
      <c r="T150" s="28"/>
      <c r="U150" s="28" t="s">
        <v>1486</v>
      </c>
      <c r="V150" s="28" t="s">
        <v>1486</v>
      </c>
      <c r="W150" s="34">
        <v>43605</v>
      </c>
      <c r="X150" s="34">
        <v>43635</v>
      </c>
      <c r="Y150" s="36">
        <v>1191700</v>
      </c>
      <c r="Z150" s="36">
        <v>1191700</v>
      </c>
      <c r="AA150" s="34">
        <v>43606</v>
      </c>
      <c r="AB150" s="32"/>
      <c r="AC150" s="36">
        <v>1191700</v>
      </c>
      <c r="AD150" s="36"/>
      <c r="AE150" s="28" t="s">
        <v>180</v>
      </c>
      <c r="AF150" s="40">
        <f t="shared" si="0"/>
        <v>20</v>
      </c>
      <c r="AG150" s="40">
        <f t="shared" si="1"/>
        <v>5</v>
      </c>
      <c r="AH150" s="40" t="str">
        <f t="shared" si="2"/>
        <v>08608700000089205</v>
      </c>
      <c r="AI150" s="44">
        <f t="shared" si="3"/>
        <v>1191700</v>
      </c>
      <c r="AJ150" s="47">
        <f>IF(AD150&lt;10000,IFERROR(VLOOKUP(AH150,'BK06'!$X$9:$Y$1196,2,0),""),AD150)</f>
        <v>1191700</v>
      </c>
      <c r="AK150" s="49" t="str">
        <f>IFERROR(VLOOKUP(AH150,'BK06'!$X$9:$Z$1164,3,0),"")</f>
        <v>AC/018P-0349975</v>
      </c>
      <c r="AL150" s="40"/>
      <c r="AM150" s="51" t="str">
        <f t="shared" si="6"/>
        <v>QK co HDBH so 08608700000089 can phai dong phi 1191700d vao ngay 20/5. Vui long lien he TVV de duoc ho tro thu phi!</v>
      </c>
      <c r="AN150" s="54" t="str">
        <f t="shared" si="5"/>
        <v>0961025638</v>
      </c>
    </row>
    <row r="151" spans="1:40" ht="13.5" customHeight="1">
      <c r="A151" s="25">
        <v>146</v>
      </c>
      <c r="B151" s="28" t="s">
        <v>74</v>
      </c>
      <c r="C151" s="28"/>
      <c r="D151" s="32" t="s">
        <v>80</v>
      </c>
      <c r="E151" s="28" t="s">
        <v>82</v>
      </c>
      <c r="F151" s="32" t="s">
        <v>83</v>
      </c>
      <c r="G151" s="28" t="s">
        <v>84</v>
      </c>
      <c r="H151" s="32" t="s">
        <v>85</v>
      </c>
      <c r="I151" s="28" t="s">
        <v>86</v>
      </c>
      <c r="J151" s="32" t="s">
        <v>166</v>
      </c>
      <c r="K151" s="28" t="s">
        <v>165</v>
      </c>
      <c r="L151" s="28" t="s">
        <v>89</v>
      </c>
      <c r="M151" s="34">
        <v>37733</v>
      </c>
      <c r="N151" s="34"/>
      <c r="O151" s="28" t="s">
        <v>1508</v>
      </c>
      <c r="P151" s="28" t="s">
        <v>1453</v>
      </c>
      <c r="Q151" s="28" t="s">
        <v>1745</v>
      </c>
      <c r="R151" s="28"/>
      <c r="S151" s="28"/>
      <c r="T151" s="28" t="s">
        <v>1794</v>
      </c>
      <c r="U151" s="28" t="s">
        <v>1507</v>
      </c>
      <c r="V151" s="28"/>
      <c r="W151" s="34">
        <v>43605</v>
      </c>
      <c r="X151" s="34">
        <v>43635</v>
      </c>
      <c r="Y151" s="36">
        <v>1027183</v>
      </c>
      <c r="Z151" s="36">
        <v>1027183</v>
      </c>
      <c r="AA151" s="34">
        <v>43612</v>
      </c>
      <c r="AB151" s="32"/>
      <c r="AC151" s="36">
        <v>1027183</v>
      </c>
      <c r="AD151" s="36"/>
      <c r="AE151" s="28" t="s">
        <v>95</v>
      </c>
      <c r="AF151" s="40">
        <f t="shared" si="0"/>
        <v>20</v>
      </c>
      <c r="AG151" s="40">
        <f t="shared" si="1"/>
        <v>5</v>
      </c>
      <c r="AH151" s="40" t="str">
        <f t="shared" si="2"/>
        <v>569261555205</v>
      </c>
      <c r="AI151" s="44">
        <f t="shared" si="3"/>
        <v>1027183</v>
      </c>
      <c r="AJ151" s="47">
        <f>IF(AD151&lt;10000,IFERROR(VLOOKUP(AH151,'BK06'!$X$9:$Y$1196,2,0),""),AD151)</f>
        <v>1027183</v>
      </c>
      <c r="AK151" s="49" t="str">
        <f>IFERROR(VLOOKUP(AH151,'BK06'!$X$9:$Z$1164,3,0),"")</f>
        <v>AC/018P-0349979</v>
      </c>
      <c r="AL151" s="40"/>
      <c r="AM151" s="51" t="str">
        <f t="shared" si="6"/>
        <v>QK co HDBH so 569261555 can phai dong phi 1027183d vao ngay 20/5. Vui long lien he TVV de duoc ho tro thu phi!</v>
      </c>
      <c r="AN151" s="54" t="str">
        <f t="shared" si="5"/>
        <v>0983531496</v>
      </c>
    </row>
    <row r="152" spans="1:40" ht="13.5" customHeight="1">
      <c r="A152" s="25">
        <v>147</v>
      </c>
      <c r="B152" s="28" t="s">
        <v>74</v>
      </c>
      <c r="C152" s="28"/>
      <c r="D152" s="32" t="s">
        <v>80</v>
      </c>
      <c r="E152" s="28" t="s">
        <v>82</v>
      </c>
      <c r="F152" s="32" t="s">
        <v>83</v>
      </c>
      <c r="G152" s="28" t="s">
        <v>84</v>
      </c>
      <c r="H152" s="32" t="s">
        <v>85</v>
      </c>
      <c r="I152" s="28" t="s">
        <v>86</v>
      </c>
      <c r="J152" s="32" t="s">
        <v>166</v>
      </c>
      <c r="K152" s="28" t="s">
        <v>165</v>
      </c>
      <c r="L152" s="28" t="s">
        <v>89</v>
      </c>
      <c r="M152" s="34">
        <v>37733</v>
      </c>
      <c r="N152" s="34"/>
      <c r="O152" s="28" t="s">
        <v>1514</v>
      </c>
      <c r="P152" s="28" t="s">
        <v>88</v>
      </c>
      <c r="Q152" s="28" t="s">
        <v>1867</v>
      </c>
      <c r="R152" s="28" t="s">
        <v>1868</v>
      </c>
      <c r="S152" s="28"/>
      <c r="T152" s="28" t="s">
        <v>1869</v>
      </c>
      <c r="U152" s="28" t="s">
        <v>1513</v>
      </c>
      <c r="V152" s="28"/>
      <c r="W152" s="34">
        <v>43605</v>
      </c>
      <c r="X152" s="34">
        <v>43635</v>
      </c>
      <c r="Y152" s="36">
        <v>1019785</v>
      </c>
      <c r="Z152" s="36">
        <v>1019785</v>
      </c>
      <c r="AA152" s="34">
        <v>43602</v>
      </c>
      <c r="AB152" s="32"/>
      <c r="AC152" s="36">
        <v>1019785</v>
      </c>
      <c r="AD152" s="36"/>
      <c r="AE152" s="28" t="s">
        <v>95</v>
      </c>
      <c r="AF152" s="40">
        <f t="shared" si="0"/>
        <v>20</v>
      </c>
      <c r="AG152" s="40">
        <f t="shared" si="1"/>
        <v>5</v>
      </c>
      <c r="AH152" s="40" t="str">
        <f t="shared" si="2"/>
        <v>569262588205</v>
      </c>
      <c r="AI152" s="44">
        <f t="shared" si="3"/>
        <v>1019785</v>
      </c>
      <c r="AJ152" s="47">
        <f>IF(AD152&lt;10000,IFERROR(VLOOKUP(AH152,'BK06'!$X$9:$Y$1196,2,0),""),AD152)</f>
        <v>1019785</v>
      </c>
      <c r="AK152" s="49" t="str">
        <f>IFERROR(VLOOKUP(AH152,'BK06'!$X$9:$Z$1164,3,0),"")</f>
        <v>AC/018P-0349980</v>
      </c>
      <c r="AL152" s="40"/>
      <c r="AM152" s="51" t="str">
        <f t="shared" si="6"/>
        <v>QK co HDBH so 569262588 can phai dong phi 1019785d vao ngay 20/5. Vui long lien he TVV de duoc ho tro thu phi!</v>
      </c>
      <c r="AN152" s="54" t="str">
        <f t="shared" si="5"/>
        <v>03497163380378505281</v>
      </c>
    </row>
    <row r="153" spans="1:40" ht="13.5" customHeight="1">
      <c r="A153" s="25">
        <v>148</v>
      </c>
      <c r="B153" s="28" t="s">
        <v>74</v>
      </c>
      <c r="C153" s="28"/>
      <c r="D153" s="32" t="s">
        <v>80</v>
      </c>
      <c r="E153" s="28" t="s">
        <v>82</v>
      </c>
      <c r="F153" s="32" t="s">
        <v>83</v>
      </c>
      <c r="G153" s="28" t="s">
        <v>84</v>
      </c>
      <c r="H153" s="32" t="s">
        <v>85</v>
      </c>
      <c r="I153" s="28" t="s">
        <v>86</v>
      </c>
      <c r="J153" s="32" t="s">
        <v>166</v>
      </c>
      <c r="K153" s="28" t="s">
        <v>165</v>
      </c>
      <c r="L153" s="28" t="s">
        <v>89</v>
      </c>
      <c r="M153" s="34">
        <v>37733</v>
      </c>
      <c r="N153" s="34"/>
      <c r="O153" s="28" t="s">
        <v>1475</v>
      </c>
      <c r="P153" s="28" t="s">
        <v>1476</v>
      </c>
      <c r="Q153" s="28" t="s">
        <v>1878</v>
      </c>
      <c r="R153" s="28"/>
      <c r="S153" s="28"/>
      <c r="T153" s="28"/>
      <c r="U153" s="28" t="s">
        <v>1473</v>
      </c>
      <c r="V153" s="28"/>
      <c r="W153" s="34">
        <v>43605</v>
      </c>
      <c r="X153" s="34">
        <v>43635</v>
      </c>
      <c r="Y153" s="36">
        <v>202900</v>
      </c>
      <c r="Z153" s="36"/>
      <c r="AA153" s="34"/>
      <c r="AB153" s="32"/>
      <c r="AC153" s="36">
        <v>202900</v>
      </c>
      <c r="AD153" s="36"/>
      <c r="AE153" s="28" t="s">
        <v>180</v>
      </c>
      <c r="AF153" s="40">
        <f t="shared" si="0"/>
        <v>20</v>
      </c>
      <c r="AG153" s="40">
        <f t="shared" si="1"/>
        <v>5</v>
      </c>
      <c r="AH153" s="40" t="str">
        <f t="shared" si="2"/>
        <v>03701800035717205</v>
      </c>
      <c r="AI153" s="44">
        <f t="shared" si="3"/>
        <v>202900</v>
      </c>
      <c r="AJ153" s="47">
        <f>IF(AD153&lt;10000,IFERROR(VLOOKUP(AH153,'BK06'!$X$9:$Y$1196,2,0),""),AD153)</f>
        <v>202900</v>
      </c>
      <c r="AK153" s="49" t="str">
        <f>IFERROR(VLOOKUP(AH153,'BK06'!$X$9:$Z$1164,3,0),"")</f>
        <v>AC/018P-0349973</v>
      </c>
      <c r="AL153" s="40"/>
      <c r="AM153" s="51" t="str">
        <f t="shared" si="6"/>
        <v>QK co HDBH so 03701800035717 can phai dong phi 202900d vao ngay 20/5. Vui long lien he TVV de duoc ho tro thu phi!</v>
      </c>
      <c r="AN153" s="54" t="str">
        <f t="shared" si="5"/>
        <v/>
      </c>
    </row>
    <row r="154" spans="1:40" ht="13.5" customHeight="1">
      <c r="A154" s="25">
        <v>149</v>
      </c>
      <c r="B154" s="28" t="s">
        <v>74</v>
      </c>
      <c r="C154" s="28"/>
      <c r="D154" s="32" t="s">
        <v>80</v>
      </c>
      <c r="E154" s="28" t="s">
        <v>82</v>
      </c>
      <c r="F154" s="32" t="s">
        <v>83</v>
      </c>
      <c r="G154" s="28" t="s">
        <v>84</v>
      </c>
      <c r="H154" s="32" t="s">
        <v>85</v>
      </c>
      <c r="I154" s="28" t="s">
        <v>86</v>
      </c>
      <c r="J154" s="32" t="s">
        <v>166</v>
      </c>
      <c r="K154" s="28" t="s">
        <v>165</v>
      </c>
      <c r="L154" s="28" t="s">
        <v>89</v>
      </c>
      <c r="M154" s="34">
        <v>37733</v>
      </c>
      <c r="N154" s="34"/>
      <c r="O154" s="28" t="s">
        <v>1525</v>
      </c>
      <c r="P154" s="28" t="s">
        <v>201</v>
      </c>
      <c r="Q154" s="28" t="s">
        <v>1887</v>
      </c>
      <c r="R154" s="28"/>
      <c r="S154" s="28"/>
      <c r="T154" s="28" t="s">
        <v>1890</v>
      </c>
      <c r="U154" s="28" t="s">
        <v>1524</v>
      </c>
      <c r="V154" s="28"/>
      <c r="W154" s="34">
        <v>43605</v>
      </c>
      <c r="X154" s="34">
        <v>43635</v>
      </c>
      <c r="Y154" s="36">
        <v>2050000</v>
      </c>
      <c r="Z154" s="36">
        <v>2050000</v>
      </c>
      <c r="AA154" s="34">
        <v>43602</v>
      </c>
      <c r="AB154" s="32"/>
      <c r="AC154" s="36">
        <v>2050000</v>
      </c>
      <c r="AD154" s="36"/>
      <c r="AE154" s="28" t="s">
        <v>95</v>
      </c>
      <c r="AF154" s="40">
        <f t="shared" si="0"/>
        <v>20</v>
      </c>
      <c r="AG154" s="40">
        <f t="shared" si="1"/>
        <v>5</v>
      </c>
      <c r="AH154" s="40" t="str">
        <f t="shared" si="2"/>
        <v>569262639205</v>
      </c>
      <c r="AI154" s="44">
        <f t="shared" si="3"/>
        <v>2050000</v>
      </c>
      <c r="AJ154" s="47">
        <f>IF(AD154&lt;10000,IFERROR(VLOOKUP(AH154,'BK06'!$X$9:$Y$1196,2,0),""),AD154)</f>
        <v>2050000</v>
      </c>
      <c r="AK154" s="49" t="str">
        <f>IFERROR(VLOOKUP(AH154,'BK06'!$X$9:$Z$1164,3,0),"")</f>
        <v>AC/018P-0349982</v>
      </c>
      <c r="AL154" s="40"/>
      <c r="AM154" s="51" t="str">
        <f t="shared" si="6"/>
        <v>QK co HDBH so 569262639 can phai dong phi 2050000d vao ngay 20/5. Vui long lien he TVV de duoc ho tro thu phi!</v>
      </c>
      <c r="AN154" s="54" t="str">
        <f t="shared" si="5"/>
        <v>01655772500</v>
      </c>
    </row>
    <row r="155" spans="1:40" ht="13.5" customHeight="1">
      <c r="A155" s="25">
        <v>150</v>
      </c>
      <c r="B155" s="28" t="s">
        <v>74</v>
      </c>
      <c r="C155" s="28"/>
      <c r="D155" s="32" t="s">
        <v>80</v>
      </c>
      <c r="E155" s="28" t="s">
        <v>82</v>
      </c>
      <c r="F155" s="32" t="s">
        <v>83</v>
      </c>
      <c r="G155" s="28" t="s">
        <v>84</v>
      </c>
      <c r="H155" s="32" t="s">
        <v>85</v>
      </c>
      <c r="I155" s="28" t="s">
        <v>86</v>
      </c>
      <c r="J155" s="32" t="s">
        <v>166</v>
      </c>
      <c r="K155" s="28" t="s">
        <v>165</v>
      </c>
      <c r="L155" s="28" t="s">
        <v>89</v>
      </c>
      <c r="M155" s="34">
        <v>37733</v>
      </c>
      <c r="N155" s="34"/>
      <c r="O155" s="28" t="s">
        <v>1504</v>
      </c>
      <c r="P155" s="28" t="s">
        <v>1505</v>
      </c>
      <c r="Q155" s="28" t="s">
        <v>1509</v>
      </c>
      <c r="R155" s="28"/>
      <c r="S155" s="28"/>
      <c r="T155" s="28" t="s">
        <v>1898</v>
      </c>
      <c r="U155" s="28" t="s">
        <v>1503</v>
      </c>
      <c r="V155" s="28"/>
      <c r="W155" s="34">
        <v>43605</v>
      </c>
      <c r="X155" s="34">
        <v>43635</v>
      </c>
      <c r="Y155" s="36">
        <v>503200</v>
      </c>
      <c r="Z155" s="36">
        <v>503200</v>
      </c>
      <c r="AA155" s="34">
        <v>43608</v>
      </c>
      <c r="AB155" s="32"/>
      <c r="AC155" s="36">
        <v>503200</v>
      </c>
      <c r="AD155" s="36"/>
      <c r="AE155" s="28" t="s">
        <v>95</v>
      </c>
      <c r="AF155" s="40">
        <f t="shared" si="0"/>
        <v>20</v>
      </c>
      <c r="AG155" s="40">
        <f t="shared" si="1"/>
        <v>5</v>
      </c>
      <c r="AH155" s="40" t="str">
        <f t="shared" si="2"/>
        <v>568988970205</v>
      </c>
      <c r="AI155" s="44">
        <f t="shared" si="3"/>
        <v>503200</v>
      </c>
      <c r="AJ155" s="47">
        <f>IF(AD155&lt;10000,IFERROR(VLOOKUP(AH155,'BK06'!$X$9:$Y$1196,2,0),""),AD155)</f>
        <v>503200</v>
      </c>
      <c r="AK155" s="49" t="str">
        <f>IFERROR(VLOOKUP(AH155,'BK06'!$X$9:$Z$1164,3,0),"")</f>
        <v>AC/018P-0349978</v>
      </c>
      <c r="AL155" s="40"/>
      <c r="AM155" s="51" t="str">
        <f t="shared" si="6"/>
        <v>QK co HDBH so 568988970 can phai dong phi 503200d vao ngay 20/5. Vui long lien he TVV de duoc ho tro thu phi!</v>
      </c>
      <c r="AN155" s="54" t="str">
        <f t="shared" si="5"/>
        <v>01659786112</v>
      </c>
    </row>
    <row r="156" spans="1:40" ht="13.5" customHeight="1">
      <c r="A156" s="25">
        <v>151</v>
      </c>
      <c r="B156" s="28" t="s">
        <v>74</v>
      </c>
      <c r="C156" s="28"/>
      <c r="D156" s="32" t="s">
        <v>80</v>
      </c>
      <c r="E156" s="28" t="s">
        <v>82</v>
      </c>
      <c r="F156" s="32" t="s">
        <v>83</v>
      </c>
      <c r="G156" s="28" t="s">
        <v>84</v>
      </c>
      <c r="H156" s="32" t="s">
        <v>85</v>
      </c>
      <c r="I156" s="28" t="s">
        <v>86</v>
      </c>
      <c r="J156" s="32" t="s">
        <v>166</v>
      </c>
      <c r="K156" s="28" t="s">
        <v>165</v>
      </c>
      <c r="L156" s="28" t="s">
        <v>89</v>
      </c>
      <c r="M156" s="34">
        <v>37733</v>
      </c>
      <c r="N156" s="34"/>
      <c r="O156" s="28" t="s">
        <v>1470</v>
      </c>
      <c r="P156" s="28" t="s">
        <v>1471</v>
      </c>
      <c r="Q156" s="28" t="s">
        <v>1909</v>
      </c>
      <c r="R156" s="28"/>
      <c r="S156" s="28"/>
      <c r="T156" s="28"/>
      <c r="U156" s="28" t="s">
        <v>1468</v>
      </c>
      <c r="V156" s="28" t="s">
        <v>1468</v>
      </c>
      <c r="W156" s="34">
        <v>43605</v>
      </c>
      <c r="X156" s="34">
        <v>43696</v>
      </c>
      <c r="Y156" s="36">
        <v>132800</v>
      </c>
      <c r="Z156" s="36">
        <v>132800</v>
      </c>
      <c r="AA156" s="34">
        <v>43605</v>
      </c>
      <c r="AB156" s="32"/>
      <c r="AC156" s="36">
        <v>132800</v>
      </c>
      <c r="AD156" s="36"/>
      <c r="AE156" s="28" t="s">
        <v>180</v>
      </c>
      <c r="AF156" s="40">
        <f t="shared" si="0"/>
        <v>20</v>
      </c>
      <c r="AG156" s="40">
        <f t="shared" si="1"/>
        <v>5</v>
      </c>
      <c r="AH156" s="40" t="str">
        <f t="shared" si="2"/>
        <v>02301800226330205</v>
      </c>
      <c r="AI156" s="44">
        <f t="shared" si="3"/>
        <v>132800</v>
      </c>
      <c r="AJ156" s="47">
        <f>IF(AD156&lt;10000,IFERROR(VLOOKUP(AH156,'BK06'!$X$9:$Y$1196,2,0),""),AD156)</f>
        <v>132800</v>
      </c>
      <c r="AK156" s="49" t="str">
        <f>IFERROR(VLOOKUP(AH156,'BK06'!$X$9:$Z$1164,3,0),"")</f>
        <v>AC/018P-0349972</v>
      </c>
      <c r="AL156" s="40"/>
      <c r="AM156" s="51" t="str">
        <f t="shared" si="6"/>
        <v>QK co HDBH so 02301800226330 can phai dong phi 132800d vao ngay 20/5. Vui long lien he TVV de duoc ho tro thu phi!</v>
      </c>
      <c r="AN156" s="54" t="str">
        <f t="shared" si="5"/>
        <v/>
      </c>
    </row>
    <row r="157" spans="1:40" ht="13.5" customHeight="1">
      <c r="A157" s="25">
        <v>152</v>
      </c>
      <c r="B157" s="28" t="s">
        <v>74</v>
      </c>
      <c r="C157" s="28"/>
      <c r="D157" s="32" t="s">
        <v>80</v>
      </c>
      <c r="E157" s="28" t="s">
        <v>82</v>
      </c>
      <c r="F157" s="32" t="s">
        <v>83</v>
      </c>
      <c r="G157" s="28" t="s">
        <v>84</v>
      </c>
      <c r="H157" s="32" t="s">
        <v>85</v>
      </c>
      <c r="I157" s="28" t="s">
        <v>86</v>
      </c>
      <c r="J157" s="32" t="s">
        <v>166</v>
      </c>
      <c r="K157" s="28" t="s">
        <v>165</v>
      </c>
      <c r="L157" s="28" t="s">
        <v>89</v>
      </c>
      <c r="M157" s="34">
        <v>37733</v>
      </c>
      <c r="N157" s="34"/>
      <c r="O157" s="28" t="s">
        <v>565</v>
      </c>
      <c r="P157" s="28" t="s">
        <v>566</v>
      </c>
      <c r="Q157" s="28" t="s">
        <v>567</v>
      </c>
      <c r="R157" s="28"/>
      <c r="S157" s="28"/>
      <c r="T157" s="28" t="s">
        <v>568</v>
      </c>
      <c r="U157" s="28" t="s">
        <v>1922</v>
      </c>
      <c r="V157" s="28"/>
      <c r="W157" s="34">
        <v>43605</v>
      </c>
      <c r="X157" s="34">
        <v>43635</v>
      </c>
      <c r="Y157" s="36">
        <v>515060</v>
      </c>
      <c r="Z157" s="36"/>
      <c r="AA157" s="34"/>
      <c r="AB157" s="32"/>
      <c r="AC157" s="36">
        <v>515060</v>
      </c>
      <c r="AD157" s="36"/>
      <c r="AE157" s="28" t="s">
        <v>95</v>
      </c>
      <c r="AF157" s="40">
        <f t="shared" si="0"/>
        <v>20</v>
      </c>
      <c r="AG157" s="40">
        <f t="shared" si="1"/>
        <v>5</v>
      </c>
      <c r="AH157" s="40" t="str">
        <f t="shared" si="2"/>
        <v>568667809205</v>
      </c>
      <c r="AI157" s="44">
        <f t="shared" si="3"/>
        <v>515060</v>
      </c>
      <c r="AJ157" s="47" t="str">
        <f>IF(AD157&lt;10000,IFERROR(VLOOKUP(AH157,'BK06'!$X$9:$Y$1196,2,0),""),AD157)</f>
        <v/>
      </c>
      <c r="AK157" s="49" t="str">
        <f>IFERROR(VLOOKUP(AH157,'BK06'!$X$9:$Z$1164,3,0),"")</f>
        <v/>
      </c>
      <c r="AL157" s="40"/>
      <c r="AM157" s="51" t="str">
        <f t="shared" si="6"/>
        <v>QK co HDBH so 568667809 can phai dong phi 515060d vao ngay 20/5. Vui long lien he TVV de duoc ho tro thu phi!</v>
      </c>
      <c r="AN157" s="54" t="str">
        <f t="shared" si="5"/>
        <v>01268229828</v>
      </c>
    </row>
    <row r="158" spans="1:40" ht="13.5" customHeight="1">
      <c r="A158" s="25">
        <v>153</v>
      </c>
      <c r="B158" s="28" t="s">
        <v>74</v>
      </c>
      <c r="C158" s="28"/>
      <c r="D158" s="32" t="s">
        <v>80</v>
      </c>
      <c r="E158" s="28" t="s">
        <v>82</v>
      </c>
      <c r="F158" s="32" t="s">
        <v>83</v>
      </c>
      <c r="G158" s="28" t="s">
        <v>84</v>
      </c>
      <c r="H158" s="32" t="s">
        <v>85</v>
      </c>
      <c r="I158" s="28" t="s">
        <v>86</v>
      </c>
      <c r="J158" s="32" t="s">
        <v>166</v>
      </c>
      <c r="K158" s="28" t="s">
        <v>165</v>
      </c>
      <c r="L158" s="28" t="s">
        <v>89</v>
      </c>
      <c r="M158" s="34">
        <v>37733</v>
      </c>
      <c r="N158" s="34"/>
      <c r="O158" s="28" t="s">
        <v>1517</v>
      </c>
      <c r="P158" s="28" t="s">
        <v>1518</v>
      </c>
      <c r="Q158" s="28" t="s">
        <v>1930</v>
      </c>
      <c r="R158" s="28"/>
      <c r="S158" s="28" t="s">
        <v>1931</v>
      </c>
      <c r="T158" s="28" t="s">
        <v>1932</v>
      </c>
      <c r="U158" s="28" t="s">
        <v>1516</v>
      </c>
      <c r="V158" s="28"/>
      <c r="W158" s="34">
        <v>43605</v>
      </c>
      <c r="X158" s="34">
        <v>43635</v>
      </c>
      <c r="Y158" s="36">
        <v>1000000</v>
      </c>
      <c r="Z158" s="36">
        <v>1000000</v>
      </c>
      <c r="AA158" s="34">
        <v>43612</v>
      </c>
      <c r="AB158" s="32"/>
      <c r="AC158" s="36">
        <v>1000000</v>
      </c>
      <c r="AD158" s="36"/>
      <c r="AE158" s="28" t="s">
        <v>95</v>
      </c>
      <c r="AF158" s="40">
        <f t="shared" si="0"/>
        <v>20</v>
      </c>
      <c r="AG158" s="40">
        <f t="shared" si="1"/>
        <v>5</v>
      </c>
      <c r="AH158" s="40" t="str">
        <f t="shared" si="2"/>
        <v>569262621205</v>
      </c>
      <c r="AI158" s="44">
        <f t="shared" si="3"/>
        <v>1000000</v>
      </c>
      <c r="AJ158" s="47">
        <f>IF(AD158&lt;10000,IFERROR(VLOOKUP(AH158,'BK06'!$X$9:$Y$1196,2,0),""),AD158)</f>
        <v>1000000</v>
      </c>
      <c r="AK158" s="49" t="str">
        <f>IFERROR(VLOOKUP(AH158,'BK06'!$X$9:$Z$1164,3,0),"")</f>
        <v>AC/018P-0349981</v>
      </c>
      <c r="AL158" s="40"/>
      <c r="AM158" s="51" t="str">
        <f t="shared" si="6"/>
        <v>QK co HDBH so 569262621 can phai dong phi 1000000d vao ngay 20/5. Vui long lien he TVV de duoc ho tro thu phi!</v>
      </c>
      <c r="AN158" s="54" t="str">
        <f t="shared" si="5"/>
        <v>09473187060988119991</v>
      </c>
    </row>
    <row r="159" spans="1:40" ht="13.5" customHeight="1">
      <c r="A159" s="25">
        <v>154</v>
      </c>
      <c r="B159" s="28" t="s">
        <v>74</v>
      </c>
      <c r="C159" s="28"/>
      <c r="D159" s="32" t="s">
        <v>80</v>
      </c>
      <c r="E159" s="28" t="s">
        <v>82</v>
      </c>
      <c r="F159" s="32" t="s">
        <v>83</v>
      </c>
      <c r="G159" s="28" t="s">
        <v>84</v>
      </c>
      <c r="H159" s="32" t="s">
        <v>85</v>
      </c>
      <c r="I159" s="28" t="s">
        <v>86</v>
      </c>
      <c r="J159" s="32" t="s">
        <v>166</v>
      </c>
      <c r="K159" s="28" t="s">
        <v>165</v>
      </c>
      <c r="L159" s="28" t="s">
        <v>89</v>
      </c>
      <c r="M159" s="34">
        <v>37733</v>
      </c>
      <c r="N159" s="34"/>
      <c r="O159" s="28" t="s">
        <v>1495</v>
      </c>
      <c r="P159" s="28" t="s">
        <v>1496</v>
      </c>
      <c r="Q159" s="28" t="s">
        <v>1941</v>
      </c>
      <c r="R159" s="28"/>
      <c r="S159" s="28"/>
      <c r="T159" s="28" t="s">
        <v>1942</v>
      </c>
      <c r="U159" s="28" t="s">
        <v>1494</v>
      </c>
      <c r="V159" s="28"/>
      <c r="W159" s="34">
        <v>43605</v>
      </c>
      <c r="X159" s="34">
        <v>43696</v>
      </c>
      <c r="Y159" s="36">
        <v>1000000</v>
      </c>
      <c r="Z159" s="36">
        <v>1000000</v>
      </c>
      <c r="AA159" s="34">
        <v>43606</v>
      </c>
      <c r="AB159" s="32"/>
      <c r="AC159" s="36">
        <v>1000000</v>
      </c>
      <c r="AD159" s="36"/>
      <c r="AE159" s="28" t="s">
        <v>95</v>
      </c>
      <c r="AF159" s="40">
        <f t="shared" si="0"/>
        <v>20</v>
      </c>
      <c r="AG159" s="40">
        <f t="shared" si="1"/>
        <v>5</v>
      </c>
      <c r="AH159" s="40" t="str">
        <f t="shared" si="2"/>
        <v>568635120205</v>
      </c>
      <c r="AI159" s="44">
        <f t="shared" si="3"/>
        <v>1000000</v>
      </c>
      <c r="AJ159" s="47">
        <f>IF(AD159&lt;10000,IFERROR(VLOOKUP(AH159,'BK06'!$X$9:$Y$1196,2,0),""),AD159)</f>
        <v>1000000</v>
      </c>
      <c r="AK159" s="49" t="str">
        <f>IFERROR(VLOOKUP(AH159,'BK06'!$X$9:$Z$1164,3,0),"")</f>
        <v>AC/018P-0349976</v>
      </c>
      <c r="AL159" s="40"/>
      <c r="AM159" s="51" t="str">
        <f t="shared" si="6"/>
        <v>QK co HDBH so 568635120 can phai dong phi 1000000d vao ngay 20/5. Vui long lien he TVV de duoc ho tro thu phi!</v>
      </c>
      <c r="AN159" s="54" t="str">
        <f t="shared" si="5"/>
        <v>01673132858</v>
      </c>
    </row>
    <row r="160" spans="1:40" ht="13.5" customHeight="1">
      <c r="A160" s="25">
        <v>155</v>
      </c>
      <c r="B160" s="28" t="s">
        <v>74</v>
      </c>
      <c r="C160" s="28"/>
      <c r="D160" s="32" t="s">
        <v>80</v>
      </c>
      <c r="E160" s="28" t="s">
        <v>82</v>
      </c>
      <c r="F160" s="32" t="s">
        <v>83</v>
      </c>
      <c r="G160" s="28" t="s">
        <v>84</v>
      </c>
      <c r="H160" s="32" t="s">
        <v>85</v>
      </c>
      <c r="I160" s="28" t="s">
        <v>86</v>
      </c>
      <c r="J160" s="32" t="s">
        <v>166</v>
      </c>
      <c r="K160" s="28" t="s">
        <v>165</v>
      </c>
      <c r="L160" s="28" t="s">
        <v>89</v>
      </c>
      <c r="M160" s="34">
        <v>37733</v>
      </c>
      <c r="N160" s="34"/>
      <c r="O160" s="28" t="s">
        <v>1483</v>
      </c>
      <c r="P160" s="28" t="s">
        <v>1484</v>
      </c>
      <c r="Q160" s="28" t="s">
        <v>1951</v>
      </c>
      <c r="R160" s="28"/>
      <c r="S160" s="28"/>
      <c r="T160" s="28"/>
      <c r="U160" s="28" t="s">
        <v>1481</v>
      </c>
      <c r="V160" s="28" t="s">
        <v>1481</v>
      </c>
      <c r="W160" s="34">
        <v>43605</v>
      </c>
      <c r="X160" s="34">
        <v>43635</v>
      </c>
      <c r="Y160" s="36">
        <v>185000</v>
      </c>
      <c r="Z160" s="36">
        <v>185000</v>
      </c>
      <c r="AA160" s="34">
        <v>43602</v>
      </c>
      <c r="AB160" s="32"/>
      <c r="AC160" s="36">
        <v>185000</v>
      </c>
      <c r="AD160" s="36"/>
      <c r="AE160" s="28" t="s">
        <v>180</v>
      </c>
      <c r="AF160" s="40">
        <f t="shared" si="0"/>
        <v>20</v>
      </c>
      <c r="AG160" s="40">
        <f t="shared" si="1"/>
        <v>5</v>
      </c>
      <c r="AH160" s="40" t="str">
        <f t="shared" si="2"/>
        <v>05701800005336205</v>
      </c>
      <c r="AI160" s="44">
        <f t="shared" si="3"/>
        <v>185000</v>
      </c>
      <c r="AJ160" s="47">
        <f>IF(AD160&lt;10000,IFERROR(VLOOKUP(AH160,'BK06'!$X$9:$Y$1196,2,0),""),AD160)</f>
        <v>185000</v>
      </c>
      <c r="AK160" s="49" t="str">
        <f>IFERROR(VLOOKUP(AH160,'BK06'!$X$9:$Z$1164,3,0),"")</f>
        <v>AC/018P-0349974</v>
      </c>
      <c r="AL160" s="40"/>
      <c r="AM160" s="51" t="str">
        <f t="shared" si="6"/>
        <v>QK co HDBH so 05701800005336 can phai dong phi 185000d vao ngay 20/5. Vui long lien he TVV de duoc ho tro thu phi!</v>
      </c>
      <c r="AN160" s="54" t="str">
        <f t="shared" si="5"/>
        <v/>
      </c>
    </row>
    <row r="161" spans="1:40" ht="13.5" customHeight="1">
      <c r="A161" s="25">
        <v>156</v>
      </c>
      <c r="B161" s="28" t="s">
        <v>74</v>
      </c>
      <c r="C161" s="28"/>
      <c r="D161" s="32" t="s">
        <v>80</v>
      </c>
      <c r="E161" s="28" t="s">
        <v>82</v>
      </c>
      <c r="F161" s="32" t="s">
        <v>83</v>
      </c>
      <c r="G161" s="28" t="s">
        <v>84</v>
      </c>
      <c r="H161" s="32" t="s">
        <v>85</v>
      </c>
      <c r="I161" s="28" t="s">
        <v>86</v>
      </c>
      <c r="J161" s="32" t="s">
        <v>166</v>
      </c>
      <c r="K161" s="28" t="s">
        <v>165</v>
      </c>
      <c r="L161" s="28" t="s">
        <v>89</v>
      </c>
      <c r="M161" s="34">
        <v>37733</v>
      </c>
      <c r="N161" s="34"/>
      <c r="O161" s="28" t="s">
        <v>581</v>
      </c>
      <c r="P161" s="28" t="s">
        <v>582</v>
      </c>
      <c r="Q161" s="28" t="s">
        <v>583</v>
      </c>
      <c r="R161" s="28" t="s">
        <v>584</v>
      </c>
      <c r="S161" s="28"/>
      <c r="T161" s="28"/>
      <c r="U161" s="28" t="s">
        <v>586</v>
      </c>
      <c r="V161" s="28"/>
      <c r="W161" s="34">
        <v>43606</v>
      </c>
      <c r="X161" s="34">
        <v>43636</v>
      </c>
      <c r="Y161" s="36">
        <v>29600</v>
      </c>
      <c r="Z161" s="36"/>
      <c r="AA161" s="34"/>
      <c r="AB161" s="32"/>
      <c r="AC161" s="36">
        <v>29600</v>
      </c>
      <c r="AD161" s="36"/>
      <c r="AE161" s="28" t="s">
        <v>180</v>
      </c>
      <c r="AF161" s="40">
        <f t="shared" si="0"/>
        <v>21</v>
      </c>
      <c r="AG161" s="40">
        <f t="shared" si="1"/>
        <v>5</v>
      </c>
      <c r="AH161" s="40" t="str">
        <f t="shared" si="2"/>
        <v>02401800008216215</v>
      </c>
      <c r="AI161" s="44">
        <f t="shared" si="3"/>
        <v>29600</v>
      </c>
      <c r="AJ161" s="47">
        <f>IF(AD161&lt;10000,IFERROR(VLOOKUP(AH161,'BK06'!$X$9:$Y$1196,2,0),""),AD161)</f>
        <v>29600</v>
      </c>
      <c r="AK161" s="49" t="str">
        <f>IFERROR(VLOOKUP(AH161,'BK06'!$X$9:$Z$1164,3,0),"")</f>
        <v>AC/018P-0349983</v>
      </c>
      <c r="AL161" s="40"/>
      <c r="AM161" s="51" t="str">
        <f t="shared" si="6"/>
        <v>QK co HDBH so 02401800008216 can phai dong phi 29600d vao ngay 21/5. Vui long lien he TVV de duoc ho tro thu phi!</v>
      </c>
      <c r="AN161" s="54" t="str">
        <f t="shared" si="5"/>
        <v>0968209890</v>
      </c>
    </row>
    <row r="162" spans="1:40" ht="13.5" customHeight="1">
      <c r="A162" s="25">
        <v>157</v>
      </c>
      <c r="B162" s="28" t="s">
        <v>74</v>
      </c>
      <c r="C162" s="28"/>
      <c r="D162" s="32" t="s">
        <v>80</v>
      </c>
      <c r="E162" s="28" t="s">
        <v>82</v>
      </c>
      <c r="F162" s="32" t="s">
        <v>83</v>
      </c>
      <c r="G162" s="28" t="s">
        <v>84</v>
      </c>
      <c r="H162" s="32" t="s">
        <v>85</v>
      </c>
      <c r="I162" s="28" t="s">
        <v>86</v>
      </c>
      <c r="J162" s="32" t="s">
        <v>166</v>
      </c>
      <c r="K162" s="28" t="s">
        <v>165</v>
      </c>
      <c r="L162" s="28" t="s">
        <v>89</v>
      </c>
      <c r="M162" s="34">
        <v>37733</v>
      </c>
      <c r="N162" s="34"/>
      <c r="O162" s="28" t="s">
        <v>1531</v>
      </c>
      <c r="P162" s="28" t="s">
        <v>1316</v>
      </c>
      <c r="Q162" s="28" t="s">
        <v>1427</v>
      </c>
      <c r="R162" s="28" t="s">
        <v>1428</v>
      </c>
      <c r="S162" s="28"/>
      <c r="T162" s="28"/>
      <c r="U162" s="28" t="s">
        <v>1530</v>
      </c>
      <c r="V162" s="28"/>
      <c r="W162" s="34">
        <v>43606</v>
      </c>
      <c r="X162" s="34">
        <v>43636</v>
      </c>
      <c r="Y162" s="36">
        <v>519879</v>
      </c>
      <c r="Z162" s="36">
        <v>519879</v>
      </c>
      <c r="AA162" s="34">
        <v>43609</v>
      </c>
      <c r="AB162" s="32"/>
      <c r="AC162" s="36">
        <v>519879</v>
      </c>
      <c r="AD162" s="36"/>
      <c r="AE162" s="28" t="s">
        <v>95</v>
      </c>
      <c r="AF162" s="40">
        <f t="shared" si="0"/>
        <v>21</v>
      </c>
      <c r="AG162" s="40">
        <f t="shared" si="1"/>
        <v>5</v>
      </c>
      <c r="AH162" s="40" t="str">
        <f t="shared" si="2"/>
        <v>568810939215</v>
      </c>
      <c r="AI162" s="44">
        <f t="shared" si="3"/>
        <v>519879</v>
      </c>
      <c r="AJ162" s="47">
        <f>IF(AD162&lt;10000,IFERROR(VLOOKUP(AH162,'BK06'!$X$9:$Y$1196,2,0),""),AD162)</f>
        <v>519879</v>
      </c>
      <c r="AK162" s="49" t="str">
        <f>IFERROR(VLOOKUP(AH162,'BK06'!$X$9:$Z$1164,3,0),"")</f>
        <v>AC/018P-0349984</v>
      </c>
      <c r="AL162" s="40"/>
      <c r="AM162" s="51" t="str">
        <f t="shared" si="6"/>
        <v>QK co HDBH so 568810939 can phai dong phi 519879d vao ngay 21/5. Vui long lien he TVV de duoc ho tro thu phi!</v>
      </c>
      <c r="AN162" s="54" t="str">
        <f t="shared" si="5"/>
        <v>0968038787</v>
      </c>
    </row>
    <row r="163" spans="1:40" ht="13.5" customHeight="1">
      <c r="A163" s="25">
        <v>158</v>
      </c>
      <c r="B163" s="28" t="s">
        <v>74</v>
      </c>
      <c r="C163" s="28"/>
      <c r="D163" s="32" t="s">
        <v>80</v>
      </c>
      <c r="E163" s="28" t="s">
        <v>82</v>
      </c>
      <c r="F163" s="32" t="s">
        <v>83</v>
      </c>
      <c r="G163" s="28" t="s">
        <v>84</v>
      </c>
      <c r="H163" s="32" t="s">
        <v>85</v>
      </c>
      <c r="I163" s="28" t="s">
        <v>86</v>
      </c>
      <c r="J163" s="32" t="s">
        <v>166</v>
      </c>
      <c r="K163" s="28" t="s">
        <v>165</v>
      </c>
      <c r="L163" s="28" t="s">
        <v>89</v>
      </c>
      <c r="M163" s="34">
        <v>37733</v>
      </c>
      <c r="N163" s="34"/>
      <c r="O163" s="28" t="s">
        <v>1544</v>
      </c>
      <c r="P163" s="28" t="s">
        <v>1545</v>
      </c>
      <c r="Q163" s="28" t="s">
        <v>413</v>
      </c>
      <c r="R163" s="28"/>
      <c r="S163" s="28" t="s">
        <v>1978</v>
      </c>
      <c r="T163" s="28" t="s">
        <v>1978</v>
      </c>
      <c r="U163" s="28" t="s">
        <v>1543</v>
      </c>
      <c r="V163" s="28"/>
      <c r="W163" s="34">
        <v>43606</v>
      </c>
      <c r="X163" s="34">
        <v>43789</v>
      </c>
      <c r="Y163" s="36">
        <v>3000000</v>
      </c>
      <c r="Z163" s="36">
        <v>3000000</v>
      </c>
      <c r="AA163" s="34">
        <v>43612</v>
      </c>
      <c r="AB163" s="32"/>
      <c r="AC163" s="36">
        <v>3000000</v>
      </c>
      <c r="AD163" s="36"/>
      <c r="AE163" s="28" t="s">
        <v>95</v>
      </c>
      <c r="AF163" s="40">
        <f t="shared" si="0"/>
        <v>21</v>
      </c>
      <c r="AG163" s="40">
        <f t="shared" si="1"/>
        <v>5</v>
      </c>
      <c r="AH163" s="40" t="str">
        <f t="shared" si="2"/>
        <v>569371791215</v>
      </c>
      <c r="AI163" s="44">
        <f t="shared" si="3"/>
        <v>3000000</v>
      </c>
      <c r="AJ163" s="47">
        <f>IF(AD163&lt;10000,IFERROR(VLOOKUP(AH163,'BK06'!$X$9:$Y$1196,2,0),""),AD163)</f>
        <v>3000000</v>
      </c>
      <c r="AK163" s="49" t="str">
        <f>IFERROR(VLOOKUP(AH163,'BK06'!$X$9:$Z$1164,3,0),"")</f>
        <v>AC/018P-0349987</v>
      </c>
      <c r="AL163" s="40"/>
      <c r="AM163" s="51" t="str">
        <f t="shared" si="6"/>
        <v>QK co HDBH so 569371791 can phai dong phi 3000000d vao ngay 21/5. Vui long lien he TVV de duoc ho tro thu phi!</v>
      </c>
      <c r="AN163" s="54" t="str">
        <f t="shared" si="5"/>
        <v>03559907140355990714</v>
      </c>
    </row>
    <row r="164" spans="1:40" ht="13.5" customHeight="1">
      <c r="A164" s="25">
        <v>159</v>
      </c>
      <c r="B164" s="28" t="s">
        <v>74</v>
      </c>
      <c r="C164" s="28"/>
      <c r="D164" s="32" t="s">
        <v>80</v>
      </c>
      <c r="E164" s="28" t="s">
        <v>82</v>
      </c>
      <c r="F164" s="32" t="s">
        <v>83</v>
      </c>
      <c r="G164" s="28" t="s">
        <v>84</v>
      </c>
      <c r="H164" s="32" t="s">
        <v>85</v>
      </c>
      <c r="I164" s="28" t="s">
        <v>86</v>
      </c>
      <c r="J164" s="32" t="s">
        <v>166</v>
      </c>
      <c r="K164" s="28" t="s">
        <v>165</v>
      </c>
      <c r="L164" s="28" t="s">
        <v>89</v>
      </c>
      <c r="M164" s="34">
        <v>37733</v>
      </c>
      <c r="N164" s="34"/>
      <c r="O164" s="28" t="s">
        <v>1534</v>
      </c>
      <c r="P164" s="28" t="s">
        <v>1535</v>
      </c>
      <c r="Q164" s="28" t="s">
        <v>1992</v>
      </c>
      <c r="R164" s="28"/>
      <c r="S164" s="28"/>
      <c r="T164" s="28" t="s">
        <v>1994</v>
      </c>
      <c r="U164" s="28" t="s">
        <v>1533</v>
      </c>
      <c r="V164" s="28"/>
      <c r="W164" s="34">
        <v>43606</v>
      </c>
      <c r="X164" s="34">
        <v>43636</v>
      </c>
      <c r="Y164" s="36">
        <v>500000</v>
      </c>
      <c r="Z164" s="36">
        <v>500000</v>
      </c>
      <c r="AA164" s="34">
        <v>43609</v>
      </c>
      <c r="AB164" s="32"/>
      <c r="AC164" s="36">
        <v>500000</v>
      </c>
      <c r="AD164" s="36"/>
      <c r="AE164" s="28" t="s">
        <v>95</v>
      </c>
      <c r="AF164" s="40">
        <f t="shared" si="0"/>
        <v>21</v>
      </c>
      <c r="AG164" s="40">
        <f t="shared" si="1"/>
        <v>5</v>
      </c>
      <c r="AH164" s="40" t="str">
        <f t="shared" si="2"/>
        <v>568870862215</v>
      </c>
      <c r="AI164" s="44">
        <f t="shared" si="3"/>
        <v>500000</v>
      </c>
      <c r="AJ164" s="47">
        <f>IF(AD164&lt;10000,IFERROR(VLOOKUP(AH164,'BK06'!$X$9:$Y$1196,2,0),""),AD164)</f>
        <v>500000</v>
      </c>
      <c r="AK164" s="49" t="str">
        <f>IFERROR(VLOOKUP(AH164,'BK06'!$X$9:$Z$1164,3,0),"")</f>
        <v>AC/018P-0349985</v>
      </c>
      <c r="AL164" s="40"/>
      <c r="AM164" s="51" t="str">
        <f t="shared" si="6"/>
        <v>QK co HDBH so 568870862 can phai dong phi 500000d vao ngay 21/5. Vui long lien he TVV de duoc ho tro thu phi!</v>
      </c>
      <c r="AN164" s="54" t="str">
        <f t="shared" si="5"/>
        <v>01694394699</v>
      </c>
    </row>
    <row r="165" spans="1:40" ht="13.5" customHeight="1">
      <c r="A165" s="25">
        <v>160</v>
      </c>
      <c r="B165" s="28" t="s">
        <v>74</v>
      </c>
      <c r="C165" s="28"/>
      <c r="D165" s="32" t="s">
        <v>80</v>
      </c>
      <c r="E165" s="28" t="s">
        <v>82</v>
      </c>
      <c r="F165" s="32" t="s">
        <v>83</v>
      </c>
      <c r="G165" s="28" t="s">
        <v>84</v>
      </c>
      <c r="H165" s="32" t="s">
        <v>85</v>
      </c>
      <c r="I165" s="28" t="s">
        <v>86</v>
      </c>
      <c r="J165" s="32" t="s">
        <v>166</v>
      </c>
      <c r="K165" s="28" t="s">
        <v>165</v>
      </c>
      <c r="L165" s="28" t="s">
        <v>89</v>
      </c>
      <c r="M165" s="34">
        <v>37733</v>
      </c>
      <c r="N165" s="34"/>
      <c r="O165" s="28" t="s">
        <v>1540</v>
      </c>
      <c r="P165" s="28" t="s">
        <v>1541</v>
      </c>
      <c r="Q165" s="28" t="s">
        <v>2003</v>
      </c>
      <c r="R165" s="28"/>
      <c r="S165" s="28"/>
      <c r="T165" s="28"/>
      <c r="U165" s="28" t="s">
        <v>1539</v>
      </c>
      <c r="V165" s="28"/>
      <c r="W165" s="34">
        <v>43606</v>
      </c>
      <c r="X165" s="34">
        <v>43636</v>
      </c>
      <c r="Y165" s="36">
        <v>520545</v>
      </c>
      <c r="Z165" s="36">
        <v>520545</v>
      </c>
      <c r="AA165" s="34">
        <v>43609</v>
      </c>
      <c r="AB165" s="32"/>
      <c r="AC165" s="36">
        <v>520545</v>
      </c>
      <c r="AD165" s="36"/>
      <c r="AE165" s="28" t="s">
        <v>95</v>
      </c>
      <c r="AF165" s="40">
        <f t="shared" si="0"/>
        <v>21</v>
      </c>
      <c r="AG165" s="40">
        <f t="shared" si="1"/>
        <v>5</v>
      </c>
      <c r="AH165" s="40" t="str">
        <f t="shared" si="2"/>
        <v>568872241215</v>
      </c>
      <c r="AI165" s="44">
        <f t="shared" si="3"/>
        <v>520545</v>
      </c>
      <c r="AJ165" s="47">
        <f>IF(AD165&lt;10000,IFERROR(VLOOKUP(AH165,'BK06'!$X$9:$Y$1196,2,0),""),AD165)</f>
        <v>520545</v>
      </c>
      <c r="AK165" s="49" t="str">
        <f>IFERROR(VLOOKUP(AH165,'BK06'!$X$9:$Z$1164,3,0),"")</f>
        <v>AC/018P-0349986</v>
      </c>
      <c r="AL165" s="40"/>
      <c r="AM165" s="51" t="str">
        <f t="shared" si="6"/>
        <v>QK co HDBH so 568872241 can phai dong phi 520545d vao ngay 21/5. Vui long lien he TVV de duoc ho tro thu phi!</v>
      </c>
      <c r="AN165" s="54" t="str">
        <f t="shared" si="5"/>
        <v/>
      </c>
    </row>
    <row r="166" spans="1:40" ht="13.5" customHeight="1">
      <c r="A166" s="25">
        <v>161</v>
      </c>
      <c r="B166" s="28" t="s">
        <v>74</v>
      </c>
      <c r="C166" s="28"/>
      <c r="D166" s="32" t="s">
        <v>80</v>
      </c>
      <c r="E166" s="28" t="s">
        <v>82</v>
      </c>
      <c r="F166" s="32" t="s">
        <v>83</v>
      </c>
      <c r="G166" s="28" t="s">
        <v>84</v>
      </c>
      <c r="H166" s="32" t="s">
        <v>85</v>
      </c>
      <c r="I166" s="28" t="s">
        <v>86</v>
      </c>
      <c r="J166" s="32" t="s">
        <v>166</v>
      </c>
      <c r="K166" s="28" t="s">
        <v>165</v>
      </c>
      <c r="L166" s="28" t="s">
        <v>89</v>
      </c>
      <c r="M166" s="34">
        <v>37733</v>
      </c>
      <c r="N166" s="34"/>
      <c r="O166" s="28" t="s">
        <v>1567</v>
      </c>
      <c r="P166" s="28" t="s">
        <v>1568</v>
      </c>
      <c r="Q166" s="28" t="s">
        <v>347</v>
      </c>
      <c r="R166" s="28"/>
      <c r="S166" s="28"/>
      <c r="T166" s="28" t="s">
        <v>2012</v>
      </c>
      <c r="U166" s="28" t="s">
        <v>1566</v>
      </c>
      <c r="V166" s="28"/>
      <c r="W166" s="34">
        <v>43607</v>
      </c>
      <c r="X166" s="34">
        <v>43637</v>
      </c>
      <c r="Y166" s="36">
        <v>518690</v>
      </c>
      <c r="Z166" s="36">
        <v>518690</v>
      </c>
      <c r="AA166" s="34">
        <v>43606</v>
      </c>
      <c r="AB166" s="32"/>
      <c r="AC166" s="36">
        <v>518690</v>
      </c>
      <c r="AD166" s="36"/>
      <c r="AE166" s="28" t="s">
        <v>95</v>
      </c>
      <c r="AF166" s="40">
        <f t="shared" si="0"/>
        <v>22</v>
      </c>
      <c r="AG166" s="40">
        <f t="shared" si="1"/>
        <v>5</v>
      </c>
      <c r="AH166" s="40" t="str">
        <f t="shared" si="2"/>
        <v>568853183225</v>
      </c>
      <c r="AI166" s="44">
        <f t="shared" si="3"/>
        <v>518690</v>
      </c>
      <c r="AJ166" s="47">
        <f>IF(AD166&lt;10000,IFERROR(VLOOKUP(AH166,'BK06'!$X$9:$Y$1196,2,0),""),AD166)</f>
        <v>518690</v>
      </c>
      <c r="AK166" s="49" t="str">
        <f>IFERROR(VLOOKUP(AH166,'BK06'!$X$9:$Z$1164,3,0),"")</f>
        <v>AC/018P-0349993</v>
      </c>
      <c r="AL166" s="40"/>
      <c r="AM166" s="51" t="str">
        <f t="shared" si="6"/>
        <v>QK co HDBH so 568853183 can phai dong phi 518690d vao ngay 22/5. Vui long lien he TVV de duoc ho tro thu phi!</v>
      </c>
      <c r="AN166" s="54" t="str">
        <f t="shared" si="5"/>
        <v>0979350540</v>
      </c>
    </row>
    <row r="167" spans="1:40" ht="13.5" customHeight="1">
      <c r="A167" s="25">
        <v>162</v>
      </c>
      <c r="B167" s="28" t="s">
        <v>74</v>
      </c>
      <c r="C167" s="28"/>
      <c r="D167" s="32" t="s">
        <v>80</v>
      </c>
      <c r="E167" s="28" t="s">
        <v>82</v>
      </c>
      <c r="F167" s="32" t="s">
        <v>83</v>
      </c>
      <c r="G167" s="28" t="s">
        <v>84</v>
      </c>
      <c r="H167" s="32" t="s">
        <v>85</v>
      </c>
      <c r="I167" s="28" t="s">
        <v>86</v>
      </c>
      <c r="J167" s="32" t="s">
        <v>166</v>
      </c>
      <c r="K167" s="28" t="s">
        <v>165</v>
      </c>
      <c r="L167" s="28" t="s">
        <v>89</v>
      </c>
      <c r="M167" s="34">
        <v>37733</v>
      </c>
      <c r="N167" s="34"/>
      <c r="O167" s="28" t="s">
        <v>2021</v>
      </c>
      <c r="P167" s="28" t="s">
        <v>2022</v>
      </c>
      <c r="Q167" s="28" t="s">
        <v>2023</v>
      </c>
      <c r="R167" s="28"/>
      <c r="S167" s="28" t="s">
        <v>2024</v>
      </c>
      <c r="T167" s="28" t="s">
        <v>2025</v>
      </c>
      <c r="U167" s="28" t="s">
        <v>2026</v>
      </c>
      <c r="V167" s="28"/>
      <c r="W167" s="34">
        <v>43607</v>
      </c>
      <c r="X167" s="34">
        <v>43637</v>
      </c>
      <c r="Y167" s="36">
        <v>1059855</v>
      </c>
      <c r="Z167" s="36"/>
      <c r="AA167" s="34"/>
      <c r="AB167" s="32"/>
      <c r="AC167" s="36">
        <v>1059855</v>
      </c>
      <c r="AD167" s="36"/>
      <c r="AE167" s="28" t="s">
        <v>95</v>
      </c>
      <c r="AF167" s="40">
        <f t="shared" si="0"/>
        <v>22</v>
      </c>
      <c r="AG167" s="40">
        <f t="shared" si="1"/>
        <v>5</v>
      </c>
      <c r="AH167" s="40" t="str">
        <f t="shared" si="2"/>
        <v>569484811225</v>
      </c>
      <c r="AI167" s="44">
        <f t="shared" si="3"/>
        <v>1059855</v>
      </c>
      <c r="AJ167" s="47" t="str">
        <f>IF(AD167&lt;10000,IFERROR(VLOOKUP(AH167,'BK06'!$X$9:$Y$1196,2,0),""),AD167)</f>
        <v/>
      </c>
      <c r="AK167" s="49" t="str">
        <f>IFERROR(VLOOKUP(AH167,'BK06'!$X$9:$Z$1164,3,0),"")</f>
        <v/>
      </c>
      <c r="AL167" s="40"/>
      <c r="AM167" s="51" t="str">
        <f t="shared" si="6"/>
        <v>QK co HDBH so 569484811 can phai dong phi 1059855d vao ngay 22/5. Vui long lien he TVV de duoc ho tro thu phi!</v>
      </c>
      <c r="AN167" s="54" t="str">
        <f t="shared" si="5"/>
        <v>03582360020976070659</v>
      </c>
    </row>
    <row r="168" spans="1:40" ht="13.5" customHeight="1">
      <c r="A168" s="25">
        <v>163</v>
      </c>
      <c r="B168" s="28" t="s">
        <v>74</v>
      </c>
      <c r="C168" s="28"/>
      <c r="D168" s="32" t="s">
        <v>80</v>
      </c>
      <c r="E168" s="28" t="s">
        <v>82</v>
      </c>
      <c r="F168" s="32" t="s">
        <v>83</v>
      </c>
      <c r="G168" s="28" t="s">
        <v>84</v>
      </c>
      <c r="H168" s="32" t="s">
        <v>85</v>
      </c>
      <c r="I168" s="28" t="s">
        <v>86</v>
      </c>
      <c r="J168" s="32" t="s">
        <v>166</v>
      </c>
      <c r="K168" s="28" t="s">
        <v>165</v>
      </c>
      <c r="L168" s="28" t="s">
        <v>89</v>
      </c>
      <c r="M168" s="34">
        <v>37733</v>
      </c>
      <c r="N168" s="34"/>
      <c r="O168" s="28" t="s">
        <v>598</v>
      </c>
      <c r="P168" s="28" t="s">
        <v>599</v>
      </c>
      <c r="Q168" s="28" t="s">
        <v>600</v>
      </c>
      <c r="R168" s="28"/>
      <c r="S168" s="28"/>
      <c r="T168" s="28"/>
      <c r="U168" s="28" t="s">
        <v>602</v>
      </c>
      <c r="V168" s="28"/>
      <c r="W168" s="34">
        <v>43607</v>
      </c>
      <c r="X168" s="34">
        <v>43637</v>
      </c>
      <c r="Y168" s="36">
        <v>205100</v>
      </c>
      <c r="Z168" s="36"/>
      <c r="AA168" s="34"/>
      <c r="AB168" s="32"/>
      <c r="AC168" s="36">
        <v>205100</v>
      </c>
      <c r="AD168" s="36"/>
      <c r="AE168" s="28" t="s">
        <v>180</v>
      </c>
      <c r="AF168" s="40">
        <f t="shared" si="0"/>
        <v>22</v>
      </c>
      <c r="AG168" s="40">
        <f t="shared" si="1"/>
        <v>5</v>
      </c>
      <c r="AH168" s="40" t="str">
        <f t="shared" si="2"/>
        <v>05701800001949225</v>
      </c>
      <c r="AI168" s="44">
        <f t="shared" si="3"/>
        <v>205100</v>
      </c>
      <c r="AJ168" s="47">
        <f>IF(AD168&lt;10000,IFERROR(VLOOKUP(AH168,'BK06'!$X$9:$Y$1196,2,0),""),AD168)</f>
        <v>205100</v>
      </c>
      <c r="AK168" s="49" t="str">
        <f>IFERROR(VLOOKUP(AH168,'BK06'!$X$9:$Z$1164,3,0),"")</f>
        <v>AC/018P-0349992</v>
      </c>
      <c r="AL168" s="40"/>
      <c r="AM168" s="51" t="str">
        <f t="shared" si="6"/>
        <v>QK co HDBH so 05701800001949 can phai dong phi 205100d vao ngay 22/5. Vui long lien he TVV de duoc ho tro thu phi!</v>
      </c>
      <c r="AN168" s="54" t="str">
        <f t="shared" si="5"/>
        <v/>
      </c>
    </row>
    <row r="169" spans="1:40" ht="13.5" customHeight="1">
      <c r="A169" s="25">
        <v>164</v>
      </c>
      <c r="B169" s="28" t="s">
        <v>74</v>
      </c>
      <c r="C169" s="28"/>
      <c r="D169" s="32" t="s">
        <v>80</v>
      </c>
      <c r="E169" s="28" t="s">
        <v>82</v>
      </c>
      <c r="F169" s="32" t="s">
        <v>83</v>
      </c>
      <c r="G169" s="28" t="s">
        <v>84</v>
      </c>
      <c r="H169" s="32" t="s">
        <v>85</v>
      </c>
      <c r="I169" s="28" t="s">
        <v>86</v>
      </c>
      <c r="J169" s="32" t="s">
        <v>166</v>
      </c>
      <c r="K169" s="28" t="s">
        <v>165</v>
      </c>
      <c r="L169" s="28" t="s">
        <v>89</v>
      </c>
      <c r="M169" s="34">
        <v>37733</v>
      </c>
      <c r="N169" s="34"/>
      <c r="O169" s="28" t="s">
        <v>1561</v>
      </c>
      <c r="P169" s="28" t="s">
        <v>1562</v>
      </c>
      <c r="Q169" s="28" t="s">
        <v>959</v>
      </c>
      <c r="R169" s="28"/>
      <c r="S169" s="28"/>
      <c r="T169" s="28"/>
      <c r="U169" s="28" t="s">
        <v>1559</v>
      </c>
      <c r="V169" s="28" t="s">
        <v>1559</v>
      </c>
      <c r="W169" s="34">
        <v>43607</v>
      </c>
      <c r="X169" s="34">
        <v>43637</v>
      </c>
      <c r="Y169" s="36">
        <v>201100</v>
      </c>
      <c r="Z169" s="36">
        <v>201100</v>
      </c>
      <c r="AA169" s="34">
        <v>43607</v>
      </c>
      <c r="AB169" s="32"/>
      <c r="AC169" s="36">
        <v>201100</v>
      </c>
      <c r="AD169" s="36"/>
      <c r="AE169" s="28" t="s">
        <v>180</v>
      </c>
      <c r="AF169" s="40">
        <f t="shared" si="0"/>
        <v>22</v>
      </c>
      <c r="AG169" s="40">
        <f t="shared" si="1"/>
        <v>5</v>
      </c>
      <c r="AH169" s="40" t="str">
        <f t="shared" si="2"/>
        <v>05701800001796225</v>
      </c>
      <c r="AI169" s="44">
        <f t="shared" si="3"/>
        <v>201100</v>
      </c>
      <c r="AJ169" s="47">
        <f>IF(AD169&lt;10000,IFERROR(VLOOKUP(AH169,'BK06'!$X$9:$Y$1196,2,0),""),AD169)</f>
        <v>201100</v>
      </c>
      <c r="AK169" s="49" t="str">
        <f>IFERROR(VLOOKUP(AH169,'BK06'!$X$9:$Z$1164,3,0),"")</f>
        <v>AC/018P-0349991</v>
      </c>
      <c r="AL169" s="40"/>
      <c r="AM169" s="51" t="str">
        <f t="shared" si="6"/>
        <v>QK co HDBH so 05701800001796 can phai dong phi 201100d vao ngay 22/5. Vui long lien he TVV de duoc ho tro thu phi!</v>
      </c>
      <c r="AN169" s="54" t="str">
        <f t="shared" si="5"/>
        <v/>
      </c>
    </row>
    <row r="170" spans="1:40" ht="13.5" customHeight="1">
      <c r="A170" s="25">
        <v>165</v>
      </c>
      <c r="B170" s="28" t="s">
        <v>74</v>
      </c>
      <c r="C170" s="28"/>
      <c r="D170" s="32" t="s">
        <v>80</v>
      </c>
      <c r="E170" s="28" t="s">
        <v>82</v>
      </c>
      <c r="F170" s="32" t="s">
        <v>83</v>
      </c>
      <c r="G170" s="28" t="s">
        <v>84</v>
      </c>
      <c r="H170" s="32" t="s">
        <v>85</v>
      </c>
      <c r="I170" s="28" t="s">
        <v>86</v>
      </c>
      <c r="J170" s="32" t="s">
        <v>166</v>
      </c>
      <c r="K170" s="28" t="s">
        <v>165</v>
      </c>
      <c r="L170" s="28" t="s">
        <v>89</v>
      </c>
      <c r="M170" s="34">
        <v>37733</v>
      </c>
      <c r="N170" s="34"/>
      <c r="O170" s="28" t="s">
        <v>1579</v>
      </c>
      <c r="P170" s="28" t="s">
        <v>1574</v>
      </c>
      <c r="Q170" s="28" t="s">
        <v>347</v>
      </c>
      <c r="R170" s="28"/>
      <c r="S170" s="28"/>
      <c r="T170" s="28" t="s">
        <v>2051</v>
      </c>
      <c r="U170" s="28" t="s">
        <v>1578</v>
      </c>
      <c r="V170" s="28"/>
      <c r="W170" s="34">
        <v>43607</v>
      </c>
      <c r="X170" s="34">
        <v>43637</v>
      </c>
      <c r="Y170" s="36">
        <v>510960</v>
      </c>
      <c r="Z170" s="36">
        <v>510960</v>
      </c>
      <c r="AA170" s="34">
        <v>43605</v>
      </c>
      <c r="AB170" s="32"/>
      <c r="AC170" s="36">
        <v>510960</v>
      </c>
      <c r="AD170" s="36"/>
      <c r="AE170" s="28" t="s">
        <v>95</v>
      </c>
      <c r="AF170" s="40">
        <f t="shared" si="0"/>
        <v>22</v>
      </c>
      <c r="AG170" s="40">
        <f t="shared" si="1"/>
        <v>5</v>
      </c>
      <c r="AH170" s="40" t="str">
        <f t="shared" si="2"/>
        <v>568853201225</v>
      </c>
      <c r="AI170" s="44">
        <f t="shared" si="3"/>
        <v>510960</v>
      </c>
      <c r="AJ170" s="47">
        <f>IF(AD170&lt;10000,IFERROR(VLOOKUP(AH170,'BK06'!$X$9:$Y$1196,2,0),""),AD170)</f>
        <v>510960</v>
      </c>
      <c r="AK170" s="49" t="str">
        <f>IFERROR(VLOOKUP(AH170,'BK06'!$X$9:$Z$1164,3,0),"")</f>
        <v>AC/018P-0349995</v>
      </c>
      <c r="AL170" s="40"/>
      <c r="AM170" s="51" t="str">
        <f t="shared" si="6"/>
        <v>QK co HDBH so 568853201 can phai dong phi 510960d vao ngay 22/5. Vui long lien he TVV de duoc ho tro thu phi!</v>
      </c>
      <c r="AN170" s="54" t="str">
        <f t="shared" si="5"/>
        <v>01683784296</v>
      </c>
    </row>
    <row r="171" spans="1:40" ht="13.5" customHeight="1">
      <c r="A171" s="25">
        <v>166</v>
      </c>
      <c r="B171" s="28" t="s">
        <v>74</v>
      </c>
      <c r="C171" s="28"/>
      <c r="D171" s="32" t="s">
        <v>80</v>
      </c>
      <c r="E171" s="28" t="s">
        <v>82</v>
      </c>
      <c r="F171" s="32" t="s">
        <v>83</v>
      </c>
      <c r="G171" s="28" t="s">
        <v>84</v>
      </c>
      <c r="H171" s="32" t="s">
        <v>85</v>
      </c>
      <c r="I171" s="28" t="s">
        <v>86</v>
      </c>
      <c r="J171" s="32" t="s">
        <v>166</v>
      </c>
      <c r="K171" s="28" t="s">
        <v>165</v>
      </c>
      <c r="L171" s="28" t="s">
        <v>89</v>
      </c>
      <c r="M171" s="34">
        <v>37733</v>
      </c>
      <c r="N171" s="34"/>
      <c r="O171" s="28" t="s">
        <v>1551</v>
      </c>
      <c r="P171" s="28" t="s">
        <v>1552</v>
      </c>
      <c r="Q171" s="28" t="s">
        <v>2060</v>
      </c>
      <c r="R171" s="28"/>
      <c r="S171" s="28"/>
      <c r="T171" s="28"/>
      <c r="U171" s="28" t="s">
        <v>1549</v>
      </c>
      <c r="V171" s="28" t="s">
        <v>1549</v>
      </c>
      <c r="W171" s="34">
        <v>43607</v>
      </c>
      <c r="X171" s="34">
        <v>43698</v>
      </c>
      <c r="Y171" s="36">
        <v>127900</v>
      </c>
      <c r="Z171" s="36">
        <v>127900</v>
      </c>
      <c r="AA171" s="34">
        <v>43602</v>
      </c>
      <c r="AB171" s="32"/>
      <c r="AC171" s="36">
        <v>127900</v>
      </c>
      <c r="AD171" s="36"/>
      <c r="AE171" s="28" t="s">
        <v>180</v>
      </c>
      <c r="AF171" s="40">
        <f t="shared" si="0"/>
        <v>22</v>
      </c>
      <c r="AG171" s="40">
        <f t="shared" si="1"/>
        <v>5</v>
      </c>
      <c r="AH171" s="40" t="str">
        <f t="shared" si="2"/>
        <v>02301800222936225</v>
      </c>
      <c r="AI171" s="44">
        <f t="shared" si="3"/>
        <v>127900</v>
      </c>
      <c r="AJ171" s="47">
        <f>IF(AD171&lt;10000,IFERROR(VLOOKUP(AH171,'BK06'!$X$9:$Y$1196,2,0),""),AD171)</f>
        <v>127900</v>
      </c>
      <c r="AK171" s="49" t="str">
        <f>IFERROR(VLOOKUP(AH171,'BK06'!$X$9:$Z$1164,3,0),"")</f>
        <v>AC/018P-0349988</v>
      </c>
      <c r="AL171" s="40"/>
      <c r="AM171" s="51" t="str">
        <f t="shared" si="6"/>
        <v>QK co HDBH so 02301800222936 can phai dong phi 127900d vao ngay 22/5. Vui long lien he TVV de duoc ho tro thu phi!</v>
      </c>
      <c r="AN171" s="54" t="str">
        <f t="shared" si="5"/>
        <v/>
      </c>
    </row>
    <row r="172" spans="1:40" ht="13.5" customHeight="1">
      <c r="A172" s="25">
        <v>167</v>
      </c>
      <c r="B172" s="28" t="s">
        <v>74</v>
      </c>
      <c r="C172" s="28"/>
      <c r="D172" s="32" t="s">
        <v>80</v>
      </c>
      <c r="E172" s="28" t="s">
        <v>82</v>
      </c>
      <c r="F172" s="32" t="s">
        <v>83</v>
      </c>
      <c r="G172" s="28" t="s">
        <v>84</v>
      </c>
      <c r="H172" s="32" t="s">
        <v>85</v>
      </c>
      <c r="I172" s="28" t="s">
        <v>86</v>
      </c>
      <c r="J172" s="32" t="s">
        <v>166</v>
      </c>
      <c r="K172" s="28" t="s">
        <v>165</v>
      </c>
      <c r="L172" s="28" t="s">
        <v>89</v>
      </c>
      <c r="M172" s="34">
        <v>37733</v>
      </c>
      <c r="N172" s="34"/>
      <c r="O172" s="28" t="s">
        <v>2069</v>
      </c>
      <c r="P172" s="28" t="s">
        <v>2070</v>
      </c>
      <c r="Q172" s="28" t="s">
        <v>2071</v>
      </c>
      <c r="R172" s="28"/>
      <c r="S172" s="28"/>
      <c r="T172" s="28"/>
      <c r="U172" s="28" t="s">
        <v>2072</v>
      </c>
      <c r="V172" s="28"/>
      <c r="W172" s="34">
        <v>43607</v>
      </c>
      <c r="X172" s="34">
        <v>43698</v>
      </c>
      <c r="Y172" s="36">
        <v>1189900</v>
      </c>
      <c r="Z172" s="36"/>
      <c r="AA172" s="34"/>
      <c r="AB172" s="32"/>
      <c r="AC172" s="36">
        <v>1189900</v>
      </c>
      <c r="AD172" s="36"/>
      <c r="AE172" s="28" t="s">
        <v>180</v>
      </c>
      <c r="AF172" s="40">
        <f t="shared" si="0"/>
        <v>22</v>
      </c>
      <c r="AG172" s="40">
        <f t="shared" si="1"/>
        <v>5</v>
      </c>
      <c r="AH172" s="40" t="str">
        <f t="shared" si="2"/>
        <v>03901800000634225</v>
      </c>
      <c r="AI172" s="44">
        <f t="shared" si="3"/>
        <v>1189900</v>
      </c>
      <c r="AJ172" s="47" t="str">
        <f>IF(AD172&lt;10000,IFERROR(VLOOKUP(AH172,'BK06'!$X$9:$Y$1196,2,0),""),AD172)</f>
        <v/>
      </c>
      <c r="AK172" s="49" t="str">
        <f>IFERROR(VLOOKUP(AH172,'BK06'!$X$9:$Z$1164,3,0),"")</f>
        <v/>
      </c>
      <c r="AL172" s="40"/>
      <c r="AM172" s="51" t="str">
        <f t="shared" si="6"/>
        <v>QK co HDBH so 03901800000634 can phai dong phi 1189900d vao ngay 22/5. Vui long lien he TVV de duoc ho tro thu phi!</v>
      </c>
      <c r="AN172" s="54" t="str">
        <f t="shared" si="5"/>
        <v/>
      </c>
    </row>
    <row r="173" spans="1:40" ht="13.5" customHeight="1">
      <c r="A173" s="25">
        <v>168</v>
      </c>
      <c r="B173" s="28" t="s">
        <v>74</v>
      </c>
      <c r="C173" s="28"/>
      <c r="D173" s="32" t="s">
        <v>80</v>
      </c>
      <c r="E173" s="28" t="s">
        <v>82</v>
      </c>
      <c r="F173" s="32" t="s">
        <v>83</v>
      </c>
      <c r="G173" s="28" t="s">
        <v>84</v>
      </c>
      <c r="H173" s="32" t="s">
        <v>85</v>
      </c>
      <c r="I173" s="28" t="s">
        <v>86</v>
      </c>
      <c r="J173" s="32" t="s">
        <v>166</v>
      </c>
      <c r="K173" s="28" t="s">
        <v>165</v>
      </c>
      <c r="L173" s="28" t="s">
        <v>89</v>
      </c>
      <c r="M173" s="34">
        <v>37733</v>
      </c>
      <c r="N173" s="34"/>
      <c r="O173" s="28" t="s">
        <v>1557</v>
      </c>
      <c r="P173" s="28" t="s">
        <v>1558</v>
      </c>
      <c r="Q173" s="28" t="s">
        <v>2082</v>
      </c>
      <c r="R173" s="28"/>
      <c r="S173" s="28"/>
      <c r="T173" s="28"/>
      <c r="U173" s="28" t="s">
        <v>1555</v>
      </c>
      <c r="V173" s="28" t="s">
        <v>1555</v>
      </c>
      <c r="W173" s="34">
        <v>43607</v>
      </c>
      <c r="X173" s="34">
        <v>43637</v>
      </c>
      <c r="Y173" s="36">
        <v>202600</v>
      </c>
      <c r="Z173" s="36">
        <v>202600</v>
      </c>
      <c r="AA173" s="34">
        <v>43605</v>
      </c>
      <c r="AB173" s="32"/>
      <c r="AC173" s="36">
        <v>202600</v>
      </c>
      <c r="AD173" s="36"/>
      <c r="AE173" s="28" t="s">
        <v>180</v>
      </c>
      <c r="AF173" s="40">
        <f t="shared" si="0"/>
        <v>22</v>
      </c>
      <c r="AG173" s="40">
        <f t="shared" si="1"/>
        <v>5</v>
      </c>
      <c r="AH173" s="40" t="str">
        <f t="shared" si="2"/>
        <v>05701800001567225</v>
      </c>
      <c r="AI173" s="44">
        <f t="shared" si="3"/>
        <v>202600</v>
      </c>
      <c r="AJ173" s="47">
        <f>IF(AD173&lt;10000,IFERROR(VLOOKUP(AH173,'BK06'!$X$9:$Y$1196,2,0),""),AD173)</f>
        <v>202600</v>
      </c>
      <c r="AK173" s="49" t="str">
        <f>IFERROR(VLOOKUP(AH173,'BK06'!$X$9:$Z$1164,3,0),"")</f>
        <v>AC/018P-0349990</v>
      </c>
      <c r="AL173" s="40"/>
      <c r="AM173" s="51" t="str">
        <f t="shared" si="6"/>
        <v>QK co HDBH so 05701800001567 can phai dong phi 202600d vao ngay 22/5. Vui long lien he TVV de duoc ho tro thu phi!</v>
      </c>
      <c r="AN173" s="54" t="str">
        <f t="shared" si="5"/>
        <v/>
      </c>
    </row>
    <row r="174" spans="1:40" ht="13.5" customHeight="1">
      <c r="A174" s="25">
        <v>169</v>
      </c>
      <c r="B174" s="28" t="s">
        <v>74</v>
      </c>
      <c r="C174" s="28"/>
      <c r="D174" s="32" t="s">
        <v>80</v>
      </c>
      <c r="E174" s="28" t="s">
        <v>82</v>
      </c>
      <c r="F174" s="32" t="s">
        <v>83</v>
      </c>
      <c r="G174" s="28" t="s">
        <v>84</v>
      </c>
      <c r="H174" s="32" t="s">
        <v>85</v>
      </c>
      <c r="I174" s="28" t="s">
        <v>86</v>
      </c>
      <c r="J174" s="32" t="s">
        <v>166</v>
      </c>
      <c r="K174" s="28" t="s">
        <v>165</v>
      </c>
      <c r="L174" s="28" t="s">
        <v>89</v>
      </c>
      <c r="M174" s="34">
        <v>37733</v>
      </c>
      <c r="N174" s="34"/>
      <c r="O174" s="28" t="s">
        <v>1573</v>
      </c>
      <c r="P174" s="28" t="s">
        <v>1574</v>
      </c>
      <c r="Q174" s="28" t="s">
        <v>347</v>
      </c>
      <c r="R174" s="28"/>
      <c r="S174" s="28"/>
      <c r="T174" s="28" t="s">
        <v>2051</v>
      </c>
      <c r="U174" s="28" t="s">
        <v>1572</v>
      </c>
      <c r="V174" s="28"/>
      <c r="W174" s="34">
        <v>43607</v>
      </c>
      <c r="X174" s="34">
        <v>43637</v>
      </c>
      <c r="Y174" s="36">
        <v>510960</v>
      </c>
      <c r="Z174" s="36">
        <v>510960</v>
      </c>
      <c r="AA174" s="34">
        <v>43605</v>
      </c>
      <c r="AB174" s="32"/>
      <c r="AC174" s="36">
        <v>510960</v>
      </c>
      <c r="AD174" s="36"/>
      <c r="AE174" s="28" t="s">
        <v>95</v>
      </c>
      <c r="AF174" s="40">
        <f t="shared" si="0"/>
        <v>22</v>
      </c>
      <c r="AG174" s="40">
        <f t="shared" si="1"/>
        <v>5</v>
      </c>
      <c r="AH174" s="40" t="str">
        <f t="shared" si="2"/>
        <v>568853193225</v>
      </c>
      <c r="AI174" s="44">
        <f t="shared" si="3"/>
        <v>510960</v>
      </c>
      <c r="AJ174" s="47">
        <f>IF(AD174&lt;10000,IFERROR(VLOOKUP(AH174,'BK06'!$X$9:$Y$1196,2,0),""),AD174)</f>
        <v>510960</v>
      </c>
      <c r="AK174" s="49" t="str">
        <f>IFERROR(VLOOKUP(AH174,'BK06'!$X$9:$Z$1164,3,0),"")</f>
        <v>AC/018P-0349994</v>
      </c>
      <c r="AL174" s="40"/>
      <c r="AM174" s="51" t="str">
        <f t="shared" si="6"/>
        <v>QK co HDBH so 568853193 can phai dong phi 510960d vao ngay 22/5. Vui long lien he TVV de duoc ho tro thu phi!</v>
      </c>
      <c r="AN174" s="54" t="str">
        <f t="shared" si="5"/>
        <v>01683784296</v>
      </c>
    </row>
    <row r="175" spans="1:40" ht="13.5" customHeight="1">
      <c r="A175" s="25">
        <v>170</v>
      </c>
      <c r="B175" s="28" t="s">
        <v>74</v>
      </c>
      <c r="C175" s="28"/>
      <c r="D175" s="32" t="s">
        <v>80</v>
      </c>
      <c r="E175" s="28" t="s">
        <v>82</v>
      </c>
      <c r="F175" s="32" t="s">
        <v>83</v>
      </c>
      <c r="G175" s="28" t="s">
        <v>84</v>
      </c>
      <c r="H175" s="32" t="s">
        <v>85</v>
      </c>
      <c r="I175" s="28" t="s">
        <v>86</v>
      </c>
      <c r="J175" s="32" t="s">
        <v>166</v>
      </c>
      <c r="K175" s="28" t="s">
        <v>165</v>
      </c>
      <c r="L175" s="28" t="s">
        <v>89</v>
      </c>
      <c r="M175" s="34">
        <v>37733</v>
      </c>
      <c r="N175" s="34"/>
      <c r="O175" s="28" t="s">
        <v>1582</v>
      </c>
      <c r="P175" s="28" t="s">
        <v>1583</v>
      </c>
      <c r="Q175" s="28" t="s">
        <v>1161</v>
      </c>
      <c r="R175" s="28"/>
      <c r="S175" s="28"/>
      <c r="T175" s="28" t="s">
        <v>2100</v>
      </c>
      <c r="U175" s="28" t="s">
        <v>1581</v>
      </c>
      <c r="V175" s="28"/>
      <c r="W175" s="34">
        <v>43607</v>
      </c>
      <c r="X175" s="34">
        <v>43637</v>
      </c>
      <c r="Y175" s="36">
        <v>1000000</v>
      </c>
      <c r="Z175" s="36">
        <v>1000000</v>
      </c>
      <c r="AA175" s="34">
        <v>43605</v>
      </c>
      <c r="AB175" s="32"/>
      <c r="AC175" s="36">
        <v>1000000</v>
      </c>
      <c r="AD175" s="36"/>
      <c r="AE175" s="28" t="s">
        <v>95</v>
      </c>
      <c r="AF175" s="40">
        <f t="shared" si="0"/>
        <v>22</v>
      </c>
      <c r="AG175" s="40">
        <f t="shared" si="1"/>
        <v>5</v>
      </c>
      <c r="AH175" s="40" t="str">
        <f t="shared" si="2"/>
        <v>569163165225</v>
      </c>
      <c r="AI175" s="44">
        <f t="shared" si="3"/>
        <v>1000000</v>
      </c>
      <c r="AJ175" s="47">
        <f>IF(AD175&lt;10000,IFERROR(VLOOKUP(AH175,'BK06'!$X$9:$Y$1196,2,0),""),AD175)</f>
        <v>1000000</v>
      </c>
      <c r="AK175" s="49" t="str">
        <f>IFERROR(VLOOKUP(AH175,'BK06'!$X$9:$Z$1164,3,0),"")</f>
        <v>AC/018P-0349996</v>
      </c>
      <c r="AL175" s="40"/>
      <c r="AM175" s="51" t="str">
        <f t="shared" si="6"/>
        <v>QK co HDBH so 569163165 can phai dong phi 1000000d vao ngay 22/5. Vui long lien he TVV de duoc ho tro thu phi!</v>
      </c>
      <c r="AN175" s="54" t="str">
        <f t="shared" si="5"/>
        <v>0983298623</v>
      </c>
    </row>
    <row r="176" spans="1:40" ht="13.5" customHeight="1">
      <c r="A176" s="25">
        <v>171</v>
      </c>
      <c r="B176" s="28" t="s">
        <v>74</v>
      </c>
      <c r="C176" s="28"/>
      <c r="D176" s="32" t="s">
        <v>80</v>
      </c>
      <c r="E176" s="28" t="s">
        <v>82</v>
      </c>
      <c r="F176" s="32" t="s">
        <v>83</v>
      </c>
      <c r="G176" s="28" t="s">
        <v>84</v>
      </c>
      <c r="H176" s="32" t="s">
        <v>85</v>
      </c>
      <c r="I176" s="28" t="s">
        <v>86</v>
      </c>
      <c r="J176" s="32" t="s">
        <v>166</v>
      </c>
      <c r="K176" s="28" t="s">
        <v>165</v>
      </c>
      <c r="L176" s="28" t="s">
        <v>89</v>
      </c>
      <c r="M176" s="34">
        <v>37733</v>
      </c>
      <c r="N176" s="34"/>
      <c r="O176" s="28" t="s">
        <v>1608</v>
      </c>
      <c r="P176" s="28" t="s">
        <v>1609</v>
      </c>
      <c r="Q176" s="28" t="s">
        <v>2109</v>
      </c>
      <c r="R176" s="28"/>
      <c r="S176" s="28"/>
      <c r="T176" s="28" t="s">
        <v>2110</v>
      </c>
      <c r="U176" s="28" t="s">
        <v>1607</v>
      </c>
      <c r="V176" s="28"/>
      <c r="W176" s="34">
        <v>43608</v>
      </c>
      <c r="X176" s="34">
        <v>43699</v>
      </c>
      <c r="Y176" s="36">
        <v>1506276</v>
      </c>
      <c r="Z176" s="36">
        <v>1506276</v>
      </c>
      <c r="AA176" s="34">
        <v>43612</v>
      </c>
      <c r="AB176" s="32"/>
      <c r="AC176" s="36">
        <v>1506276</v>
      </c>
      <c r="AD176" s="36"/>
      <c r="AE176" s="28" t="s">
        <v>95</v>
      </c>
      <c r="AF176" s="40">
        <f t="shared" si="0"/>
        <v>23</v>
      </c>
      <c r="AG176" s="40">
        <f t="shared" si="1"/>
        <v>5</v>
      </c>
      <c r="AH176" s="40" t="str">
        <f t="shared" si="2"/>
        <v>568791635235</v>
      </c>
      <c r="AI176" s="44">
        <f t="shared" si="3"/>
        <v>1506276</v>
      </c>
      <c r="AJ176" s="47">
        <f>IF(AD176&lt;10000,IFERROR(VLOOKUP(AH176,'BK06'!$X$9:$Y$1196,2,0),""),AD176)</f>
        <v>1506276</v>
      </c>
      <c r="AK176" s="49" t="str">
        <f>IFERROR(VLOOKUP(AH176,'BK06'!$X$9:$Z$1164,3,0),"")</f>
        <v>AC/018P-0350004</v>
      </c>
      <c r="AL176" s="40"/>
      <c r="AM176" s="51" t="str">
        <f t="shared" si="6"/>
        <v>QK co HDBH so 568791635 can phai dong phi 1506276d vao ngay 23/5. Vui long lien he TVV de duoc ho tro thu phi!</v>
      </c>
      <c r="AN176" s="54" t="str">
        <f t="shared" si="5"/>
        <v>0964115160</v>
      </c>
    </row>
    <row r="177" spans="1:40" ht="13.5" customHeight="1">
      <c r="A177" s="25">
        <v>172</v>
      </c>
      <c r="B177" s="28" t="s">
        <v>74</v>
      </c>
      <c r="C177" s="28"/>
      <c r="D177" s="32" t="s">
        <v>80</v>
      </c>
      <c r="E177" s="28" t="s">
        <v>82</v>
      </c>
      <c r="F177" s="32" t="s">
        <v>83</v>
      </c>
      <c r="G177" s="28" t="s">
        <v>84</v>
      </c>
      <c r="H177" s="32" t="s">
        <v>85</v>
      </c>
      <c r="I177" s="28" t="s">
        <v>86</v>
      </c>
      <c r="J177" s="32" t="s">
        <v>166</v>
      </c>
      <c r="K177" s="28" t="s">
        <v>165</v>
      </c>
      <c r="L177" s="28" t="s">
        <v>89</v>
      </c>
      <c r="M177" s="34">
        <v>37733</v>
      </c>
      <c r="N177" s="34"/>
      <c r="O177" s="28" t="s">
        <v>1604</v>
      </c>
      <c r="P177" s="28" t="s">
        <v>1605</v>
      </c>
      <c r="Q177" s="28" t="s">
        <v>1161</v>
      </c>
      <c r="R177" s="28"/>
      <c r="S177" s="28"/>
      <c r="T177" s="28" t="s">
        <v>2119</v>
      </c>
      <c r="U177" s="28" t="s">
        <v>1603</v>
      </c>
      <c r="V177" s="28"/>
      <c r="W177" s="34">
        <v>43608</v>
      </c>
      <c r="X177" s="34">
        <v>43699</v>
      </c>
      <c r="Y177" s="36">
        <v>1499562</v>
      </c>
      <c r="Z177" s="36">
        <v>1499562</v>
      </c>
      <c r="AA177" s="34">
        <v>43605</v>
      </c>
      <c r="AB177" s="32"/>
      <c r="AC177" s="36">
        <v>1499562</v>
      </c>
      <c r="AD177" s="36"/>
      <c r="AE177" s="28" t="s">
        <v>95</v>
      </c>
      <c r="AF177" s="40">
        <f t="shared" si="0"/>
        <v>23</v>
      </c>
      <c r="AG177" s="40">
        <f t="shared" si="1"/>
        <v>5</v>
      </c>
      <c r="AH177" s="40" t="str">
        <f t="shared" si="2"/>
        <v>568791473235</v>
      </c>
      <c r="AI177" s="44">
        <f t="shared" si="3"/>
        <v>1499562</v>
      </c>
      <c r="AJ177" s="47">
        <f>IF(AD177&lt;10000,IFERROR(VLOOKUP(AH177,'BK06'!$X$9:$Y$1196,2,0),""),AD177)</f>
        <v>1499562</v>
      </c>
      <c r="AK177" s="49" t="str">
        <f>IFERROR(VLOOKUP(AH177,'BK06'!$X$9:$Z$1164,3,0),"")</f>
        <v>AC/018P-0350003</v>
      </c>
      <c r="AL177" s="40"/>
      <c r="AM177" s="51" t="str">
        <f t="shared" si="6"/>
        <v>QK co HDBH so 568791473 can phai dong phi 1499562d vao ngay 23/5. Vui long lien he TVV de duoc ho tro thu phi!</v>
      </c>
      <c r="AN177" s="54" t="str">
        <f t="shared" si="5"/>
        <v>0973963705</v>
      </c>
    </row>
    <row r="178" spans="1:40" ht="13.5" customHeight="1">
      <c r="A178" s="25">
        <v>173</v>
      </c>
      <c r="B178" s="28" t="s">
        <v>74</v>
      </c>
      <c r="C178" s="28"/>
      <c r="D178" s="32" t="s">
        <v>80</v>
      </c>
      <c r="E178" s="28" t="s">
        <v>82</v>
      </c>
      <c r="F178" s="32" t="s">
        <v>83</v>
      </c>
      <c r="G178" s="28" t="s">
        <v>84</v>
      </c>
      <c r="H178" s="32" t="s">
        <v>85</v>
      </c>
      <c r="I178" s="28" t="s">
        <v>86</v>
      </c>
      <c r="J178" s="32" t="s">
        <v>166</v>
      </c>
      <c r="K178" s="28" t="s">
        <v>165</v>
      </c>
      <c r="L178" s="28" t="s">
        <v>89</v>
      </c>
      <c r="M178" s="34">
        <v>37733</v>
      </c>
      <c r="N178" s="34"/>
      <c r="O178" s="28" t="s">
        <v>2129</v>
      </c>
      <c r="P178" s="28" t="s">
        <v>2130</v>
      </c>
      <c r="Q178" s="28" t="s">
        <v>2131</v>
      </c>
      <c r="R178" s="28"/>
      <c r="S178" s="28"/>
      <c r="T178" s="28"/>
      <c r="U178" s="28" t="s">
        <v>2132</v>
      </c>
      <c r="V178" s="28"/>
      <c r="W178" s="34">
        <v>43608</v>
      </c>
      <c r="X178" s="34">
        <v>43638</v>
      </c>
      <c r="Y178" s="36">
        <v>193300</v>
      </c>
      <c r="Z178" s="36"/>
      <c r="AA178" s="34"/>
      <c r="AB178" s="32"/>
      <c r="AC178" s="36">
        <v>193300</v>
      </c>
      <c r="AD178" s="36"/>
      <c r="AE178" s="28" t="s">
        <v>180</v>
      </c>
      <c r="AF178" s="40">
        <f t="shared" si="0"/>
        <v>23</v>
      </c>
      <c r="AG178" s="40">
        <f t="shared" si="1"/>
        <v>5</v>
      </c>
      <c r="AH178" s="40" t="str">
        <f t="shared" si="2"/>
        <v>02301800209425235</v>
      </c>
      <c r="AI178" s="44">
        <f t="shared" si="3"/>
        <v>193300</v>
      </c>
      <c r="AJ178" s="47" t="str">
        <f>IF(AD178&lt;10000,IFERROR(VLOOKUP(AH178,'BK06'!$X$9:$Y$1196,2,0),""),AD178)</f>
        <v/>
      </c>
      <c r="AK178" s="49" t="str">
        <f>IFERROR(VLOOKUP(AH178,'BK06'!$X$9:$Z$1164,3,0),"")</f>
        <v/>
      </c>
      <c r="AL178" s="40"/>
      <c r="AM178" s="51" t="str">
        <f t="shared" si="6"/>
        <v>QK co HDBH so 02301800209425 can phai dong phi 193300d vao ngay 23/5. Vui long lien he TVV de duoc ho tro thu phi!</v>
      </c>
      <c r="AN178" s="54" t="str">
        <f t="shared" si="5"/>
        <v/>
      </c>
    </row>
    <row r="179" spans="1:40" ht="13.5" customHeight="1">
      <c r="A179" s="25">
        <v>174</v>
      </c>
      <c r="B179" s="28" t="s">
        <v>74</v>
      </c>
      <c r="C179" s="28"/>
      <c r="D179" s="32" t="s">
        <v>80</v>
      </c>
      <c r="E179" s="28" t="s">
        <v>82</v>
      </c>
      <c r="F179" s="32" t="s">
        <v>83</v>
      </c>
      <c r="G179" s="28" t="s">
        <v>84</v>
      </c>
      <c r="H179" s="32" t="s">
        <v>85</v>
      </c>
      <c r="I179" s="28" t="s">
        <v>86</v>
      </c>
      <c r="J179" s="32" t="s">
        <v>166</v>
      </c>
      <c r="K179" s="28" t="s">
        <v>165</v>
      </c>
      <c r="L179" s="28" t="s">
        <v>89</v>
      </c>
      <c r="M179" s="34">
        <v>37733</v>
      </c>
      <c r="N179" s="34"/>
      <c r="O179" s="28" t="s">
        <v>1629</v>
      </c>
      <c r="P179" s="28" t="s">
        <v>1630</v>
      </c>
      <c r="Q179" s="28" t="s">
        <v>1734</v>
      </c>
      <c r="R179" s="28"/>
      <c r="S179" s="28"/>
      <c r="T179" s="28" t="s">
        <v>2146</v>
      </c>
      <c r="U179" s="28" t="s">
        <v>1628</v>
      </c>
      <c r="V179" s="28"/>
      <c r="W179" s="34">
        <v>43608</v>
      </c>
      <c r="X179" s="34">
        <v>43638</v>
      </c>
      <c r="Y179" s="36">
        <v>1019072</v>
      </c>
      <c r="Z179" s="36">
        <v>1019072</v>
      </c>
      <c r="AA179" s="34">
        <v>43608</v>
      </c>
      <c r="AB179" s="32"/>
      <c r="AC179" s="36">
        <v>1019072</v>
      </c>
      <c r="AD179" s="36"/>
      <c r="AE179" s="28" t="s">
        <v>95</v>
      </c>
      <c r="AF179" s="40">
        <f t="shared" si="0"/>
        <v>23</v>
      </c>
      <c r="AG179" s="40">
        <f t="shared" si="1"/>
        <v>5</v>
      </c>
      <c r="AH179" s="40" t="str">
        <f t="shared" si="2"/>
        <v>569428018235</v>
      </c>
      <c r="AI179" s="44">
        <f t="shared" si="3"/>
        <v>1019072</v>
      </c>
      <c r="AJ179" s="47">
        <f>IF(AD179&lt;10000,IFERROR(VLOOKUP(AH179,'BK06'!$X$9:$Y$1196,2,0),""),AD179)</f>
        <v>1019072</v>
      </c>
      <c r="AK179" s="49" t="str">
        <f>IFERROR(VLOOKUP(AH179,'BK06'!$X$9:$Z$1164,3,0),"")</f>
        <v>AC/018P-0350008</v>
      </c>
      <c r="AL179" s="40"/>
      <c r="AM179" s="51" t="str">
        <f t="shared" si="6"/>
        <v>QK co HDBH so 569428018 can phai dong phi 1019072d vao ngay 23/5. Vui long lien he TVV de duoc ho tro thu phi!</v>
      </c>
      <c r="AN179" s="54" t="str">
        <f t="shared" si="5"/>
        <v>0986707092</v>
      </c>
    </row>
    <row r="180" spans="1:40" ht="13.5" customHeight="1">
      <c r="A180" s="25">
        <v>175</v>
      </c>
      <c r="B180" s="28" t="s">
        <v>74</v>
      </c>
      <c r="C180" s="28"/>
      <c r="D180" s="32" t="s">
        <v>80</v>
      </c>
      <c r="E180" s="28" t="s">
        <v>82</v>
      </c>
      <c r="F180" s="32" t="s">
        <v>83</v>
      </c>
      <c r="G180" s="28" t="s">
        <v>84</v>
      </c>
      <c r="H180" s="32" t="s">
        <v>85</v>
      </c>
      <c r="I180" s="28" t="s">
        <v>86</v>
      </c>
      <c r="J180" s="32" t="s">
        <v>166</v>
      </c>
      <c r="K180" s="28" t="s">
        <v>165</v>
      </c>
      <c r="L180" s="28" t="s">
        <v>89</v>
      </c>
      <c r="M180" s="34">
        <v>37733</v>
      </c>
      <c r="N180" s="34"/>
      <c r="O180" s="28" t="s">
        <v>1613</v>
      </c>
      <c r="P180" s="28" t="s">
        <v>1614</v>
      </c>
      <c r="Q180" s="28" t="s">
        <v>1161</v>
      </c>
      <c r="R180" s="28"/>
      <c r="S180" s="28"/>
      <c r="T180" s="28" t="s">
        <v>2154</v>
      </c>
      <c r="U180" s="28" t="s">
        <v>1612</v>
      </c>
      <c r="V180" s="28"/>
      <c r="W180" s="34">
        <v>43608</v>
      </c>
      <c r="X180" s="34">
        <v>43699</v>
      </c>
      <c r="Y180" s="36">
        <v>999574</v>
      </c>
      <c r="Z180" s="36">
        <v>999574</v>
      </c>
      <c r="AA180" s="34">
        <v>43605</v>
      </c>
      <c r="AB180" s="32"/>
      <c r="AC180" s="36">
        <v>999574</v>
      </c>
      <c r="AD180" s="36"/>
      <c r="AE180" s="28" t="s">
        <v>95</v>
      </c>
      <c r="AF180" s="40">
        <f t="shared" si="0"/>
        <v>23</v>
      </c>
      <c r="AG180" s="40">
        <f t="shared" si="1"/>
        <v>5</v>
      </c>
      <c r="AH180" s="40" t="str">
        <f t="shared" si="2"/>
        <v>568791766235</v>
      </c>
      <c r="AI180" s="44">
        <f t="shared" si="3"/>
        <v>999574</v>
      </c>
      <c r="AJ180" s="47">
        <f>IF(AD180&lt;10000,IFERROR(VLOOKUP(AH180,'BK06'!$X$9:$Y$1196,2,0),""),AD180)</f>
        <v>999574</v>
      </c>
      <c r="AK180" s="49" t="str">
        <f>IFERROR(VLOOKUP(AH180,'BK06'!$X$9:$Z$1164,3,0),"")</f>
        <v>AC/018P-0350005</v>
      </c>
      <c r="AL180" s="40"/>
      <c r="AM180" s="51" t="str">
        <f t="shared" si="6"/>
        <v>QK co HDBH so 568791766 can phai dong phi 999574d vao ngay 23/5. Vui long lien he TVV de duoc ho tro thu phi!</v>
      </c>
      <c r="AN180" s="54" t="str">
        <f t="shared" si="5"/>
        <v>0964236863</v>
      </c>
    </row>
    <row r="181" spans="1:40" ht="13.5" customHeight="1">
      <c r="A181" s="25">
        <v>176</v>
      </c>
      <c r="B181" s="28" t="s">
        <v>74</v>
      </c>
      <c r="C181" s="28"/>
      <c r="D181" s="32" t="s">
        <v>80</v>
      </c>
      <c r="E181" s="28" t="s">
        <v>82</v>
      </c>
      <c r="F181" s="32" t="s">
        <v>83</v>
      </c>
      <c r="G181" s="28" t="s">
        <v>84</v>
      </c>
      <c r="H181" s="32" t="s">
        <v>85</v>
      </c>
      <c r="I181" s="28" t="s">
        <v>86</v>
      </c>
      <c r="J181" s="32" t="s">
        <v>166</v>
      </c>
      <c r="K181" s="28" t="s">
        <v>165</v>
      </c>
      <c r="L181" s="28" t="s">
        <v>89</v>
      </c>
      <c r="M181" s="34">
        <v>37733</v>
      </c>
      <c r="N181" s="34"/>
      <c r="O181" s="28" t="s">
        <v>2166</v>
      </c>
      <c r="P181" s="28" t="s">
        <v>2167</v>
      </c>
      <c r="Q181" s="28" t="s">
        <v>2168</v>
      </c>
      <c r="R181" s="28"/>
      <c r="S181" s="28"/>
      <c r="T181" s="28" t="s">
        <v>2169</v>
      </c>
      <c r="U181" s="28" t="s">
        <v>2171</v>
      </c>
      <c r="V181" s="28"/>
      <c r="W181" s="34">
        <v>43608</v>
      </c>
      <c r="X181" s="34">
        <v>43638</v>
      </c>
      <c r="Y181" s="36">
        <v>515911</v>
      </c>
      <c r="Z181" s="36"/>
      <c r="AA181" s="34"/>
      <c r="AB181" s="32"/>
      <c r="AC181" s="36">
        <v>515911</v>
      </c>
      <c r="AD181" s="36"/>
      <c r="AE181" s="28" t="s">
        <v>95</v>
      </c>
      <c r="AF181" s="40">
        <f t="shared" si="0"/>
        <v>23</v>
      </c>
      <c r="AG181" s="40">
        <f t="shared" si="1"/>
        <v>5</v>
      </c>
      <c r="AH181" s="40" t="str">
        <f t="shared" si="2"/>
        <v>568755836235</v>
      </c>
      <c r="AI181" s="44">
        <f t="shared" si="3"/>
        <v>515911</v>
      </c>
      <c r="AJ181" s="47" t="str">
        <f>IF(AD181&lt;10000,IFERROR(VLOOKUP(AH181,'BK06'!$X$9:$Y$1196,2,0),""),AD181)</f>
        <v/>
      </c>
      <c r="AK181" s="49" t="str">
        <f>IFERROR(VLOOKUP(AH181,'BK06'!$X$9:$Z$1164,3,0),"")</f>
        <v/>
      </c>
      <c r="AL181" s="40"/>
      <c r="AM181" s="51" t="str">
        <f t="shared" si="6"/>
        <v>QK co HDBH so 568755836 can phai dong phi 515911d vao ngay 23/5. Vui long lien he TVV de duoc ho tro thu phi!</v>
      </c>
      <c r="AN181" s="54" t="str">
        <f t="shared" si="5"/>
        <v>0982903136</v>
      </c>
    </row>
    <row r="182" spans="1:40" ht="13.5" customHeight="1">
      <c r="A182" s="25">
        <v>177</v>
      </c>
      <c r="B182" s="28" t="s">
        <v>74</v>
      </c>
      <c r="C182" s="28"/>
      <c r="D182" s="32" t="s">
        <v>80</v>
      </c>
      <c r="E182" s="28" t="s">
        <v>82</v>
      </c>
      <c r="F182" s="32" t="s">
        <v>83</v>
      </c>
      <c r="G182" s="28" t="s">
        <v>84</v>
      </c>
      <c r="H182" s="32" t="s">
        <v>85</v>
      </c>
      <c r="I182" s="28" t="s">
        <v>86</v>
      </c>
      <c r="J182" s="32" t="s">
        <v>166</v>
      </c>
      <c r="K182" s="28" t="s">
        <v>165</v>
      </c>
      <c r="L182" s="28" t="s">
        <v>89</v>
      </c>
      <c r="M182" s="34">
        <v>37733</v>
      </c>
      <c r="N182" s="34"/>
      <c r="O182" s="28" t="s">
        <v>1599</v>
      </c>
      <c r="P182" s="28" t="s">
        <v>1600</v>
      </c>
      <c r="Q182" s="28" t="s">
        <v>2179</v>
      </c>
      <c r="R182" s="28"/>
      <c r="S182" s="28"/>
      <c r="T182" s="28" t="s">
        <v>2180</v>
      </c>
      <c r="U182" s="28" t="s">
        <v>1598</v>
      </c>
      <c r="V182" s="28"/>
      <c r="W182" s="34">
        <v>43608</v>
      </c>
      <c r="X182" s="34">
        <v>43791</v>
      </c>
      <c r="Y182" s="36">
        <v>1509408</v>
      </c>
      <c r="Z182" s="36">
        <v>1509408</v>
      </c>
      <c r="AA182" s="34">
        <v>43612</v>
      </c>
      <c r="AB182" s="32"/>
      <c r="AC182" s="36">
        <v>1509408</v>
      </c>
      <c r="AD182" s="36"/>
      <c r="AE182" s="28" t="s">
        <v>95</v>
      </c>
      <c r="AF182" s="40">
        <f t="shared" si="0"/>
        <v>23</v>
      </c>
      <c r="AG182" s="40">
        <f t="shared" si="1"/>
        <v>5</v>
      </c>
      <c r="AH182" s="40" t="str">
        <f t="shared" si="2"/>
        <v>568689863235</v>
      </c>
      <c r="AI182" s="44">
        <f t="shared" si="3"/>
        <v>1509408</v>
      </c>
      <c r="AJ182" s="47">
        <f>IF(AD182&lt;10000,IFERROR(VLOOKUP(AH182,'BK06'!$X$9:$Y$1196,2,0),""),AD182)</f>
        <v>1509408</v>
      </c>
      <c r="AK182" s="49" t="str">
        <f>IFERROR(VLOOKUP(AH182,'BK06'!$X$9:$Z$1164,3,0),"")</f>
        <v>AC/018P-0350001</v>
      </c>
      <c r="AL182" s="40"/>
      <c r="AM182" s="51" t="str">
        <f t="shared" si="6"/>
        <v>QK co HDBH so 568689863 can phai dong phi 1509408d vao ngay 23/5. Vui long lien he TVV de duoc ho tro thu phi!</v>
      </c>
      <c r="AN182" s="54" t="str">
        <f t="shared" si="5"/>
        <v>01699279154</v>
      </c>
    </row>
    <row r="183" spans="1:40" ht="13.5" customHeight="1">
      <c r="A183" s="25">
        <v>178</v>
      </c>
      <c r="B183" s="28" t="s">
        <v>74</v>
      </c>
      <c r="C183" s="28"/>
      <c r="D183" s="32" t="s">
        <v>80</v>
      </c>
      <c r="E183" s="28" t="s">
        <v>82</v>
      </c>
      <c r="F183" s="32" t="s">
        <v>83</v>
      </c>
      <c r="G183" s="28" t="s">
        <v>84</v>
      </c>
      <c r="H183" s="32" t="s">
        <v>85</v>
      </c>
      <c r="I183" s="28" t="s">
        <v>86</v>
      </c>
      <c r="J183" s="32" t="s">
        <v>166</v>
      </c>
      <c r="K183" s="28" t="s">
        <v>165</v>
      </c>
      <c r="L183" s="28" t="s">
        <v>89</v>
      </c>
      <c r="M183" s="34">
        <v>37733</v>
      </c>
      <c r="N183" s="34"/>
      <c r="O183" s="28" t="s">
        <v>1587</v>
      </c>
      <c r="P183" s="28" t="s">
        <v>1588</v>
      </c>
      <c r="Q183" s="28" t="s">
        <v>2193</v>
      </c>
      <c r="R183" s="28"/>
      <c r="S183" s="28" t="s">
        <v>2194</v>
      </c>
      <c r="T183" s="28"/>
      <c r="U183" s="28" t="s">
        <v>1585</v>
      </c>
      <c r="V183" s="28" t="s">
        <v>1585</v>
      </c>
      <c r="W183" s="34">
        <v>43608</v>
      </c>
      <c r="X183" s="34">
        <v>43638</v>
      </c>
      <c r="Y183" s="36">
        <v>104700</v>
      </c>
      <c r="Z183" s="36">
        <v>104700</v>
      </c>
      <c r="AA183" s="34">
        <v>43602</v>
      </c>
      <c r="AB183" s="32"/>
      <c r="AC183" s="36">
        <v>104700</v>
      </c>
      <c r="AD183" s="36"/>
      <c r="AE183" s="28" t="s">
        <v>180</v>
      </c>
      <c r="AF183" s="40">
        <f t="shared" si="0"/>
        <v>23</v>
      </c>
      <c r="AG183" s="40">
        <f t="shared" si="1"/>
        <v>5</v>
      </c>
      <c r="AH183" s="40" t="str">
        <f t="shared" si="2"/>
        <v>02301800175805235</v>
      </c>
      <c r="AI183" s="44">
        <f t="shared" si="3"/>
        <v>104700</v>
      </c>
      <c r="AJ183" s="47">
        <f>IF(AD183&lt;10000,IFERROR(VLOOKUP(AH183,'BK06'!$X$9:$Y$1196,2,0),""),AD183)</f>
        <v>104700</v>
      </c>
      <c r="AK183" s="49" t="str">
        <f>IFERROR(VLOOKUP(AH183,'BK06'!$X$9:$Z$1164,3,0),"")</f>
        <v>AC/018P-0349998</v>
      </c>
      <c r="AL183" s="40"/>
      <c r="AM183" s="51" t="str">
        <f t="shared" si="6"/>
        <v>QK co HDBH so 02301800175805 can phai dong phi 104700d vao ngay 23/5. Vui long lien he TVV de duoc ho tro thu phi!</v>
      </c>
      <c r="AN183" s="54" t="str">
        <f t="shared" si="5"/>
        <v>740461</v>
      </c>
    </row>
    <row r="184" spans="1:40" ht="13.5" customHeight="1">
      <c r="A184" s="25">
        <v>179</v>
      </c>
      <c r="B184" s="28" t="s">
        <v>74</v>
      </c>
      <c r="C184" s="28"/>
      <c r="D184" s="32" t="s">
        <v>80</v>
      </c>
      <c r="E184" s="28" t="s">
        <v>82</v>
      </c>
      <c r="F184" s="32" t="s">
        <v>83</v>
      </c>
      <c r="G184" s="28" t="s">
        <v>84</v>
      </c>
      <c r="H184" s="32" t="s">
        <v>85</v>
      </c>
      <c r="I184" s="28" t="s">
        <v>86</v>
      </c>
      <c r="J184" s="32" t="s">
        <v>166</v>
      </c>
      <c r="K184" s="28" t="s">
        <v>165</v>
      </c>
      <c r="L184" s="28" t="s">
        <v>89</v>
      </c>
      <c r="M184" s="34">
        <v>37733</v>
      </c>
      <c r="N184" s="34"/>
      <c r="O184" s="28" t="s">
        <v>1591</v>
      </c>
      <c r="P184" s="28" t="s">
        <v>1592</v>
      </c>
      <c r="Q184" s="28" t="s">
        <v>2199</v>
      </c>
      <c r="R184" s="28"/>
      <c r="S184" s="28"/>
      <c r="T184" s="28"/>
      <c r="U184" s="28" t="s">
        <v>1589</v>
      </c>
      <c r="V184" s="28" t="s">
        <v>1589</v>
      </c>
      <c r="W184" s="34">
        <v>43608</v>
      </c>
      <c r="X184" s="34">
        <v>43699</v>
      </c>
      <c r="Y184" s="36">
        <v>146800</v>
      </c>
      <c r="Z184" s="36">
        <v>146800</v>
      </c>
      <c r="AA184" s="34">
        <v>43607</v>
      </c>
      <c r="AB184" s="32"/>
      <c r="AC184" s="36">
        <v>146800</v>
      </c>
      <c r="AD184" s="36"/>
      <c r="AE184" s="28" t="s">
        <v>180</v>
      </c>
      <c r="AF184" s="40">
        <f t="shared" si="0"/>
        <v>23</v>
      </c>
      <c r="AG184" s="40">
        <f t="shared" si="1"/>
        <v>5</v>
      </c>
      <c r="AH184" s="40" t="str">
        <f t="shared" si="2"/>
        <v>02301800228730235</v>
      </c>
      <c r="AI184" s="44">
        <f t="shared" si="3"/>
        <v>146800</v>
      </c>
      <c r="AJ184" s="47">
        <f>IF(AD184&lt;10000,IFERROR(VLOOKUP(AH184,'BK06'!$X$9:$Y$1196,2,0),""),AD184)</f>
        <v>146800</v>
      </c>
      <c r="AK184" s="49" t="str">
        <f>IFERROR(VLOOKUP(AH184,'BK06'!$X$9:$Z$1164,3,0),"")</f>
        <v>AC/018P-0350000</v>
      </c>
      <c r="AL184" s="40"/>
      <c r="AM184" s="51" t="str">
        <f t="shared" si="6"/>
        <v>QK co HDBH so 02301800228730 can phai dong phi 146800d vao ngay 23/5. Vui long lien he TVV de duoc ho tro thu phi!</v>
      </c>
      <c r="AN184" s="54" t="str">
        <f t="shared" si="5"/>
        <v/>
      </c>
    </row>
    <row r="185" spans="1:40" ht="13.5" customHeight="1">
      <c r="A185" s="25">
        <v>180</v>
      </c>
      <c r="B185" s="28" t="s">
        <v>74</v>
      </c>
      <c r="C185" s="28"/>
      <c r="D185" s="32" t="s">
        <v>80</v>
      </c>
      <c r="E185" s="28" t="s">
        <v>82</v>
      </c>
      <c r="F185" s="32" t="s">
        <v>83</v>
      </c>
      <c r="G185" s="28" t="s">
        <v>84</v>
      </c>
      <c r="H185" s="32" t="s">
        <v>85</v>
      </c>
      <c r="I185" s="28" t="s">
        <v>86</v>
      </c>
      <c r="J185" s="32" t="s">
        <v>166</v>
      </c>
      <c r="K185" s="28" t="s">
        <v>165</v>
      </c>
      <c r="L185" s="28" t="s">
        <v>89</v>
      </c>
      <c r="M185" s="34">
        <v>37733</v>
      </c>
      <c r="N185" s="34"/>
      <c r="O185" s="28" t="s">
        <v>1623</v>
      </c>
      <c r="P185" s="28" t="s">
        <v>1624</v>
      </c>
      <c r="Q185" s="28" t="s">
        <v>1680</v>
      </c>
      <c r="R185" s="28"/>
      <c r="S185" s="28"/>
      <c r="T185" s="28" t="s">
        <v>2208</v>
      </c>
      <c r="U185" s="28" t="s">
        <v>1622</v>
      </c>
      <c r="V185" s="28"/>
      <c r="W185" s="34">
        <v>43608</v>
      </c>
      <c r="X185" s="34">
        <v>43699</v>
      </c>
      <c r="Y185" s="36">
        <v>1500000</v>
      </c>
      <c r="Z185" s="36">
        <v>1500000</v>
      </c>
      <c r="AA185" s="34">
        <v>43607</v>
      </c>
      <c r="AB185" s="32"/>
      <c r="AC185" s="36">
        <v>1500000</v>
      </c>
      <c r="AD185" s="36"/>
      <c r="AE185" s="28" t="s">
        <v>95</v>
      </c>
      <c r="AF185" s="40">
        <f t="shared" si="0"/>
        <v>23</v>
      </c>
      <c r="AG185" s="40">
        <f t="shared" si="1"/>
        <v>5</v>
      </c>
      <c r="AH185" s="40" t="str">
        <f t="shared" si="2"/>
        <v>568853078235</v>
      </c>
      <c r="AI185" s="44">
        <f t="shared" si="3"/>
        <v>1500000</v>
      </c>
      <c r="AJ185" s="47">
        <f>IF(AD185&lt;10000,IFERROR(VLOOKUP(AH185,'BK06'!$X$9:$Y$1196,2,0),""),AD185)</f>
        <v>1500000</v>
      </c>
      <c r="AK185" s="49" t="str">
        <f>IFERROR(VLOOKUP(AH185,'BK06'!$X$9:$Z$1164,3,0),"")</f>
        <v>AC/018P-0350007</v>
      </c>
      <c r="AL185" s="40"/>
      <c r="AM185" s="51" t="str">
        <f t="shared" si="6"/>
        <v>QK co HDBH so 568853078 can phai dong phi 1500000d vao ngay 23/5. Vui long lien he TVV de duoc ho tro thu phi!</v>
      </c>
      <c r="AN185" s="54" t="str">
        <f t="shared" si="5"/>
        <v>01635268675</v>
      </c>
    </row>
    <row r="186" spans="1:40" ht="13.5" customHeight="1">
      <c r="A186" s="25">
        <v>181</v>
      </c>
      <c r="B186" s="28" t="s">
        <v>74</v>
      </c>
      <c r="C186" s="28"/>
      <c r="D186" s="32" t="s">
        <v>80</v>
      </c>
      <c r="E186" s="28" t="s">
        <v>82</v>
      </c>
      <c r="F186" s="32" t="s">
        <v>83</v>
      </c>
      <c r="G186" s="28" t="s">
        <v>84</v>
      </c>
      <c r="H186" s="32" t="s">
        <v>85</v>
      </c>
      <c r="I186" s="28" t="s">
        <v>86</v>
      </c>
      <c r="J186" s="32" t="s">
        <v>166</v>
      </c>
      <c r="K186" s="28" t="s">
        <v>165</v>
      </c>
      <c r="L186" s="28" t="s">
        <v>89</v>
      </c>
      <c r="M186" s="34">
        <v>37733</v>
      </c>
      <c r="N186" s="34"/>
      <c r="O186" s="28" t="s">
        <v>1619</v>
      </c>
      <c r="P186" s="28" t="s">
        <v>1620</v>
      </c>
      <c r="Q186" s="28" t="s">
        <v>2215</v>
      </c>
      <c r="R186" s="28"/>
      <c r="S186" s="28"/>
      <c r="T186" s="28" t="s">
        <v>2216</v>
      </c>
      <c r="U186" s="28" t="s">
        <v>1618</v>
      </c>
      <c r="V186" s="28"/>
      <c r="W186" s="34">
        <v>43608</v>
      </c>
      <c r="X186" s="34">
        <v>43791</v>
      </c>
      <c r="Y186" s="36">
        <v>3093264</v>
      </c>
      <c r="Z186" s="36">
        <v>3093264</v>
      </c>
      <c r="AA186" s="34">
        <v>43609</v>
      </c>
      <c r="AB186" s="32"/>
      <c r="AC186" s="36">
        <v>3093264</v>
      </c>
      <c r="AD186" s="36"/>
      <c r="AE186" s="28" t="s">
        <v>95</v>
      </c>
      <c r="AF186" s="40">
        <f t="shared" si="0"/>
        <v>23</v>
      </c>
      <c r="AG186" s="40">
        <f t="shared" si="1"/>
        <v>5</v>
      </c>
      <c r="AH186" s="40" t="str">
        <f t="shared" si="2"/>
        <v>568793049235</v>
      </c>
      <c r="AI186" s="44">
        <f t="shared" si="3"/>
        <v>3093264</v>
      </c>
      <c r="AJ186" s="47">
        <f>IF(AD186&lt;10000,IFERROR(VLOOKUP(AH186,'BK06'!$X$9:$Y$1196,2,0),""),AD186)</f>
        <v>3093264</v>
      </c>
      <c r="AK186" s="49" t="str">
        <f>IFERROR(VLOOKUP(AH186,'BK06'!$X$9:$Z$1164,3,0),"")</f>
        <v>AC/018P-0350006</v>
      </c>
      <c r="AL186" s="40"/>
      <c r="AM186" s="51" t="str">
        <f t="shared" si="6"/>
        <v>QK co HDBH so 568793049 can phai dong phi 3093264d vao ngay 23/5. Vui long lien he TVV de duoc ho tro thu phi!</v>
      </c>
      <c r="AN186" s="54" t="str">
        <f t="shared" si="5"/>
        <v>01687297196</v>
      </c>
    </row>
    <row r="187" spans="1:40" ht="13.5" customHeight="1">
      <c r="A187" s="25">
        <v>182</v>
      </c>
      <c r="B187" s="28" t="s">
        <v>74</v>
      </c>
      <c r="C187" s="28"/>
      <c r="D187" s="32" t="s">
        <v>80</v>
      </c>
      <c r="E187" s="28" t="s">
        <v>82</v>
      </c>
      <c r="F187" s="32" t="s">
        <v>83</v>
      </c>
      <c r="G187" s="28" t="s">
        <v>84</v>
      </c>
      <c r="H187" s="32" t="s">
        <v>85</v>
      </c>
      <c r="I187" s="28" t="s">
        <v>86</v>
      </c>
      <c r="J187" s="32" t="s">
        <v>166</v>
      </c>
      <c r="K187" s="28" t="s">
        <v>165</v>
      </c>
      <c r="L187" s="28" t="s">
        <v>89</v>
      </c>
      <c r="M187" s="34">
        <v>37733</v>
      </c>
      <c r="N187" s="34"/>
      <c r="O187" s="28" t="s">
        <v>2225</v>
      </c>
      <c r="P187" s="28" t="s">
        <v>2226</v>
      </c>
      <c r="Q187" s="28" t="s">
        <v>805</v>
      </c>
      <c r="R187" s="28"/>
      <c r="S187" s="28"/>
      <c r="T187" s="28" t="s">
        <v>2169</v>
      </c>
      <c r="U187" s="28" t="s">
        <v>2227</v>
      </c>
      <c r="V187" s="28"/>
      <c r="W187" s="34">
        <v>43609</v>
      </c>
      <c r="X187" s="34">
        <v>43639</v>
      </c>
      <c r="Y187" s="36">
        <v>1070255</v>
      </c>
      <c r="Z187" s="36"/>
      <c r="AA187" s="34"/>
      <c r="AB187" s="32"/>
      <c r="AC187" s="36">
        <v>1070255</v>
      </c>
      <c r="AD187" s="36"/>
      <c r="AE187" s="28" t="s">
        <v>95</v>
      </c>
      <c r="AF187" s="40">
        <f t="shared" si="0"/>
        <v>24</v>
      </c>
      <c r="AG187" s="40">
        <f t="shared" si="1"/>
        <v>5</v>
      </c>
      <c r="AH187" s="40" t="str">
        <f t="shared" si="2"/>
        <v>569130764245</v>
      </c>
      <c r="AI187" s="44">
        <f t="shared" si="3"/>
        <v>1070255</v>
      </c>
      <c r="AJ187" s="47" t="str">
        <f>IF(AD187&lt;10000,IFERROR(VLOOKUP(AH187,'BK06'!$X$9:$Y$1196,2,0),""),AD187)</f>
        <v/>
      </c>
      <c r="AK187" s="49" t="str">
        <f>IFERROR(VLOOKUP(AH187,'BK06'!$X$9:$Z$1164,3,0),"")</f>
        <v/>
      </c>
      <c r="AL187" s="40"/>
      <c r="AM187" s="51" t="str">
        <f t="shared" si="6"/>
        <v>QK co HDBH so 569130764 can phai dong phi 1070255d vao ngay 24/5. Vui long lien he TVV de duoc ho tro thu phi!</v>
      </c>
      <c r="AN187" s="54" t="str">
        <f t="shared" si="5"/>
        <v>0982903136</v>
      </c>
    </row>
    <row r="188" spans="1:40" ht="13.5" customHeight="1">
      <c r="A188" s="25">
        <v>183</v>
      </c>
      <c r="B188" s="28" t="s">
        <v>74</v>
      </c>
      <c r="C188" s="28"/>
      <c r="D188" s="32" t="s">
        <v>80</v>
      </c>
      <c r="E188" s="28" t="s">
        <v>82</v>
      </c>
      <c r="F188" s="32" t="s">
        <v>83</v>
      </c>
      <c r="G188" s="28" t="s">
        <v>84</v>
      </c>
      <c r="H188" s="32" t="s">
        <v>85</v>
      </c>
      <c r="I188" s="28" t="s">
        <v>86</v>
      </c>
      <c r="J188" s="32" t="s">
        <v>166</v>
      </c>
      <c r="K188" s="28" t="s">
        <v>165</v>
      </c>
      <c r="L188" s="28" t="s">
        <v>89</v>
      </c>
      <c r="M188" s="34">
        <v>37733</v>
      </c>
      <c r="N188" s="34"/>
      <c r="O188" s="28" t="s">
        <v>1633</v>
      </c>
      <c r="P188" s="28" t="s">
        <v>1634</v>
      </c>
      <c r="Q188" s="28" t="s">
        <v>2237</v>
      </c>
      <c r="R188" s="28"/>
      <c r="S188" s="28"/>
      <c r="T188" s="28"/>
      <c r="U188" s="28" t="s">
        <v>1631</v>
      </c>
      <c r="V188" s="28"/>
      <c r="W188" s="34">
        <v>43609</v>
      </c>
      <c r="X188" s="34">
        <v>43700</v>
      </c>
      <c r="Y188" s="36">
        <v>128200</v>
      </c>
      <c r="Z188" s="36"/>
      <c r="AA188" s="34"/>
      <c r="AB188" s="32"/>
      <c r="AC188" s="36">
        <v>128200</v>
      </c>
      <c r="AD188" s="36"/>
      <c r="AE188" s="28" t="s">
        <v>180</v>
      </c>
      <c r="AF188" s="40">
        <f t="shared" si="0"/>
        <v>24</v>
      </c>
      <c r="AG188" s="40">
        <f t="shared" si="1"/>
        <v>5</v>
      </c>
      <c r="AH188" s="40" t="str">
        <f t="shared" si="2"/>
        <v>02301800192024245</v>
      </c>
      <c r="AI188" s="44">
        <f t="shared" si="3"/>
        <v>128200</v>
      </c>
      <c r="AJ188" s="47">
        <f>IF(AD188&lt;10000,IFERROR(VLOOKUP(AH188,'BK06'!$X$9:$Y$1196,2,0),""),AD188)</f>
        <v>128200</v>
      </c>
      <c r="AK188" s="49" t="str">
        <f>IFERROR(VLOOKUP(AH188,'BK06'!$X$9:$Z$1164,3,0),"")</f>
        <v>AC/018P-0350009</v>
      </c>
      <c r="AL188" s="40"/>
      <c r="AM188" s="51" t="str">
        <f t="shared" si="6"/>
        <v>QK co HDBH so 02301800192024 can phai dong phi 128200d vao ngay 24/5. Vui long lien he TVV de duoc ho tro thu phi!</v>
      </c>
      <c r="AN188" s="54" t="str">
        <f t="shared" si="5"/>
        <v/>
      </c>
    </row>
    <row r="189" spans="1:40" ht="13.5" customHeight="1">
      <c r="A189" s="25">
        <v>184</v>
      </c>
      <c r="B189" s="28" t="s">
        <v>74</v>
      </c>
      <c r="C189" s="28"/>
      <c r="D189" s="32" t="s">
        <v>80</v>
      </c>
      <c r="E189" s="28" t="s">
        <v>82</v>
      </c>
      <c r="F189" s="32" t="s">
        <v>83</v>
      </c>
      <c r="G189" s="28" t="s">
        <v>84</v>
      </c>
      <c r="H189" s="32" t="s">
        <v>85</v>
      </c>
      <c r="I189" s="28" t="s">
        <v>86</v>
      </c>
      <c r="J189" s="32" t="s">
        <v>166</v>
      </c>
      <c r="K189" s="28" t="s">
        <v>165</v>
      </c>
      <c r="L189" s="28" t="s">
        <v>89</v>
      </c>
      <c r="M189" s="34">
        <v>37733</v>
      </c>
      <c r="N189" s="34"/>
      <c r="O189" s="28" t="s">
        <v>1646</v>
      </c>
      <c r="P189" s="28" t="s">
        <v>1648</v>
      </c>
      <c r="Q189" s="28" t="s">
        <v>2250</v>
      </c>
      <c r="R189" s="28" t="s">
        <v>2251</v>
      </c>
      <c r="S189" s="28" t="s">
        <v>2251</v>
      </c>
      <c r="T189" s="28"/>
      <c r="U189" s="28" t="s">
        <v>1644</v>
      </c>
      <c r="V189" s="28" t="s">
        <v>1644</v>
      </c>
      <c r="W189" s="34">
        <v>43609</v>
      </c>
      <c r="X189" s="34">
        <v>43700</v>
      </c>
      <c r="Y189" s="36">
        <v>596700</v>
      </c>
      <c r="Z189" s="36">
        <v>596700</v>
      </c>
      <c r="AA189" s="34">
        <v>43607</v>
      </c>
      <c r="AB189" s="32"/>
      <c r="AC189" s="36">
        <v>596700</v>
      </c>
      <c r="AD189" s="36"/>
      <c r="AE189" s="28" t="s">
        <v>180</v>
      </c>
      <c r="AF189" s="40">
        <f t="shared" si="0"/>
        <v>24</v>
      </c>
      <c r="AG189" s="40">
        <f t="shared" si="1"/>
        <v>5</v>
      </c>
      <c r="AH189" s="40" t="str">
        <f t="shared" si="2"/>
        <v>03701800033676245</v>
      </c>
      <c r="AI189" s="44">
        <f t="shared" si="3"/>
        <v>596700</v>
      </c>
      <c r="AJ189" s="47">
        <f>IF(AD189&lt;10000,IFERROR(VLOOKUP(AH189,'BK06'!$X$9:$Y$1196,2,0),""),AD189)</f>
        <v>596700</v>
      </c>
      <c r="AK189" s="49" t="str">
        <f>IFERROR(VLOOKUP(AH189,'BK06'!$X$9:$Z$1164,3,0),"")</f>
        <v>AC/018P-0350011</v>
      </c>
      <c r="AL189" s="40"/>
      <c r="AM189" s="51" t="str">
        <f t="shared" si="6"/>
        <v>QK co HDBH so 03701800033676 can phai dong phi 596700d vao ngay 24/5. Vui long lien he TVV de duoc ho tro thu phi!</v>
      </c>
      <c r="AN189" s="54" t="str">
        <f t="shared" si="5"/>
        <v>03352686750335268675</v>
      </c>
    </row>
    <row r="190" spans="1:40" ht="13.5" customHeight="1">
      <c r="A190" s="25">
        <v>185</v>
      </c>
      <c r="B190" s="28" t="s">
        <v>74</v>
      </c>
      <c r="C190" s="28"/>
      <c r="D190" s="32" t="s">
        <v>80</v>
      </c>
      <c r="E190" s="28" t="s">
        <v>82</v>
      </c>
      <c r="F190" s="32" t="s">
        <v>83</v>
      </c>
      <c r="G190" s="28" t="s">
        <v>84</v>
      </c>
      <c r="H190" s="32" t="s">
        <v>85</v>
      </c>
      <c r="I190" s="28" t="s">
        <v>86</v>
      </c>
      <c r="J190" s="32" t="s">
        <v>166</v>
      </c>
      <c r="K190" s="28" t="s">
        <v>165</v>
      </c>
      <c r="L190" s="28" t="s">
        <v>89</v>
      </c>
      <c r="M190" s="34">
        <v>37733</v>
      </c>
      <c r="N190" s="34"/>
      <c r="O190" s="28" t="s">
        <v>1665</v>
      </c>
      <c r="P190" s="28" t="s">
        <v>1666</v>
      </c>
      <c r="Q190" s="28" t="s">
        <v>2023</v>
      </c>
      <c r="R190" s="28"/>
      <c r="S190" s="28"/>
      <c r="T190" s="28" t="s">
        <v>2257</v>
      </c>
      <c r="U190" s="28" t="s">
        <v>1664</v>
      </c>
      <c r="V190" s="28"/>
      <c r="W190" s="34">
        <v>43609</v>
      </c>
      <c r="X190" s="34">
        <v>43700</v>
      </c>
      <c r="Y190" s="36">
        <v>1501892</v>
      </c>
      <c r="Z190" s="36">
        <v>1501892</v>
      </c>
      <c r="AA190" s="34">
        <v>43606</v>
      </c>
      <c r="AB190" s="32"/>
      <c r="AC190" s="36">
        <v>1501892</v>
      </c>
      <c r="AD190" s="36"/>
      <c r="AE190" s="28" t="s">
        <v>95</v>
      </c>
      <c r="AF190" s="40">
        <f t="shared" si="0"/>
        <v>24</v>
      </c>
      <c r="AG190" s="40">
        <f t="shared" si="1"/>
        <v>5</v>
      </c>
      <c r="AH190" s="40" t="str">
        <f t="shared" si="2"/>
        <v>568853751245</v>
      </c>
      <c r="AI190" s="44">
        <f t="shared" si="3"/>
        <v>1501892</v>
      </c>
      <c r="AJ190" s="47">
        <f>IF(AD190&lt;10000,IFERROR(VLOOKUP(AH190,'BK06'!$X$9:$Y$1196,2,0),""),AD190)</f>
        <v>1501892</v>
      </c>
      <c r="AK190" s="49" t="str">
        <f>IFERROR(VLOOKUP(AH190,'BK06'!$X$9:$Z$1164,3,0),"")</f>
        <v>AC/018P-0350014</v>
      </c>
      <c r="AL190" s="40"/>
      <c r="AM190" s="51" t="str">
        <f t="shared" si="6"/>
        <v>QK co HDBH so 568853751 can phai dong phi 1501892d vao ngay 24/5. Vui long lien he TVV de duoc ho tro thu phi!</v>
      </c>
      <c r="AN190" s="54" t="str">
        <f t="shared" si="5"/>
        <v>01657687643</v>
      </c>
    </row>
    <row r="191" spans="1:40" ht="13.5" customHeight="1">
      <c r="A191" s="25">
        <v>186</v>
      </c>
      <c r="B191" s="28" t="s">
        <v>74</v>
      </c>
      <c r="C191" s="28"/>
      <c r="D191" s="32" t="s">
        <v>80</v>
      </c>
      <c r="E191" s="28" t="s">
        <v>82</v>
      </c>
      <c r="F191" s="32" t="s">
        <v>83</v>
      </c>
      <c r="G191" s="28" t="s">
        <v>84</v>
      </c>
      <c r="H191" s="32" t="s">
        <v>85</v>
      </c>
      <c r="I191" s="28" t="s">
        <v>86</v>
      </c>
      <c r="J191" s="32" t="s">
        <v>166</v>
      </c>
      <c r="K191" s="28" t="s">
        <v>165</v>
      </c>
      <c r="L191" s="28" t="s">
        <v>89</v>
      </c>
      <c r="M191" s="34">
        <v>37733</v>
      </c>
      <c r="N191" s="34"/>
      <c r="O191" s="28" t="s">
        <v>1661</v>
      </c>
      <c r="P191" s="28" t="s">
        <v>1662</v>
      </c>
      <c r="Q191" s="28" t="s">
        <v>2250</v>
      </c>
      <c r="R191" s="28"/>
      <c r="S191" s="28"/>
      <c r="T191" s="28"/>
      <c r="U191" s="28" t="s">
        <v>1659</v>
      </c>
      <c r="V191" s="28" t="s">
        <v>1659</v>
      </c>
      <c r="W191" s="34">
        <v>43609</v>
      </c>
      <c r="X191" s="34">
        <v>43700</v>
      </c>
      <c r="Y191" s="36">
        <v>602100</v>
      </c>
      <c r="Z191" s="36">
        <v>602100</v>
      </c>
      <c r="AA191" s="34">
        <v>43607</v>
      </c>
      <c r="AB191" s="32"/>
      <c r="AC191" s="36">
        <v>602100</v>
      </c>
      <c r="AD191" s="36"/>
      <c r="AE191" s="28" t="s">
        <v>180</v>
      </c>
      <c r="AF191" s="40">
        <f t="shared" si="0"/>
        <v>24</v>
      </c>
      <c r="AG191" s="40">
        <f t="shared" si="1"/>
        <v>5</v>
      </c>
      <c r="AH191" s="40" t="str">
        <f t="shared" si="2"/>
        <v>03701800033775245</v>
      </c>
      <c r="AI191" s="44">
        <f t="shared" si="3"/>
        <v>602100</v>
      </c>
      <c r="AJ191" s="47">
        <f>IF(AD191&lt;10000,IFERROR(VLOOKUP(AH191,'BK06'!$X$9:$Y$1196,2,0),""),AD191)</f>
        <v>602100</v>
      </c>
      <c r="AK191" s="49" t="str">
        <f>IFERROR(VLOOKUP(AH191,'BK06'!$X$9:$Z$1164,3,0),"")</f>
        <v>AC/018P-0350013</v>
      </c>
      <c r="AL191" s="40"/>
      <c r="AM191" s="51" t="str">
        <f t="shared" si="6"/>
        <v>QK co HDBH so 03701800033775 can phai dong phi 602100d vao ngay 24/5. Vui long lien he TVV de duoc ho tro thu phi!</v>
      </c>
      <c r="AN191" s="54" t="str">
        <f t="shared" si="5"/>
        <v/>
      </c>
    </row>
    <row r="192" spans="1:40" ht="13.5" customHeight="1">
      <c r="A192" s="25">
        <v>187</v>
      </c>
      <c r="B192" s="28" t="s">
        <v>74</v>
      </c>
      <c r="C192" s="28"/>
      <c r="D192" s="32" t="s">
        <v>80</v>
      </c>
      <c r="E192" s="28" t="s">
        <v>82</v>
      </c>
      <c r="F192" s="32" t="s">
        <v>83</v>
      </c>
      <c r="G192" s="28" t="s">
        <v>84</v>
      </c>
      <c r="H192" s="32" t="s">
        <v>85</v>
      </c>
      <c r="I192" s="28" t="s">
        <v>86</v>
      </c>
      <c r="J192" s="32" t="s">
        <v>166</v>
      </c>
      <c r="K192" s="28" t="s">
        <v>165</v>
      </c>
      <c r="L192" s="28" t="s">
        <v>89</v>
      </c>
      <c r="M192" s="34">
        <v>37733</v>
      </c>
      <c r="N192" s="34"/>
      <c r="O192" s="28" t="s">
        <v>1674</v>
      </c>
      <c r="P192" s="28" t="s">
        <v>1675</v>
      </c>
      <c r="Q192" s="28" t="s">
        <v>2274</v>
      </c>
      <c r="R192" s="28"/>
      <c r="S192" s="28"/>
      <c r="T192" s="28" t="s">
        <v>2277</v>
      </c>
      <c r="U192" s="28" t="s">
        <v>1673</v>
      </c>
      <c r="V192" s="28"/>
      <c r="W192" s="34">
        <v>43609</v>
      </c>
      <c r="X192" s="34">
        <v>43639</v>
      </c>
      <c r="Y192" s="36">
        <v>1000000</v>
      </c>
      <c r="Z192" s="36">
        <v>1000000</v>
      </c>
      <c r="AA192" s="34">
        <v>43598</v>
      </c>
      <c r="AB192" s="32"/>
      <c r="AC192" s="36">
        <v>1000000</v>
      </c>
      <c r="AD192" s="36"/>
      <c r="AE192" s="28" t="s">
        <v>95</v>
      </c>
      <c r="AF192" s="40">
        <f t="shared" si="0"/>
        <v>24</v>
      </c>
      <c r="AG192" s="40">
        <f t="shared" si="1"/>
        <v>5</v>
      </c>
      <c r="AH192" s="40" t="str">
        <f t="shared" si="2"/>
        <v>569245040245</v>
      </c>
      <c r="AI192" s="44">
        <f t="shared" si="3"/>
        <v>1000000</v>
      </c>
      <c r="AJ192" s="47">
        <f>IF(AD192&lt;10000,IFERROR(VLOOKUP(AH192,'BK06'!$X$9:$Y$1196,2,0),""),AD192)</f>
        <v>1000000</v>
      </c>
      <c r="AK192" s="49" t="str">
        <f>IFERROR(VLOOKUP(AH192,'BK06'!$X$9:$Z$1164,3,0),"")</f>
        <v>AC/018P-0350017</v>
      </c>
      <c r="AL192" s="40"/>
      <c r="AM192" s="51" t="str">
        <f t="shared" si="6"/>
        <v>QK co HDBH so 569245040 can phai dong phi 1000000d vao ngay 24/5. Vui long lien he TVV de duoc ho tro thu phi!</v>
      </c>
      <c r="AN192" s="54" t="str">
        <f t="shared" si="5"/>
        <v>0966615219</v>
      </c>
    </row>
    <row r="193" spans="1:40" ht="13.5" customHeight="1">
      <c r="A193" s="25">
        <v>188</v>
      </c>
      <c r="B193" s="28" t="s">
        <v>74</v>
      </c>
      <c r="C193" s="28"/>
      <c r="D193" s="32" t="s">
        <v>80</v>
      </c>
      <c r="E193" s="28" t="s">
        <v>82</v>
      </c>
      <c r="F193" s="32" t="s">
        <v>83</v>
      </c>
      <c r="G193" s="28" t="s">
        <v>84</v>
      </c>
      <c r="H193" s="32" t="s">
        <v>85</v>
      </c>
      <c r="I193" s="28" t="s">
        <v>86</v>
      </c>
      <c r="J193" s="32" t="s">
        <v>166</v>
      </c>
      <c r="K193" s="28" t="s">
        <v>165</v>
      </c>
      <c r="L193" s="28" t="s">
        <v>89</v>
      </c>
      <c r="M193" s="34">
        <v>37733</v>
      </c>
      <c r="N193" s="34"/>
      <c r="O193" s="28" t="s">
        <v>1669</v>
      </c>
      <c r="P193" s="28" t="s">
        <v>1670</v>
      </c>
      <c r="Q193" s="28" t="s">
        <v>2284</v>
      </c>
      <c r="R193" s="28"/>
      <c r="S193" s="28"/>
      <c r="T193" s="28" t="s">
        <v>2285</v>
      </c>
      <c r="U193" s="28" t="s">
        <v>1668</v>
      </c>
      <c r="V193" s="28"/>
      <c r="W193" s="34">
        <v>43609</v>
      </c>
      <c r="X193" s="34">
        <v>43974</v>
      </c>
      <c r="Y193" s="36">
        <v>12000000</v>
      </c>
      <c r="Z193" s="36">
        <v>12000000</v>
      </c>
      <c r="AA193" s="34">
        <v>43606</v>
      </c>
      <c r="AB193" s="32"/>
      <c r="AC193" s="36">
        <v>12000000</v>
      </c>
      <c r="AD193" s="36"/>
      <c r="AE193" s="28" t="s">
        <v>95</v>
      </c>
      <c r="AF193" s="40">
        <f t="shared" si="0"/>
        <v>24</v>
      </c>
      <c r="AG193" s="40">
        <f t="shared" si="1"/>
        <v>5</v>
      </c>
      <c r="AH193" s="40" t="str">
        <f t="shared" si="2"/>
        <v>569245016245</v>
      </c>
      <c r="AI193" s="44">
        <f t="shared" si="3"/>
        <v>12000000</v>
      </c>
      <c r="AJ193" s="47">
        <f>IF(AD193&lt;10000,IFERROR(VLOOKUP(AH193,'BK06'!$X$9:$Y$1196,2,0),""),AD193)</f>
        <v>12000000</v>
      </c>
      <c r="AK193" s="49" t="str">
        <f>IFERROR(VLOOKUP(AH193,'BK06'!$X$9:$Z$1164,3,0),"")</f>
        <v>AC/018P-0350016</v>
      </c>
      <c r="AL193" s="40"/>
      <c r="AM193" s="51" t="str">
        <f t="shared" si="6"/>
        <v>QK co HDBH so 569245016 can phai dong phi 12000000d vao ngay 24/5. Vui long lien he TVV de duoc ho tro thu phi!</v>
      </c>
      <c r="AN193" s="54" t="str">
        <f t="shared" si="5"/>
        <v>0986127771</v>
      </c>
    </row>
    <row r="194" spans="1:40" ht="13.5" customHeight="1">
      <c r="A194" s="25">
        <v>189</v>
      </c>
      <c r="B194" s="28" t="s">
        <v>74</v>
      </c>
      <c r="C194" s="28"/>
      <c r="D194" s="32" t="s">
        <v>80</v>
      </c>
      <c r="E194" s="28" t="s">
        <v>82</v>
      </c>
      <c r="F194" s="32" t="s">
        <v>83</v>
      </c>
      <c r="G194" s="28" t="s">
        <v>84</v>
      </c>
      <c r="H194" s="32" t="s">
        <v>85</v>
      </c>
      <c r="I194" s="28" t="s">
        <v>86</v>
      </c>
      <c r="J194" s="32" t="s">
        <v>166</v>
      </c>
      <c r="K194" s="28" t="s">
        <v>165</v>
      </c>
      <c r="L194" s="28" t="s">
        <v>89</v>
      </c>
      <c r="M194" s="34">
        <v>37733</v>
      </c>
      <c r="N194" s="34"/>
      <c r="O194" s="28" t="s">
        <v>1655</v>
      </c>
      <c r="P194" s="28" t="s">
        <v>1656</v>
      </c>
      <c r="Q194" s="28" t="s">
        <v>2293</v>
      </c>
      <c r="R194" s="28"/>
      <c r="S194" s="28"/>
      <c r="T194" s="28"/>
      <c r="U194" s="28" t="s">
        <v>1653</v>
      </c>
      <c r="V194" s="28" t="s">
        <v>1653</v>
      </c>
      <c r="W194" s="34">
        <v>43609</v>
      </c>
      <c r="X194" s="34">
        <v>43700</v>
      </c>
      <c r="Y194" s="36">
        <v>598500</v>
      </c>
      <c r="Z194" s="36">
        <v>598500</v>
      </c>
      <c r="AA194" s="34">
        <v>43607</v>
      </c>
      <c r="AB194" s="32"/>
      <c r="AC194" s="36">
        <v>598500</v>
      </c>
      <c r="AD194" s="36"/>
      <c r="AE194" s="28" t="s">
        <v>180</v>
      </c>
      <c r="AF194" s="40">
        <f t="shared" si="0"/>
        <v>24</v>
      </c>
      <c r="AG194" s="40">
        <f t="shared" si="1"/>
        <v>5</v>
      </c>
      <c r="AH194" s="40" t="str">
        <f t="shared" si="2"/>
        <v>03701800033737245</v>
      </c>
      <c r="AI194" s="44">
        <f t="shared" si="3"/>
        <v>598500</v>
      </c>
      <c r="AJ194" s="47">
        <f>IF(AD194&lt;10000,IFERROR(VLOOKUP(AH194,'BK06'!$X$9:$Y$1196,2,0),""),AD194)</f>
        <v>598500</v>
      </c>
      <c r="AK194" s="49" t="str">
        <f>IFERROR(VLOOKUP(AH194,'BK06'!$X$9:$Z$1164,3,0),"")</f>
        <v>AC/018P-0350012</v>
      </c>
      <c r="AL194" s="40"/>
      <c r="AM194" s="51" t="str">
        <f t="shared" si="6"/>
        <v>QK co HDBH so 03701800033737 can phai dong phi 598500d vao ngay 24/5. Vui long lien he TVV de duoc ho tro thu phi!</v>
      </c>
      <c r="AN194" s="54" t="str">
        <f t="shared" si="5"/>
        <v/>
      </c>
    </row>
    <row r="195" spans="1:40" ht="13.5" customHeight="1">
      <c r="A195" s="25">
        <v>190</v>
      </c>
      <c r="B195" s="28" t="s">
        <v>74</v>
      </c>
      <c r="C195" s="28"/>
      <c r="D195" s="32" t="s">
        <v>80</v>
      </c>
      <c r="E195" s="28" t="s">
        <v>82</v>
      </c>
      <c r="F195" s="32" t="s">
        <v>83</v>
      </c>
      <c r="G195" s="28" t="s">
        <v>84</v>
      </c>
      <c r="H195" s="32" t="s">
        <v>85</v>
      </c>
      <c r="I195" s="28" t="s">
        <v>86</v>
      </c>
      <c r="J195" s="32" t="s">
        <v>166</v>
      </c>
      <c r="K195" s="28" t="s">
        <v>165</v>
      </c>
      <c r="L195" s="28" t="s">
        <v>89</v>
      </c>
      <c r="M195" s="34">
        <v>37733</v>
      </c>
      <c r="N195" s="34"/>
      <c r="O195" s="28" t="s">
        <v>1642</v>
      </c>
      <c r="P195" s="28" t="s">
        <v>1643</v>
      </c>
      <c r="Q195" s="28" t="s">
        <v>2250</v>
      </c>
      <c r="R195" s="28"/>
      <c r="S195" s="28"/>
      <c r="T195" s="28"/>
      <c r="U195" s="28" t="s">
        <v>1640</v>
      </c>
      <c r="V195" s="28" t="s">
        <v>1640</v>
      </c>
      <c r="W195" s="34">
        <v>43609</v>
      </c>
      <c r="X195" s="34">
        <v>43700</v>
      </c>
      <c r="Y195" s="36">
        <v>590200</v>
      </c>
      <c r="Z195" s="36">
        <v>590200</v>
      </c>
      <c r="AA195" s="34">
        <v>43607</v>
      </c>
      <c r="AB195" s="32"/>
      <c r="AC195" s="36">
        <v>590200</v>
      </c>
      <c r="AD195" s="36"/>
      <c r="AE195" s="28" t="s">
        <v>180</v>
      </c>
      <c r="AF195" s="40">
        <f t="shared" si="0"/>
        <v>24</v>
      </c>
      <c r="AG195" s="40">
        <f t="shared" si="1"/>
        <v>5</v>
      </c>
      <c r="AH195" s="40" t="str">
        <f t="shared" si="2"/>
        <v>03701800033669245</v>
      </c>
      <c r="AI195" s="44">
        <f t="shared" si="3"/>
        <v>590200</v>
      </c>
      <c r="AJ195" s="47">
        <f>IF(AD195&lt;10000,IFERROR(VLOOKUP(AH195,'BK06'!$X$9:$Y$1196,2,0),""),AD195)</f>
        <v>590200</v>
      </c>
      <c r="AK195" s="49" t="str">
        <f>IFERROR(VLOOKUP(AH195,'BK06'!$X$9:$Z$1164,3,0),"")</f>
        <v>AC/018P-0350010</v>
      </c>
      <c r="AL195" s="40"/>
      <c r="AM195" s="51" t="str">
        <f t="shared" si="6"/>
        <v>QK co HDBH so 03701800033669 can phai dong phi 590200d vao ngay 24/5. Vui long lien he TVV de duoc ho tro thu phi!</v>
      </c>
      <c r="AN195" s="54" t="str">
        <f t="shared" si="5"/>
        <v/>
      </c>
    </row>
    <row r="196" spans="1:40" ht="13.5" customHeight="1">
      <c r="A196" s="25">
        <v>191</v>
      </c>
      <c r="B196" s="28" t="s">
        <v>74</v>
      </c>
      <c r="C196" s="28"/>
      <c r="D196" s="32" t="s">
        <v>80</v>
      </c>
      <c r="E196" s="28" t="s">
        <v>82</v>
      </c>
      <c r="F196" s="32" t="s">
        <v>83</v>
      </c>
      <c r="G196" s="28" t="s">
        <v>84</v>
      </c>
      <c r="H196" s="32" t="s">
        <v>85</v>
      </c>
      <c r="I196" s="28" t="s">
        <v>86</v>
      </c>
      <c r="J196" s="32" t="s">
        <v>166</v>
      </c>
      <c r="K196" s="28" t="s">
        <v>165</v>
      </c>
      <c r="L196" s="28" t="s">
        <v>89</v>
      </c>
      <c r="M196" s="34">
        <v>37733</v>
      </c>
      <c r="N196" s="34"/>
      <c r="O196" s="28" t="s">
        <v>688</v>
      </c>
      <c r="P196" s="28" t="s">
        <v>342</v>
      </c>
      <c r="Q196" s="28" t="s">
        <v>689</v>
      </c>
      <c r="R196" s="28" t="s">
        <v>690</v>
      </c>
      <c r="S196" s="28" t="s">
        <v>690</v>
      </c>
      <c r="T196" s="28"/>
      <c r="U196" s="28" t="s">
        <v>696</v>
      </c>
      <c r="V196" s="28"/>
      <c r="W196" s="34">
        <v>43610</v>
      </c>
      <c r="X196" s="34">
        <v>43640</v>
      </c>
      <c r="Y196" s="36">
        <v>19400</v>
      </c>
      <c r="Z196" s="36"/>
      <c r="AA196" s="34"/>
      <c r="AB196" s="32"/>
      <c r="AC196" s="36"/>
      <c r="AD196" s="36"/>
      <c r="AE196" s="28" t="s">
        <v>180</v>
      </c>
      <c r="AF196" s="40">
        <f t="shared" si="0"/>
        <v>25</v>
      </c>
      <c r="AG196" s="40">
        <f t="shared" si="1"/>
        <v>5</v>
      </c>
      <c r="AH196" s="40" t="str">
        <f t="shared" si="2"/>
        <v>02401800008346255</v>
      </c>
      <c r="AI196" s="44">
        <f t="shared" si="3"/>
        <v>19400</v>
      </c>
      <c r="AJ196" s="47">
        <f>IF(AD196&lt;10000,IFERROR(VLOOKUP(AH196,'BK06'!$X$9:$Y$1196,2,0),""),AD196)</f>
        <v>19400</v>
      </c>
      <c r="AK196" s="49" t="str">
        <f>IFERROR(VLOOKUP(AH196,'BK06'!$X$9:$Z$1164,3,0),"")</f>
        <v>AC/018P-0350021</v>
      </c>
      <c r="AL196" s="40"/>
      <c r="AM196" s="51" t="str">
        <f t="shared" si="6"/>
        <v>QK co HDBH so 02401800008346 can phai dong phi 19400d vao ngay 25/5. Vui long lien he TVV de duoc ho tro thu phi!</v>
      </c>
      <c r="AN196" s="54" t="str">
        <f t="shared" si="5"/>
        <v>09773157140977315714</v>
      </c>
    </row>
    <row r="197" spans="1:40" ht="13.5" customHeight="1">
      <c r="A197" s="25">
        <v>192</v>
      </c>
      <c r="B197" s="28" t="s">
        <v>74</v>
      </c>
      <c r="C197" s="28"/>
      <c r="D197" s="32" t="s">
        <v>80</v>
      </c>
      <c r="E197" s="28" t="s">
        <v>82</v>
      </c>
      <c r="F197" s="32" t="s">
        <v>83</v>
      </c>
      <c r="G197" s="28" t="s">
        <v>84</v>
      </c>
      <c r="H197" s="32" t="s">
        <v>85</v>
      </c>
      <c r="I197" s="28" t="s">
        <v>86</v>
      </c>
      <c r="J197" s="32" t="s">
        <v>166</v>
      </c>
      <c r="K197" s="28" t="s">
        <v>165</v>
      </c>
      <c r="L197" s="28" t="s">
        <v>89</v>
      </c>
      <c r="M197" s="34">
        <v>37733</v>
      </c>
      <c r="N197" s="34"/>
      <c r="O197" s="28" t="s">
        <v>1694</v>
      </c>
      <c r="P197" s="28" t="s">
        <v>201</v>
      </c>
      <c r="Q197" s="28" t="s">
        <v>2322</v>
      </c>
      <c r="R197" s="28" t="s">
        <v>2323</v>
      </c>
      <c r="S197" s="28"/>
      <c r="T197" s="28" t="s">
        <v>2324</v>
      </c>
      <c r="U197" s="28" t="s">
        <v>1692</v>
      </c>
      <c r="V197" s="28" t="s">
        <v>1692</v>
      </c>
      <c r="W197" s="34">
        <v>43610</v>
      </c>
      <c r="X197" s="34">
        <v>43640</v>
      </c>
      <c r="Y197" s="36">
        <v>213700</v>
      </c>
      <c r="Z197" s="36">
        <v>213700</v>
      </c>
      <c r="AA197" s="34">
        <v>43602</v>
      </c>
      <c r="AB197" s="32"/>
      <c r="AC197" s="36">
        <v>213700</v>
      </c>
      <c r="AD197" s="36"/>
      <c r="AE197" s="28" t="s">
        <v>180</v>
      </c>
      <c r="AF197" s="40">
        <f t="shared" si="0"/>
        <v>25</v>
      </c>
      <c r="AG197" s="40">
        <f t="shared" si="1"/>
        <v>5</v>
      </c>
      <c r="AH197" s="40" t="str">
        <f t="shared" si="2"/>
        <v>05701800036552255</v>
      </c>
      <c r="AI197" s="44">
        <f t="shared" si="3"/>
        <v>213700</v>
      </c>
      <c r="AJ197" s="47">
        <f>IF(AD197&lt;10000,IFERROR(VLOOKUP(AH197,'BK06'!$X$9:$Y$1196,2,0),""),AD197)</f>
        <v>213700</v>
      </c>
      <c r="AK197" s="49" t="str">
        <f>IFERROR(VLOOKUP(AH197,'BK06'!$X$9:$Z$1164,3,0),"")</f>
        <v>AC/018P-0350025</v>
      </c>
      <c r="AL197" s="40"/>
      <c r="AM197" s="51" t="str">
        <f t="shared" si="6"/>
        <v>QK co HDBH so 05701800036552 can phai dong phi 213700d vao ngay 25/5. Vui long lien he TVV de duoc ho tro thu phi!</v>
      </c>
      <c r="AN197" s="54" t="str">
        <f t="shared" si="5"/>
        <v>8805960355772500</v>
      </c>
    </row>
    <row r="198" spans="1:40" ht="13.5" customHeight="1">
      <c r="A198" s="25">
        <v>193</v>
      </c>
      <c r="B198" s="28" t="s">
        <v>74</v>
      </c>
      <c r="C198" s="28"/>
      <c r="D198" s="32" t="s">
        <v>80</v>
      </c>
      <c r="E198" s="28" t="s">
        <v>82</v>
      </c>
      <c r="F198" s="32" t="s">
        <v>83</v>
      </c>
      <c r="G198" s="28" t="s">
        <v>84</v>
      </c>
      <c r="H198" s="32" t="s">
        <v>85</v>
      </c>
      <c r="I198" s="28" t="s">
        <v>86</v>
      </c>
      <c r="J198" s="32" t="s">
        <v>166</v>
      </c>
      <c r="K198" s="28" t="s">
        <v>165</v>
      </c>
      <c r="L198" s="28" t="s">
        <v>89</v>
      </c>
      <c r="M198" s="34">
        <v>37733</v>
      </c>
      <c r="N198" s="34"/>
      <c r="O198" s="28" t="s">
        <v>2337</v>
      </c>
      <c r="P198" s="28" t="s">
        <v>2338</v>
      </c>
      <c r="Q198" s="28" t="s">
        <v>2023</v>
      </c>
      <c r="R198" s="28"/>
      <c r="S198" s="28"/>
      <c r="T198" s="28" t="s">
        <v>2339</v>
      </c>
      <c r="U198" s="28" t="s">
        <v>2340</v>
      </c>
      <c r="V198" s="28"/>
      <c r="W198" s="34">
        <v>43610</v>
      </c>
      <c r="X198" s="34">
        <v>43975</v>
      </c>
      <c r="Y198" s="36">
        <v>5299877</v>
      </c>
      <c r="Z198" s="36"/>
      <c r="AA198" s="34"/>
      <c r="AB198" s="32"/>
      <c r="AC198" s="36"/>
      <c r="AD198" s="36"/>
      <c r="AE198" s="28" t="s">
        <v>95</v>
      </c>
      <c r="AF198" s="40">
        <f t="shared" si="0"/>
        <v>25</v>
      </c>
      <c r="AG198" s="40">
        <f t="shared" si="1"/>
        <v>5</v>
      </c>
      <c r="AH198" s="40" t="str">
        <f t="shared" si="2"/>
        <v>568585605255</v>
      </c>
      <c r="AI198" s="44" t="str">
        <f t="shared" si="3"/>
        <v/>
      </c>
      <c r="AJ198" s="47" t="str">
        <f>IF(AD198&lt;10000,IFERROR(VLOOKUP(AH198,'BK06'!$X$9:$Y$1196,2,0),""),AD198)</f>
        <v/>
      </c>
      <c r="AK198" s="49" t="str">
        <f>IFERROR(VLOOKUP(AH198,'BK06'!$X$9:$Z$1164,3,0),"")</f>
        <v/>
      </c>
      <c r="AL198" s="40"/>
      <c r="AM198" s="51" t="str">
        <f t="shared" si="6"/>
        <v>QK co HDBH so 568585605 can phai dong phi 5299877d vao ngay 25/5. Vui long lien he TVV de duoc ho tro thu phi!</v>
      </c>
      <c r="AN198" s="54" t="str">
        <f t="shared" si="5"/>
        <v>0943002881</v>
      </c>
    </row>
    <row r="199" spans="1:40" ht="13.5" customHeight="1">
      <c r="A199" s="25">
        <v>194</v>
      </c>
      <c r="B199" s="28" t="s">
        <v>74</v>
      </c>
      <c r="C199" s="28"/>
      <c r="D199" s="32" t="s">
        <v>80</v>
      </c>
      <c r="E199" s="28" t="s">
        <v>82</v>
      </c>
      <c r="F199" s="32" t="s">
        <v>83</v>
      </c>
      <c r="G199" s="28" t="s">
        <v>84</v>
      </c>
      <c r="H199" s="32" t="s">
        <v>85</v>
      </c>
      <c r="I199" s="28" t="s">
        <v>86</v>
      </c>
      <c r="J199" s="32" t="s">
        <v>166</v>
      </c>
      <c r="K199" s="28" t="s">
        <v>165</v>
      </c>
      <c r="L199" s="28" t="s">
        <v>89</v>
      </c>
      <c r="M199" s="34">
        <v>37733</v>
      </c>
      <c r="N199" s="34"/>
      <c r="O199" s="28" t="s">
        <v>1729</v>
      </c>
      <c r="P199" s="28" t="s">
        <v>1715</v>
      </c>
      <c r="Q199" s="28" t="s">
        <v>834</v>
      </c>
      <c r="R199" s="28"/>
      <c r="S199" s="28"/>
      <c r="T199" s="28" t="s">
        <v>2350</v>
      </c>
      <c r="U199" s="28" t="s">
        <v>1728</v>
      </c>
      <c r="V199" s="28"/>
      <c r="W199" s="34">
        <v>43610</v>
      </c>
      <c r="X199" s="34">
        <v>43640</v>
      </c>
      <c r="Y199" s="36">
        <v>1000000</v>
      </c>
      <c r="Z199" s="36">
        <v>1000000</v>
      </c>
      <c r="AA199" s="34">
        <v>43606</v>
      </c>
      <c r="AB199" s="32"/>
      <c r="AC199" s="36">
        <v>1000000</v>
      </c>
      <c r="AD199" s="36"/>
      <c r="AE199" s="28" t="s">
        <v>95</v>
      </c>
      <c r="AF199" s="40">
        <f t="shared" si="0"/>
        <v>25</v>
      </c>
      <c r="AG199" s="40">
        <f t="shared" si="1"/>
        <v>5</v>
      </c>
      <c r="AH199" s="40" t="str">
        <f t="shared" si="2"/>
        <v>568894931255</v>
      </c>
      <c r="AI199" s="44">
        <f t="shared" si="3"/>
        <v>1000000</v>
      </c>
      <c r="AJ199" s="47">
        <f>IF(AD199&lt;10000,IFERROR(VLOOKUP(AH199,'BK06'!$X$9:$Y$1196,2,0),""),AD199)</f>
        <v>1000000</v>
      </c>
      <c r="AK199" s="49" t="str">
        <f>IFERROR(VLOOKUP(AH199,'BK06'!$X$9:$Z$1164,3,0),"")</f>
        <v>AC/018P-0350038</v>
      </c>
      <c r="AL199" s="40"/>
      <c r="AM199" s="51" t="str">
        <f t="shared" si="6"/>
        <v>QK co HDBH so 568894931 can phai dong phi 1000000d vao ngay 25/5. Vui long lien he TVV de duoc ho tro thu phi!</v>
      </c>
      <c r="AN199" s="54" t="str">
        <f t="shared" si="5"/>
        <v>0936318318</v>
      </c>
    </row>
    <row r="200" spans="1:40" ht="13.5" customHeight="1">
      <c r="A200" s="25">
        <v>195</v>
      </c>
      <c r="B200" s="28" t="s">
        <v>74</v>
      </c>
      <c r="C200" s="28"/>
      <c r="D200" s="32" t="s">
        <v>80</v>
      </c>
      <c r="E200" s="28" t="s">
        <v>82</v>
      </c>
      <c r="F200" s="32" t="s">
        <v>83</v>
      </c>
      <c r="G200" s="28" t="s">
        <v>84</v>
      </c>
      <c r="H200" s="32" t="s">
        <v>85</v>
      </c>
      <c r="I200" s="28" t="s">
        <v>86</v>
      </c>
      <c r="J200" s="32" t="s">
        <v>166</v>
      </c>
      <c r="K200" s="28" t="s">
        <v>165</v>
      </c>
      <c r="L200" s="28" t="s">
        <v>89</v>
      </c>
      <c r="M200" s="34">
        <v>37733</v>
      </c>
      <c r="N200" s="34"/>
      <c r="O200" s="28" t="s">
        <v>1721</v>
      </c>
      <c r="P200" s="28" t="s">
        <v>1722</v>
      </c>
      <c r="Q200" s="28" t="s">
        <v>834</v>
      </c>
      <c r="R200" s="28"/>
      <c r="S200" s="28"/>
      <c r="T200" s="28" t="s">
        <v>2350</v>
      </c>
      <c r="U200" s="28" t="s">
        <v>1720</v>
      </c>
      <c r="V200" s="28"/>
      <c r="W200" s="34">
        <v>43610</v>
      </c>
      <c r="X200" s="34">
        <v>43640</v>
      </c>
      <c r="Y200" s="36">
        <v>1001633</v>
      </c>
      <c r="Z200" s="36">
        <v>1001633</v>
      </c>
      <c r="AA200" s="34">
        <v>43606</v>
      </c>
      <c r="AB200" s="32"/>
      <c r="AC200" s="36">
        <v>1001633</v>
      </c>
      <c r="AD200" s="36"/>
      <c r="AE200" s="28" t="s">
        <v>95</v>
      </c>
      <c r="AF200" s="40">
        <f t="shared" si="0"/>
        <v>25</v>
      </c>
      <c r="AG200" s="40">
        <f t="shared" si="1"/>
        <v>5</v>
      </c>
      <c r="AH200" s="40" t="str">
        <f t="shared" si="2"/>
        <v>568892885255</v>
      </c>
      <c r="AI200" s="44">
        <f t="shared" si="3"/>
        <v>1001633</v>
      </c>
      <c r="AJ200" s="47">
        <f>IF(AD200&lt;10000,IFERROR(VLOOKUP(AH200,'BK06'!$X$9:$Y$1196,2,0),""),AD200)</f>
        <v>1001633</v>
      </c>
      <c r="AK200" s="49" t="str">
        <f>IFERROR(VLOOKUP(AH200,'BK06'!$X$9:$Z$1164,3,0),"")</f>
        <v>AC/018P-0350036</v>
      </c>
      <c r="AL200" s="40"/>
      <c r="AM200" s="51" t="str">
        <f t="shared" si="6"/>
        <v>QK co HDBH so 568892885 can phai dong phi 1001633d vao ngay 25/5. Vui long lien he TVV de duoc ho tro thu phi!</v>
      </c>
      <c r="AN200" s="54" t="str">
        <f t="shared" si="5"/>
        <v>0936318318</v>
      </c>
    </row>
    <row r="201" spans="1:40" ht="13.5" customHeight="1">
      <c r="A201" s="25">
        <v>196</v>
      </c>
      <c r="B201" s="28" t="s">
        <v>74</v>
      </c>
      <c r="C201" s="28"/>
      <c r="D201" s="32" t="s">
        <v>80</v>
      </c>
      <c r="E201" s="28" t="s">
        <v>82</v>
      </c>
      <c r="F201" s="32" t="s">
        <v>83</v>
      </c>
      <c r="G201" s="28" t="s">
        <v>84</v>
      </c>
      <c r="H201" s="32" t="s">
        <v>85</v>
      </c>
      <c r="I201" s="28" t="s">
        <v>86</v>
      </c>
      <c r="J201" s="32" t="s">
        <v>166</v>
      </c>
      <c r="K201" s="28" t="s">
        <v>165</v>
      </c>
      <c r="L201" s="28" t="s">
        <v>89</v>
      </c>
      <c r="M201" s="34">
        <v>37733</v>
      </c>
      <c r="N201" s="34"/>
      <c r="O201" s="28" t="s">
        <v>705</v>
      </c>
      <c r="P201" s="28" t="s">
        <v>342</v>
      </c>
      <c r="Q201" s="28" t="s">
        <v>689</v>
      </c>
      <c r="R201" s="28" t="s">
        <v>690</v>
      </c>
      <c r="S201" s="28" t="s">
        <v>690</v>
      </c>
      <c r="T201" s="28"/>
      <c r="U201" s="28" t="s">
        <v>707</v>
      </c>
      <c r="V201" s="28"/>
      <c r="W201" s="34">
        <v>43610</v>
      </c>
      <c r="X201" s="34">
        <v>43640</v>
      </c>
      <c r="Y201" s="36">
        <v>19400</v>
      </c>
      <c r="Z201" s="36"/>
      <c r="AA201" s="34"/>
      <c r="AB201" s="32"/>
      <c r="AC201" s="36"/>
      <c r="AD201" s="36"/>
      <c r="AE201" s="28" t="s">
        <v>180</v>
      </c>
      <c r="AF201" s="40">
        <f t="shared" si="0"/>
        <v>25</v>
      </c>
      <c r="AG201" s="40">
        <f t="shared" si="1"/>
        <v>5</v>
      </c>
      <c r="AH201" s="40" t="str">
        <f t="shared" si="2"/>
        <v>02401800008339255</v>
      </c>
      <c r="AI201" s="44">
        <f t="shared" si="3"/>
        <v>19400</v>
      </c>
      <c r="AJ201" s="47">
        <f>IF(AD201&lt;10000,IFERROR(VLOOKUP(AH201,'BK06'!$X$9:$Y$1196,2,0),""),AD201)</f>
        <v>19400</v>
      </c>
      <c r="AK201" s="49" t="str">
        <f>IFERROR(VLOOKUP(AH201,'BK06'!$X$9:$Z$1164,3,0),"")</f>
        <v>AC/018P-0350020</v>
      </c>
      <c r="AL201" s="40"/>
      <c r="AM201" s="51" t="str">
        <f t="shared" si="6"/>
        <v>QK co HDBH so 02401800008339 can phai dong phi 19400d vao ngay 25/5. Vui long lien he TVV de duoc ho tro thu phi!</v>
      </c>
      <c r="AN201" s="54" t="str">
        <f t="shared" si="5"/>
        <v>09773157140977315714</v>
      </c>
    </row>
    <row r="202" spans="1:40" ht="13.5" customHeight="1">
      <c r="A202" s="25">
        <v>197</v>
      </c>
      <c r="B202" s="28" t="s">
        <v>74</v>
      </c>
      <c r="C202" s="28"/>
      <c r="D202" s="32" t="s">
        <v>80</v>
      </c>
      <c r="E202" s="28" t="s">
        <v>82</v>
      </c>
      <c r="F202" s="32" t="s">
        <v>83</v>
      </c>
      <c r="G202" s="28" t="s">
        <v>84</v>
      </c>
      <c r="H202" s="32" t="s">
        <v>85</v>
      </c>
      <c r="I202" s="28" t="s">
        <v>86</v>
      </c>
      <c r="J202" s="32" t="s">
        <v>166</v>
      </c>
      <c r="K202" s="28" t="s">
        <v>165</v>
      </c>
      <c r="L202" s="28" t="s">
        <v>89</v>
      </c>
      <c r="M202" s="34">
        <v>37733</v>
      </c>
      <c r="N202" s="34"/>
      <c r="O202" s="28" t="s">
        <v>736</v>
      </c>
      <c r="P202" s="28" t="s">
        <v>342</v>
      </c>
      <c r="Q202" s="28" t="s">
        <v>689</v>
      </c>
      <c r="R202" s="28" t="s">
        <v>690</v>
      </c>
      <c r="S202" s="28" t="s">
        <v>690</v>
      </c>
      <c r="T202" s="28"/>
      <c r="U202" s="28" t="s">
        <v>738</v>
      </c>
      <c r="V202" s="28"/>
      <c r="W202" s="34">
        <v>43610</v>
      </c>
      <c r="X202" s="34">
        <v>43640</v>
      </c>
      <c r="Y202" s="36">
        <v>19400</v>
      </c>
      <c r="Z202" s="36"/>
      <c r="AA202" s="34"/>
      <c r="AB202" s="32"/>
      <c r="AC202" s="36"/>
      <c r="AD202" s="36"/>
      <c r="AE202" s="28" t="s">
        <v>180</v>
      </c>
      <c r="AF202" s="40">
        <f t="shared" si="0"/>
        <v>25</v>
      </c>
      <c r="AG202" s="40">
        <f t="shared" si="1"/>
        <v>5</v>
      </c>
      <c r="AH202" s="40" t="str">
        <f t="shared" si="2"/>
        <v>02401800008315255</v>
      </c>
      <c r="AI202" s="44">
        <f t="shared" si="3"/>
        <v>19400</v>
      </c>
      <c r="AJ202" s="47">
        <f>IF(AD202&lt;10000,IFERROR(VLOOKUP(AH202,'BK06'!$X$9:$Y$1196,2,0),""),AD202)</f>
        <v>19400</v>
      </c>
      <c r="AK202" s="49" t="str">
        <f>IFERROR(VLOOKUP(AH202,'BK06'!$X$9:$Z$1164,3,0),"")</f>
        <v>AC/018P-0350019</v>
      </c>
      <c r="AL202" s="40"/>
      <c r="AM202" s="51" t="str">
        <f t="shared" si="6"/>
        <v>QK co HDBH so 02401800008315 can phai dong phi 19400d vao ngay 25/5. Vui long lien he TVV de duoc ho tro thu phi!</v>
      </c>
      <c r="AN202" s="54" t="str">
        <f t="shared" si="5"/>
        <v>09773157140977315714</v>
      </c>
    </row>
    <row r="203" spans="1:40" ht="13.5" customHeight="1">
      <c r="A203" s="25">
        <v>198</v>
      </c>
      <c r="B203" s="28" t="s">
        <v>74</v>
      </c>
      <c r="C203" s="28"/>
      <c r="D203" s="32" t="s">
        <v>80</v>
      </c>
      <c r="E203" s="28" t="s">
        <v>82</v>
      </c>
      <c r="F203" s="32" t="s">
        <v>83</v>
      </c>
      <c r="G203" s="28" t="s">
        <v>84</v>
      </c>
      <c r="H203" s="32" t="s">
        <v>85</v>
      </c>
      <c r="I203" s="28" t="s">
        <v>86</v>
      </c>
      <c r="J203" s="32" t="s">
        <v>166</v>
      </c>
      <c r="K203" s="28" t="s">
        <v>165</v>
      </c>
      <c r="L203" s="28" t="s">
        <v>89</v>
      </c>
      <c r="M203" s="34">
        <v>37733</v>
      </c>
      <c r="N203" s="34"/>
      <c r="O203" s="28" t="s">
        <v>1679</v>
      </c>
      <c r="P203" s="28" t="s">
        <v>1444</v>
      </c>
      <c r="Q203" s="28" t="s">
        <v>1111</v>
      </c>
      <c r="R203" s="28"/>
      <c r="S203" s="28"/>
      <c r="T203" s="28"/>
      <c r="U203" s="28" t="s">
        <v>1677</v>
      </c>
      <c r="V203" s="28" t="s">
        <v>1677</v>
      </c>
      <c r="W203" s="34">
        <v>43610</v>
      </c>
      <c r="X203" s="34">
        <v>43640</v>
      </c>
      <c r="Y203" s="36">
        <v>39800</v>
      </c>
      <c r="Z203" s="36">
        <v>39800</v>
      </c>
      <c r="AA203" s="34">
        <v>43602</v>
      </c>
      <c r="AB203" s="32"/>
      <c r="AC203" s="36">
        <v>39800</v>
      </c>
      <c r="AD203" s="36"/>
      <c r="AE203" s="28" t="s">
        <v>180</v>
      </c>
      <c r="AF203" s="40">
        <f t="shared" si="0"/>
        <v>25</v>
      </c>
      <c r="AG203" s="40">
        <f t="shared" si="1"/>
        <v>5</v>
      </c>
      <c r="AH203" s="40" t="str">
        <f t="shared" si="2"/>
        <v>02301800127101255</v>
      </c>
      <c r="AI203" s="44">
        <f t="shared" si="3"/>
        <v>39800</v>
      </c>
      <c r="AJ203" s="47">
        <f>IF(AD203&lt;10000,IFERROR(VLOOKUP(AH203,'BK06'!$X$9:$Y$1196,2,0),""),AD203)</f>
        <v>39800</v>
      </c>
      <c r="AK203" s="49" t="str">
        <f>IFERROR(VLOOKUP(AH203,'BK06'!$X$9:$Z$1164,3,0),"")</f>
        <v>AC/018P-0350018</v>
      </c>
      <c r="AL203" s="40"/>
      <c r="AM203" s="51" t="str">
        <f t="shared" si="6"/>
        <v>QK co HDBH so 02301800127101 can phai dong phi 39800d vao ngay 25/5. Vui long lien he TVV de duoc ho tro thu phi!</v>
      </c>
      <c r="AN203" s="54" t="str">
        <f t="shared" si="5"/>
        <v/>
      </c>
    </row>
    <row r="204" spans="1:40" ht="13.5" customHeight="1">
      <c r="A204" s="25">
        <v>199</v>
      </c>
      <c r="B204" s="28" t="s">
        <v>74</v>
      </c>
      <c r="C204" s="28"/>
      <c r="D204" s="32" t="s">
        <v>80</v>
      </c>
      <c r="E204" s="28" t="s">
        <v>82</v>
      </c>
      <c r="F204" s="32" t="s">
        <v>83</v>
      </c>
      <c r="G204" s="28" t="s">
        <v>84</v>
      </c>
      <c r="H204" s="32" t="s">
        <v>85</v>
      </c>
      <c r="I204" s="28" t="s">
        <v>86</v>
      </c>
      <c r="J204" s="32" t="s">
        <v>166</v>
      </c>
      <c r="K204" s="28" t="s">
        <v>165</v>
      </c>
      <c r="L204" s="28" t="s">
        <v>89</v>
      </c>
      <c r="M204" s="34">
        <v>37733</v>
      </c>
      <c r="N204" s="34"/>
      <c r="O204" s="28" t="s">
        <v>2394</v>
      </c>
      <c r="P204" s="28" t="s">
        <v>2395</v>
      </c>
      <c r="Q204" s="28" t="s">
        <v>413</v>
      </c>
      <c r="R204" s="28"/>
      <c r="S204" s="28"/>
      <c r="T204" s="28" t="s">
        <v>2396</v>
      </c>
      <c r="U204" s="28" t="s">
        <v>2397</v>
      </c>
      <c r="V204" s="28"/>
      <c r="W204" s="34">
        <v>43610</v>
      </c>
      <c r="X204" s="34">
        <v>43701</v>
      </c>
      <c r="Y204" s="36">
        <v>999979</v>
      </c>
      <c r="Z204" s="36"/>
      <c r="AA204" s="34"/>
      <c r="AB204" s="32"/>
      <c r="AC204" s="36"/>
      <c r="AD204" s="36"/>
      <c r="AE204" s="28" t="s">
        <v>95</v>
      </c>
      <c r="AF204" s="40">
        <f t="shared" si="0"/>
        <v>25</v>
      </c>
      <c r="AG204" s="40">
        <f t="shared" si="1"/>
        <v>5</v>
      </c>
      <c r="AH204" s="40" t="str">
        <f t="shared" si="2"/>
        <v>568689541255</v>
      </c>
      <c r="AI204" s="44" t="str">
        <f t="shared" si="3"/>
        <v/>
      </c>
      <c r="AJ204" s="47" t="str">
        <f>IF(AD204&lt;10000,IFERROR(VLOOKUP(AH204,'BK06'!$X$9:$Y$1196,2,0),""),AD204)</f>
        <v/>
      </c>
      <c r="AK204" s="49" t="str">
        <f>IFERROR(VLOOKUP(AH204,'BK06'!$X$9:$Z$1164,3,0),"")</f>
        <v/>
      </c>
      <c r="AL204" s="40"/>
      <c r="AM204" s="51" t="str">
        <f t="shared" si="6"/>
        <v>QK co HDBH so 568689541 can phai dong phi 999979d vao ngay 25/5. Vui long lien he TVV de duoc ho tro thu phi!</v>
      </c>
      <c r="AN204" s="54" t="str">
        <f t="shared" si="5"/>
        <v>01694688882</v>
      </c>
    </row>
    <row r="205" spans="1:40" ht="13.5" customHeight="1">
      <c r="A205" s="25">
        <v>200</v>
      </c>
      <c r="B205" s="28" t="s">
        <v>74</v>
      </c>
      <c r="C205" s="28"/>
      <c r="D205" s="32" t="s">
        <v>80</v>
      </c>
      <c r="E205" s="28" t="s">
        <v>82</v>
      </c>
      <c r="F205" s="32" t="s">
        <v>83</v>
      </c>
      <c r="G205" s="28" t="s">
        <v>84</v>
      </c>
      <c r="H205" s="32" t="s">
        <v>85</v>
      </c>
      <c r="I205" s="28" t="s">
        <v>86</v>
      </c>
      <c r="J205" s="32" t="s">
        <v>166</v>
      </c>
      <c r="K205" s="28" t="s">
        <v>165</v>
      </c>
      <c r="L205" s="28" t="s">
        <v>89</v>
      </c>
      <c r="M205" s="34">
        <v>37733</v>
      </c>
      <c r="N205" s="34"/>
      <c r="O205" s="28" t="s">
        <v>1732</v>
      </c>
      <c r="P205" s="28" t="s">
        <v>1733</v>
      </c>
      <c r="Q205" s="28" t="s">
        <v>1637</v>
      </c>
      <c r="R205" s="28"/>
      <c r="S205" s="28"/>
      <c r="T205" s="28" t="s">
        <v>2406</v>
      </c>
      <c r="U205" s="28" t="s">
        <v>1731</v>
      </c>
      <c r="V205" s="28"/>
      <c r="W205" s="34">
        <v>43610</v>
      </c>
      <c r="X205" s="34">
        <v>43640</v>
      </c>
      <c r="Y205" s="36">
        <v>1021631</v>
      </c>
      <c r="Z205" s="36">
        <v>1021631</v>
      </c>
      <c r="AA205" s="34">
        <v>43612</v>
      </c>
      <c r="AB205" s="32"/>
      <c r="AC205" s="36">
        <v>1021631</v>
      </c>
      <c r="AD205" s="36"/>
      <c r="AE205" s="28" t="s">
        <v>95</v>
      </c>
      <c r="AF205" s="40">
        <f t="shared" si="0"/>
        <v>25</v>
      </c>
      <c r="AG205" s="40">
        <f t="shared" si="1"/>
        <v>5</v>
      </c>
      <c r="AH205" s="40" t="str">
        <f t="shared" si="2"/>
        <v>569110517255</v>
      </c>
      <c r="AI205" s="44">
        <f t="shared" si="3"/>
        <v>1021631</v>
      </c>
      <c r="AJ205" s="47">
        <f>IF(AD205&lt;10000,IFERROR(VLOOKUP(AH205,'BK06'!$X$9:$Y$1196,2,0),""),AD205)</f>
        <v>1021631</v>
      </c>
      <c r="AK205" s="49" t="str">
        <f>IFERROR(VLOOKUP(AH205,'BK06'!$X$9:$Z$1164,3,0),"")</f>
        <v>AC/018P-0350039</v>
      </c>
      <c r="AL205" s="40"/>
      <c r="AM205" s="51" t="str">
        <f t="shared" si="6"/>
        <v>QK co HDBH so 569110517 can phai dong phi 1021631d vao ngay 25/5. Vui long lien he TVV de duoc ho tro thu phi!</v>
      </c>
      <c r="AN205" s="54" t="str">
        <f t="shared" si="5"/>
        <v>01674067756</v>
      </c>
    </row>
    <row r="206" spans="1:40" ht="13.5" customHeight="1">
      <c r="A206" s="25">
        <v>201</v>
      </c>
      <c r="B206" s="28" t="s">
        <v>74</v>
      </c>
      <c r="C206" s="28"/>
      <c r="D206" s="32" t="s">
        <v>80</v>
      </c>
      <c r="E206" s="28" t="s">
        <v>82</v>
      </c>
      <c r="F206" s="32" t="s">
        <v>83</v>
      </c>
      <c r="G206" s="28" t="s">
        <v>84</v>
      </c>
      <c r="H206" s="32" t="s">
        <v>85</v>
      </c>
      <c r="I206" s="28" t="s">
        <v>86</v>
      </c>
      <c r="J206" s="32" t="s">
        <v>166</v>
      </c>
      <c r="K206" s="28" t="s">
        <v>165</v>
      </c>
      <c r="L206" s="28" t="s">
        <v>89</v>
      </c>
      <c r="M206" s="34">
        <v>37733</v>
      </c>
      <c r="N206" s="34"/>
      <c r="O206" s="28" t="s">
        <v>1701</v>
      </c>
      <c r="P206" s="28" t="s">
        <v>1453</v>
      </c>
      <c r="Q206" s="28" t="s">
        <v>1745</v>
      </c>
      <c r="R206" s="28"/>
      <c r="S206" s="28"/>
      <c r="T206" s="28" t="s">
        <v>1794</v>
      </c>
      <c r="U206" s="28" t="s">
        <v>1700</v>
      </c>
      <c r="V206" s="28"/>
      <c r="W206" s="34">
        <v>43610</v>
      </c>
      <c r="X206" s="34">
        <v>43793</v>
      </c>
      <c r="Y206" s="36">
        <v>3000000</v>
      </c>
      <c r="Z206" s="36">
        <v>3000000</v>
      </c>
      <c r="AA206" s="34">
        <v>43612</v>
      </c>
      <c r="AB206" s="32"/>
      <c r="AC206" s="36">
        <v>3000000</v>
      </c>
      <c r="AD206" s="36"/>
      <c r="AE206" s="28" t="s">
        <v>95</v>
      </c>
      <c r="AF206" s="40">
        <f t="shared" si="0"/>
        <v>25</v>
      </c>
      <c r="AG206" s="40">
        <f t="shared" si="1"/>
        <v>5</v>
      </c>
      <c r="AH206" s="40" t="str">
        <f t="shared" si="2"/>
        <v>568792838255</v>
      </c>
      <c r="AI206" s="44">
        <f t="shared" si="3"/>
        <v>3000000</v>
      </c>
      <c r="AJ206" s="47">
        <f>IF(AD206&lt;10000,IFERROR(VLOOKUP(AH206,'BK06'!$X$9:$Y$1196,2,0),""),AD206)</f>
        <v>3000000</v>
      </c>
      <c r="AK206" s="49" t="str">
        <f>IFERROR(VLOOKUP(AH206,'BK06'!$X$9:$Z$1164,3,0),"")</f>
        <v>AC/018P-0350031</v>
      </c>
      <c r="AL206" s="40"/>
      <c r="AM206" s="51" t="str">
        <f t="shared" si="6"/>
        <v>QK co HDBH so 568792838 can phai dong phi 3000000d vao ngay 25/5. Vui long lien he TVV de duoc ho tro thu phi!</v>
      </c>
      <c r="AN206" s="54" t="str">
        <f t="shared" si="5"/>
        <v>0983531496</v>
      </c>
    </row>
    <row r="207" spans="1:40" ht="13.5" customHeight="1">
      <c r="A207" s="25">
        <v>202</v>
      </c>
      <c r="B207" s="28" t="s">
        <v>74</v>
      </c>
      <c r="C207" s="28"/>
      <c r="D207" s="32" t="s">
        <v>80</v>
      </c>
      <c r="E207" s="28" t="s">
        <v>82</v>
      </c>
      <c r="F207" s="32" t="s">
        <v>83</v>
      </c>
      <c r="G207" s="28" t="s">
        <v>84</v>
      </c>
      <c r="H207" s="32" t="s">
        <v>85</v>
      </c>
      <c r="I207" s="28" t="s">
        <v>86</v>
      </c>
      <c r="J207" s="32" t="s">
        <v>166</v>
      </c>
      <c r="K207" s="28" t="s">
        <v>165</v>
      </c>
      <c r="L207" s="28" t="s">
        <v>89</v>
      </c>
      <c r="M207" s="34">
        <v>37733</v>
      </c>
      <c r="N207" s="34"/>
      <c r="O207" s="28" t="s">
        <v>2423</v>
      </c>
      <c r="P207" s="28" t="s">
        <v>2424</v>
      </c>
      <c r="Q207" s="28" t="s">
        <v>2425</v>
      </c>
      <c r="R207" s="28" t="s">
        <v>2426</v>
      </c>
      <c r="S207" s="28"/>
      <c r="T207" s="28"/>
      <c r="U207" s="28" t="s">
        <v>2427</v>
      </c>
      <c r="V207" s="28"/>
      <c r="W207" s="34">
        <v>43610</v>
      </c>
      <c r="X207" s="34">
        <v>43975</v>
      </c>
      <c r="Y207" s="36">
        <v>3496700</v>
      </c>
      <c r="Z207" s="36"/>
      <c r="AA207" s="34"/>
      <c r="AB207" s="32"/>
      <c r="AC207" s="36"/>
      <c r="AD207" s="36"/>
      <c r="AE207" s="28" t="s">
        <v>180</v>
      </c>
      <c r="AF207" s="40">
        <f t="shared" si="0"/>
        <v>25</v>
      </c>
      <c r="AG207" s="40">
        <f t="shared" si="1"/>
        <v>5</v>
      </c>
      <c r="AH207" s="40" t="str">
        <f t="shared" si="2"/>
        <v>05701800023576255</v>
      </c>
      <c r="AI207" s="44" t="str">
        <f t="shared" si="3"/>
        <v/>
      </c>
      <c r="AJ207" s="47" t="str">
        <f>IF(AD207&lt;10000,IFERROR(VLOOKUP(AH207,'BK06'!$X$9:$Y$1196,2,0),""),AD207)</f>
        <v/>
      </c>
      <c r="AK207" s="49" t="str">
        <f>IFERROR(VLOOKUP(AH207,'BK06'!$X$9:$Z$1164,3,0),"")</f>
        <v/>
      </c>
      <c r="AL207" s="40"/>
      <c r="AM207" s="51" t="str">
        <f t="shared" si="6"/>
        <v>QK co HDBH so 05701800023576 can phai dong phi 3496700d vao ngay 25/5. Vui long lien he TVV de duoc ho tro thu phi!</v>
      </c>
      <c r="AN207" s="54" t="str">
        <f t="shared" si="5"/>
        <v>0379119921</v>
      </c>
    </row>
    <row r="208" spans="1:40" ht="13.5" customHeight="1">
      <c r="A208" s="25">
        <v>203</v>
      </c>
      <c r="B208" s="28" t="s">
        <v>74</v>
      </c>
      <c r="C208" s="28"/>
      <c r="D208" s="32" t="s">
        <v>80</v>
      </c>
      <c r="E208" s="28" t="s">
        <v>82</v>
      </c>
      <c r="F208" s="32" t="s">
        <v>83</v>
      </c>
      <c r="G208" s="28" t="s">
        <v>84</v>
      </c>
      <c r="H208" s="32" t="s">
        <v>85</v>
      </c>
      <c r="I208" s="28" t="s">
        <v>86</v>
      </c>
      <c r="J208" s="32" t="s">
        <v>166</v>
      </c>
      <c r="K208" s="28" t="s">
        <v>165</v>
      </c>
      <c r="L208" s="28" t="s">
        <v>89</v>
      </c>
      <c r="M208" s="34">
        <v>37733</v>
      </c>
      <c r="N208" s="34"/>
      <c r="O208" s="28" t="s">
        <v>2435</v>
      </c>
      <c r="P208" s="28" t="s">
        <v>2436</v>
      </c>
      <c r="Q208" s="28" t="s">
        <v>1386</v>
      </c>
      <c r="R208" s="28"/>
      <c r="S208" s="28"/>
      <c r="T208" s="28" t="s">
        <v>2437</v>
      </c>
      <c r="U208" s="28" t="s">
        <v>2438</v>
      </c>
      <c r="V208" s="28"/>
      <c r="W208" s="34">
        <v>43610</v>
      </c>
      <c r="X208" s="34">
        <v>43975</v>
      </c>
      <c r="Y208" s="36">
        <v>3029432</v>
      </c>
      <c r="Z208" s="36"/>
      <c r="AA208" s="34"/>
      <c r="AB208" s="32"/>
      <c r="AC208" s="36"/>
      <c r="AD208" s="36"/>
      <c r="AE208" s="28" t="s">
        <v>95</v>
      </c>
      <c r="AF208" s="40">
        <f t="shared" si="0"/>
        <v>25</v>
      </c>
      <c r="AG208" s="40">
        <f t="shared" si="1"/>
        <v>5</v>
      </c>
      <c r="AH208" s="40" t="str">
        <f t="shared" si="2"/>
        <v>568585454255</v>
      </c>
      <c r="AI208" s="44" t="str">
        <f t="shared" si="3"/>
        <v/>
      </c>
      <c r="AJ208" s="47" t="str">
        <f>IF(AD208&lt;10000,IFERROR(VLOOKUP(AH208,'BK06'!$X$9:$Y$1196,2,0),""),AD208)</f>
        <v/>
      </c>
      <c r="AK208" s="49" t="str">
        <f>IFERROR(VLOOKUP(AH208,'BK06'!$X$9:$Z$1164,3,0),"")</f>
        <v/>
      </c>
      <c r="AL208" s="40"/>
      <c r="AM208" s="51" t="str">
        <f t="shared" si="6"/>
        <v>QK co HDBH so 568585454 can phai dong phi 3029432d vao ngay 25/5. Vui long lien he TVV de duoc ho tro thu phi!</v>
      </c>
      <c r="AN208" s="54" t="str">
        <f t="shared" si="5"/>
        <v>01688959776</v>
      </c>
    </row>
    <row r="209" spans="1:40" ht="13.5" customHeight="1">
      <c r="A209" s="25">
        <v>204</v>
      </c>
      <c r="B209" s="28" t="s">
        <v>74</v>
      </c>
      <c r="C209" s="28"/>
      <c r="D209" s="32" t="s">
        <v>80</v>
      </c>
      <c r="E209" s="28" t="s">
        <v>82</v>
      </c>
      <c r="F209" s="32" t="s">
        <v>83</v>
      </c>
      <c r="G209" s="28" t="s">
        <v>84</v>
      </c>
      <c r="H209" s="32" t="s">
        <v>85</v>
      </c>
      <c r="I209" s="28" t="s">
        <v>86</v>
      </c>
      <c r="J209" s="32" t="s">
        <v>166</v>
      </c>
      <c r="K209" s="28" t="s">
        <v>165</v>
      </c>
      <c r="L209" s="28" t="s">
        <v>89</v>
      </c>
      <c r="M209" s="34">
        <v>37733</v>
      </c>
      <c r="N209" s="34"/>
      <c r="O209" s="28" t="s">
        <v>1726</v>
      </c>
      <c r="P209" s="28" t="s">
        <v>1722</v>
      </c>
      <c r="Q209" s="28" t="s">
        <v>834</v>
      </c>
      <c r="R209" s="28"/>
      <c r="S209" s="28"/>
      <c r="T209" s="28" t="s">
        <v>2350</v>
      </c>
      <c r="U209" s="28" t="s">
        <v>1725</v>
      </c>
      <c r="V209" s="28"/>
      <c r="W209" s="34">
        <v>43610</v>
      </c>
      <c r="X209" s="34">
        <v>43640</v>
      </c>
      <c r="Y209" s="36">
        <v>1000000</v>
      </c>
      <c r="Z209" s="36">
        <v>1000000</v>
      </c>
      <c r="AA209" s="34">
        <v>43606</v>
      </c>
      <c r="AB209" s="32"/>
      <c r="AC209" s="36">
        <v>1000000</v>
      </c>
      <c r="AD209" s="36"/>
      <c r="AE209" s="28" t="s">
        <v>95</v>
      </c>
      <c r="AF209" s="40">
        <f t="shared" si="0"/>
        <v>25</v>
      </c>
      <c r="AG209" s="40">
        <f t="shared" si="1"/>
        <v>5</v>
      </c>
      <c r="AH209" s="40" t="str">
        <f t="shared" si="2"/>
        <v>568894913255</v>
      </c>
      <c r="AI209" s="44">
        <f t="shared" si="3"/>
        <v>1000000</v>
      </c>
      <c r="AJ209" s="47">
        <f>IF(AD209&lt;10000,IFERROR(VLOOKUP(AH209,'BK06'!$X$9:$Y$1196,2,0),""),AD209)</f>
        <v>1000000</v>
      </c>
      <c r="AK209" s="49" t="str">
        <f>IFERROR(VLOOKUP(AH209,'BK06'!$X$9:$Z$1164,3,0),"")</f>
        <v>AC/018P-0350037</v>
      </c>
      <c r="AL209" s="40"/>
      <c r="AM209" s="51" t="str">
        <f t="shared" si="6"/>
        <v>QK co HDBH so 568894913 can phai dong phi 1000000d vao ngay 25/5. Vui long lien he TVV de duoc ho tro thu phi!</v>
      </c>
      <c r="AN209" s="54" t="str">
        <f t="shared" si="5"/>
        <v>0936318318</v>
      </c>
    </row>
    <row r="210" spans="1:40" ht="13.5" customHeight="1">
      <c r="A210" s="25">
        <v>205</v>
      </c>
      <c r="B210" s="28" t="s">
        <v>74</v>
      </c>
      <c r="C210" s="28"/>
      <c r="D210" s="32" t="s">
        <v>80</v>
      </c>
      <c r="E210" s="28" t="s">
        <v>82</v>
      </c>
      <c r="F210" s="32" t="s">
        <v>83</v>
      </c>
      <c r="G210" s="28" t="s">
        <v>84</v>
      </c>
      <c r="H210" s="32" t="s">
        <v>85</v>
      </c>
      <c r="I210" s="28" t="s">
        <v>86</v>
      </c>
      <c r="J210" s="32" t="s">
        <v>166</v>
      </c>
      <c r="K210" s="28" t="s">
        <v>165</v>
      </c>
      <c r="L210" s="28" t="s">
        <v>89</v>
      </c>
      <c r="M210" s="34">
        <v>37733</v>
      </c>
      <c r="N210" s="34"/>
      <c r="O210" s="28" t="s">
        <v>1710</v>
      </c>
      <c r="P210" s="28" t="s">
        <v>1711</v>
      </c>
      <c r="Q210" s="28" t="s">
        <v>1090</v>
      </c>
      <c r="R210" s="28"/>
      <c r="S210" s="28"/>
      <c r="T210" s="28" t="s">
        <v>2461</v>
      </c>
      <c r="U210" s="28" t="s">
        <v>1709</v>
      </c>
      <c r="V210" s="28"/>
      <c r="W210" s="34">
        <v>43610</v>
      </c>
      <c r="X210" s="34">
        <v>43701</v>
      </c>
      <c r="Y210" s="36">
        <v>1501560</v>
      </c>
      <c r="Z210" s="36">
        <v>1501560</v>
      </c>
      <c r="AA210" s="34">
        <v>43607</v>
      </c>
      <c r="AB210" s="32"/>
      <c r="AC210" s="36">
        <v>1501560</v>
      </c>
      <c r="AD210" s="36"/>
      <c r="AE210" s="28" t="s">
        <v>95</v>
      </c>
      <c r="AF210" s="40">
        <f t="shared" si="0"/>
        <v>25</v>
      </c>
      <c r="AG210" s="40">
        <f t="shared" si="1"/>
        <v>5</v>
      </c>
      <c r="AH210" s="40" t="str">
        <f t="shared" si="2"/>
        <v>568854726255</v>
      </c>
      <c r="AI210" s="44">
        <f t="shared" si="3"/>
        <v>1501560</v>
      </c>
      <c r="AJ210" s="47">
        <f>IF(AD210&lt;10000,IFERROR(VLOOKUP(AH210,'BK06'!$X$9:$Y$1196,2,0),""),AD210)</f>
        <v>1501560</v>
      </c>
      <c r="AK210" s="49" t="str">
        <f>IFERROR(VLOOKUP(AH210,'BK06'!$X$9:$Z$1164,3,0),"")</f>
        <v>AC/018P-0350033</v>
      </c>
      <c r="AL210" s="40"/>
      <c r="AM210" s="51" t="str">
        <f t="shared" si="6"/>
        <v>QK co HDBH so 568854726 can phai dong phi 1501560d vao ngay 25/5. Vui long lien he TVV de duoc ho tro thu phi!</v>
      </c>
      <c r="AN210" s="54" t="str">
        <f t="shared" si="5"/>
        <v>0985104229</v>
      </c>
    </row>
    <row r="211" spans="1:40" ht="13.5" customHeight="1">
      <c r="A211" s="25">
        <v>206</v>
      </c>
      <c r="B211" s="28" t="s">
        <v>74</v>
      </c>
      <c r="C211" s="28"/>
      <c r="D211" s="32" t="s">
        <v>80</v>
      </c>
      <c r="E211" s="28" t="s">
        <v>82</v>
      </c>
      <c r="F211" s="32" t="s">
        <v>83</v>
      </c>
      <c r="G211" s="28" t="s">
        <v>84</v>
      </c>
      <c r="H211" s="32" t="s">
        <v>85</v>
      </c>
      <c r="I211" s="28" t="s">
        <v>86</v>
      </c>
      <c r="J211" s="32" t="s">
        <v>166</v>
      </c>
      <c r="K211" s="28" t="s">
        <v>165</v>
      </c>
      <c r="L211" s="28" t="s">
        <v>89</v>
      </c>
      <c r="M211" s="34">
        <v>37733</v>
      </c>
      <c r="N211" s="34"/>
      <c r="O211" s="28" t="s">
        <v>1706</v>
      </c>
      <c r="P211" s="28" t="s">
        <v>1707</v>
      </c>
      <c r="Q211" s="28" t="s">
        <v>2023</v>
      </c>
      <c r="R211" s="28"/>
      <c r="S211" s="28"/>
      <c r="T211" s="28" t="s">
        <v>2470</v>
      </c>
      <c r="U211" s="28" t="s">
        <v>1705</v>
      </c>
      <c r="V211" s="28"/>
      <c r="W211" s="34">
        <v>43610</v>
      </c>
      <c r="X211" s="34">
        <v>43701</v>
      </c>
      <c r="Y211" s="36">
        <v>1002772</v>
      </c>
      <c r="Z211" s="36">
        <v>1002772</v>
      </c>
      <c r="AA211" s="34">
        <v>43598</v>
      </c>
      <c r="AB211" s="32"/>
      <c r="AC211" s="36">
        <v>1002772</v>
      </c>
      <c r="AD211" s="36"/>
      <c r="AE211" s="28" t="s">
        <v>95</v>
      </c>
      <c r="AF211" s="40">
        <f t="shared" si="0"/>
        <v>25</v>
      </c>
      <c r="AG211" s="40">
        <f t="shared" si="1"/>
        <v>5</v>
      </c>
      <c r="AH211" s="40" t="str">
        <f t="shared" si="2"/>
        <v>568854715255</v>
      </c>
      <c r="AI211" s="44">
        <f t="shared" si="3"/>
        <v>1002772</v>
      </c>
      <c r="AJ211" s="47">
        <f>IF(AD211&lt;10000,IFERROR(VLOOKUP(AH211,'BK06'!$X$9:$Y$1196,2,0),""),AD211)</f>
        <v>1002772</v>
      </c>
      <c r="AK211" s="49" t="str">
        <f>IFERROR(VLOOKUP(AH211,'BK06'!$X$9:$Z$1164,3,0),"")</f>
        <v>AC/018P-0350032</v>
      </c>
      <c r="AL211" s="40"/>
      <c r="AM211" s="51" t="str">
        <f t="shared" si="6"/>
        <v>QK co HDBH so 568854715 can phai dong phi 1002772d vao ngay 25/5. Vui long lien he TVV de duoc ho tro thu phi!</v>
      </c>
      <c r="AN211" s="54" t="str">
        <f t="shared" si="5"/>
        <v>01663160507</v>
      </c>
    </row>
    <row r="212" spans="1:40" ht="13.5" customHeight="1">
      <c r="A212" s="25">
        <v>207</v>
      </c>
      <c r="B212" s="28" t="s">
        <v>74</v>
      </c>
      <c r="C212" s="28"/>
      <c r="D212" s="32" t="s">
        <v>80</v>
      </c>
      <c r="E212" s="28" t="s">
        <v>82</v>
      </c>
      <c r="F212" s="32" t="s">
        <v>83</v>
      </c>
      <c r="G212" s="28" t="s">
        <v>84</v>
      </c>
      <c r="H212" s="32" t="s">
        <v>85</v>
      </c>
      <c r="I212" s="28" t="s">
        <v>86</v>
      </c>
      <c r="J212" s="32" t="s">
        <v>166</v>
      </c>
      <c r="K212" s="28" t="s">
        <v>165</v>
      </c>
      <c r="L212" s="28" t="s">
        <v>89</v>
      </c>
      <c r="M212" s="34">
        <v>37733</v>
      </c>
      <c r="N212" s="34"/>
      <c r="O212" s="28" t="s">
        <v>721</v>
      </c>
      <c r="P212" s="28" t="s">
        <v>342</v>
      </c>
      <c r="Q212" s="28" t="s">
        <v>689</v>
      </c>
      <c r="R212" s="28" t="s">
        <v>690</v>
      </c>
      <c r="S212" s="28" t="s">
        <v>690</v>
      </c>
      <c r="T212" s="28"/>
      <c r="U212" s="28" t="s">
        <v>723</v>
      </c>
      <c r="V212" s="28"/>
      <c r="W212" s="34">
        <v>43610</v>
      </c>
      <c r="X212" s="34">
        <v>43640</v>
      </c>
      <c r="Y212" s="36">
        <v>19400</v>
      </c>
      <c r="Z212" s="36"/>
      <c r="AA212" s="34"/>
      <c r="AB212" s="32"/>
      <c r="AC212" s="36"/>
      <c r="AD212" s="36"/>
      <c r="AE212" s="28" t="s">
        <v>180</v>
      </c>
      <c r="AF212" s="40">
        <f t="shared" si="0"/>
        <v>25</v>
      </c>
      <c r="AG212" s="40">
        <f t="shared" si="1"/>
        <v>5</v>
      </c>
      <c r="AH212" s="40" t="str">
        <f t="shared" si="2"/>
        <v>02401800008353255</v>
      </c>
      <c r="AI212" s="44">
        <f t="shared" si="3"/>
        <v>19400</v>
      </c>
      <c r="AJ212" s="47">
        <f>IF(AD212&lt;10000,IFERROR(VLOOKUP(AH212,'BK06'!$X$9:$Y$1196,2,0),""),AD212)</f>
        <v>19400</v>
      </c>
      <c r="AK212" s="49" t="str">
        <f>IFERROR(VLOOKUP(AH212,'BK06'!$X$9:$Z$1164,3,0),"")</f>
        <v>AC/018P-0350022</v>
      </c>
      <c r="AL212" s="40"/>
      <c r="AM212" s="51" t="str">
        <f t="shared" si="6"/>
        <v>QK co HDBH so 02401800008353 can phai dong phi 19400d vao ngay 25/5. Vui long lien he TVV de duoc ho tro thu phi!</v>
      </c>
      <c r="AN212" s="54" t="str">
        <f t="shared" si="5"/>
        <v>09773157140977315714</v>
      </c>
    </row>
    <row r="213" spans="1:40" ht="13.5" customHeight="1">
      <c r="A213" s="25">
        <v>208</v>
      </c>
      <c r="B213" s="28" t="s">
        <v>74</v>
      </c>
      <c r="C213" s="28"/>
      <c r="D213" s="32" t="s">
        <v>80</v>
      </c>
      <c r="E213" s="28" t="s">
        <v>82</v>
      </c>
      <c r="F213" s="32" t="s">
        <v>83</v>
      </c>
      <c r="G213" s="28" t="s">
        <v>84</v>
      </c>
      <c r="H213" s="32" t="s">
        <v>85</v>
      </c>
      <c r="I213" s="28" t="s">
        <v>86</v>
      </c>
      <c r="J213" s="32" t="s">
        <v>166</v>
      </c>
      <c r="K213" s="28" t="s">
        <v>165</v>
      </c>
      <c r="L213" s="28" t="s">
        <v>89</v>
      </c>
      <c r="M213" s="34">
        <v>37733</v>
      </c>
      <c r="N213" s="34"/>
      <c r="O213" s="28" t="s">
        <v>1697</v>
      </c>
      <c r="P213" s="28" t="s">
        <v>1698</v>
      </c>
      <c r="Q213" s="28" t="s">
        <v>2483</v>
      </c>
      <c r="R213" s="28"/>
      <c r="S213" s="28" t="s">
        <v>2484</v>
      </c>
      <c r="T213" s="28"/>
      <c r="U213" s="28" t="s">
        <v>1696</v>
      </c>
      <c r="V213" s="28"/>
      <c r="W213" s="34">
        <v>43610</v>
      </c>
      <c r="X213" s="34">
        <v>43701</v>
      </c>
      <c r="Y213" s="36">
        <v>1500000</v>
      </c>
      <c r="Z213" s="36">
        <v>1500000</v>
      </c>
      <c r="AA213" s="34">
        <v>43612</v>
      </c>
      <c r="AB213" s="32"/>
      <c r="AC213" s="36">
        <v>1500000</v>
      </c>
      <c r="AD213" s="36"/>
      <c r="AE213" s="28" t="s">
        <v>95</v>
      </c>
      <c r="AF213" s="40">
        <f t="shared" si="0"/>
        <v>25</v>
      </c>
      <c r="AG213" s="40">
        <f t="shared" si="1"/>
        <v>5</v>
      </c>
      <c r="AH213" s="40" t="str">
        <f t="shared" si="2"/>
        <v>568689631255</v>
      </c>
      <c r="AI213" s="44">
        <f t="shared" si="3"/>
        <v>1500000</v>
      </c>
      <c r="AJ213" s="47">
        <f>IF(AD213&lt;10000,IFERROR(VLOOKUP(AH213,'BK06'!$X$9:$Y$1196,2,0),""),AD213)</f>
        <v>1500000</v>
      </c>
      <c r="AK213" s="49" t="str">
        <f>IFERROR(VLOOKUP(AH213,'BK06'!$X$9:$Z$1164,3,0),"")</f>
        <v>AC/018P-0350029</v>
      </c>
      <c r="AL213" s="40"/>
      <c r="AM213" s="51" t="str">
        <f t="shared" si="6"/>
        <v>QK co HDBH so 568689631 can phai dong phi 1500000d vao ngay 25/5. Vui long lien he TVV de duoc ho tro thu phi!</v>
      </c>
      <c r="AN213" s="54" t="str">
        <f t="shared" si="5"/>
        <v>01249828962</v>
      </c>
    </row>
    <row r="214" spans="1:40" ht="13.5" customHeight="1">
      <c r="A214" s="25">
        <v>209</v>
      </c>
      <c r="B214" s="28" t="s">
        <v>74</v>
      </c>
      <c r="C214" s="28"/>
      <c r="D214" s="32" t="s">
        <v>80</v>
      </c>
      <c r="E214" s="28" t="s">
        <v>82</v>
      </c>
      <c r="F214" s="32" t="s">
        <v>83</v>
      </c>
      <c r="G214" s="28" t="s">
        <v>84</v>
      </c>
      <c r="H214" s="32" t="s">
        <v>85</v>
      </c>
      <c r="I214" s="28" t="s">
        <v>86</v>
      </c>
      <c r="J214" s="32" t="s">
        <v>166</v>
      </c>
      <c r="K214" s="28" t="s">
        <v>165</v>
      </c>
      <c r="L214" s="28" t="s">
        <v>89</v>
      </c>
      <c r="M214" s="34">
        <v>37733</v>
      </c>
      <c r="N214" s="34"/>
      <c r="O214" s="28" t="s">
        <v>1718</v>
      </c>
      <c r="P214" s="28" t="s">
        <v>1458</v>
      </c>
      <c r="Q214" s="28" t="s">
        <v>1832</v>
      </c>
      <c r="R214" s="28"/>
      <c r="S214" s="28"/>
      <c r="T214" s="28" t="s">
        <v>1833</v>
      </c>
      <c r="U214" s="28" t="s">
        <v>1717</v>
      </c>
      <c r="V214" s="28"/>
      <c r="W214" s="34">
        <v>43610</v>
      </c>
      <c r="X214" s="34">
        <v>43640</v>
      </c>
      <c r="Y214" s="36">
        <v>1000000</v>
      </c>
      <c r="Z214" s="36">
        <v>1000000</v>
      </c>
      <c r="AA214" s="34">
        <v>43607</v>
      </c>
      <c r="AB214" s="32"/>
      <c r="AC214" s="36">
        <v>1000000</v>
      </c>
      <c r="AD214" s="36"/>
      <c r="AE214" s="28" t="s">
        <v>95</v>
      </c>
      <c r="AF214" s="40">
        <f t="shared" si="0"/>
        <v>25</v>
      </c>
      <c r="AG214" s="40">
        <f t="shared" si="1"/>
        <v>5</v>
      </c>
      <c r="AH214" s="40" t="str">
        <f t="shared" si="2"/>
        <v>568892859255</v>
      </c>
      <c r="AI214" s="44">
        <f t="shared" si="3"/>
        <v>1000000</v>
      </c>
      <c r="AJ214" s="47">
        <f>IF(AD214&lt;10000,IFERROR(VLOOKUP(AH214,'BK06'!$X$9:$Y$1196,2,0),""),AD214)</f>
        <v>1000000</v>
      </c>
      <c r="AK214" s="49" t="str">
        <f>IFERROR(VLOOKUP(AH214,'BK06'!$X$9:$Z$1164,3,0),"")</f>
        <v>AC/018P-0350035</v>
      </c>
      <c r="AL214" s="40"/>
      <c r="AM214" s="51" t="str">
        <f t="shared" si="6"/>
        <v>QK co HDBH so 568892859 can phai dong phi 1000000d vao ngay 25/5. Vui long lien he TVV de duoc ho tro thu phi!</v>
      </c>
      <c r="AN214" s="54" t="str">
        <f t="shared" si="5"/>
        <v>0983109458</v>
      </c>
    </row>
    <row r="215" spans="1:40" ht="13.5" customHeight="1">
      <c r="A215" s="25">
        <v>210</v>
      </c>
      <c r="B215" s="28" t="s">
        <v>74</v>
      </c>
      <c r="C215" s="28"/>
      <c r="D215" s="32" t="s">
        <v>80</v>
      </c>
      <c r="E215" s="28" t="s">
        <v>82</v>
      </c>
      <c r="F215" s="32" t="s">
        <v>83</v>
      </c>
      <c r="G215" s="28" t="s">
        <v>84</v>
      </c>
      <c r="H215" s="32" t="s">
        <v>85</v>
      </c>
      <c r="I215" s="28" t="s">
        <v>86</v>
      </c>
      <c r="J215" s="32" t="s">
        <v>166</v>
      </c>
      <c r="K215" s="28" t="s">
        <v>165</v>
      </c>
      <c r="L215" s="28" t="s">
        <v>89</v>
      </c>
      <c r="M215" s="34">
        <v>37733</v>
      </c>
      <c r="N215" s="34"/>
      <c r="O215" s="28" t="s">
        <v>1714</v>
      </c>
      <c r="P215" s="28" t="s">
        <v>1715</v>
      </c>
      <c r="Q215" s="28" t="s">
        <v>834</v>
      </c>
      <c r="R215" s="28"/>
      <c r="S215" s="28"/>
      <c r="T215" s="28" t="s">
        <v>2350</v>
      </c>
      <c r="U215" s="28" t="s">
        <v>1713</v>
      </c>
      <c r="V215" s="28"/>
      <c r="W215" s="34">
        <v>43610</v>
      </c>
      <c r="X215" s="34">
        <v>43640</v>
      </c>
      <c r="Y215" s="36">
        <v>1001544</v>
      </c>
      <c r="Z215" s="36">
        <v>1001544</v>
      </c>
      <c r="AA215" s="34">
        <v>43606</v>
      </c>
      <c r="AB215" s="32"/>
      <c r="AC215" s="36">
        <v>1001544</v>
      </c>
      <c r="AD215" s="36"/>
      <c r="AE215" s="28" t="s">
        <v>95</v>
      </c>
      <c r="AF215" s="40">
        <f t="shared" si="0"/>
        <v>25</v>
      </c>
      <c r="AG215" s="40">
        <f t="shared" si="1"/>
        <v>5</v>
      </c>
      <c r="AH215" s="40" t="str">
        <f t="shared" si="2"/>
        <v>568892821255</v>
      </c>
      <c r="AI215" s="44">
        <f t="shared" si="3"/>
        <v>1001544</v>
      </c>
      <c r="AJ215" s="47">
        <f>IF(AD215&lt;10000,IFERROR(VLOOKUP(AH215,'BK06'!$X$9:$Y$1196,2,0),""),AD215)</f>
        <v>1001544</v>
      </c>
      <c r="AK215" s="49" t="str">
        <f>IFERROR(VLOOKUP(AH215,'BK06'!$X$9:$Z$1164,3,0),"")</f>
        <v>AC/018P-0350034</v>
      </c>
      <c r="AL215" s="40"/>
      <c r="AM215" s="51" t="str">
        <f t="shared" si="6"/>
        <v>QK co HDBH so 568892821 can phai dong phi 1001544d vao ngay 25/5. Vui long lien he TVV de duoc ho tro thu phi!</v>
      </c>
      <c r="AN215" s="54" t="str">
        <f t="shared" si="5"/>
        <v>0936318318</v>
      </c>
    </row>
    <row r="216" spans="1:40" ht="13.5" customHeight="1">
      <c r="A216" s="25">
        <v>211</v>
      </c>
      <c r="B216" s="28" t="s">
        <v>74</v>
      </c>
      <c r="C216" s="28"/>
      <c r="D216" s="32" t="s">
        <v>80</v>
      </c>
      <c r="E216" s="28" t="s">
        <v>82</v>
      </c>
      <c r="F216" s="32" t="s">
        <v>83</v>
      </c>
      <c r="G216" s="28" t="s">
        <v>84</v>
      </c>
      <c r="H216" s="32" t="s">
        <v>85</v>
      </c>
      <c r="I216" s="28" t="s">
        <v>86</v>
      </c>
      <c r="J216" s="32" t="s">
        <v>166</v>
      </c>
      <c r="K216" s="28" t="s">
        <v>165</v>
      </c>
      <c r="L216" s="28" t="s">
        <v>89</v>
      </c>
      <c r="M216" s="34">
        <v>37733</v>
      </c>
      <c r="N216" s="34"/>
      <c r="O216" s="28" t="s">
        <v>655</v>
      </c>
      <c r="P216" s="28" t="s">
        <v>656</v>
      </c>
      <c r="Q216" s="28" t="s">
        <v>657</v>
      </c>
      <c r="R216" s="28"/>
      <c r="S216" s="28" t="s">
        <v>658</v>
      </c>
      <c r="T216" s="28"/>
      <c r="U216" s="28" t="s">
        <v>660</v>
      </c>
      <c r="V216" s="28"/>
      <c r="W216" s="34">
        <v>43610</v>
      </c>
      <c r="X216" s="34">
        <v>43640</v>
      </c>
      <c r="Y216" s="36">
        <v>256900</v>
      </c>
      <c r="Z216" s="36"/>
      <c r="AA216" s="34"/>
      <c r="AB216" s="32"/>
      <c r="AC216" s="36"/>
      <c r="AD216" s="36"/>
      <c r="AE216" s="28" t="s">
        <v>180</v>
      </c>
      <c r="AF216" s="40">
        <f t="shared" si="0"/>
        <v>25</v>
      </c>
      <c r="AG216" s="40">
        <f t="shared" si="1"/>
        <v>5</v>
      </c>
      <c r="AH216" s="40" t="str">
        <f t="shared" si="2"/>
        <v>03701800028849255</v>
      </c>
      <c r="AI216" s="44">
        <f t="shared" si="3"/>
        <v>256900</v>
      </c>
      <c r="AJ216" s="47">
        <f>IF(AD216&lt;10000,IFERROR(VLOOKUP(AH216,'BK06'!$X$9:$Y$1196,2,0),""),AD216)</f>
        <v>256900</v>
      </c>
      <c r="AK216" s="49" t="str">
        <f>IFERROR(VLOOKUP(AH216,'BK06'!$X$9:$Z$1164,3,0),"")</f>
        <v>AC/018P-0350023</v>
      </c>
      <c r="AL216" s="40"/>
      <c r="AM216" s="51" t="str">
        <f t="shared" si="6"/>
        <v>QK co HDBH so 03701800028849 can phai dong phi 256900d vao ngay 25/5. Vui long lien he TVV de duoc ho tro thu phi!</v>
      </c>
      <c r="AN216" s="54" t="str">
        <f t="shared" si="5"/>
        <v>0333766702</v>
      </c>
    </row>
    <row r="217" spans="1:40" ht="13.5" customHeight="1">
      <c r="A217" s="25">
        <v>212</v>
      </c>
      <c r="B217" s="28" t="s">
        <v>74</v>
      </c>
      <c r="C217" s="28"/>
      <c r="D217" s="32" t="s">
        <v>80</v>
      </c>
      <c r="E217" s="28" t="s">
        <v>82</v>
      </c>
      <c r="F217" s="32" t="s">
        <v>83</v>
      </c>
      <c r="G217" s="28" t="s">
        <v>84</v>
      </c>
      <c r="H217" s="32" t="s">
        <v>85</v>
      </c>
      <c r="I217" s="28" t="s">
        <v>86</v>
      </c>
      <c r="J217" s="32" t="s">
        <v>166</v>
      </c>
      <c r="K217" s="28" t="s">
        <v>165</v>
      </c>
      <c r="L217" s="28" t="s">
        <v>89</v>
      </c>
      <c r="M217" s="34">
        <v>37733</v>
      </c>
      <c r="N217" s="34"/>
      <c r="O217" s="28" t="s">
        <v>418</v>
      </c>
      <c r="P217" s="28" t="s">
        <v>419</v>
      </c>
      <c r="Q217" s="28" t="s">
        <v>673</v>
      </c>
      <c r="R217" s="28"/>
      <c r="S217" s="28"/>
      <c r="T217" s="28" t="s">
        <v>675</v>
      </c>
      <c r="U217" s="28" t="s">
        <v>2515</v>
      </c>
      <c r="V217" s="28"/>
      <c r="W217" s="34">
        <v>43610</v>
      </c>
      <c r="X217" s="34">
        <v>43640</v>
      </c>
      <c r="Y217" s="36">
        <v>516136</v>
      </c>
      <c r="Z217" s="36"/>
      <c r="AA217" s="34"/>
      <c r="AB217" s="32"/>
      <c r="AC217" s="36"/>
      <c r="AD217" s="36"/>
      <c r="AE217" s="28" t="s">
        <v>95</v>
      </c>
      <c r="AF217" s="40">
        <f t="shared" si="0"/>
        <v>25</v>
      </c>
      <c r="AG217" s="40">
        <f t="shared" si="1"/>
        <v>5</v>
      </c>
      <c r="AH217" s="40" t="str">
        <f t="shared" si="2"/>
        <v>568691660255</v>
      </c>
      <c r="AI217" s="44" t="str">
        <f t="shared" si="3"/>
        <v/>
      </c>
      <c r="AJ217" s="47" t="str">
        <f>IF(AD217&lt;10000,IFERROR(VLOOKUP(AH217,'BK06'!$X$9:$Y$1196,2,0),""),AD217)</f>
        <v/>
      </c>
      <c r="AK217" s="49" t="str">
        <f>IFERROR(VLOOKUP(AH217,'BK06'!$X$9:$Z$1164,3,0),"")</f>
        <v/>
      </c>
      <c r="AL217" s="40"/>
      <c r="AM217" s="51" t="str">
        <f t="shared" si="6"/>
        <v>QK co HDBH so 568691660 can phai dong phi 516136d vao ngay 25/5. Vui long lien he TVV de duoc ho tro thu phi!</v>
      </c>
      <c r="AN217" s="54" t="str">
        <f t="shared" si="5"/>
        <v>01289386686</v>
      </c>
    </row>
    <row r="218" spans="1:40" ht="13.5" customHeight="1">
      <c r="A218" s="25">
        <v>213</v>
      </c>
      <c r="B218" s="28" t="s">
        <v>74</v>
      </c>
      <c r="C218" s="28"/>
      <c r="D218" s="32" t="s">
        <v>80</v>
      </c>
      <c r="E218" s="28" t="s">
        <v>82</v>
      </c>
      <c r="F218" s="32" t="s">
        <v>83</v>
      </c>
      <c r="G218" s="28" t="s">
        <v>84</v>
      </c>
      <c r="H218" s="32" t="s">
        <v>85</v>
      </c>
      <c r="I218" s="28" t="s">
        <v>86</v>
      </c>
      <c r="J218" s="32" t="s">
        <v>166</v>
      </c>
      <c r="K218" s="28" t="s">
        <v>165</v>
      </c>
      <c r="L218" s="28" t="s">
        <v>89</v>
      </c>
      <c r="M218" s="34">
        <v>37733</v>
      </c>
      <c r="N218" s="34"/>
      <c r="O218" s="28" t="s">
        <v>1749</v>
      </c>
      <c r="P218" s="28" t="s">
        <v>1750</v>
      </c>
      <c r="Q218" s="28" t="s">
        <v>2526</v>
      </c>
      <c r="R218" s="28"/>
      <c r="S218" s="28"/>
      <c r="T218" s="28" t="s">
        <v>2528</v>
      </c>
      <c r="U218" s="28" t="s">
        <v>1748</v>
      </c>
      <c r="V218" s="28"/>
      <c r="W218" s="34">
        <v>43611</v>
      </c>
      <c r="X218" s="34">
        <v>43794</v>
      </c>
      <c r="Y218" s="36">
        <v>1529106</v>
      </c>
      <c r="Z218" s="36">
        <v>1529106</v>
      </c>
      <c r="AA218" s="34">
        <v>43607</v>
      </c>
      <c r="AB218" s="32"/>
      <c r="AC218" s="36">
        <v>1529106</v>
      </c>
      <c r="AD218" s="36"/>
      <c r="AE218" s="28" t="s">
        <v>95</v>
      </c>
      <c r="AF218" s="40">
        <f t="shared" si="0"/>
        <v>26</v>
      </c>
      <c r="AG218" s="40">
        <f t="shared" si="1"/>
        <v>5</v>
      </c>
      <c r="AH218" s="40" t="str">
        <f t="shared" si="2"/>
        <v>568318752265</v>
      </c>
      <c r="AI218" s="44">
        <f t="shared" si="3"/>
        <v>1529106</v>
      </c>
      <c r="AJ218" s="47">
        <f>IF(AD218&lt;10000,IFERROR(VLOOKUP(AH218,'BK06'!$X$9:$Y$1196,2,0),""),AD218)</f>
        <v>1529106</v>
      </c>
      <c r="AK218" s="49" t="str">
        <f>IFERROR(VLOOKUP(AH218,'BK06'!$X$9:$Z$1164,3,0),"")</f>
        <v>AC/018P-0350043</v>
      </c>
      <c r="AL218" s="40"/>
      <c r="AM218" s="51" t="str">
        <f t="shared" si="6"/>
        <v>QK co HDBH so 568318752 can phai dong phi 1529106d vao ngay 26/5. Vui long lien he TVV de duoc ho tro thu phi!</v>
      </c>
      <c r="AN218" s="54" t="str">
        <f t="shared" si="5"/>
        <v>01666 751 178</v>
      </c>
    </row>
    <row r="219" spans="1:40" ht="13.5" customHeight="1">
      <c r="A219" s="25">
        <v>214</v>
      </c>
      <c r="B219" s="28" t="s">
        <v>74</v>
      </c>
      <c r="C219" s="28"/>
      <c r="D219" s="32" t="s">
        <v>80</v>
      </c>
      <c r="E219" s="28" t="s">
        <v>82</v>
      </c>
      <c r="F219" s="32" t="s">
        <v>83</v>
      </c>
      <c r="G219" s="28" t="s">
        <v>84</v>
      </c>
      <c r="H219" s="32" t="s">
        <v>85</v>
      </c>
      <c r="I219" s="28" t="s">
        <v>86</v>
      </c>
      <c r="J219" s="32" t="s">
        <v>166</v>
      </c>
      <c r="K219" s="28" t="s">
        <v>165</v>
      </c>
      <c r="L219" s="28" t="s">
        <v>89</v>
      </c>
      <c r="M219" s="34">
        <v>37733</v>
      </c>
      <c r="N219" s="34"/>
      <c r="O219" s="28" t="s">
        <v>2533</v>
      </c>
      <c r="P219" s="28" t="s">
        <v>2534</v>
      </c>
      <c r="Q219" s="28" t="s">
        <v>775</v>
      </c>
      <c r="R219" s="28" t="s">
        <v>2535</v>
      </c>
      <c r="S219" s="28"/>
      <c r="T219" s="28"/>
      <c r="U219" s="28" t="s">
        <v>2538</v>
      </c>
      <c r="V219" s="28"/>
      <c r="W219" s="34">
        <v>43611</v>
      </c>
      <c r="X219" s="34">
        <v>43641</v>
      </c>
      <c r="Y219" s="36">
        <v>300900</v>
      </c>
      <c r="Z219" s="36"/>
      <c r="AA219" s="34"/>
      <c r="AB219" s="32"/>
      <c r="AC219" s="36"/>
      <c r="AD219" s="36"/>
      <c r="AE219" s="28" t="s">
        <v>180</v>
      </c>
      <c r="AF219" s="40">
        <f t="shared" si="0"/>
        <v>26</v>
      </c>
      <c r="AG219" s="40">
        <f t="shared" si="1"/>
        <v>5</v>
      </c>
      <c r="AH219" s="40" t="str">
        <f t="shared" si="2"/>
        <v>03701800037872265</v>
      </c>
      <c r="AI219" s="44" t="str">
        <f t="shared" si="3"/>
        <v/>
      </c>
      <c r="AJ219" s="47" t="str">
        <f>IF(AD219&lt;10000,IFERROR(VLOOKUP(AH219,'BK06'!$X$9:$Y$1196,2,0),""),AD219)</f>
        <v/>
      </c>
      <c r="AK219" s="49" t="str">
        <f>IFERROR(VLOOKUP(AH219,'BK06'!$X$9:$Z$1164,3,0),"")</f>
        <v/>
      </c>
      <c r="AL219" s="40"/>
      <c r="AM219" s="51" t="str">
        <f t="shared" si="6"/>
        <v>QK co HDBH so 03701800037872 can phai dong phi 300900d vao ngay 26/5. Vui long lien he TVV de duoc ho tro thu phi!</v>
      </c>
      <c r="AN219" s="54" t="str">
        <f t="shared" si="5"/>
        <v>0383342127</v>
      </c>
    </row>
    <row r="220" spans="1:40" ht="13.5" customHeight="1">
      <c r="A220" s="25">
        <v>215</v>
      </c>
      <c r="B220" s="28" t="s">
        <v>74</v>
      </c>
      <c r="C220" s="28"/>
      <c r="D220" s="32" t="s">
        <v>80</v>
      </c>
      <c r="E220" s="28" t="s">
        <v>82</v>
      </c>
      <c r="F220" s="32" t="s">
        <v>83</v>
      </c>
      <c r="G220" s="28" t="s">
        <v>84</v>
      </c>
      <c r="H220" s="32" t="s">
        <v>85</v>
      </c>
      <c r="I220" s="28" t="s">
        <v>86</v>
      </c>
      <c r="J220" s="32" t="s">
        <v>166</v>
      </c>
      <c r="K220" s="28" t="s">
        <v>165</v>
      </c>
      <c r="L220" s="28" t="s">
        <v>89</v>
      </c>
      <c r="M220" s="34">
        <v>37733</v>
      </c>
      <c r="N220" s="34"/>
      <c r="O220" s="28" t="s">
        <v>1765</v>
      </c>
      <c r="P220" s="28" t="s">
        <v>1766</v>
      </c>
      <c r="Q220" s="28" t="s">
        <v>2546</v>
      </c>
      <c r="R220" s="28"/>
      <c r="S220" s="28"/>
      <c r="T220" s="28" t="s">
        <v>2547</v>
      </c>
      <c r="U220" s="28" t="s">
        <v>1764</v>
      </c>
      <c r="V220" s="28"/>
      <c r="W220" s="34">
        <v>43611</v>
      </c>
      <c r="X220" s="34">
        <v>43641</v>
      </c>
      <c r="Y220" s="36">
        <v>519845</v>
      </c>
      <c r="Z220" s="36">
        <v>519845</v>
      </c>
      <c r="AA220" s="34">
        <v>43609</v>
      </c>
      <c r="AB220" s="32"/>
      <c r="AC220" s="36">
        <v>519845</v>
      </c>
      <c r="AD220" s="36"/>
      <c r="AE220" s="28" t="s">
        <v>95</v>
      </c>
      <c r="AF220" s="40">
        <f t="shared" si="0"/>
        <v>26</v>
      </c>
      <c r="AG220" s="40">
        <f t="shared" si="1"/>
        <v>5</v>
      </c>
      <c r="AH220" s="40" t="str">
        <f t="shared" si="2"/>
        <v>568937871265</v>
      </c>
      <c r="AI220" s="44">
        <f t="shared" si="3"/>
        <v>519845</v>
      </c>
      <c r="AJ220" s="47">
        <f>IF(AD220&lt;10000,IFERROR(VLOOKUP(AH220,'BK06'!$X$9:$Y$1196,2,0),""),AD220)</f>
        <v>519845</v>
      </c>
      <c r="AK220" s="49" t="str">
        <f>IFERROR(VLOOKUP(AH220,'BK06'!$X$9:$Z$1164,3,0),"")</f>
        <v>AC/018P-0350046</v>
      </c>
      <c r="AL220" s="40"/>
      <c r="AM220" s="51" t="str">
        <f t="shared" si="6"/>
        <v>QK co HDBH so 568937871 can phai dong phi 519845d vao ngay 26/5. Vui long lien he TVV de duoc ho tro thu phi!</v>
      </c>
      <c r="AN220" s="54" t="str">
        <f t="shared" si="5"/>
        <v>0947081168</v>
      </c>
    </row>
    <row r="221" spans="1:40" ht="13.5" customHeight="1">
      <c r="A221" s="25">
        <v>216</v>
      </c>
      <c r="B221" s="28" t="s">
        <v>74</v>
      </c>
      <c r="C221" s="28"/>
      <c r="D221" s="32" t="s">
        <v>80</v>
      </c>
      <c r="E221" s="28" t="s">
        <v>82</v>
      </c>
      <c r="F221" s="32" t="s">
        <v>83</v>
      </c>
      <c r="G221" s="28" t="s">
        <v>84</v>
      </c>
      <c r="H221" s="32" t="s">
        <v>85</v>
      </c>
      <c r="I221" s="28" t="s">
        <v>86</v>
      </c>
      <c r="J221" s="32" t="s">
        <v>166</v>
      </c>
      <c r="K221" s="28" t="s">
        <v>165</v>
      </c>
      <c r="L221" s="28" t="s">
        <v>89</v>
      </c>
      <c r="M221" s="34">
        <v>37733</v>
      </c>
      <c r="N221" s="34"/>
      <c r="O221" s="28" t="s">
        <v>1777</v>
      </c>
      <c r="P221" s="28" t="s">
        <v>1778</v>
      </c>
      <c r="Q221" s="28" t="s">
        <v>2558</v>
      </c>
      <c r="R221" s="28" t="s">
        <v>2559</v>
      </c>
      <c r="S221" s="28"/>
      <c r="T221" s="28" t="s">
        <v>2560</v>
      </c>
      <c r="U221" s="28" t="s">
        <v>1776</v>
      </c>
      <c r="V221" s="28"/>
      <c r="W221" s="34">
        <v>43611</v>
      </c>
      <c r="X221" s="34">
        <v>43641</v>
      </c>
      <c r="Y221" s="36">
        <v>1058889</v>
      </c>
      <c r="Z221" s="36">
        <v>1058889</v>
      </c>
      <c r="AA221" s="34">
        <v>43608</v>
      </c>
      <c r="AB221" s="32"/>
      <c r="AC221" s="36">
        <v>1058889</v>
      </c>
      <c r="AD221" s="36"/>
      <c r="AE221" s="28" t="s">
        <v>95</v>
      </c>
      <c r="AF221" s="40">
        <f t="shared" si="0"/>
        <v>26</v>
      </c>
      <c r="AG221" s="40">
        <f t="shared" si="1"/>
        <v>5</v>
      </c>
      <c r="AH221" s="40" t="str">
        <f t="shared" si="2"/>
        <v>569410445265</v>
      </c>
      <c r="AI221" s="44">
        <f t="shared" si="3"/>
        <v>1058889</v>
      </c>
      <c r="AJ221" s="47">
        <f>IF(AD221&lt;10000,IFERROR(VLOOKUP(AH221,'BK06'!$X$9:$Y$1196,2,0),""),AD221)</f>
        <v>1058889</v>
      </c>
      <c r="AK221" s="49" t="str">
        <f>IFERROR(VLOOKUP(AH221,'BK06'!$X$9:$Z$1164,3,0),"")</f>
        <v>AC/018P-0350050</v>
      </c>
      <c r="AL221" s="40"/>
      <c r="AM221" s="51" t="str">
        <f t="shared" si="6"/>
        <v>QK co HDBH so 569410445 can phai dong phi 1058889d vao ngay 26/5. Vui long lien he TVV de duoc ho tro thu phi!</v>
      </c>
      <c r="AN221" s="54" t="str">
        <f t="shared" si="5"/>
        <v>03931399180823220386</v>
      </c>
    </row>
    <row r="222" spans="1:40" ht="13.5" customHeight="1">
      <c r="A222" s="25">
        <v>217</v>
      </c>
      <c r="B222" s="28" t="s">
        <v>74</v>
      </c>
      <c r="C222" s="28"/>
      <c r="D222" s="32" t="s">
        <v>80</v>
      </c>
      <c r="E222" s="28" t="s">
        <v>82</v>
      </c>
      <c r="F222" s="32" t="s">
        <v>83</v>
      </c>
      <c r="G222" s="28" t="s">
        <v>84</v>
      </c>
      <c r="H222" s="32" t="s">
        <v>85</v>
      </c>
      <c r="I222" s="28" t="s">
        <v>86</v>
      </c>
      <c r="J222" s="32" t="s">
        <v>166</v>
      </c>
      <c r="K222" s="28" t="s">
        <v>165</v>
      </c>
      <c r="L222" s="28" t="s">
        <v>89</v>
      </c>
      <c r="M222" s="34">
        <v>37733</v>
      </c>
      <c r="N222" s="34"/>
      <c r="O222" s="28" t="s">
        <v>1743</v>
      </c>
      <c r="P222" s="28" t="s">
        <v>1744</v>
      </c>
      <c r="Q222" s="28" t="s">
        <v>850</v>
      </c>
      <c r="R222" s="28"/>
      <c r="S222" s="28"/>
      <c r="T222" s="28"/>
      <c r="U222" s="28" t="s">
        <v>1741</v>
      </c>
      <c r="V222" s="28" t="s">
        <v>1741</v>
      </c>
      <c r="W222" s="34">
        <v>43611</v>
      </c>
      <c r="X222" s="34">
        <v>43641</v>
      </c>
      <c r="Y222" s="36">
        <v>129500</v>
      </c>
      <c r="Z222" s="36">
        <v>129500</v>
      </c>
      <c r="AA222" s="34">
        <v>43607</v>
      </c>
      <c r="AB222" s="32"/>
      <c r="AC222" s="36">
        <v>129500</v>
      </c>
      <c r="AD222" s="36"/>
      <c r="AE222" s="28" t="s">
        <v>180</v>
      </c>
      <c r="AF222" s="40">
        <f t="shared" si="0"/>
        <v>26</v>
      </c>
      <c r="AG222" s="40">
        <f t="shared" si="1"/>
        <v>5</v>
      </c>
      <c r="AH222" s="40" t="str">
        <f t="shared" si="2"/>
        <v>02801800001963265</v>
      </c>
      <c r="AI222" s="44">
        <f t="shared" si="3"/>
        <v>129500</v>
      </c>
      <c r="AJ222" s="47">
        <f>IF(AD222&lt;10000,IFERROR(VLOOKUP(AH222,'BK06'!$X$9:$Y$1196,2,0),""),AD222)</f>
        <v>129500</v>
      </c>
      <c r="AK222" s="49" t="str">
        <f>IFERROR(VLOOKUP(AH222,'BK06'!$X$9:$Z$1164,3,0),"")</f>
        <v>AC/018P-0350041</v>
      </c>
      <c r="AL222" s="40"/>
      <c r="AM222" s="51" t="str">
        <f t="shared" si="6"/>
        <v>QK co HDBH so 02801800001963 can phai dong phi 129500d vao ngay 26/5. Vui long lien he TVV de duoc ho tro thu phi!</v>
      </c>
      <c r="AN222" s="54" t="str">
        <f t="shared" si="5"/>
        <v/>
      </c>
    </row>
    <row r="223" spans="1:40" ht="13.5" customHeight="1">
      <c r="A223" s="25">
        <v>218</v>
      </c>
      <c r="B223" s="28" t="s">
        <v>74</v>
      </c>
      <c r="C223" s="28"/>
      <c r="D223" s="32" t="s">
        <v>80</v>
      </c>
      <c r="E223" s="28" t="s">
        <v>82</v>
      </c>
      <c r="F223" s="32" t="s">
        <v>83</v>
      </c>
      <c r="G223" s="28" t="s">
        <v>84</v>
      </c>
      <c r="H223" s="32" t="s">
        <v>85</v>
      </c>
      <c r="I223" s="28" t="s">
        <v>86</v>
      </c>
      <c r="J223" s="32" t="s">
        <v>166</v>
      </c>
      <c r="K223" s="28" t="s">
        <v>165</v>
      </c>
      <c r="L223" s="28" t="s">
        <v>89</v>
      </c>
      <c r="M223" s="34">
        <v>37733</v>
      </c>
      <c r="N223" s="34"/>
      <c r="O223" s="28" t="s">
        <v>1774</v>
      </c>
      <c r="P223" s="28" t="s">
        <v>1771</v>
      </c>
      <c r="Q223" s="28" t="s">
        <v>2574</v>
      </c>
      <c r="R223" s="28"/>
      <c r="S223" s="28"/>
      <c r="T223" s="28" t="s">
        <v>2575</v>
      </c>
      <c r="U223" s="28" t="s">
        <v>1773</v>
      </c>
      <c r="V223" s="28"/>
      <c r="W223" s="34">
        <v>43611</v>
      </c>
      <c r="X223" s="34">
        <v>43641</v>
      </c>
      <c r="Y223" s="36">
        <v>534157</v>
      </c>
      <c r="Z223" s="36">
        <v>534157</v>
      </c>
      <c r="AA223" s="34">
        <v>43608</v>
      </c>
      <c r="AB223" s="32"/>
      <c r="AC223" s="36">
        <v>534157</v>
      </c>
      <c r="AD223" s="36"/>
      <c r="AE223" s="28" t="s">
        <v>95</v>
      </c>
      <c r="AF223" s="40">
        <f t="shared" si="0"/>
        <v>26</v>
      </c>
      <c r="AG223" s="40">
        <f t="shared" si="1"/>
        <v>5</v>
      </c>
      <c r="AH223" s="40" t="str">
        <f t="shared" si="2"/>
        <v>568942252265</v>
      </c>
      <c r="AI223" s="44">
        <f t="shared" si="3"/>
        <v>534157</v>
      </c>
      <c r="AJ223" s="47">
        <f>IF(AD223&lt;10000,IFERROR(VLOOKUP(AH223,'BK06'!$X$9:$Y$1196,2,0),""),AD223)</f>
        <v>534157</v>
      </c>
      <c r="AK223" s="49" t="str">
        <f>IFERROR(VLOOKUP(AH223,'BK06'!$X$9:$Z$1164,3,0),"")</f>
        <v>AC/018P-0350048</v>
      </c>
      <c r="AL223" s="40"/>
      <c r="AM223" s="51" t="str">
        <f t="shared" si="6"/>
        <v>QK co HDBH so 568942252 can phai dong phi 534157d vao ngay 26/5. Vui long lien he TVV de duoc ho tro thu phi!</v>
      </c>
      <c r="AN223" s="54" t="str">
        <f t="shared" si="5"/>
        <v>0984799898</v>
      </c>
    </row>
    <row r="224" spans="1:40" ht="13.5" customHeight="1">
      <c r="A224" s="25">
        <v>219</v>
      </c>
      <c r="B224" s="28" t="s">
        <v>74</v>
      </c>
      <c r="C224" s="28"/>
      <c r="D224" s="32" t="s">
        <v>80</v>
      </c>
      <c r="E224" s="28" t="s">
        <v>82</v>
      </c>
      <c r="F224" s="32" t="s">
        <v>83</v>
      </c>
      <c r="G224" s="28" t="s">
        <v>84</v>
      </c>
      <c r="H224" s="32" t="s">
        <v>85</v>
      </c>
      <c r="I224" s="28" t="s">
        <v>86</v>
      </c>
      <c r="J224" s="32" t="s">
        <v>166</v>
      </c>
      <c r="K224" s="28" t="s">
        <v>165</v>
      </c>
      <c r="L224" s="28" t="s">
        <v>89</v>
      </c>
      <c r="M224" s="34">
        <v>37733</v>
      </c>
      <c r="N224" s="34"/>
      <c r="O224" s="28" t="s">
        <v>1770</v>
      </c>
      <c r="P224" s="28" t="s">
        <v>1771</v>
      </c>
      <c r="Q224" s="28" t="s">
        <v>2574</v>
      </c>
      <c r="R224" s="28"/>
      <c r="S224" s="28"/>
      <c r="T224" s="28" t="s">
        <v>2575</v>
      </c>
      <c r="U224" s="28" t="s">
        <v>1769</v>
      </c>
      <c r="V224" s="28"/>
      <c r="W224" s="34">
        <v>43611</v>
      </c>
      <c r="X224" s="34">
        <v>43641</v>
      </c>
      <c r="Y224" s="36">
        <v>999911</v>
      </c>
      <c r="Z224" s="36">
        <v>999911</v>
      </c>
      <c r="AA224" s="34">
        <v>43608</v>
      </c>
      <c r="AB224" s="32"/>
      <c r="AC224" s="36">
        <v>999911</v>
      </c>
      <c r="AD224" s="36"/>
      <c r="AE224" s="28" t="s">
        <v>95</v>
      </c>
      <c r="AF224" s="40">
        <f t="shared" si="0"/>
        <v>26</v>
      </c>
      <c r="AG224" s="40">
        <f t="shared" si="1"/>
        <v>5</v>
      </c>
      <c r="AH224" s="40" t="str">
        <f t="shared" si="2"/>
        <v>568937896265</v>
      </c>
      <c r="AI224" s="44">
        <f t="shared" si="3"/>
        <v>999911</v>
      </c>
      <c r="AJ224" s="47">
        <f>IF(AD224&lt;10000,IFERROR(VLOOKUP(AH224,'BK06'!$X$9:$Y$1196,2,0),""),AD224)</f>
        <v>999911</v>
      </c>
      <c r="AK224" s="49" t="str">
        <f>IFERROR(VLOOKUP(AH224,'BK06'!$X$9:$Z$1164,3,0),"")</f>
        <v>AC/018P-0350047</v>
      </c>
      <c r="AL224" s="40"/>
      <c r="AM224" s="51" t="str">
        <f t="shared" si="6"/>
        <v>QK co HDBH so 568937896 can phai dong phi 999911d vao ngay 26/5. Vui long lien he TVV de duoc ho tro thu phi!</v>
      </c>
      <c r="AN224" s="54" t="str">
        <f t="shared" si="5"/>
        <v>0984799898</v>
      </c>
    </row>
    <row r="225" spans="1:40" ht="13.5" customHeight="1">
      <c r="A225" s="25">
        <v>220</v>
      </c>
      <c r="B225" s="28" t="s">
        <v>74</v>
      </c>
      <c r="C225" s="28"/>
      <c r="D225" s="32" t="s">
        <v>80</v>
      </c>
      <c r="E225" s="28" t="s">
        <v>82</v>
      </c>
      <c r="F225" s="32" t="s">
        <v>83</v>
      </c>
      <c r="G225" s="28" t="s">
        <v>84</v>
      </c>
      <c r="H225" s="32" t="s">
        <v>85</v>
      </c>
      <c r="I225" s="28" t="s">
        <v>86</v>
      </c>
      <c r="J225" s="32" t="s">
        <v>166</v>
      </c>
      <c r="K225" s="28" t="s">
        <v>165</v>
      </c>
      <c r="L225" s="28" t="s">
        <v>89</v>
      </c>
      <c r="M225" s="34">
        <v>37733</v>
      </c>
      <c r="N225" s="34"/>
      <c r="O225" s="28" t="s">
        <v>1753</v>
      </c>
      <c r="P225" s="28" t="s">
        <v>1754</v>
      </c>
      <c r="Q225" s="28" t="s">
        <v>1386</v>
      </c>
      <c r="R225" s="28"/>
      <c r="S225" s="28"/>
      <c r="T225" s="28" t="s">
        <v>2592</v>
      </c>
      <c r="U225" s="28" t="s">
        <v>1752</v>
      </c>
      <c r="V225" s="28"/>
      <c r="W225" s="34">
        <v>43611</v>
      </c>
      <c r="X225" s="34">
        <v>43976</v>
      </c>
      <c r="Y225" s="36">
        <v>3048522</v>
      </c>
      <c r="Z225" s="36">
        <v>3048522</v>
      </c>
      <c r="AA225" s="34">
        <v>43606</v>
      </c>
      <c r="AB225" s="32"/>
      <c r="AC225" s="36">
        <v>3048522</v>
      </c>
      <c r="AD225" s="36"/>
      <c r="AE225" s="28" t="s">
        <v>95</v>
      </c>
      <c r="AF225" s="40">
        <f t="shared" si="0"/>
        <v>26</v>
      </c>
      <c r="AG225" s="40">
        <f t="shared" si="1"/>
        <v>5</v>
      </c>
      <c r="AH225" s="40" t="str">
        <f t="shared" si="2"/>
        <v>568404987265</v>
      </c>
      <c r="AI225" s="44">
        <f t="shared" si="3"/>
        <v>3048522</v>
      </c>
      <c r="AJ225" s="47">
        <f>IF(AD225&lt;10000,IFERROR(VLOOKUP(AH225,'BK06'!$X$9:$Y$1196,2,0),""),AD225)</f>
        <v>3048522</v>
      </c>
      <c r="AK225" s="49" t="str">
        <f>IFERROR(VLOOKUP(AH225,'BK06'!$X$9:$Z$1164,3,0),"")</f>
        <v>AC/018P-0350044</v>
      </c>
      <c r="AL225" s="40"/>
      <c r="AM225" s="51" t="str">
        <f t="shared" si="6"/>
        <v>QK co HDBH so 568404987 can phai dong phi 3048522d vao ngay 26/5. Vui long lien he TVV de duoc ho tro thu phi!</v>
      </c>
      <c r="AN225" s="54" t="str">
        <f t="shared" si="5"/>
        <v>01627298848</v>
      </c>
    </row>
    <row r="226" spans="1:40" ht="13.5" customHeight="1">
      <c r="A226" s="25">
        <v>221</v>
      </c>
      <c r="B226" s="28" t="s">
        <v>74</v>
      </c>
      <c r="C226" s="28"/>
      <c r="D226" s="32" t="s">
        <v>80</v>
      </c>
      <c r="E226" s="28" t="s">
        <v>82</v>
      </c>
      <c r="F226" s="32" t="s">
        <v>83</v>
      </c>
      <c r="G226" s="28" t="s">
        <v>84</v>
      </c>
      <c r="H226" s="32" t="s">
        <v>85</v>
      </c>
      <c r="I226" s="28" t="s">
        <v>86</v>
      </c>
      <c r="J226" s="32" t="s">
        <v>166</v>
      </c>
      <c r="K226" s="28" t="s">
        <v>165</v>
      </c>
      <c r="L226" s="28" t="s">
        <v>89</v>
      </c>
      <c r="M226" s="34">
        <v>37733</v>
      </c>
      <c r="N226" s="34"/>
      <c r="O226" s="28" t="s">
        <v>1760</v>
      </c>
      <c r="P226" s="28" t="s">
        <v>1761</v>
      </c>
      <c r="Q226" s="28" t="s">
        <v>2601</v>
      </c>
      <c r="R226" s="28"/>
      <c r="S226" s="28"/>
      <c r="T226" s="28" t="s">
        <v>2602</v>
      </c>
      <c r="U226" s="28" t="s">
        <v>1759</v>
      </c>
      <c r="V226" s="28"/>
      <c r="W226" s="34">
        <v>43611</v>
      </c>
      <c r="X226" s="34">
        <v>43702</v>
      </c>
      <c r="Y226" s="36">
        <v>1528080</v>
      </c>
      <c r="Z226" s="36">
        <v>1528080</v>
      </c>
      <c r="AA226" s="34">
        <v>43609</v>
      </c>
      <c r="AB226" s="32"/>
      <c r="AC226" s="36">
        <v>1528080</v>
      </c>
      <c r="AD226" s="36"/>
      <c r="AE226" s="28" t="s">
        <v>95</v>
      </c>
      <c r="AF226" s="40">
        <f t="shared" si="0"/>
        <v>26</v>
      </c>
      <c r="AG226" s="40">
        <f t="shared" si="1"/>
        <v>5</v>
      </c>
      <c r="AH226" s="40" t="str">
        <f t="shared" si="2"/>
        <v>568503142265</v>
      </c>
      <c r="AI226" s="44">
        <f t="shared" si="3"/>
        <v>1528080</v>
      </c>
      <c r="AJ226" s="47">
        <f>IF(AD226&lt;10000,IFERROR(VLOOKUP(AH226,'BK06'!$X$9:$Y$1196,2,0),""),AD226)</f>
        <v>1528080</v>
      </c>
      <c r="AK226" s="49" t="str">
        <f>IFERROR(VLOOKUP(AH226,'BK06'!$X$9:$Z$1164,3,0),"")</f>
        <v>AC/018P-0350045</v>
      </c>
      <c r="AL226" s="40"/>
      <c r="AM226" s="51" t="str">
        <f t="shared" si="6"/>
        <v>QK co HDBH so 568503142 can phai dong phi 1528080d vao ngay 26/5. Vui long lien he TVV de duoc ho tro thu phi!</v>
      </c>
      <c r="AN226" s="54" t="str">
        <f t="shared" si="5"/>
        <v>01683391568</v>
      </c>
    </row>
    <row r="227" spans="1:40" ht="13.5" customHeight="1">
      <c r="A227" s="25">
        <v>222</v>
      </c>
      <c r="B227" s="28" t="s">
        <v>74</v>
      </c>
      <c r="C227" s="28"/>
      <c r="D227" s="32" t="s">
        <v>80</v>
      </c>
      <c r="E227" s="28" t="s">
        <v>82</v>
      </c>
      <c r="F227" s="32" t="s">
        <v>83</v>
      </c>
      <c r="G227" s="28" t="s">
        <v>84</v>
      </c>
      <c r="H227" s="32" t="s">
        <v>85</v>
      </c>
      <c r="I227" s="28" t="s">
        <v>86</v>
      </c>
      <c r="J227" s="32" t="s">
        <v>166</v>
      </c>
      <c r="K227" s="28" t="s">
        <v>165</v>
      </c>
      <c r="L227" s="28" t="s">
        <v>89</v>
      </c>
      <c r="M227" s="34">
        <v>37733</v>
      </c>
      <c r="N227" s="34"/>
      <c r="O227" s="28" t="s">
        <v>183</v>
      </c>
      <c r="P227" s="28" t="s">
        <v>184</v>
      </c>
      <c r="Q227" s="28" t="s">
        <v>482</v>
      </c>
      <c r="R227" s="28"/>
      <c r="S227" s="28"/>
      <c r="T227" s="28" t="s">
        <v>483</v>
      </c>
      <c r="U227" s="28" t="s">
        <v>2611</v>
      </c>
      <c r="V227" s="28"/>
      <c r="W227" s="34">
        <v>43611</v>
      </c>
      <c r="X227" s="34">
        <v>43641</v>
      </c>
      <c r="Y227" s="36">
        <v>1002262</v>
      </c>
      <c r="Z227" s="36"/>
      <c r="AA227" s="34"/>
      <c r="AB227" s="32"/>
      <c r="AC227" s="36"/>
      <c r="AD227" s="36"/>
      <c r="AE227" s="28" t="s">
        <v>95</v>
      </c>
      <c r="AF227" s="40">
        <f t="shared" si="0"/>
        <v>26</v>
      </c>
      <c r="AG227" s="40">
        <f t="shared" si="1"/>
        <v>5</v>
      </c>
      <c r="AH227" s="40" t="str">
        <f t="shared" si="2"/>
        <v>569058800265</v>
      </c>
      <c r="AI227" s="44" t="str">
        <f t="shared" si="3"/>
        <v/>
      </c>
      <c r="AJ227" s="47" t="str">
        <f>IF(AD227&lt;10000,IFERROR(VLOOKUP(AH227,'BK06'!$X$9:$Y$1196,2,0),""),AD227)</f>
        <v/>
      </c>
      <c r="AK227" s="49" t="str">
        <f>IFERROR(VLOOKUP(AH227,'BK06'!$X$9:$Z$1164,3,0),"")</f>
        <v/>
      </c>
      <c r="AL227" s="40"/>
      <c r="AM227" s="51" t="str">
        <f t="shared" si="6"/>
        <v>QK co HDBH so 569058800 can phai dong phi 1002262d vao ngay 26/5. Vui long lien he TVV de duoc ho tro thu phi!</v>
      </c>
      <c r="AN227" s="54" t="str">
        <f t="shared" si="5"/>
        <v>0985756396</v>
      </c>
    </row>
    <row r="228" spans="1:40" ht="13.5" customHeight="1">
      <c r="A228" s="25">
        <v>223</v>
      </c>
      <c r="B228" s="28" t="s">
        <v>74</v>
      </c>
      <c r="C228" s="28"/>
      <c r="D228" s="32" t="s">
        <v>80</v>
      </c>
      <c r="E228" s="28" t="s">
        <v>82</v>
      </c>
      <c r="F228" s="32" t="s">
        <v>83</v>
      </c>
      <c r="G228" s="28" t="s">
        <v>84</v>
      </c>
      <c r="H228" s="32" t="s">
        <v>85</v>
      </c>
      <c r="I228" s="28" t="s">
        <v>86</v>
      </c>
      <c r="J228" s="32" t="s">
        <v>166</v>
      </c>
      <c r="K228" s="28" t="s">
        <v>165</v>
      </c>
      <c r="L228" s="28" t="s">
        <v>89</v>
      </c>
      <c r="M228" s="34">
        <v>37733</v>
      </c>
      <c r="N228" s="34"/>
      <c r="O228" s="28" t="s">
        <v>1738</v>
      </c>
      <c r="P228" s="28" t="s">
        <v>1739</v>
      </c>
      <c r="Q228" s="28" t="s">
        <v>198</v>
      </c>
      <c r="R228" s="28"/>
      <c r="S228" s="28"/>
      <c r="T228" s="28"/>
      <c r="U228" s="28" t="s">
        <v>1736</v>
      </c>
      <c r="V228" s="28"/>
      <c r="W228" s="34">
        <v>43611</v>
      </c>
      <c r="X228" s="34">
        <v>43641</v>
      </c>
      <c r="Y228" s="36">
        <v>104300</v>
      </c>
      <c r="Z228" s="36"/>
      <c r="AA228" s="34"/>
      <c r="AB228" s="32"/>
      <c r="AC228" s="36"/>
      <c r="AD228" s="36"/>
      <c r="AE228" s="28" t="s">
        <v>180</v>
      </c>
      <c r="AF228" s="40">
        <f t="shared" si="0"/>
        <v>26</v>
      </c>
      <c r="AG228" s="40">
        <f t="shared" si="1"/>
        <v>5</v>
      </c>
      <c r="AH228" s="40" t="str">
        <f t="shared" si="2"/>
        <v>02301800213118265</v>
      </c>
      <c r="AI228" s="44">
        <f t="shared" si="3"/>
        <v>104300</v>
      </c>
      <c r="AJ228" s="47">
        <f>IF(AD228&lt;10000,IFERROR(VLOOKUP(AH228,'BK06'!$X$9:$Y$1196,2,0),""),AD228)</f>
        <v>104300</v>
      </c>
      <c r="AK228" s="49" t="str">
        <f>IFERROR(VLOOKUP(AH228,'BK06'!$X$9:$Z$1164,3,0),"")</f>
        <v>AC/018P-0350040</v>
      </c>
      <c r="AL228" s="40"/>
      <c r="AM228" s="51" t="str">
        <f t="shared" si="6"/>
        <v>QK co HDBH so 02301800213118 can phai dong phi 104300d vao ngay 26/5. Vui long lien he TVV de duoc ho tro thu phi!</v>
      </c>
      <c r="AN228" s="54" t="str">
        <f t="shared" si="5"/>
        <v/>
      </c>
    </row>
    <row r="229" spans="1:40" ht="13.5" customHeight="1">
      <c r="A229" s="25">
        <v>224</v>
      </c>
      <c r="B229" s="28" t="s">
        <v>74</v>
      </c>
      <c r="C229" s="28"/>
      <c r="D229" s="32" t="s">
        <v>80</v>
      </c>
      <c r="E229" s="28" t="s">
        <v>82</v>
      </c>
      <c r="F229" s="32" t="s">
        <v>83</v>
      </c>
      <c r="G229" s="28" t="s">
        <v>84</v>
      </c>
      <c r="H229" s="32" t="s">
        <v>85</v>
      </c>
      <c r="I229" s="28" t="s">
        <v>86</v>
      </c>
      <c r="J229" s="32" t="s">
        <v>166</v>
      </c>
      <c r="K229" s="28" t="s">
        <v>165</v>
      </c>
      <c r="L229" s="28" t="s">
        <v>89</v>
      </c>
      <c r="M229" s="34">
        <v>37733</v>
      </c>
      <c r="N229" s="34"/>
      <c r="O229" s="28" t="s">
        <v>1797</v>
      </c>
      <c r="P229" s="28" t="s">
        <v>1798</v>
      </c>
      <c r="Q229" s="28" t="s">
        <v>2627</v>
      </c>
      <c r="R229" s="28"/>
      <c r="S229" s="28"/>
      <c r="T229" s="28"/>
      <c r="U229" s="28" t="s">
        <v>1795</v>
      </c>
      <c r="V229" s="28" t="s">
        <v>1795</v>
      </c>
      <c r="W229" s="34">
        <v>43612</v>
      </c>
      <c r="X229" s="34">
        <v>43642</v>
      </c>
      <c r="Y229" s="36">
        <v>498300</v>
      </c>
      <c r="Z229" s="36">
        <v>498300</v>
      </c>
      <c r="AA229" s="34">
        <v>43608</v>
      </c>
      <c r="AB229" s="32"/>
      <c r="AC229" s="36">
        <v>498300</v>
      </c>
      <c r="AD229" s="36"/>
      <c r="AE229" s="28" t="s">
        <v>180</v>
      </c>
      <c r="AF229" s="40">
        <f t="shared" si="0"/>
        <v>27</v>
      </c>
      <c r="AG229" s="40">
        <f t="shared" si="1"/>
        <v>5</v>
      </c>
      <c r="AH229" s="40" t="str">
        <f t="shared" si="2"/>
        <v>03701800035533275</v>
      </c>
      <c r="AI229" s="44">
        <f t="shared" si="3"/>
        <v>498300</v>
      </c>
      <c r="AJ229" s="47">
        <f>IF(AD229&lt;10000,IFERROR(VLOOKUP(AH229,'BK06'!$X$9:$Y$1196,2,0),""),AD229)</f>
        <v>498300</v>
      </c>
      <c r="AK229" s="49" t="str">
        <f>IFERROR(VLOOKUP(AH229,'BK06'!$X$9:$Z$1164,3,0),"")</f>
        <v>AC/018P-0350054</v>
      </c>
      <c r="AL229" s="40"/>
      <c r="AM229" s="51" t="str">
        <f t="shared" si="6"/>
        <v>QK co HDBH so 03701800035533 can phai dong phi 498300d vao ngay 27/5. Vui long lien he TVV de duoc ho tro thu phi!</v>
      </c>
      <c r="AN229" s="54" t="str">
        <f t="shared" si="5"/>
        <v/>
      </c>
    </row>
    <row r="230" spans="1:40" ht="13.5" customHeight="1">
      <c r="A230" s="25">
        <v>225</v>
      </c>
      <c r="B230" s="28" t="s">
        <v>74</v>
      </c>
      <c r="C230" s="28"/>
      <c r="D230" s="32" t="s">
        <v>80</v>
      </c>
      <c r="E230" s="28" t="s">
        <v>82</v>
      </c>
      <c r="F230" s="32" t="s">
        <v>83</v>
      </c>
      <c r="G230" s="28" t="s">
        <v>84</v>
      </c>
      <c r="H230" s="32" t="s">
        <v>85</v>
      </c>
      <c r="I230" s="28" t="s">
        <v>86</v>
      </c>
      <c r="J230" s="32" t="s">
        <v>166</v>
      </c>
      <c r="K230" s="28" t="s">
        <v>165</v>
      </c>
      <c r="L230" s="28" t="s">
        <v>89</v>
      </c>
      <c r="M230" s="34">
        <v>37733</v>
      </c>
      <c r="N230" s="34"/>
      <c r="O230" s="28" t="s">
        <v>1811</v>
      </c>
      <c r="P230" s="28" t="s">
        <v>1812</v>
      </c>
      <c r="Q230" s="28" t="s">
        <v>2632</v>
      </c>
      <c r="R230" s="28"/>
      <c r="S230" s="28"/>
      <c r="T230" s="28"/>
      <c r="U230" s="28" t="s">
        <v>1810</v>
      </c>
      <c r="V230" s="28"/>
      <c r="W230" s="34">
        <v>43612</v>
      </c>
      <c r="X230" s="34">
        <v>43642</v>
      </c>
      <c r="Y230" s="36">
        <v>515444</v>
      </c>
      <c r="Z230" s="36">
        <v>515444</v>
      </c>
      <c r="AA230" s="34">
        <v>43607</v>
      </c>
      <c r="AB230" s="32"/>
      <c r="AC230" s="36">
        <v>515444</v>
      </c>
      <c r="AD230" s="36"/>
      <c r="AE230" s="28" t="s">
        <v>95</v>
      </c>
      <c r="AF230" s="40">
        <f t="shared" si="0"/>
        <v>27</v>
      </c>
      <c r="AG230" s="40">
        <f t="shared" si="1"/>
        <v>5</v>
      </c>
      <c r="AH230" s="40" t="str">
        <f t="shared" si="2"/>
        <v>568818073275</v>
      </c>
      <c r="AI230" s="44">
        <f t="shared" si="3"/>
        <v>515444</v>
      </c>
      <c r="AJ230" s="47">
        <f>IF(AD230&lt;10000,IFERROR(VLOOKUP(AH230,'BK06'!$X$9:$Y$1196,2,0),""),AD230)</f>
        <v>515444</v>
      </c>
      <c r="AK230" s="49" t="str">
        <f>IFERROR(VLOOKUP(AH230,'BK06'!$X$9:$Z$1164,3,0),"")</f>
        <v>AC/018P-0350057</v>
      </c>
      <c r="AL230" s="40"/>
      <c r="AM230" s="51" t="str">
        <f t="shared" si="6"/>
        <v>QK co HDBH so 568818073 can phai dong phi 515444d vao ngay 27/5. Vui long lien he TVV de duoc ho tro thu phi!</v>
      </c>
      <c r="AN230" s="54" t="str">
        <f t="shared" si="5"/>
        <v/>
      </c>
    </row>
    <row r="231" spans="1:40" ht="13.5" customHeight="1">
      <c r="A231" s="25">
        <v>226</v>
      </c>
      <c r="B231" s="28" t="s">
        <v>74</v>
      </c>
      <c r="C231" s="28"/>
      <c r="D231" s="32" t="s">
        <v>80</v>
      </c>
      <c r="E231" s="28" t="s">
        <v>82</v>
      </c>
      <c r="F231" s="32" t="s">
        <v>83</v>
      </c>
      <c r="G231" s="28" t="s">
        <v>84</v>
      </c>
      <c r="H231" s="32" t="s">
        <v>85</v>
      </c>
      <c r="I231" s="28" t="s">
        <v>86</v>
      </c>
      <c r="J231" s="32" t="s">
        <v>166</v>
      </c>
      <c r="K231" s="28" t="s">
        <v>165</v>
      </c>
      <c r="L231" s="28" t="s">
        <v>89</v>
      </c>
      <c r="M231" s="34">
        <v>37733</v>
      </c>
      <c r="N231" s="34"/>
      <c r="O231" s="28" t="s">
        <v>1791</v>
      </c>
      <c r="P231" s="28" t="s">
        <v>1792</v>
      </c>
      <c r="Q231" s="28" t="s">
        <v>2642</v>
      </c>
      <c r="R231" s="28"/>
      <c r="S231" s="28"/>
      <c r="T231" s="28"/>
      <c r="U231" s="28" t="s">
        <v>1789</v>
      </c>
      <c r="V231" s="28" t="s">
        <v>1789</v>
      </c>
      <c r="W231" s="34">
        <v>43612</v>
      </c>
      <c r="X231" s="34">
        <v>43642</v>
      </c>
      <c r="Y231" s="36">
        <v>104000</v>
      </c>
      <c r="Z231" s="36">
        <v>104000</v>
      </c>
      <c r="AA231" s="34">
        <v>43602</v>
      </c>
      <c r="AB231" s="32"/>
      <c r="AC231" s="36">
        <v>104000</v>
      </c>
      <c r="AD231" s="36"/>
      <c r="AE231" s="28" t="s">
        <v>180</v>
      </c>
      <c r="AF231" s="40">
        <f t="shared" si="0"/>
        <v>27</v>
      </c>
      <c r="AG231" s="40">
        <f t="shared" si="1"/>
        <v>5</v>
      </c>
      <c r="AH231" s="40" t="str">
        <f t="shared" si="2"/>
        <v>02301800211671275</v>
      </c>
      <c r="AI231" s="44">
        <f t="shared" si="3"/>
        <v>104000</v>
      </c>
      <c r="AJ231" s="47">
        <f>IF(AD231&lt;10000,IFERROR(VLOOKUP(AH231,'BK06'!$X$9:$Y$1196,2,0),""),AD231)</f>
        <v>104000</v>
      </c>
      <c r="AK231" s="49" t="str">
        <f>IFERROR(VLOOKUP(AH231,'BK06'!$X$9:$Z$1164,3,0),"")</f>
        <v>AC/018P-0350053</v>
      </c>
      <c r="AL231" s="40"/>
      <c r="AM231" s="51" t="str">
        <f t="shared" si="6"/>
        <v>QK co HDBH so 02301800211671 can phai dong phi 104000d vao ngay 27/5. Vui long lien he TVV de duoc ho tro thu phi!</v>
      </c>
      <c r="AN231" s="54" t="str">
        <f t="shared" si="5"/>
        <v/>
      </c>
    </row>
    <row r="232" spans="1:40" ht="13.5" customHeight="1">
      <c r="A232" s="25">
        <v>227</v>
      </c>
      <c r="B232" s="28" t="s">
        <v>74</v>
      </c>
      <c r="C232" s="28"/>
      <c r="D232" s="32" t="s">
        <v>80</v>
      </c>
      <c r="E232" s="28" t="s">
        <v>82</v>
      </c>
      <c r="F232" s="32" t="s">
        <v>83</v>
      </c>
      <c r="G232" s="28" t="s">
        <v>84</v>
      </c>
      <c r="H232" s="32" t="s">
        <v>85</v>
      </c>
      <c r="I232" s="28" t="s">
        <v>86</v>
      </c>
      <c r="J232" s="32" t="s">
        <v>166</v>
      </c>
      <c r="K232" s="28" t="s">
        <v>165</v>
      </c>
      <c r="L232" s="28" t="s">
        <v>89</v>
      </c>
      <c r="M232" s="34">
        <v>37733</v>
      </c>
      <c r="N232" s="34"/>
      <c r="O232" s="28" t="s">
        <v>1817</v>
      </c>
      <c r="P232" s="28" t="s">
        <v>1818</v>
      </c>
      <c r="Q232" s="28" t="s">
        <v>539</v>
      </c>
      <c r="R232" s="28"/>
      <c r="S232" s="28"/>
      <c r="T232" s="28" t="s">
        <v>2651</v>
      </c>
      <c r="U232" s="28" t="s">
        <v>1816</v>
      </c>
      <c r="V232" s="28"/>
      <c r="W232" s="34">
        <v>43612</v>
      </c>
      <c r="X232" s="34">
        <v>43703</v>
      </c>
      <c r="Y232" s="36">
        <v>750000</v>
      </c>
      <c r="Z232" s="36">
        <v>750000</v>
      </c>
      <c r="AA232" s="34">
        <v>43612</v>
      </c>
      <c r="AB232" s="32"/>
      <c r="AC232" s="36">
        <v>750000</v>
      </c>
      <c r="AD232" s="36"/>
      <c r="AE232" s="28" t="s">
        <v>95</v>
      </c>
      <c r="AF232" s="40">
        <f t="shared" si="0"/>
        <v>27</v>
      </c>
      <c r="AG232" s="40">
        <f t="shared" si="1"/>
        <v>5</v>
      </c>
      <c r="AH232" s="40" t="str">
        <f t="shared" si="2"/>
        <v>568973911275</v>
      </c>
      <c r="AI232" s="44">
        <f t="shared" si="3"/>
        <v>750000</v>
      </c>
      <c r="AJ232" s="47">
        <f>IF(AD232&lt;10000,IFERROR(VLOOKUP(AH232,'BK06'!$X$9:$Y$1196,2,0),""),AD232)</f>
        <v>750000</v>
      </c>
      <c r="AK232" s="49" t="str">
        <f>IFERROR(VLOOKUP(AH232,'BK06'!$X$9:$Z$1164,3,0),"")</f>
        <v>AC/018P-0350058</v>
      </c>
      <c r="AL232" s="40"/>
      <c r="AM232" s="51" t="str">
        <f t="shared" si="6"/>
        <v>QK co HDBH so 568973911 can phai dong phi 750000d vao ngay 27/5. Vui long lien he TVV de duoc ho tro thu phi!</v>
      </c>
      <c r="AN232" s="54" t="str">
        <f t="shared" si="5"/>
        <v>01645903604</v>
      </c>
    </row>
    <row r="233" spans="1:40" ht="13.5" customHeight="1">
      <c r="A233" s="25">
        <v>228</v>
      </c>
      <c r="B233" s="28" t="s">
        <v>74</v>
      </c>
      <c r="C233" s="28"/>
      <c r="D233" s="32" t="s">
        <v>80</v>
      </c>
      <c r="E233" s="28" t="s">
        <v>82</v>
      </c>
      <c r="F233" s="32" t="s">
        <v>83</v>
      </c>
      <c r="G233" s="28" t="s">
        <v>84</v>
      </c>
      <c r="H233" s="32" t="s">
        <v>85</v>
      </c>
      <c r="I233" s="28" t="s">
        <v>86</v>
      </c>
      <c r="J233" s="32" t="s">
        <v>166</v>
      </c>
      <c r="K233" s="28" t="s">
        <v>165</v>
      </c>
      <c r="L233" s="28" t="s">
        <v>89</v>
      </c>
      <c r="M233" s="34">
        <v>37733</v>
      </c>
      <c r="N233" s="34"/>
      <c r="O233" s="28" t="s">
        <v>1801</v>
      </c>
      <c r="P233" s="28" t="s">
        <v>1802</v>
      </c>
      <c r="Q233" s="28" t="s">
        <v>2667</v>
      </c>
      <c r="R233" s="28" t="s">
        <v>2668</v>
      </c>
      <c r="S233" s="28"/>
      <c r="T233" s="28"/>
      <c r="U233" s="28" t="s">
        <v>1799</v>
      </c>
      <c r="V233" s="28" t="s">
        <v>1799</v>
      </c>
      <c r="W233" s="34">
        <v>43612</v>
      </c>
      <c r="X233" s="34">
        <v>43703</v>
      </c>
      <c r="Y233" s="36">
        <v>849600</v>
      </c>
      <c r="Z233" s="36">
        <v>849600</v>
      </c>
      <c r="AA233" s="34">
        <v>43608</v>
      </c>
      <c r="AB233" s="32"/>
      <c r="AC233" s="36">
        <v>849600</v>
      </c>
      <c r="AD233" s="36"/>
      <c r="AE233" s="28" t="s">
        <v>180</v>
      </c>
      <c r="AF233" s="40">
        <f t="shared" si="0"/>
        <v>27</v>
      </c>
      <c r="AG233" s="40">
        <f t="shared" si="1"/>
        <v>5</v>
      </c>
      <c r="AH233" s="40" t="str">
        <f t="shared" si="2"/>
        <v>05701800023781275</v>
      </c>
      <c r="AI233" s="44">
        <f t="shared" si="3"/>
        <v>849600</v>
      </c>
      <c r="AJ233" s="47">
        <f>IF(AD233&lt;10000,IFERROR(VLOOKUP(AH233,'BK06'!$X$9:$Y$1196,2,0),""),AD233)</f>
        <v>849600</v>
      </c>
      <c r="AK233" s="49" t="str">
        <f>IFERROR(VLOOKUP(AH233,'BK06'!$X$9:$Z$1164,3,0),"")</f>
        <v>AC/018P-0350055</v>
      </c>
      <c r="AL233" s="40"/>
      <c r="AM233" s="51" t="str">
        <f t="shared" si="6"/>
        <v>QK co HDBH so 05701800023781 can phai dong phi 849600d vao ngay 27/5. Vui long lien he TVV de duoc ho tro thu phi!</v>
      </c>
      <c r="AN233" s="54" t="str">
        <f t="shared" si="5"/>
        <v>0347749668</v>
      </c>
    </row>
    <row r="234" spans="1:40" ht="13.5" customHeight="1">
      <c r="A234" s="25">
        <v>229</v>
      </c>
      <c r="B234" s="28" t="s">
        <v>74</v>
      </c>
      <c r="C234" s="28"/>
      <c r="D234" s="32" t="s">
        <v>80</v>
      </c>
      <c r="E234" s="28" t="s">
        <v>82</v>
      </c>
      <c r="F234" s="32" t="s">
        <v>83</v>
      </c>
      <c r="G234" s="28" t="s">
        <v>84</v>
      </c>
      <c r="H234" s="32" t="s">
        <v>85</v>
      </c>
      <c r="I234" s="28" t="s">
        <v>86</v>
      </c>
      <c r="J234" s="32" t="s">
        <v>166</v>
      </c>
      <c r="K234" s="28" t="s">
        <v>165</v>
      </c>
      <c r="L234" s="28" t="s">
        <v>89</v>
      </c>
      <c r="M234" s="34">
        <v>37733</v>
      </c>
      <c r="N234" s="34"/>
      <c r="O234" s="28" t="s">
        <v>1786</v>
      </c>
      <c r="P234" s="28" t="s">
        <v>1787</v>
      </c>
      <c r="Q234" s="28" t="s">
        <v>2677</v>
      </c>
      <c r="R234" s="28"/>
      <c r="S234" s="28"/>
      <c r="T234" s="28"/>
      <c r="U234" s="28" t="s">
        <v>1784</v>
      </c>
      <c r="V234" s="28"/>
      <c r="W234" s="34">
        <v>43612</v>
      </c>
      <c r="X234" s="34">
        <v>43795</v>
      </c>
      <c r="Y234" s="36">
        <v>253200</v>
      </c>
      <c r="Z234" s="36"/>
      <c r="AA234" s="34"/>
      <c r="AB234" s="32"/>
      <c r="AC234" s="36"/>
      <c r="AD234" s="36"/>
      <c r="AE234" s="28" t="s">
        <v>180</v>
      </c>
      <c r="AF234" s="40">
        <f t="shared" si="0"/>
        <v>27</v>
      </c>
      <c r="AG234" s="40">
        <f t="shared" si="1"/>
        <v>5</v>
      </c>
      <c r="AH234" s="40" t="str">
        <f t="shared" si="2"/>
        <v>02301800204246275</v>
      </c>
      <c r="AI234" s="44">
        <f t="shared" si="3"/>
        <v>253200</v>
      </c>
      <c r="AJ234" s="47">
        <f>IF(AD234&lt;10000,IFERROR(VLOOKUP(AH234,'BK06'!$X$9:$Y$1196,2,0),""),AD234)</f>
        <v>253200</v>
      </c>
      <c r="AK234" s="49" t="str">
        <f>IFERROR(VLOOKUP(AH234,'BK06'!$X$9:$Z$1164,3,0),"")</f>
        <v>AC/018P-0350052</v>
      </c>
      <c r="AL234" s="40"/>
      <c r="AM234" s="51" t="str">
        <f t="shared" si="6"/>
        <v>QK co HDBH so 02301800204246 can phai dong phi 253200d vao ngay 27/5. Vui long lien he TVV de duoc ho tro thu phi!</v>
      </c>
      <c r="AN234" s="54" t="str">
        <f t="shared" si="5"/>
        <v/>
      </c>
    </row>
    <row r="235" spans="1:40" ht="13.5" customHeight="1">
      <c r="A235" s="25">
        <v>230</v>
      </c>
      <c r="B235" s="28" t="s">
        <v>74</v>
      </c>
      <c r="C235" s="28"/>
      <c r="D235" s="32" t="s">
        <v>80</v>
      </c>
      <c r="E235" s="28" t="s">
        <v>82</v>
      </c>
      <c r="F235" s="32" t="s">
        <v>83</v>
      </c>
      <c r="G235" s="28" t="s">
        <v>84</v>
      </c>
      <c r="H235" s="32" t="s">
        <v>85</v>
      </c>
      <c r="I235" s="28" t="s">
        <v>86</v>
      </c>
      <c r="J235" s="32" t="s">
        <v>166</v>
      </c>
      <c r="K235" s="28" t="s">
        <v>165</v>
      </c>
      <c r="L235" s="28" t="s">
        <v>89</v>
      </c>
      <c r="M235" s="34">
        <v>37733</v>
      </c>
      <c r="N235" s="34"/>
      <c r="O235" s="28" t="s">
        <v>1807</v>
      </c>
      <c r="P235" s="28" t="s">
        <v>1808</v>
      </c>
      <c r="Q235" s="28" t="s">
        <v>2685</v>
      </c>
      <c r="R235" s="28" t="s">
        <v>1890</v>
      </c>
      <c r="S235" s="28"/>
      <c r="T235" s="28"/>
      <c r="U235" s="28" t="s">
        <v>1806</v>
      </c>
      <c r="V235" s="28"/>
      <c r="W235" s="34">
        <v>43612</v>
      </c>
      <c r="X235" s="34">
        <v>43642</v>
      </c>
      <c r="Y235" s="36">
        <v>500000</v>
      </c>
      <c r="Z235" s="36">
        <v>500000</v>
      </c>
      <c r="AA235" s="34">
        <v>43602</v>
      </c>
      <c r="AB235" s="32"/>
      <c r="AC235" s="36">
        <v>500000</v>
      </c>
      <c r="AD235" s="36"/>
      <c r="AE235" s="28" t="s">
        <v>95</v>
      </c>
      <c r="AF235" s="40">
        <f t="shared" si="0"/>
        <v>27</v>
      </c>
      <c r="AG235" s="40">
        <f t="shared" si="1"/>
        <v>5</v>
      </c>
      <c r="AH235" s="40" t="str">
        <f t="shared" si="2"/>
        <v>568817463275</v>
      </c>
      <c r="AI235" s="44">
        <f t="shared" si="3"/>
        <v>500000</v>
      </c>
      <c r="AJ235" s="47">
        <f>IF(AD235&lt;10000,IFERROR(VLOOKUP(AH235,'BK06'!$X$9:$Y$1196,2,0),""),AD235)</f>
        <v>500000</v>
      </c>
      <c r="AK235" s="49" t="str">
        <f>IFERROR(VLOOKUP(AH235,'BK06'!$X$9:$Z$1164,3,0),"")</f>
        <v>AC/018P-0350056</v>
      </c>
      <c r="AL235" s="40"/>
      <c r="AM235" s="51" t="str">
        <f t="shared" si="6"/>
        <v>QK co HDBH so 568817463 can phai dong phi 500000d vao ngay 27/5. Vui long lien he TVV de duoc ho tro thu phi!</v>
      </c>
      <c r="AN235" s="54" t="str">
        <f t="shared" si="5"/>
        <v>01655772500</v>
      </c>
    </row>
    <row r="236" spans="1:40" ht="13.5" customHeight="1">
      <c r="A236" s="25">
        <v>231</v>
      </c>
      <c r="B236" s="28" t="s">
        <v>74</v>
      </c>
      <c r="C236" s="28"/>
      <c r="D236" s="32" t="s">
        <v>80</v>
      </c>
      <c r="E236" s="28" t="s">
        <v>82</v>
      </c>
      <c r="F236" s="32" t="s">
        <v>83</v>
      </c>
      <c r="G236" s="28" t="s">
        <v>84</v>
      </c>
      <c r="H236" s="32" t="s">
        <v>85</v>
      </c>
      <c r="I236" s="28" t="s">
        <v>86</v>
      </c>
      <c r="J236" s="32" t="s">
        <v>166</v>
      </c>
      <c r="K236" s="28" t="s">
        <v>165</v>
      </c>
      <c r="L236" s="28" t="s">
        <v>89</v>
      </c>
      <c r="M236" s="34">
        <v>37733</v>
      </c>
      <c r="N236" s="34"/>
      <c r="O236" s="28" t="s">
        <v>1781</v>
      </c>
      <c r="P236" s="28" t="s">
        <v>1782</v>
      </c>
      <c r="Q236" s="28" t="s">
        <v>2693</v>
      </c>
      <c r="R236" s="28" t="s">
        <v>2694</v>
      </c>
      <c r="S236" s="28" t="s">
        <v>2694</v>
      </c>
      <c r="T236" s="28"/>
      <c r="U236" s="28" t="s">
        <v>1779</v>
      </c>
      <c r="V236" s="28"/>
      <c r="W236" s="34">
        <v>43612</v>
      </c>
      <c r="X236" s="34">
        <v>43703</v>
      </c>
      <c r="Y236" s="36">
        <v>247000</v>
      </c>
      <c r="Z236" s="36"/>
      <c r="AA236" s="34"/>
      <c r="AB236" s="32"/>
      <c r="AC236" s="36"/>
      <c r="AD236" s="36"/>
      <c r="AE236" s="28" t="s">
        <v>180</v>
      </c>
      <c r="AF236" s="40">
        <f t="shared" si="0"/>
        <v>27</v>
      </c>
      <c r="AG236" s="40">
        <f t="shared" si="1"/>
        <v>5</v>
      </c>
      <c r="AH236" s="40" t="str">
        <f t="shared" si="2"/>
        <v>02301800148229275</v>
      </c>
      <c r="AI236" s="44">
        <f t="shared" si="3"/>
        <v>247000</v>
      </c>
      <c r="AJ236" s="47">
        <f>IF(AD236&lt;10000,IFERROR(VLOOKUP(AH236,'BK06'!$X$9:$Y$1196,2,0),""),AD236)</f>
        <v>247000</v>
      </c>
      <c r="AK236" s="49" t="str">
        <f>IFERROR(VLOOKUP(AH236,'BK06'!$X$9:$Z$1164,3,0),"")</f>
        <v>AC/018P-0350051</v>
      </c>
      <c r="AL236" s="40"/>
      <c r="AM236" s="51" t="str">
        <f t="shared" si="6"/>
        <v>QK co HDBH so 02301800148229 can phai dong phi 247000d vao ngay 27/5. Vui long lien he TVV de duoc ho tro thu phi!</v>
      </c>
      <c r="AN236" s="54" t="str">
        <f t="shared" si="5"/>
        <v>09122538370912253837</v>
      </c>
    </row>
    <row r="237" spans="1:40" ht="13.5" customHeight="1">
      <c r="A237" s="25">
        <v>232</v>
      </c>
      <c r="B237" s="28" t="s">
        <v>74</v>
      </c>
      <c r="C237" s="28"/>
      <c r="D237" s="32" t="s">
        <v>80</v>
      </c>
      <c r="E237" s="28" t="s">
        <v>82</v>
      </c>
      <c r="F237" s="32" t="s">
        <v>83</v>
      </c>
      <c r="G237" s="28" t="s">
        <v>84</v>
      </c>
      <c r="H237" s="32" t="s">
        <v>85</v>
      </c>
      <c r="I237" s="28" t="s">
        <v>86</v>
      </c>
      <c r="J237" s="32" t="s">
        <v>166</v>
      </c>
      <c r="K237" s="28" t="s">
        <v>165</v>
      </c>
      <c r="L237" s="28" t="s">
        <v>89</v>
      </c>
      <c r="M237" s="34">
        <v>37733</v>
      </c>
      <c r="N237" s="34"/>
      <c r="O237" s="28" t="s">
        <v>1827</v>
      </c>
      <c r="P237" s="28" t="s">
        <v>1812</v>
      </c>
      <c r="Q237" s="28" t="s">
        <v>2701</v>
      </c>
      <c r="R237" s="28"/>
      <c r="S237" s="28"/>
      <c r="T237" s="28"/>
      <c r="U237" s="28" t="s">
        <v>1825</v>
      </c>
      <c r="V237" s="28" t="s">
        <v>1825</v>
      </c>
      <c r="W237" s="34">
        <v>43613</v>
      </c>
      <c r="X237" s="34">
        <v>43643</v>
      </c>
      <c r="Y237" s="36">
        <v>401100</v>
      </c>
      <c r="Z237" s="36">
        <v>401100</v>
      </c>
      <c r="AA237" s="34">
        <v>43607</v>
      </c>
      <c r="AB237" s="32"/>
      <c r="AC237" s="36">
        <v>401100</v>
      </c>
      <c r="AD237" s="36"/>
      <c r="AE237" s="28" t="s">
        <v>180</v>
      </c>
      <c r="AF237" s="40">
        <f t="shared" si="0"/>
        <v>28</v>
      </c>
      <c r="AG237" s="40">
        <f t="shared" si="1"/>
        <v>5</v>
      </c>
      <c r="AH237" s="40" t="str">
        <f t="shared" si="2"/>
        <v>03901800002560285</v>
      </c>
      <c r="AI237" s="44">
        <f t="shared" si="3"/>
        <v>401100</v>
      </c>
      <c r="AJ237" s="47">
        <f>IF(AD237&lt;10000,IFERROR(VLOOKUP(AH237,'BK06'!$X$9:$Y$1196,2,0),""),AD237)</f>
        <v>401100</v>
      </c>
      <c r="AK237" s="49" t="str">
        <f>IFERROR(VLOOKUP(AH237,'BK06'!$X$9:$Z$1164,3,0),"")</f>
        <v>AC/018P-0350061</v>
      </c>
      <c r="AL237" s="40"/>
      <c r="AM237" s="51" t="str">
        <f t="shared" si="6"/>
        <v>QK co HDBH so 03901800002560 can phai dong phi 401100d vao ngay 28/5. Vui long lien he TVV de duoc ho tro thu phi!</v>
      </c>
      <c r="AN237" s="54" t="str">
        <f t="shared" si="5"/>
        <v/>
      </c>
    </row>
    <row r="238" spans="1:40" ht="13.5" customHeight="1">
      <c r="A238" s="25">
        <v>233</v>
      </c>
      <c r="B238" s="28" t="s">
        <v>74</v>
      </c>
      <c r="C238" s="28"/>
      <c r="D238" s="32" t="s">
        <v>80</v>
      </c>
      <c r="E238" s="28" t="s">
        <v>82</v>
      </c>
      <c r="F238" s="32" t="s">
        <v>83</v>
      </c>
      <c r="G238" s="28" t="s">
        <v>84</v>
      </c>
      <c r="H238" s="32" t="s">
        <v>85</v>
      </c>
      <c r="I238" s="28" t="s">
        <v>86</v>
      </c>
      <c r="J238" s="32" t="s">
        <v>166</v>
      </c>
      <c r="K238" s="28" t="s">
        <v>165</v>
      </c>
      <c r="L238" s="28" t="s">
        <v>89</v>
      </c>
      <c r="M238" s="34">
        <v>37733</v>
      </c>
      <c r="N238" s="34"/>
      <c r="O238" s="28" t="s">
        <v>789</v>
      </c>
      <c r="P238" s="28" t="s">
        <v>774</v>
      </c>
      <c r="Q238" s="28" t="s">
        <v>775</v>
      </c>
      <c r="R238" s="28"/>
      <c r="S238" s="28"/>
      <c r="T238" s="28"/>
      <c r="U238" s="28" t="s">
        <v>2709</v>
      </c>
      <c r="V238" s="28"/>
      <c r="W238" s="34">
        <v>43613</v>
      </c>
      <c r="X238" s="34">
        <v>43643</v>
      </c>
      <c r="Y238" s="36">
        <v>398300</v>
      </c>
      <c r="Z238" s="36"/>
      <c r="AA238" s="34"/>
      <c r="AB238" s="32"/>
      <c r="AC238" s="36"/>
      <c r="AD238" s="36"/>
      <c r="AE238" s="28" t="s">
        <v>180</v>
      </c>
      <c r="AF238" s="40">
        <f t="shared" si="0"/>
        <v>28</v>
      </c>
      <c r="AG238" s="40">
        <f t="shared" si="1"/>
        <v>5</v>
      </c>
      <c r="AH238" s="40" t="str">
        <f t="shared" si="2"/>
        <v>03701800036578285</v>
      </c>
      <c r="AI238" s="44" t="str">
        <f t="shared" si="3"/>
        <v/>
      </c>
      <c r="AJ238" s="47" t="str">
        <f>IF(AD238&lt;10000,IFERROR(VLOOKUP(AH238,'BK06'!$X$9:$Y$1196,2,0),""),AD238)</f>
        <v/>
      </c>
      <c r="AK238" s="49" t="str">
        <f>IFERROR(VLOOKUP(AH238,'BK06'!$X$9:$Z$1164,3,0),"")</f>
        <v/>
      </c>
      <c r="AL238" s="40"/>
      <c r="AM238" s="51" t="str">
        <f t="shared" si="6"/>
        <v>QK co HDBH so 03701800036578 can phai dong phi 398300d vao ngay 28/5. Vui long lien he TVV de duoc ho tro thu phi!</v>
      </c>
      <c r="AN238" s="54" t="str">
        <f t="shared" si="5"/>
        <v/>
      </c>
    </row>
    <row r="239" spans="1:40" ht="13.5" customHeight="1">
      <c r="A239" s="25">
        <v>234</v>
      </c>
      <c r="B239" s="28" t="s">
        <v>74</v>
      </c>
      <c r="C239" s="28"/>
      <c r="D239" s="32" t="s">
        <v>80</v>
      </c>
      <c r="E239" s="28" t="s">
        <v>82</v>
      </c>
      <c r="F239" s="32" t="s">
        <v>83</v>
      </c>
      <c r="G239" s="28" t="s">
        <v>84</v>
      </c>
      <c r="H239" s="32" t="s">
        <v>85</v>
      </c>
      <c r="I239" s="28" t="s">
        <v>86</v>
      </c>
      <c r="J239" s="32" t="s">
        <v>166</v>
      </c>
      <c r="K239" s="28" t="s">
        <v>165</v>
      </c>
      <c r="L239" s="28" t="s">
        <v>89</v>
      </c>
      <c r="M239" s="34">
        <v>37733</v>
      </c>
      <c r="N239" s="34"/>
      <c r="O239" s="28" t="s">
        <v>1836</v>
      </c>
      <c r="P239" s="28" t="s">
        <v>1837</v>
      </c>
      <c r="Q239" s="28" t="s">
        <v>834</v>
      </c>
      <c r="R239" s="28"/>
      <c r="S239" s="28"/>
      <c r="T239" s="28" t="s">
        <v>2716</v>
      </c>
      <c r="U239" s="28" t="s">
        <v>1835</v>
      </c>
      <c r="V239" s="28"/>
      <c r="W239" s="34">
        <v>43613</v>
      </c>
      <c r="X239" s="34">
        <v>43796</v>
      </c>
      <c r="Y239" s="36">
        <v>3001366</v>
      </c>
      <c r="Z239" s="36">
        <v>3001366</v>
      </c>
      <c r="AA239" s="34">
        <v>43609</v>
      </c>
      <c r="AB239" s="32"/>
      <c r="AC239" s="36">
        <v>3001366</v>
      </c>
      <c r="AD239" s="36"/>
      <c r="AE239" s="28" t="s">
        <v>95</v>
      </c>
      <c r="AF239" s="40">
        <f t="shared" si="0"/>
        <v>28</v>
      </c>
      <c r="AG239" s="40">
        <f t="shared" si="1"/>
        <v>5</v>
      </c>
      <c r="AH239" s="40" t="str">
        <f t="shared" si="2"/>
        <v>568917737285</v>
      </c>
      <c r="AI239" s="44">
        <f t="shared" si="3"/>
        <v>3001366</v>
      </c>
      <c r="AJ239" s="47">
        <f>IF(AD239&lt;10000,IFERROR(VLOOKUP(AH239,'BK06'!$X$9:$Y$1196,2,0),""),AD239)</f>
        <v>3001366</v>
      </c>
      <c r="AK239" s="49" t="str">
        <f>IFERROR(VLOOKUP(AH239,'BK06'!$X$9:$Z$1164,3,0),"")</f>
        <v>AC/018P-0350066</v>
      </c>
      <c r="AL239" s="40"/>
      <c r="AM239" s="51" t="str">
        <f t="shared" si="6"/>
        <v>QK co HDBH so 568917737 can phai dong phi 3001366d vao ngay 28/5. Vui long lien he TVV de duoc ho tro thu phi!</v>
      </c>
      <c r="AN239" s="54" t="str">
        <f t="shared" si="5"/>
        <v>01687137648</v>
      </c>
    </row>
    <row r="240" spans="1:40" ht="13.5" customHeight="1">
      <c r="A240" s="25">
        <v>235</v>
      </c>
      <c r="B240" s="28" t="s">
        <v>74</v>
      </c>
      <c r="C240" s="28"/>
      <c r="D240" s="32" t="s">
        <v>80</v>
      </c>
      <c r="E240" s="28" t="s">
        <v>82</v>
      </c>
      <c r="F240" s="32" t="s">
        <v>83</v>
      </c>
      <c r="G240" s="28" t="s">
        <v>84</v>
      </c>
      <c r="H240" s="32" t="s">
        <v>85</v>
      </c>
      <c r="I240" s="28" t="s">
        <v>86</v>
      </c>
      <c r="J240" s="32" t="s">
        <v>166</v>
      </c>
      <c r="K240" s="28" t="s">
        <v>165</v>
      </c>
      <c r="L240" s="28" t="s">
        <v>89</v>
      </c>
      <c r="M240" s="34">
        <v>37733</v>
      </c>
      <c r="N240" s="34"/>
      <c r="O240" s="28" t="s">
        <v>2725</v>
      </c>
      <c r="P240" s="28" t="s">
        <v>2726</v>
      </c>
      <c r="Q240" s="28" t="s">
        <v>2727</v>
      </c>
      <c r="R240" s="28"/>
      <c r="S240" s="28"/>
      <c r="T240" s="28" t="s">
        <v>2728</v>
      </c>
      <c r="U240" s="28" t="s">
        <v>2729</v>
      </c>
      <c r="V240" s="28"/>
      <c r="W240" s="34">
        <v>43613</v>
      </c>
      <c r="X240" s="34">
        <v>43643</v>
      </c>
      <c r="Y240" s="36">
        <v>501600</v>
      </c>
      <c r="Z240" s="36"/>
      <c r="AA240" s="34"/>
      <c r="AB240" s="32"/>
      <c r="AC240" s="36"/>
      <c r="AD240" s="36"/>
      <c r="AE240" s="28" t="s">
        <v>95</v>
      </c>
      <c r="AF240" s="40">
        <f t="shared" si="0"/>
        <v>28</v>
      </c>
      <c r="AG240" s="40">
        <f t="shared" si="1"/>
        <v>5</v>
      </c>
      <c r="AH240" s="40" t="str">
        <f t="shared" si="2"/>
        <v>569019870285</v>
      </c>
      <c r="AI240" s="44" t="str">
        <f t="shared" si="3"/>
        <v/>
      </c>
      <c r="AJ240" s="47" t="str">
        <f>IF(AD240&lt;10000,IFERROR(VLOOKUP(AH240,'BK06'!$X$9:$Y$1196,2,0),""),AD240)</f>
        <v/>
      </c>
      <c r="AK240" s="49" t="str">
        <f>IFERROR(VLOOKUP(AH240,'BK06'!$X$9:$Z$1164,3,0),"")</f>
        <v/>
      </c>
      <c r="AL240" s="40"/>
      <c r="AM240" s="51" t="str">
        <f t="shared" si="6"/>
        <v>QK co HDBH so 569019870 can phai dong phi 501600d vao ngay 28/5. Vui long lien he TVV de duoc ho tro thu phi!</v>
      </c>
      <c r="AN240" s="54" t="str">
        <f t="shared" si="5"/>
        <v>01682847740</v>
      </c>
    </row>
    <row r="241" spans="1:40" ht="13.5" customHeight="1">
      <c r="A241" s="25">
        <v>236</v>
      </c>
      <c r="B241" s="28" t="s">
        <v>74</v>
      </c>
      <c r="C241" s="28"/>
      <c r="D241" s="32" t="s">
        <v>80</v>
      </c>
      <c r="E241" s="28" t="s">
        <v>82</v>
      </c>
      <c r="F241" s="32" t="s">
        <v>83</v>
      </c>
      <c r="G241" s="28" t="s">
        <v>84</v>
      </c>
      <c r="H241" s="32" t="s">
        <v>85</v>
      </c>
      <c r="I241" s="28" t="s">
        <v>86</v>
      </c>
      <c r="J241" s="32" t="s">
        <v>166</v>
      </c>
      <c r="K241" s="28" t="s">
        <v>165</v>
      </c>
      <c r="L241" s="28" t="s">
        <v>89</v>
      </c>
      <c r="M241" s="34">
        <v>37733</v>
      </c>
      <c r="N241" s="34"/>
      <c r="O241" s="28" t="s">
        <v>1821</v>
      </c>
      <c r="P241" s="28" t="s">
        <v>1822</v>
      </c>
      <c r="Q241" s="28" t="s">
        <v>2737</v>
      </c>
      <c r="R241" s="28"/>
      <c r="S241" s="28"/>
      <c r="T241" s="28"/>
      <c r="U241" s="28" t="s">
        <v>1819</v>
      </c>
      <c r="V241" s="28" t="s">
        <v>1819</v>
      </c>
      <c r="W241" s="34">
        <v>43613</v>
      </c>
      <c r="X241" s="34">
        <v>43704</v>
      </c>
      <c r="Y241" s="36">
        <v>158500</v>
      </c>
      <c r="Z241" s="36">
        <v>158500</v>
      </c>
      <c r="AA241" s="34">
        <v>43607</v>
      </c>
      <c r="AB241" s="32"/>
      <c r="AC241" s="36">
        <v>158500</v>
      </c>
      <c r="AD241" s="36"/>
      <c r="AE241" s="28" t="s">
        <v>180</v>
      </c>
      <c r="AF241" s="40">
        <f t="shared" si="0"/>
        <v>28</v>
      </c>
      <c r="AG241" s="40">
        <f t="shared" si="1"/>
        <v>5</v>
      </c>
      <c r="AH241" s="40" t="str">
        <f t="shared" si="2"/>
        <v>02301800209883285</v>
      </c>
      <c r="AI241" s="44">
        <f t="shared" si="3"/>
        <v>158500</v>
      </c>
      <c r="AJ241" s="47">
        <f>IF(AD241&lt;10000,IFERROR(VLOOKUP(AH241,'BK06'!$X$9:$Y$1196,2,0),""),AD241)</f>
        <v>158500</v>
      </c>
      <c r="AK241" s="49" t="str">
        <f>IFERROR(VLOOKUP(AH241,'BK06'!$X$9:$Z$1164,3,0),"")</f>
        <v>AC/018P-0350059</v>
      </c>
      <c r="AL241" s="40"/>
      <c r="AM241" s="51" t="str">
        <f t="shared" si="6"/>
        <v>QK co HDBH so 02301800209883 can phai dong phi 158500d vao ngay 28/5. Vui long lien he TVV de duoc ho tro thu phi!</v>
      </c>
      <c r="AN241" s="54" t="str">
        <f t="shared" si="5"/>
        <v/>
      </c>
    </row>
    <row r="242" spans="1:40" ht="13.5" customHeight="1">
      <c r="A242" s="25">
        <v>237</v>
      </c>
      <c r="B242" s="28" t="s">
        <v>74</v>
      </c>
      <c r="C242" s="28"/>
      <c r="D242" s="32" t="s">
        <v>80</v>
      </c>
      <c r="E242" s="28" t="s">
        <v>82</v>
      </c>
      <c r="F242" s="32" t="s">
        <v>83</v>
      </c>
      <c r="G242" s="28" t="s">
        <v>84</v>
      </c>
      <c r="H242" s="32" t="s">
        <v>85</v>
      </c>
      <c r="I242" s="28" t="s">
        <v>86</v>
      </c>
      <c r="J242" s="32" t="s">
        <v>166</v>
      </c>
      <c r="K242" s="28" t="s">
        <v>165</v>
      </c>
      <c r="L242" s="28" t="s">
        <v>89</v>
      </c>
      <c r="M242" s="34">
        <v>37733</v>
      </c>
      <c r="N242" s="34"/>
      <c r="O242" s="28" t="s">
        <v>773</v>
      </c>
      <c r="P242" s="28" t="s">
        <v>774</v>
      </c>
      <c r="Q242" s="28" t="s">
        <v>775</v>
      </c>
      <c r="R242" s="28"/>
      <c r="S242" s="28"/>
      <c r="T242" s="28"/>
      <c r="U242" s="28" t="s">
        <v>2755</v>
      </c>
      <c r="V242" s="28"/>
      <c r="W242" s="34">
        <v>43613</v>
      </c>
      <c r="X242" s="34">
        <v>43643</v>
      </c>
      <c r="Y242" s="36">
        <v>599500</v>
      </c>
      <c r="Z242" s="36"/>
      <c r="AA242" s="34"/>
      <c r="AB242" s="32"/>
      <c r="AC242" s="36"/>
      <c r="AD242" s="36"/>
      <c r="AE242" s="28" t="s">
        <v>180</v>
      </c>
      <c r="AF242" s="40">
        <f t="shared" si="0"/>
        <v>28</v>
      </c>
      <c r="AG242" s="40">
        <f t="shared" si="1"/>
        <v>5</v>
      </c>
      <c r="AH242" s="40" t="str">
        <f t="shared" si="2"/>
        <v>03901800002577285</v>
      </c>
      <c r="AI242" s="44" t="str">
        <f t="shared" si="3"/>
        <v/>
      </c>
      <c r="AJ242" s="47" t="str">
        <f>IF(AD242&lt;10000,IFERROR(VLOOKUP(AH242,'BK06'!$X$9:$Y$1196,2,0),""),AD242)</f>
        <v/>
      </c>
      <c r="AK242" s="49" t="str">
        <f>IFERROR(VLOOKUP(AH242,'BK06'!$X$9:$Z$1164,3,0),"")</f>
        <v/>
      </c>
      <c r="AL242" s="40"/>
      <c r="AM242" s="51" t="str">
        <f t="shared" si="6"/>
        <v>QK co HDBH so 03901800002577 can phai dong phi 599500d vao ngay 28/5. Vui long lien he TVV de duoc ho tro thu phi!</v>
      </c>
      <c r="AN242" s="54" t="str">
        <f t="shared" si="5"/>
        <v/>
      </c>
    </row>
    <row r="243" spans="1:40" ht="13.5" customHeight="1">
      <c r="A243" s="25">
        <v>238</v>
      </c>
      <c r="B243" s="28" t="s">
        <v>74</v>
      </c>
      <c r="C243" s="28"/>
      <c r="D243" s="32" t="s">
        <v>80</v>
      </c>
      <c r="E243" s="28" t="s">
        <v>82</v>
      </c>
      <c r="F243" s="32" t="s">
        <v>83</v>
      </c>
      <c r="G243" s="28" t="s">
        <v>84</v>
      </c>
      <c r="H243" s="32" t="s">
        <v>85</v>
      </c>
      <c r="I243" s="28" t="s">
        <v>86</v>
      </c>
      <c r="J243" s="32" t="s">
        <v>166</v>
      </c>
      <c r="K243" s="28" t="s">
        <v>165</v>
      </c>
      <c r="L243" s="28" t="s">
        <v>89</v>
      </c>
      <c r="M243" s="34">
        <v>37733</v>
      </c>
      <c r="N243" s="34"/>
      <c r="O243" s="28" t="s">
        <v>426</v>
      </c>
      <c r="P243" s="28" t="s">
        <v>427</v>
      </c>
      <c r="Q243" s="28" t="s">
        <v>765</v>
      </c>
      <c r="R243" s="28"/>
      <c r="S243" s="28"/>
      <c r="T243" s="28" t="s">
        <v>766</v>
      </c>
      <c r="U243" s="28" t="s">
        <v>2764</v>
      </c>
      <c r="V243" s="28"/>
      <c r="W243" s="34">
        <v>43613</v>
      </c>
      <c r="X243" s="34">
        <v>43643</v>
      </c>
      <c r="Y243" s="36">
        <v>500000</v>
      </c>
      <c r="Z243" s="36"/>
      <c r="AA243" s="34"/>
      <c r="AB243" s="32"/>
      <c r="AC243" s="36"/>
      <c r="AD243" s="36"/>
      <c r="AE243" s="28" t="s">
        <v>95</v>
      </c>
      <c r="AF243" s="40">
        <f t="shared" si="0"/>
        <v>28</v>
      </c>
      <c r="AG243" s="40">
        <f t="shared" si="1"/>
        <v>5</v>
      </c>
      <c r="AH243" s="40" t="str">
        <f t="shared" si="2"/>
        <v>568758883285</v>
      </c>
      <c r="AI243" s="44" t="str">
        <f t="shared" si="3"/>
        <v/>
      </c>
      <c r="AJ243" s="47" t="str">
        <f>IF(AD243&lt;10000,IFERROR(VLOOKUP(AH243,'BK06'!$X$9:$Y$1196,2,0),""),AD243)</f>
        <v/>
      </c>
      <c r="AK243" s="49" t="str">
        <f>IFERROR(VLOOKUP(AH243,'BK06'!$X$9:$Z$1164,3,0),"")</f>
        <v/>
      </c>
      <c r="AL243" s="40"/>
      <c r="AM243" s="51" t="str">
        <f t="shared" si="6"/>
        <v>QK co HDBH so 568758883 can phai dong phi 500000d vao ngay 28/5. Vui long lien he TVV de duoc ho tro thu phi!</v>
      </c>
      <c r="AN243" s="54" t="str">
        <f t="shared" si="5"/>
        <v>01635655999</v>
      </c>
    </row>
    <row r="244" spans="1:40" ht="13.5" customHeight="1">
      <c r="A244" s="25">
        <v>239</v>
      </c>
      <c r="B244" s="28" t="s">
        <v>74</v>
      </c>
      <c r="C244" s="28"/>
      <c r="D244" s="32" t="s">
        <v>80</v>
      </c>
      <c r="E244" s="28" t="s">
        <v>82</v>
      </c>
      <c r="F244" s="32" t="s">
        <v>83</v>
      </c>
      <c r="G244" s="28" t="s">
        <v>84</v>
      </c>
      <c r="H244" s="32" t="s">
        <v>85</v>
      </c>
      <c r="I244" s="28" t="s">
        <v>86</v>
      </c>
      <c r="J244" s="32" t="s">
        <v>166</v>
      </c>
      <c r="K244" s="28" t="s">
        <v>165</v>
      </c>
      <c r="L244" s="28" t="s">
        <v>89</v>
      </c>
      <c r="M244" s="34">
        <v>37733</v>
      </c>
      <c r="N244" s="34"/>
      <c r="O244" s="28" t="s">
        <v>1830</v>
      </c>
      <c r="P244" s="28" t="s">
        <v>1831</v>
      </c>
      <c r="Q244" s="28" t="s">
        <v>347</v>
      </c>
      <c r="R244" s="28"/>
      <c r="S244" s="28"/>
      <c r="T244" s="28" t="s">
        <v>2012</v>
      </c>
      <c r="U244" s="28" t="s">
        <v>1829</v>
      </c>
      <c r="V244" s="28"/>
      <c r="W244" s="34">
        <v>43613</v>
      </c>
      <c r="X244" s="34">
        <v>43643</v>
      </c>
      <c r="Y244" s="36">
        <v>1004906</v>
      </c>
      <c r="Z244" s="36">
        <v>1004906</v>
      </c>
      <c r="AA244" s="34">
        <v>43606</v>
      </c>
      <c r="AB244" s="32"/>
      <c r="AC244" s="36">
        <v>1004906</v>
      </c>
      <c r="AD244" s="36"/>
      <c r="AE244" s="28" t="s">
        <v>95</v>
      </c>
      <c r="AF244" s="40">
        <f t="shared" si="0"/>
        <v>28</v>
      </c>
      <c r="AG244" s="40">
        <f t="shared" si="1"/>
        <v>5</v>
      </c>
      <c r="AH244" s="40" t="str">
        <f t="shared" si="2"/>
        <v>568896334285</v>
      </c>
      <c r="AI244" s="44">
        <f t="shared" si="3"/>
        <v>1004906</v>
      </c>
      <c r="AJ244" s="47">
        <f>IF(AD244&lt;10000,IFERROR(VLOOKUP(AH244,'BK06'!$X$9:$Y$1196,2,0),""),AD244)</f>
        <v>1004906</v>
      </c>
      <c r="AK244" s="49" t="str">
        <f>IFERROR(VLOOKUP(AH244,'BK06'!$X$9:$Z$1164,3,0),"")</f>
        <v>AC/018P-0350065</v>
      </c>
      <c r="AL244" s="40"/>
      <c r="AM244" s="51" t="str">
        <f t="shared" si="6"/>
        <v>QK co HDBH so 568896334 can phai dong phi 1004906d vao ngay 28/5. Vui long lien he TVV de duoc ho tro thu phi!</v>
      </c>
      <c r="AN244" s="54" t="str">
        <f t="shared" si="5"/>
        <v>0979350540</v>
      </c>
    </row>
    <row r="245" spans="1:40" ht="13.5" customHeight="1">
      <c r="A245" s="25">
        <v>240</v>
      </c>
      <c r="B245" s="28" t="s">
        <v>74</v>
      </c>
      <c r="C245" s="28"/>
      <c r="D245" s="32" t="s">
        <v>80</v>
      </c>
      <c r="E245" s="28" t="s">
        <v>82</v>
      </c>
      <c r="F245" s="32" t="s">
        <v>83</v>
      </c>
      <c r="G245" s="28" t="s">
        <v>84</v>
      </c>
      <c r="H245" s="32" t="s">
        <v>85</v>
      </c>
      <c r="I245" s="28" t="s">
        <v>86</v>
      </c>
      <c r="J245" s="32" t="s">
        <v>166</v>
      </c>
      <c r="K245" s="28" t="s">
        <v>165</v>
      </c>
      <c r="L245" s="28" t="s">
        <v>89</v>
      </c>
      <c r="M245" s="34">
        <v>37733</v>
      </c>
      <c r="N245" s="34"/>
      <c r="O245" s="28" t="s">
        <v>803</v>
      </c>
      <c r="P245" s="28" t="s">
        <v>804</v>
      </c>
      <c r="Q245" s="28" t="s">
        <v>805</v>
      </c>
      <c r="R245" s="28" t="s">
        <v>806</v>
      </c>
      <c r="S245" s="28" t="s">
        <v>807</v>
      </c>
      <c r="T245" s="28"/>
      <c r="U245" s="28" t="s">
        <v>2796</v>
      </c>
      <c r="V245" s="28"/>
      <c r="W245" s="34">
        <v>43613</v>
      </c>
      <c r="X245" s="34">
        <v>43643</v>
      </c>
      <c r="Y245" s="36">
        <v>500000</v>
      </c>
      <c r="Z245" s="36"/>
      <c r="AA245" s="34"/>
      <c r="AB245" s="32"/>
      <c r="AC245" s="36"/>
      <c r="AD245" s="36"/>
      <c r="AE245" s="28" t="s">
        <v>95</v>
      </c>
      <c r="AF245" s="40">
        <f t="shared" si="0"/>
        <v>28</v>
      </c>
      <c r="AG245" s="40">
        <f t="shared" si="1"/>
        <v>5</v>
      </c>
      <c r="AH245" s="40" t="str">
        <f t="shared" si="2"/>
        <v>568776961285</v>
      </c>
      <c r="AI245" s="44" t="str">
        <f t="shared" si="3"/>
        <v/>
      </c>
      <c r="AJ245" s="47" t="str">
        <f>IF(AD245&lt;10000,IFERROR(VLOOKUP(AH245,'BK06'!$X$9:$Y$1196,2,0),""),AD245)</f>
        <v/>
      </c>
      <c r="AK245" s="49" t="str">
        <f>IFERROR(VLOOKUP(AH245,'BK06'!$X$9:$Z$1164,3,0),"")</f>
        <v/>
      </c>
      <c r="AL245" s="40"/>
      <c r="AM245" s="51" t="str">
        <f t="shared" si="6"/>
        <v>QK co HDBH so 568776961 can phai dong phi 500000d vao ngay 28/5. Vui long lien he TVV de duoc ho tro thu phi!</v>
      </c>
      <c r="AN245" s="54" t="str">
        <f t="shared" si="5"/>
        <v>03335060020333500081</v>
      </c>
    </row>
    <row r="246" spans="1:40" ht="13.5" customHeight="1">
      <c r="A246" s="25">
        <v>241</v>
      </c>
      <c r="B246" s="28" t="s">
        <v>74</v>
      </c>
      <c r="C246" s="28"/>
      <c r="D246" s="32" t="s">
        <v>80</v>
      </c>
      <c r="E246" s="28" t="s">
        <v>82</v>
      </c>
      <c r="F246" s="32" t="s">
        <v>83</v>
      </c>
      <c r="G246" s="28" t="s">
        <v>84</v>
      </c>
      <c r="H246" s="32" t="s">
        <v>85</v>
      </c>
      <c r="I246" s="28" t="s">
        <v>86</v>
      </c>
      <c r="J246" s="32" t="s">
        <v>166</v>
      </c>
      <c r="K246" s="28" t="s">
        <v>165</v>
      </c>
      <c r="L246" s="28" t="s">
        <v>89</v>
      </c>
      <c r="M246" s="34">
        <v>37733</v>
      </c>
      <c r="N246" s="34"/>
      <c r="O246" s="28" t="s">
        <v>1847</v>
      </c>
      <c r="P246" s="28" t="s">
        <v>1848</v>
      </c>
      <c r="Q246" s="28" t="s">
        <v>2807</v>
      </c>
      <c r="R246" s="28"/>
      <c r="S246" s="28" t="s">
        <v>2808</v>
      </c>
      <c r="T246" s="28"/>
      <c r="U246" s="28" t="s">
        <v>1845</v>
      </c>
      <c r="V246" s="28" t="s">
        <v>1845</v>
      </c>
      <c r="W246" s="34">
        <v>43614</v>
      </c>
      <c r="X246" s="34">
        <v>43644</v>
      </c>
      <c r="Y246" s="36">
        <v>201700</v>
      </c>
      <c r="Z246" s="36">
        <v>201700</v>
      </c>
      <c r="AA246" s="34">
        <v>43602</v>
      </c>
      <c r="AB246" s="32"/>
      <c r="AC246" s="36">
        <v>201700</v>
      </c>
      <c r="AD246" s="36"/>
      <c r="AE246" s="28" t="s">
        <v>180</v>
      </c>
      <c r="AF246" s="40">
        <f t="shared" si="0"/>
        <v>29</v>
      </c>
      <c r="AG246" s="40">
        <f t="shared" si="1"/>
        <v>5</v>
      </c>
      <c r="AH246" s="40" t="str">
        <f t="shared" si="2"/>
        <v>03701800034123295</v>
      </c>
      <c r="AI246" s="44">
        <f t="shared" si="3"/>
        <v>201700</v>
      </c>
      <c r="AJ246" s="47">
        <f>IF(AD246&lt;10000,IFERROR(VLOOKUP(AH246,'BK06'!$X$9:$Y$1196,2,0),""),AD246)</f>
        <v>201700</v>
      </c>
      <c r="AK246" s="49" t="str">
        <f>IFERROR(VLOOKUP(AH246,'BK06'!$X$9:$Z$1164,3,0),"")</f>
        <v>AC/018P-0350071</v>
      </c>
      <c r="AL246" s="40"/>
      <c r="AM246" s="51" t="str">
        <f t="shared" si="6"/>
        <v>QK co HDBH so 03701800034123 can phai dong phi 201700d vao ngay 29/5. Vui long lien he TVV de duoc ho tro thu phi!</v>
      </c>
      <c r="AN246" s="54" t="str">
        <f t="shared" si="5"/>
        <v>1685196174</v>
      </c>
    </row>
    <row r="247" spans="1:40" ht="13.5" customHeight="1">
      <c r="A247" s="25">
        <v>242</v>
      </c>
      <c r="B247" s="28" t="s">
        <v>74</v>
      </c>
      <c r="C247" s="28"/>
      <c r="D247" s="32" t="s">
        <v>80</v>
      </c>
      <c r="E247" s="28" t="s">
        <v>82</v>
      </c>
      <c r="F247" s="32" t="s">
        <v>83</v>
      </c>
      <c r="G247" s="28" t="s">
        <v>84</v>
      </c>
      <c r="H247" s="32" t="s">
        <v>85</v>
      </c>
      <c r="I247" s="28" t="s">
        <v>86</v>
      </c>
      <c r="J247" s="32" t="s">
        <v>166</v>
      </c>
      <c r="K247" s="28" t="s">
        <v>165</v>
      </c>
      <c r="L247" s="28" t="s">
        <v>89</v>
      </c>
      <c r="M247" s="34">
        <v>37733</v>
      </c>
      <c r="N247" s="34"/>
      <c r="O247" s="28" t="s">
        <v>1896</v>
      </c>
      <c r="P247" s="28" t="s">
        <v>1897</v>
      </c>
      <c r="Q247" s="28" t="s">
        <v>1161</v>
      </c>
      <c r="R247" s="28"/>
      <c r="S247" s="28"/>
      <c r="T247" s="28" t="s">
        <v>2819</v>
      </c>
      <c r="U247" s="28" t="s">
        <v>1895</v>
      </c>
      <c r="V247" s="28"/>
      <c r="W247" s="34">
        <v>43614</v>
      </c>
      <c r="X247" s="34">
        <v>43644</v>
      </c>
      <c r="Y247" s="36">
        <v>1000000</v>
      </c>
      <c r="Z247" s="36">
        <v>1000000</v>
      </c>
      <c r="AA247" s="34">
        <v>43598</v>
      </c>
      <c r="AB247" s="32"/>
      <c r="AC247" s="36">
        <v>1000000</v>
      </c>
      <c r="AD247" s="36"/>
      <c r="AE247" s="28" t="s">
        <v>95</v>
      </c>
      <c r="AF247" s="40">
        <f t="shared" si="0"/>
        <v>29</v>
      </c>
      <c r="AG247" s="40">
        <f t="shared" si="1"/>
        <v>5</v>
      </c>
      <c r="AH247" s="40" t="str">
        <f t="shared" si="2"/>
        <v>569329280295</v>
      </c>
      <c r="AI247" s="44">
        <f t="shared" si="3"/>
        <v>1000000</v>
      </c>
      <c r="AJ247" s="47">
        <f>IF(AD247&lt;10000,IFERROR(VLOOKUP(AH247,'BK06'!$X$9:$Y$1196,2,0),""),AD247)</f>
        <v>1000000</v>
      </c>
      <c r="AK247" s="49" t="str">
        <f>IFERROR(VLOOKUP(AH247,'BK06'!$X$9:$Z$1164,3,0),"")</f>
        <v>AC/018P-0350083</v>
      </c>
      <c r="AL247" s="40"/>
      <c r="AM247" s="51" t="str">
        <f t="shared" si="6"/>
        <v>QK co HDBH so 569329280 can phai dong phi 1000000d vao ngay 29/5. Vui long lien he TVV de duoc ho tro thu phi!</v>
      </c>
      <c r="AN247" s="54" t="str">
        <f t="shared" si="5"/>
        <v>0945004513</v>
      </c>
    </row>
    <row r="248" spans="1:40" ht="13.5" customHeight="1">
      <c r="A248" s="25">
        <v>243</v>
      </c>
      <c r="B248" s="28" t="s">
        <v>74</v>
      </c>
      <c r="C248" s="28"/>
      <c r="D248" s="32" t="s">
        <v>80</v>
      </c>
      <c r="E248" s="28" t="s">
        <v>82</v>
      </c>
      <c r="F248" s="32" t="s">
        <v>83</v>
      </c>
      <c r="G248" s="28" t="s">
        <v>84</v>
      </c>
      <c r="H248" s="32" t="s">
        <v>85</v>
      </c>
      <c r="I248" s="28" t="s">
        <v>86</v>
      </c>
      <c r="J248" s="32" t="s">
        <v>166</v>
      </c>
      <c r="K248" s="28" t="s">
        <v>165</v>
      </c>
      <c r="L248" s="28" t="s">
        <v>89</v>
      </c>
      <c r="M248" s="34">
        <v>37733</v>
      </c>
      <c r="N248" s="34"/>
      <c r="O248" s="28" t="s">
        <v>2829</v>
      </c>
      <c r="P248" s="28" t="s">
        <v>2224</v>
      </c>
      <c r="Q248" s="28" t="s">
        <v>1509</v>
      </c>
      <c r="R248" s="28" t="s">
        <v>2830</v>
      </c>
      <c r="S248" s="28"/>
      <c r="T248" s="28" t="s">
        <v>2831</v>
      </c>
      <c r="U248" s="28" t="s">
        <v>2832</v>
      </c>
      <c r="V248" s="28"/>
      <c r="W248" s="34">
        <v>43614</v>
      </c>
      <c r="X248" s="34">
        <v>43705</v>
      </c>
      <c r="Y248" s="36">
        <v>2087326</v>
      </c>
      <c r="Z248" s="36"/>
      <c r="AA248" s="34"/>
      <c r="AB248" s="32"/>
      <c r="AC248" s="36"/>
      <c r="AD248" s="36"/>
      <c r="AE248" s="28" t="s">
        <v>95</v>
      </c>
      <c r="AF248" s="40">
        <f t="shared" si="0"/>
        <v>29</v>
      </c>
      <c r="AG248" s="40">
        <f t="shared" si="1"/>
        <v>5</v>
      </c>
      <c r="AH248" s="40" t="str">
        <f t="shared" si="2"/>
        <v>569378533295</v>
      </c>
      <c r="AI248" s="44" t="str">
        <f t="shared" si="3"/>
        <v/>
      </c>
      <c r="AJ248" s="47" t="str">
        <f>IF(AD248&lt;10000,IFERROR(VLOOKUP(AH248,'BK06'!$X$9:$Y$1196,2,0),""),AD248)</f>
        <v/>
      </c>
      <c r="AK248" s="49" t="str">
        <f>IFERROR(VLOOKUP(AH248,'BK06'!$X$9:$Z$1164,3,0),"")</f>
        <v/>
      </c>
      <c r="AL248" s="40"/>
      <c r="AM248" s="51" t="str">
        <f t="shared" si="6"/>
        <v>QK co HDBH so 569378533 can phai dong phi 2087326d vao ngay 29/5. Vui long lien he TVV de duoc ho tro thu phi!</v>
      </c>
      <c r="AN248" s="54" t="str">
        <f t="shared" si="5"/>
        <v>03735957670393007763</v>
      </c>
    </row>
    <row r="249" spans="1:40" ht="13.5" customHeight="1">
      <c r="A249" s="25">
        <v>244</v>
      </c>
      <c r="B249" s="28" t="s">
        <v>74</v>
      </c>
      <c r="C249" s="28"/>
      <c r="D249" s="32" t="s">
        <v>80</v>
      </c>
      <c r="E249" s="28" t="s">
        <v>82</v>
      </c>
      <c r="F249" s="32" t="s">
        <v>83</v>
      </c>
      <c r="G249" s="28" t="s">
        <v>84</v>
      </c>
      <c r="H249" s="32" t="s">
        <v>85</v>
      </c>
      <c r="I249" s="28" t="s">
        <v>86</v>
      </c>
      <c r="J249" s="32" t="s">
        <v>166</v>
      </c>
      <c r="K249" s="28" t="s">
        <v>165</v>
      </c>
      <c r="L249" s="28" t="s">
        <v>89</v>
      </c>
      <c r="M249" s="34">
        <v>37733</v>
      </c>
      <c r="N249" s="34"/>
      <c r="O249" s="28" t="s">
        <v>1872</v>
      </c>
      <c r="P249" s="28" t="s">
        <v>1873</v>
      </c>
      <c r="Q249" s="28" t="s">
        <v>2840</v>
      </c>
      <c r="R249" s="28"/>
      <c r="S249" s="28"/>
      <c r="T249" s="28" t="s">
        <v>2841</v>
      </c>
      <c r="U249" s="28" t="s">
        <v>1871</v>
      </c>
      <c r="V249" s="28"/>
      <c r="W249" s="34">
        <v>43614</v>
      </c>
      <c r="X249" s="34">
        <v>43705</v>
      </c>
      <c r="Y249" s="36">
        <v>2999979</v>
      </c>
      <c r="Z249" s="36">
        <v>2999979</v>
      </c>
      <c r="AA249" s="34">
        <v>43598</v>
      </c>
      <c r="AB249" s="32"/>
      <c r="AC249" s="36">
        <v>2999979</v>
      </c>
      <c r="AD249" s="36"/>
      <c r="AE249" s="28" t="s">
        <v>95</v>
      </c>
      <c r="AF249" s="40">
        <f t="shared" si="0"/>
        <v>29</v>
      </c>
      <c r="AG249" s="40">
        <f t="shared" si="1"/>
        <v>5</v>
      </c>
      <c r="AH249" s="40" t="str">
        <f t="shared" si="2"/>
        <v>568740862295</v>
      </c>
      <c r="AI249" s="44">
        <f t="shared" si="3"/>
        <v>2999979</v>
      </c>
      <c r="AJ249" s="47">
        <f>IF(AD249&lt;10000,IFERROR(VLOOKUP(AH249,'BK06'!$X$9:$Y$1196,2,0),""),AD249)</f>
        <v>2999979</v>
      </c>
      <c r="AK249" s="49" t="str">
        <f>IFERROR(VLOOKUP(AH249,'BK06'!$X$9:$Z$1164,3,0),"")</f>
        <v>AC/018P-0350077</v>
      </c>
      <c r="AL249" s="40"/>
      <c r="AM249" s="51" t="str">
        <f t="shared" si="6"/>
        <v>QK co HDBH so 568740862 can phai dong phi 2999979d vao ngay 29/5. Vui long lien he TVV de duoc ho tro thu phi!</v>
      </c>
      <c r="AN249" s="54" t="str">
        <f t="shared" si="5"/>
        <v>0983730695</v>
      </c>
    </row>
    <row r="250" spans="1:40" ht="13.5" customHeight="1">
      <c r="A250" s="25">
        <v>245</v>
      </c>
      <c r="B250" s="28" t="s">
        <v>74</v>
      </c>
      <c r="C250" s="28"/>
      <c r="D250" s="32" t="s">
        <v>80</v>
      </c>
      <c r="E250" s="28" t="s">
        <v>82</v>
      </c>
      <c r="F250" s="32" t="s">
        <v>83</v>
      </c>
      <c r="G250" s="28" t="s">
        <v>84</v>
      </c>
      <c r="H250" s="32" t="s">
        <v>85</v>
      </c>
      <c r="I250" s="28" t="s">
        <v>86</v>
      </c>
      <c r="J250" s="32" t="s">
        <v>166</v>
      </c>
      <c r="K250" s="28" t="s">
        <v>165</v>
      </c>
      <c r="L250" s="28" t="s">
        <v>89</v>
      </c>
      <c r="M250" s="34">
        <v>37733</v>
      </c>
      <c r="N250" s="34"/>
      <c r="O250" s="28" t="s">
        <v>1889</v>
      </c>
      <c r="P250" s="28" t="s">
        <v>1891</v>
      </c>
      <c r="Q250" s="28" t="s">
        <v>2849</v>
      </c>
      <c r="R250" s="28"/>
      <c r="S250" s="28"/>
      <c r="T250" s="28" t="s">
        <v>2850</v>
      </c>
      <c r="U250" s="28" t="s">
        <v>1888</v>
      </c>
      <c r="V250" s="28"/>
      <c r="W250" s="34">
        <v>43614</v>
      </c>
      <c r="X250" s="34">
        <v>43644</v>
      </c>
      <c r="Y250" s="36">
        <v>519719</v>
      </c>
      <c r="Z250" s="36">
        <v>519719</v>
      </c>
      <c r="AA250" s="34">
        <v>43608</v>
      </c>
      <c r="AB250" s="32"/>
      <c r="AC250" s="36">
        <v>519719</v>
      </c>
      <c r="AD250" s="36"/>
      <c r="AE250" s="28" t="s">
        <v>95</v>
      </c>
      <c r="AF250" s="40">
        <f t="shared" si="0"/>
        <v>29</v>
      </c>
      <c r="AG250" s="40">
        <f t="shared" si="1"/>
        <v>5</v>
      </c>
      <c r="AH250" s="40" t="str">
        <f t="shared" si="2"/>
        <v>568857454295</v>
      </c>
      <c r="AI250" s="44">
        <f t="shared" si="3"/>
        <v>519719</v>
      </c>
      <c r="AJ250" s="47">
        <f>IF(AD250&lt;10000,IFERROR(VLOOKUP(AH250,'BK06'!$X$9:$Y$1196,2,0),""),AD250)</f>
        <v>519719</v>
      </c>
      <c r="AK250" s="49" t="str">
        <f>IFERROR(VLOOKUP(AH250,'BK06'!$X$9:$Z$1164,3,0),"")</f>
        <v>AC/018P-0350081</v>
      </c>
      <c r="AL250" s="40"/>
      <c r="AM250" s="51" t="str">
        <f t="shared" si="6"/>
        <v>QK co HDBH so 568857454 can phai dong phi 519719d vao ngay 29/5. Vui long lien he TVV de duoc ho tro thu phi!</v>
      </c>
      <c r="AN250" s="54" t="str">
        <f t="shared" si="5"/>
        <v>01263429111</v>
      </c>
    </row>
    <row r="251" spans="1:40" ht="13.5" customHeight="1">
      <c r="A251" s="25">
        <v>246</v>
      </c>
      <c r="B251" s="28" t="s">
        <v>74</v>
      </c>
      <c r="C251" s="28"/>
      <c r="D251" s="32" t="s">
        <v>80</v>
      </c>
      <c r="E251" s="28" t="s">
        <v>82</v>
      </c>
      <c r="F251" s="32" t="s">
        <v>83</v>
      </c>
      <c r="G251" s="28" t="s">
        <v>84</v>
      </c>
      <c r="H251" s="32" t="s">
        <v>85</v>
      </c>
      <c r="I251" s="28" t="s">
        <v>86</v>
      </c>
      <c r="J251" s="32" t="s">
        <v>166</v>
      </c>
      <c r="K251" s="28" t="s">
        <v>165</v>
      </c>
      <c r="L251" s="28" t="s">
        <v>89</v>
      </c>
      <c r="M251" s="34">
        <v>37733</v>
      </c>
      <c r="N251" s="34"/>
      <c r="O251" s="28" t="s">
        <v>1841</v>
      </c>
      <c r="P251" s="28" t="s">
        <v>1842</v>
      </c>
      <c r="Q251" s="28" t="s">
        <v>2859</v>
      </c>
      <c r="R251" s="28"/>
      <c r="S251" s="28"/>
      <c r="T251" s="28"/>
      <c r="U251" s="28" t="s">
        <v>1839</v>
      </c>
      <c r="V251" s="28"/>
      <c r="W251" s="34">
        <v>43614</v>
      </c>
      <c r="X251" s="34">
        <v>43644</v>
      </c>
      <c r="Y251" s="36">
        <v>169400</v>
      </c>
      <c r="Z251" s="36"/>
      <c r="AA251" s="34"/>
      <c r="AB251" s="32"/>
      <c r="AC251" s="36"/>
      <c r="AD251" s="36"/>
      <c r="AE251" s="28" t="s">
        <v>180</v>
      </c>
      <c r="AF251" s="40">
        <f t="shared" si="0"/>
        <v>29</v>
      </c>
      <c r="AG251" s="40">
        <f t="shared" si="1"/>
        <v>5</v>
      </c>
      <c r="AH251" s="40" t="str">
        <f t="shared" si="2"/>
        <v>02301800215921295</v>
      </c>
      <c r="AI251" s="44">
        <f t="shared" si="3"/>
        <v>169400</v>
      </c>
      <c r="AJ251" s="47">
        <f>IF(AD251&lt;10000,IFERROR(VLOOKUP(AH251,'BK06'!$X$9:$Y$1196,2,0),""),AD251)</f>
        <v>169400</v>
      </c>
      <c r="AK251" s="49" t="str">
        <f>IFERROR(VLOOKUP(AH251,'BK06'!$X$9:$Z$1164,3,0),"")</f>
        <v>AC/018P-0350068</v>
      </c>
      <c r="AL251" s="40"/>
      <c r="AM251" s="51" t="str">
        <f t="shared" si="6"/>
        <v>QK co HDBH so 02301800215921 can phai dong phi 169400d vao ngay 29/5. Vui long lien he TVV de duoc ho tro thu phi!</v>
      </c>
      <c r="AN251" s="54" t="str">
        <f t="shared" si="5"/>
        <v/>
      </c>
    </row>
    <row r="252" spans="1:40" ht="13.5" customHeight="1">
      <c r="A252" s="25">
        <v>247</v>
      </c>
      <c r="B252" s="28" t="s">
        <v>74</v>
      </c>
      <c r="C252" s="28"/>
      <c r="D252" s="32" t="s">
        <v>80</v>
      </c>
      <c r="E252" s="28" t="s">
        <v>82</v>
      </c>
      <c r="F252" s="32" t="s">
        <v>83</v>
      </c>
      <c r="G252" s="28" t="s">
        <v>84</v>
      </c>
      <c r="H252" s="32" t="s">
        <v>85</v>
      </c>
      <c r="I252" s="28" t="s">
        <v>86</v>
      </c>
      <c r="J252" s="32" t="s">
        <v>166</v>
      </c>
      <c r="K252" s="28" t="s">
        <v>165</v>
      </c>
      <c r="L252" s="28" t="s">
        <v>89</v>
      </c>
      <c r="M252" s="34">
        <v>37733</v>
      </c>
      <c r="N252" s="34"/>
      <c r="O252" s="28" t="s">
        <v>1857</v>
      </c>
      <c r="P252" s="28" t="s">
        <v>1518</v>
      </c>
      <c r="Q252" s="28" t="s">
        <v>1930</v>
      </c>
      <c r="R252" s="28" t="s">
        <v>1931</v>
      </c>
      <c r="S252" s="28"/>
      <c r="T252" s="28"/>
      <c r="U252" s="28" t="s">
        <v>1856</v>
      </c>
      <c r="V252" s="28"/>
      <c r="W252" s="34">
        <v>43614</v>
      </c>
      <c r="X252" s="34">
        <v>43644</v>
      </c>
      <c r="Y252" s="36">
        <v>504960</v>
      </c>
      <c r="Z252" s="36">
        <v>504960</v>
      </c>
      <c r="AA252" s="34">
        <v>43612</v>
      </c>
      <c r="AB252" s="32"/>
      <c r="AC252" s="36">
        <v>504960</v>
      </c>
      <c r="AD252" s="36"/>
      <c r="AE252" s="28" t="s">
        <v>95</v>
      </c>
      <c r="AF252" s="40">
        <f t="shared" si="0"/>
        <v>29</v>
      </c>
      <c r="AG252" s="40">
        <f t="shared" si="1"/>
        <v>5</v>
      </c>
      <c r="AH252" s="40" t="str">
        <f t="shared" si="2"/>
        <v>568740052295</v>
      </c>
      <c r="AI252" s="44">
        <f t="shared" si="3"/>
        <v>504960</v>
      </c>
      <c r="AJ252" s="47">
        <f>IF(AD252&lt;10000,IFERROR(VLOOKUP(AH252,'BK06'!$X$9:$Y$1196,2,0),""),AD252)</f>
        <v>504960</v>
      </c>
      <c r="AK252" s="49" t="str">
        <f>IFERROR(VLOOKUP(AH252,'BK06'!$X$9:$Z$1164,3,0),"")</f>
        <v>AC/018P-0350073</v>
      </c>
      <c r="AL252" s="40"/>
      <c r="AM252" s="51" t="str">
        <f t="shared" si="6"/>
        <v>QK co HDBH so 568740052 can phai dong phi 504960d vao ngay 29/5. Vui long lien he TVV de duoc ho tro thu phi!</v>
      </c>
      <c r="AN252" s="54" t="str">
        <f t="shared" si="5"/>
        <v>0947318706</v>
      </c>
    </row>
    <row r="253" spans="1:40" ht="13.5" customHeight="1">
      <c r="A253" s="25">
        <v>248</v>
      </c>
      <c r="B253" s="28" t="s">
        <v>74</v>
      </c>
      <c r="C253" s="28"/>
      <c r="D253" s="32" t="s">
        <v>80</v>
      </c>
      <c r="E253" s="28" t="s">
        <v>82</v>
      </c>
      <c r="F253" s="32" t="s">
        <v>83</v>
      </c>
      <c r="G253" s="28" t="s">
        <v>84</v>
      </c>
      <c r="H253" s="32" t="s">
        <v>85</v>
      </c>
      <c r="I253" s="28" t="s">
        <v>86</v>
      </c>
      <c r="J253" s="32" t="s">
        <v>166</v>
      </c>
      <c r="K253" s="28" t="s">
        <v>165</v>
      </c>
      <c r="L253" s="28" t="s">
        <v>89</v>
      </c>
      <c r="M253" s="34">
        <v>37733</v>
      </c>
      <c r="N253" s="34"/>
      <c r="O253" s="28" t="s">
        <v>430</v>
      </c>
      <c r="P253" s="28" t="s">
        <v>431</v>
      </c>
      <c r="Q253" s="28" t="s">
        <v>822</v>
      </c>
      <c r="R253" s="28"/>
      <c r="S253" s="28"/>
      <c r="T253" s="28" t="s">
        <v>823</v>
      </c>
      <c r="U253" s="28" t="s">
        <v>1893</v>
      </c>
      <c r="V253" s="28"/>
      <c r="W253" s="34">
        <v>43614</v>
      </c>
      <c r="X253" s="34">
        <v>43644</v>
      </c>
      <c r="Y253" s="36">
        <v>1002423</v>
      </c>
      <c r="Z253" s="36">
        <v>1002423</v>
      </c>
      <c r="AA253" s="34">
        <v>43608</v>
      </c>
      <c r="AB253" s="32"/>
      <c r="AC253" s="36">
        <v>1002423</v>
      </c>
      <c r="AD253" s="36"/>
      <c r="AE253" s="28" t="s">
        <v>95</v>
      </c>
      <c r="AF253" s="40">
        <f t="shared" si="0"/>
        <v>29</v>
      </c>
      <c r="AG253" s="40">
        <f t="shared" si="1"/>
        <v>5</v>
      </c>
      <c r="AH253" s="40" t="str">
        <f t="shared" si="2"/>
        <v>568858237295</v>
      </c>
      <c r="AI253" s="44">
        <f t="shared" si="3"/>
        <v>1002423</v>
      </c>
      <c r="AJ253" s="47">
        <f>IF(AD253&lt;10000,IFERROR(VLOOKUP(AH253,'BK06'!$X$9:$Y$1196,2,0),""),AD253)</f>
        <v>1002423</v>
      </c>
      <c r="AK253" s="49" t="str">
        <f>IFERROR(VLOOKUP(AH253,'BK06'!$X$9:$Z$1164,3,0),"")</f>
        <v>AC/018P-0350082</v>
      </c>
      <c r="AL253" s="40"/>
      <c r="AM253" s="51" t="str">
        <f t="shared" si="6"/>
        <v>QK co HDBH so 568858237 can phai dong phi 1002423d vao ngay 29/5. Vui long lien he TVV de duoc ho tro thu phi!</v>
      </c>
      <c r="AN253" s="54" t="str">
        <f t="shared" si="5"/>
        <v>01654975125</v>
      </c>
    </row>
    <row r="254" spans="1:40" ht="13.5" customHeight="1">
      <c r="A254" s="25">
        <v>249</v>
      </c>
      <c r="B254" s="28" t="s">
        <v>74</v>
      </c>
      <c r="C254" s="28"/>
      <c r="D254" s="32" t="s">
        <v>80</v>
      </c>
      <c r="E254" s="28" t="s">
        <v>82</v>
      </c>
      <c r="F254" s="32" t="s">
        <v>83</v>
      </c>
      <c r="G254" s="28" t="s">
        <v>84</v>
      </c>
      <c r="H254" s="32" t="s">
        <v>85</v>
      </c>
      <c r="I254" s="28" t="s">
        <v>86</v>
      </c>
      <c r="J254" s="32" t="s">
        <v>166</v>
      </c>
      <c r="K254" s="28" t="s">
        <v>165</v>
      </c>
      <c r="L254" s="28" t="s">
        <v>89</v>
      </c>
      <c r="M254" s="34">
        <v>37733</v>
      </c>
      <c r="N254" s="34"/>
      <c r="O254" s="28" t="s">
        <v>1866</v>
      </c>
      <c r="P254" s="28" t="s">
        <v>201</v>
      </c>
      <c r="Q254" s="28" t="s">
        <v>1887</v>
      </c>
      <c r="R254" s="28"/>
      <c r="S254" s="28"/>
      <c r="T254" s="28" t="s">
        <v>1890</v>
      </c>
      <c r="U254" s="28" t="s">
        <v>1865</v>
      </c>
      <c r="V254" s="28"/>
      <c r="W254" s="34">
        <v>43614</v>
      </c>
      <c r="X254" s="34">
        <v>43644</v>
      </c>
      <c r="Y254" s="36">
        <v>516369</v>
      </c>
      <c r="Z254" s="36">
        <v>516369</v>
      </c>
      <c r="AA254" s="34">
        <v>43602</v>
      </c>
      <c r="AB254" s="32"/>
      <c r="AC254" s="36">
        <v>516369</v>
      </c>
      <c r="AD254" s="36"/>
      <c r="AE254" s="28" t="s">
        <v>95</v>
      </c>
      <c r="AF254" s="40">
        <f t="shared" si="0"/>
        <v>29</v>
      </c>
      <c r="AG254" s="40">
        <f t="shared" si="1"/>
        <v>5</v>
      </c>
      <c r="AH254" s="40" t="str">
        <f t="shared" si="2"/>
        <v>568740692295</v>
      </c>
      <c r="AI254" s="44">
        <f t="shared" si="3"/>
        <v>516369</v>
      </c>
      <c r="AJ254" s="47">
        <f>IF(AD254&lt;10000,IFERROR(VLOOKUP(AH254,'BK06'!$X$9:$Y$1196,2,0),""),AD254)</f>
        <v>516369</v>
      </c>
      <c r="AK254" s="49" t="str">
        <f>IFERROR(VLOOKUP(AH254,'BK06'!$X$9:$Z$1164,3,0),"")</f>
        <v>AC/018P-0350076</v>
      </c>
      <c r="AL254" s="40"/>
      <c r="AM254" s="51" t="str">
        <f t="shared" si="6"/>
        <v>QK co HDBH so 568740692 can phai dong phi 516369d vao ngay 29/5. Vui long lien he TVV de duoc ho tro thu phi!</v>
      </c>
      <c r="AN254" s="54" t="str">
        <f t="shared" si="5"/>
        <v>01655772500</v>
      </c>
    </row>
    <row r="255" spans="1:40" ht="13.5" customHeight="1">
      <c r="A255" s="25">
        <v>250</v>
      </c>
      <c r="B255" s="28" t="s">
        <v>74</v>
      </c>
      <c r="C255" s="28"/>
      <c r="D255" s="32" t="s">
        <v>80</v>
      </c>
      <c r="E255" s="28" t="s">
        <v>82</v>
      </c>
      <c r="F255" s="32" t="s">
        <v>83</v>
      </c>
      <c r="G255" s="28" t="s">
        <v>84</v>
      </c>
      <c r="H255" s="32" t="s">
        <v>85</v>
      </c>
      <c r="I255" s="28" t="s">
        <v>86</v>
      </c>
      <c r="J255" s="32" t="s">
        <v>166</v>
      </c>
      <c r="K255" s="28" t="s">
        <v>165</v>
      </c>
      <c r="L255" s="28" t="s">
        <v>89</v>
      </c>
      <c r="M255" s="34">
        <v>37733</v>
      </c>
      <c r="N255" s="34"/>
      <c r="O255" s="28" t="s">
        <v>1877</v>
      </c>
      <c r="P255" s="28" t="s">
        <v>273</v>
      </c>
      <c r="Q255" s="28" t="s">
        <v>2896</v>
      </c>
      <c r="R255" s="28" t="s">
        <v>2897</v>
      </c>
      <c r="S255" s="28"/>
      <c r="T255" s="28"/>
      <c r="U255" s="28" t="s">
        <v>1876</v>
      </c>
      <c r="V255" s="28"/>
      <c r="W255" s="34">
        <v>43614</v>
      </c>
      <c r="X255" s="34">
        <v>43644</v>
      </c>
      <c r="Y255" s="36">
        <v>512741</v>
      </c>
      <c r="Z255" s="36">
        <v>512741</v>
      </c>
      <c r="AA255" s="34">
        <v>43602</v>
      </c>
      <c r="AB255" s="32"/>
      <c r="AC255" s="36">
        <v>512741</v>
      </c>
      <c r="AD255" s="36"/>
      <c r="AE255" s="28" t="s">
        <v>95</v>
      </c>
      <c r="AF255" s="40">
        <f t="shared" si="0"/>
        <v>29</v>
      </c>
      <c r="AG255" s="40">
        <f t="shared" si="1"/>
        <v>5</v>
      </c>
      <c r="AH255" s="40" t="str">
        <f t="shared" si="2"/>
        <v>568740874295</v>
      </c>
      <c r="AI255" s="44">
        <f t="shared" si="3"/>
        <v>512741</v>
      </c>
      <c r="AJ255" s="47">
        <f>IF(AD255&lt;10000,IFERROR(VLOOKUP(AH255,'BK06'!$X$9:$Y$1196,2,0),""),AD255)</f>
        <v>512741</v>
      </c>
      <c r="AK255" s="49" t="str">
        <f>IFERROR(VLOOKUP(AH255,'BK06'!$X$9:$Z$1164,3,0),"")</f>
        <v>AC/018P-0350078</v>
      </c>
      <c r="AL255" s="40"/>
      <c r="AM255" s="51" t="str">
        <f t="shared" si="6"/>
        <v>QK co HDBH so 568740874 can phai dong phi 512741d vao ngay 29/5. Vui long lien he TVV de duoc ho tro thu phi!</v>
      </c>
      <c r="AN255" s="54" t="str">
        <f t="shared" si="5"/>
        <v>01276843399</v>
      </c>
    </row>
    <row r="256" spans="1:40" ht="13.5" customHeight="1">
      <c r="A256" s="25">
        <v>251</v>
      </c>
      <c r="B256" s="28" t="s">
        <v>74</v>
      </c>
      <c r="C256" s="28"/>
      <c r="D256" s="32" t="s">
        <v>80</v>
      </c>
      <c r="E256" s="28" t="s">
        <v>82</v>
      </c>
      <c r="F256" s="32" t="s">
        <v>83</v>
      </c>
      <c r="G256" s="28" t="s">
        <v>84</v>
      </c>
      <c r="H256" s="32" t="s">
        <v>85</v>
      </c>
      <c r="I256" s="28" t="s">
        <v>86</v>
      </c>
      <c r="J256" s="32" t="s">
        <v>166</v>
      </c>
      <c r="K256" s="28" t="s">
        <v>165</v>
      </c>
      <c r="L256" s="28" t="s">
        <v>89</v>
      </c>
      <c r="M256" s="34">
        <v>37733</v>
      </c>
      <c r="N256" s="34"/>
      <c r="O256" s="28" t="s">
        <v>2910</v>
      </c>
      <c r="P256" s="28" t="s">
        <v>2911</v>
      </c>
      <c r="Q256" s="28" t="s">
        <v>2912</v>
      </c>
      <c r="R256" s="28"/>
      <c r="S256" s="28"/>
      <c r="T256" s="28"/>
      <c r="U256" s="28" t="s">
        <v>2913</v>
      </c>
      <c r="V256" s="28"/>
      <c r="W256" s="34">
        <v>43614</v>
      </c>
      <c r="X256" s="34">
        <v>43644</v>
      </c>
      <c r="Y256" s="36">
        <v>511000</v>
      </c>
      <c r="Z256" s="36"/>
      <c r="AA256" s="34"/>
      <c r="AB256" s="32"/>
      <c r="AC256" s="36"/>
      <c r="AD256" s="36"/>
      <c r="AE256" s="28" t="s">
        <v>180</v>
      </c>
      <c r="AF256" s="40">
        <f t="shared" si="0"/>
        <v>29</v>
      </c>
      <c r="AG256" s="40">
        <f t="shared" si="1"/>
        <v>5</v>
      </c>
      <c r="AH256" s="40" t="str">
        <f t="shared" si="2"/>
        <v>03701800034048295</v>
      </c>
      <c r="AI256" s="44" t="str">
        <f t="shared" si="3"/>
        <v/>
      </c>
      <c r="AJ256" s="47" t="str">
        <f>IF(AD256&lt;10000,IFERROR(VLOOKUP(AH256,'BK06'!$X$9:$Y$1196,2,0),""),AD256)</f>
        <v/>
      </c>
      <c r="AK256" s="49" t="str">
        <f>IFERROR(VLOOKUP(AH256,'BK06'!$X$9:$Z$1164,3,0),"")</f>
        <v/>
      </c>
      <c r="AL256" s="40"/>
      <c r="AM256" s="51" t="str">
        <f t="shared" si="6"/>
        <v>QK co HDBH so 03701800034048 can phai dong phi 511000d vao ngay 29/5. Vui long lien he TVV de duoc ho tro thu phi!</v>
      </c>
      <c r="AN256" s="54" t="str">
        <f t="shared" si="5"/>
        <v/>
      </c>
    </row>
    <row r="257" spans="1:40" ht="13.5" customHeight="1">
      <c r="A257" s="25">
        <v>252</v>
      </c>
      <c r="B257" s="28" t="s">
        <v>74</v>
      </c>
      <c r="C257" s="28"/>
      <c r="D257" s="32" t="s">
        <v>80</v>
      </c>
      <c r="E257" s="28" t="s">
        <v>82</v>
      </c>
      <c r="F257" s="32" t="s">
        <v>83</v>
      </c>
      <c r="G257" s="28" t="s">
        <v>84</v>
      </c>
      <c r="H257" s="32" t="s">
        <v>85</v>
      </c>
      <c r="I257" s="28" t="s">
        <v>86</v>
      </c>
      <c r="J257" s="32" t="s">
        <v>166</v>
      </c>
      <c r="K257" s="28" t="s">
        <v>165</v>
      </c>
      <c r="L257" s="28" t="s">
        <v>89</v>
      </c>
      <c r="M257" s="34">
        <v>37733</v>
      </c>
      <c r="N257" s="34"/>
      <c r="O257" s="28" t="s">
        <v>1881</v>
      </c>
      <c r="P257" s="28" t="s">
        <v>1808</v>
      </c>
      <c r="Q257" s="28" t="s">
        <v>2685</v>
      </c>
      <c r="R257" s="28" t="s">
        <v>1890</v>
      </c>
      <c r="S257" s="28"/>
      <c r="T257" s="28"/>
      <c r="U257" s="28" t="s">
        <v>1880</v>
      </c>
      <c r="V257" s="28"/>
      <c r="W257" s="34">
        <v>43614</v>
      </c>
      <c r="X257" s="34">
        <v>43644</v>
      </c>
      <c r="Y257" s="36">
        <v>503200</v>
      </c>
      <c r="Z257" s="36">
        <v>503200</v>
      </c>
      <c r="AA257" s="34">
        <v>43602</v>
      </c>
      <c r="AB257" s="32"/>
      <c r="AC257" s="36">
        <v>503200</v>
      </c>
      <c r="AD257" s="36"/>
      <c r="AE257" s="28" t="s">
        <v>95</v>
      </c>
      <c r="AF257" s="40">
        <f t="shared" si="0"/>
        <v>29</v>
      </c>
      <c r="AG257" s="40">
        <f t="shared" si="1"/>
        <v>5</v>
      </c>
      <c r="AH257" s="40" t="str">
        <f t="shared" si="2"/>
        <v>568741211295</v>
      </c>
      <c r="AI257" s="44">
        <f t="shared" si="3"/>
        <v>503200</v>
      </c>
      <c r="AJ257" s="47">
        <f>IF(AD257&lt;10000,IFERROR(VLOOKUP(AH257,'BK06'!$X$9:$Y$1196,2,0),""),AD257)</f>
        <v>503200</v>
      </c>
      <c r="AK257" s="49" t="str">
        <f>IFERROR(VLOOKUP(AH257,'BK06'!$X$9:$Z$1164,3,0),"")</f>
        <v>AC/018P-0350079</v>
      </c>
      <c r="AL257" s="40"/>
      <c r="AM257" s="51" t="str">
        <f t="shared" si="6"/>
        <v>QK co HDBH so 568741211 can phai dong phi 503200d vao ngay 29/5. Vui long lien he TVV de duoc ho tro thu phi!</v>
      </c>
      <c r="AN257" s="54" t="str">
        <f t="shared" si="5"/>
        <v>01655772500</v>
      </c>
    </row>
    <row r="258" spans="1:40" ht="13.5" customHeight="1">
      <c r="A258" s="25">
        <v>253</v>
      </c>
      <c r="B258" s="28" t="s">
        <v>74</v>
      </c>
      <c r="C258" s="28"/>
      <c r="D258" s="32" t="s">
        <v>80</v>
      </c>
      <c r="E258" s="28" t="s">
        <v>82</v>
      </c>
      <c r="F258" s="32" t="s">
        <v>83</v>
      </c>
      <c r="G258" s="28" t="s">
        <v>84</v>
      </c>
      <c r="H258" s="32" t="s">
        <v>85</v>
      </c>
      <c r="I258" s="28" t="s">
        <v>86</v>
      </c>
      <c r="J258" s="32" t="s">
        <v>166</v>
      </c>
      <c r="K258" s="28" t="s">
        <v>165</v>
      </c>
      <c r="L258" s="28" t="s">
        <v>89</v>
      </c>
      <c r="M258" s="34">
        <v>37733</v>
      </c>
      <c r="N258" s="34"/>
      <c r="O258" s="28" t="s">
        <v>1860</v>
      </c>
      <c r="P258" s="28" t="s">
        <v>442</v>
      </c>
      <c r="Q258" s="28" t="s">
        <v>2685</v>
      </c>
      <c r="R258" s="28"/>
      <c r="S258" s="28"/>
      <c r="T258" s="28"/>
      <c r="U258" s="28" t="s">
        <v>1859</v>
      </c>
      <c r="V258" s="28"/>
      <c r="W258" s="34">
        <v>43614</v>
      </c>
      <c r="X258" s="34">
        <v>43644</v>
      </c>
      <c r="Y258" s="36">
        <v>508712</v>
      </c>
      <c r="Z258" s="36">
        <v>508712</v>
      </c>
      <c r="AA258" s="34">
        <v>43602</v>
      </c>
      <c r="AB258" s="32"/>
      <c r="AC258" s="36">
        <v>508712</v>
      </c>
      <c r="AD258" s="36"/>
      <c r="AE258" s="28" t="s">
        <v>95</v>
      </c>
      <c r="AF258" s="40">
        <f t="shared" si="0"/>
        <v>29</v>
      </c>
      <c r="AG258" s="40">
        <f t="shared" si="1"/>
        <v>5</v>
      </c>
      <c r="AH258" s="40" t="str">
        <f t="shared" si="2"/>
        <v>568740081295</v>
      </c>
      <c r="AI258" s="44">
        <f t="shared" si="3"/>
        <v>508712</v>
      </c>
      <c r="AJ258" s="47">
        <f>IF(AD258&lt;10000,IFERROR(VLOOKUP(AH258,'BK06'!$X$9:$Y$1196,2,0),""),AD258)</f>
        <v>508712</v>
      </c>
      <c r="AK258" s="49" t="str">
        <f>IFERROR(VLOOKUP(AH258,'BK06'!$X$9:$Z$1164,3,0),"")</f>
        <v>AC/018P-0350074</v>
      </c>
      <c r="AL258" s="40"/>
      <c r="AM258" s="51" t="str">
        <f t="shared" si="6"/>
        <v>QK co HDBH so 568740081 can phai dong phi 508712d vao ngay 29/5. Vui long lien he TVV de duoc ho tro thu phi!</v>
      </c>
      <c r="AN258" s="54" t="str">
        <f t="shared" si="5"/>
        <v/>
      </c>
    </row>
    <row r="259" spans="1:40" ht="13.5" customHeight="1">
      <c r="A259" s="25">
        <v>254</v>
      </c>
      <c r="B259" s="28" t="s">
        <v>74</v>
      </c>
      <c r="C259" s="28"/>
      <c r="D259" s="32" t="s">
        <v>80</v>
      </c>
      <c r="E259" s="28" t="s">
        <v>82</v>
      </c>
      <c r="F259" s="32" t="s">
        <v>83</v>
      </c>
      <c r="G259" s="28" t="s">
        <v>84</v>
      </c>
      <c r="H259" s="32" t="s">
        <v>85</v>
      </c>
      <c r="I259" s="28" t="s">
        <v>86</v>
      </c>
      <c r="J259" s="32" t="s">
        <v>166</v>
      </c>
      <c r="K259" s="28" t="s">
        <v>165</v>
      </c>
      <c r="L259" s="28" t="s">
        <v>89</v>
      </c>
      <c r="M259" s="34">
        <v>37733</v>
      </c>
      <c r="N259" s="34"/>
      <c r="O259" s="28" t="s">
        <v>1863</v>
      </c>
      <c r="P259" s="28" t="s">
        <v>273</v>
      </c>
      <c r="Q259" s="28" t="s">
        <v>2896</v>
      </c>
      <c r="R259" s="28" t="s">
        <v>2897</v>
      </c>
      <c r="S259" s="28"/>
      <c r="T259" s="28"/>
      <c r="U259" s="28" t="s">
        <v>1862</v>
      </c>
      <c r="V259" s="28"/>
      <c r="W259" s="34">
        <v>43614</v>
      </c>
      <c r="X259" s="34">
        <v>43644</v>
      </c>
      <c r="Y259" s="36">
        <v>500000</v>
      </c>
      <c r="Z259" s="36">
        <v>500000</v>
      </c>
      <c r="AA259" s="34">
        <v>43602</v>
      </c>
      <c r="AB259" s="32"/>
      <c r="AC259" s="36">
        <v>500000</v>
      </c>
      <c r="AD259" s="36"/>
      <c r="AE259" s="28" t="s">
        <v>95</v>
      </c>
      <c r="AF259" s="40">
        <f t="shared" si="0"/>
        <v>29</v>
      </c>
      <c r="AG259" s="40">
        <f t="shared" si="1"/>
        <v>5</v>
      </c>
      <c r="AH259" s="40" t="str">
        <f t="shared" si="2"/>
        <v>568740612295</v>
      </c>
      <c r="AI259" s="44">
        <f t="shared" si="3"/>
        <v>500000</v>
      </c>
      <c r="AJ259" s="47">
        <f>IF(AD259&lt;10000,IFERROR(VLOOKUP(AH259,'BK06'!$X$9:$Y$1196,2,0),""),AD259)</f>
        <v>500000</v>
      </c>
      <c r="AK259" s="49" t="str">
        <f>IFERROR(VLOOKUP(AH259,'BK06'!$X$9:$Z$1164,3,0),"")</f>
        <v>AC/018P-0350075</v>
      </c>
      <c r="AL259" s="40"/>
      <c r="AM259" s="51" t="str">
        <f t="shared" si="6"/>
        <v>QK co HDBH so 568740612 can phai dong phi 500000d vao ngay 29/5. Vui long lien he TVV de duoc ho tro thu phi!</v>
      </c>
      <c r="AN259" s="54" t="str">
        <f t="shared" si="5"/>
        <v>01276843399</v>
      </c>
    </row>
    <row r="260" spans="1:40" ht="13.5" customHeight="1">
      <c r="A260" s="25">
        <v>255</v>
      </c>
      <c r="B260" s="28" t="s">
        <v>74</v>
      </c>
      <c r="C260" s="28"/>
      <c r="D260" s="32" t="s">
        <v>80</v>
      </c>
      <c r="E260" s="28" t="s">
        <v>82</v>
      </c>
      <c r="F260" s="32" t="s">
        <v>83</v>
      </c>
      <c r="G260" s="28" t="s">
        <v>84</v>
      </c>
      <c r="H260" s="32" t="s">
        <v>85</v>
      </c>
      <c r="I260" s="28" t="s">
        <v>86</v>
      </c>
      <c r="J260" s="32" t="s">
        <v>166</v>
      </c>
      <c r="K260" s="28" t="s">
        <v>165</v>
      </c>
      <c r="L260" s="28" t="s">
        <v>89</v>
      </c>
      <c r="M260" s="34">
        <v>37733</v>
      </c>
      <c r="N260" s="34"/>
      <c r="O260" s="28" t="s">
        <v>1851</v>
      </c>
      <c r="P260" s="28" t="s">
        <v>1852</v>
      </c>
      <c r="Q260" s="28" t="s">
        <v>413</v>
      </c>
      <c r="R260" s="28"/>
      <c r="S260" s="28"/>
      <c r="T260" s="28" t="s">
        <v>2957</v>
      </c>
      <c r="U260" s="28" t="s">
        <v>1850</v>
      </c>
      <c r="V260" s="28"/>
      <c r="W260" s="34">
        <v>43614</v>
      </c>
      <c r="X260" s="34">
        <v>43979</v>
      </c>
      <c r="Y260" s="36">
        <v>5157489</v>
      </c>
      <c r="Z260" s="36">
        <v>5157489</v>
      </c>
      <c r="AA260" s="34">
        <v>43607</v>
      </c>
      <c r="AB260" s="32"/>
      <c r="AC260" s="36">
        <v>5157489</v>
      </c>
      <c r="AD260" s="36"/>
      <c r="AE260" s="28" t="s">
        <v>95</v>
      </c>
      <c r="AF260" s="40">
        <f t="shared" si="0"/>
        <v>29</v>
      </c>
      <c r="AG260" s="40">
        <f t="shared" si="1"/>
        <v>5</v>
      </c>
      <c r="AH260" s="40" t="str">
        <f t="shared" si="2"/>
        <v>568590354295</v>
      </c>
      <c r="AI260" s="44">
        <f t="shared" si="3"/>
        <v>5157489</v>
      </c>
      <c r="AJ260" s="47">
        <f>IF(AD260&lt;10000,IFERROR(VLOOKUP(AH260,'BK06'!$X$9:$Y$1196,2,0),""),AD260)</f>
        <v>5157489</v>
      </c>
      <c r="AK260" s="49" t="str">
        <f>IFERROR(VLOOKUP(AH260,'BK06'!$X$9:$Z$1164,3,0),"")</f>
        <v>AC/018P-0350072</v>
      </c>
      <c r="AL260" s="40"/>
      <c r="AM260" s="51" t="str">
        <f t="shared" si="6"/>
        <v>QK co HDBH so 568590354 can phai dong phi 5157489d vao ngay 29/5. Vui long lien he TVV de duoc ho tro thu phi!</v>
      </c>
      <c r="AN260" s="54" t="str">
        <f t="shared" si="5"/>
        <v>01214515233</v>
      </c>
    </row>
    <row r="261" spans="1:40" ht="13.5" customHeight="1">
      <c r="A261" s="25">
        <v>256</v>
      </c>
      <c r="B261" s="28" t="s">
        <v>74</v>
      </c>
      <c r="C261" s="28"/>
      <c r="D261" s="32" t="s">
        <v>80</v>
      </c>
      <c r="E261" s="28" t="s">
        <v>82</v>
      </c>
      <c r="F261" s="32" t="s">
        <v>83</v>
      </c>
      <c r="G261" s="28" t="s">
        <v>84</v>
      </c>
      <c r="H261" s="32" t="s">
        <v>85</v>
      </c>
      <c r="I261" s="28" t="s">
        <v>86</v>
      </c>
      <c r="J261" s="32" t="s">
        <v>166</v>
      </c>
      <c r="K261" s="28" t="s">
        <v>165</v>
      </c>
      <c r="L261" s="28" t="s">
        <v>89</v>
      </c>
      <c r="M261" s="34">
        <v>37733</v>
      </c>
      <c r="N261" s="34"/>
      <c r="O261" s="28" t="s">
        <v>1884</v>
      </c>
      <c r="P261" s="28" t="s">
        <v>1885</v>
      </c>
      <c r="Q261" s="28" t="s">
        <v>2971</v>
      </c>
      <c r="R261" s="28"/>
      <c r="S261" s="28"/>
      <c r="T261" s="28" t="s">
        <v>2972</v>
      </c>
      <c r="U261" s="28" t="s">
        <v>1883</v>
      </c>
      <c r="V261" s="28"/>
      <c r="W261" s="34">
        <v>43614</v>
      </c>
      <c r="X261" s="34">
        <v>43644</v>
      </c>
      <c r="Y261" s="36">
        <v>501920</v>
      </c>
      <c r="Z261" s="36">
        <v>501920</v>
      </c>
      <c r="AA261" s="34">
        <v>43609</v>
      </c>
      <c r="AB261" s="32"/>
      <c r="AC261" s="36">
        <v>501920</v>
      </c>
      <c r="AD261" s="36"/>
      <c r="AE261" s="28" t="s">
        <v>95</v>
      </c>
      <c r="AF261" s="40">
        <f t="shared" si="0"/>
        <v>29</v>
      </c>
      <c r="AG261" s="40">
        <f t="shared" si="1"/>
        <v>5</v>
      </c>
      <c r="AH261" s="40" t="str">
        <f t="shared" si="2"/>
        <v>568857362295</v>
      </c>
      <c r="AI261" s="44">
        <f t="shared" si="3"/>
        <v>501920</v>
      </c>
      <c r="AJ261" s="47">
        <f>IF(AD261&lt;10000,IFERROR(VLOOKUP(AH261,'BK06'!$X$9:$Y$1196,2,0),""),AD261)</f>
        <v>501920</v>
      </c>
      <c r="AK261" s="49" t="str">
        <f>IFERROR(VLOOKUP(AH261,'BK06'!$X$9:$Z$1164,3,0),"")</f>
        <v>AC/018P-0350080</v>
      </c>
      <c r="AL261" s="40"/>
      <c r="AM261" s="51" t="str">
        <f t="shared" si="6"/>
        <v>QK co HDBH so 568857362 can phai dong phi 501920d vao ngay 29/5. Vui long lien he TVV de duoc ho tro thu phi!</v>
      </c>
      <c r="AN261" s="54" t="str">
        <f t="shared" si="5"/>
        <v>01674239535</v>
      </c>
    </row>
    <row r="262" spans="1:40" ht="13.5" customHeight="1">
      <c r="A262" s="25">
        <v>257</v>
      </c>
      <c r="B262" s="28" t="s">
        <v>74</v>
      </c>
      <c r="C262" s="28"/>
      <c r="D262" s="32" t="s">
        <v>80</v>
      </c>
      <c r="E262" s="28" t="s">
        <v>82</v>
      </c>
      <c r="F262" s="32" t="s">
        <v>83</v>
      </c>
      <c r="G262" s="28" t="s">
        <v>84</v>
      </c>
      <c r="H262" s="32" t="s">
        <v>85</v>
      </c>
      <c r="I262" s="28" t="s">
        <v>86</v>
      </c>
      <c r="J262" s="32" t="s">
        <v>166</v>
      </c>
      <c r="K262" s="28" t="s">
        <v>165</v>
      </c>
      <c r="L262" s="28" t="s">
        <v>89</v>
      </c>
      <c r="M262" s="34">
        <v>37733</v>
      </c>
      <c r="N262" s="34"/>
      <c r="O262" s="28" t="s">
        <v>2979</v>
      </c>
      <c r="P262" s="28" t="s">
        <v>2981</v>
      </c>
      <c r="Q262" s="28" t="s">
        <v>2912</v>
      </c>
      <c r="R262" s="28"/>
      <c r="S262" s="28"/>
      <c r="T262" s="28"/>
      <c r="U262" s="28" t="s">
        <v>2982</v>
      </c>
      <c r="V262" s="28"/>
      <c r="W262" s="34">
        <v>43614</v>
      </c>
      <c r="X262" s="34">
        <v>43644</v>
      </c>
      <c r="Y262" s="36">
        <v>510100</v>
      </c>
      <c r="Z262" s="36"/>
      <c r="AA262" s="34"/>
      <c r="AB262" s="32"/>
      <c r="AC262" s="36"/>
      <c r="AD262" s="36"/>
      <c r="AE262" s="28" t="s">
        <v>180</v>
      </c>
      <c r="AF262" s="40">
        <f t="shared" si="0"/>
        <v>29</v>
      </c>
      <c r="AG262" s="40">
        <f t="shared" si="1"/>
        <v>5</v>
      </c>
      <c r="AH262" s="40" t="str">
        <f t="shared" si="2"/>
        <v>03701800034055295</v>
      </c>
      <c r="AI262" s="44" t="str">
        <f t="shared" si="3"/>
        <v/>
      </c>
      <c r="AJ262" s="47" t="str">
        <f>IF(AD262&lt;10000,IFERROR(VLOOKUP(AH262,'BK06'!$X$9:$Y$1196,2,0),""),AD262)</f>
        <v/>
      </c>
      <c r="AK262" s="49" t="str">
        <f>IFERROR(VLOOKUP(AH262,'BK06'!$X$9:$Z$1164,3,0),"")</f>
        <v/>
      </c>
      <c r="AL262" s="40"/>
      <c r="AM262" s="51" t="str">
        <f t="shared" si="6"/>
        <v>QK co HDBH so 03701800034055 can phai dong phi 510100d vao ngay 29/5. Vui long lien he TVV de duoc ho tro thu phi!</v>
      </c>
      <c r="AN262" s="54" t="str">
        <f t="shared" si="5"/>
        <v/>
      </c>
    </row>
    <row r="263" spans="1:40" ht="13.5" customHeight="1">
      <c r="A263" s="25">
        <v>258</v>
      </c>
      <c r="B263" s="28" t="s">
        <v>74</v>
      </c>
      <c r="C263" s="28"/>
      <c r="D263" s="32" t="s">
        <v>80</v>
      </c>
      <c r="E263" s="28" t="s">
        <v>82</v>
      </c>
      <c r="F263" s="32" t="s">
        <v>83</v>
      </c>
      <c r="G263" s="28" t="s">
        <v>84</v>
      </c>
      <c r="H263" s="32" t="s">
        <v>85</v>
      </c>
      <c r="I263" s="28" t="s">
        <v>86</v>
      </c>
      <c r="J263" s="32" t="s">
        <v>166</v>
      </c>
      <c r="K263" s="28" t="s">
        <v>165</v>
      </c>
      <c r="L263" s="28" t="s">
        <v>89</v>
      </c>
      <c r="M263" s="34">
        <v>37733</v>
      </c>
      <c r="N263" s="34"/>
      <c r="O263" s="28" t="s">
        <v>2991</v>
      </c>
      <c r="P263" s="28" t="s">
        <v>2993</v>
      </c>
      <c r="Q263" s="28" t="s">
        <v>2995</v>
      </c>
      <c r="R263" s="28"/>
      <c r="S263" s="28" t="s">
        <v>2998</v>
      </c>
      <c r="T263" s="28" t="s">
        <v>2999</v>
      </c>
      <c r="U263" s="28" t="s">
        <v>3000</v>
      </c>
      <c r="V263" s="28"/>
      <c r="W263" s="34">
        <v>43615</v>
      </c>
      <c r="X263" s="34">
        <v>43798</v>
      </c>
      <c r="Y263" s="36">
        <v>3202107</v>
      </c>
      <c r="Z263" s="36"/>
      <c r="AA263" s="34"/>
      <c r="AB263" s="32"/>
      <c r="AC263" s="36"/>
      <c r="AD263" s="36"/>
      <c r="AE263" s="28" t="s">
        <v>95</v>
      </c>
      <c r="AF263" s="40">
        <f t="shared" si="0"/>
        <v>30</v>
      </c>
      <c r="AG263" s="40">
        <f t="shared" si="1"/>
        <v>5</v>
      </c>
      <c r="AH263" s="40" t="str">
        <f t="shared" si="2"/>
        <v>568693483305</v>
      </c>
      <c r="AI263" s="44" t="str">
        <f t="shared" si="3"/>
        <v/>
      </c>
      <c r="AJ263" s="47" t="str">
        <f>IF(AD263&lt;10000,IFERROR(VLOOKUP(AH263,'BK06'!$X$9:$Y$1196,2,0),""),AD263)</f>
        <v/>
      </c>
      <c r="AK263" s="49" t="str">
        <f>IFERROR(VLOOKUP(AH263,'BK06'!$X$9:$Z$1164,3,0),"")</f>
        <v/>
      </c>
      <c r="AL263" s="40"/>
      <c r="AM263" s="51" t="str">
        <f t="shared" si="6"/>
        <v>QK co HDBH so 568693483 can phai dong phi 3202107d vao ngay 30/5. Vui long lien he TVV de duoc ho tro thu phi!</v>
      </c>
      <c r="AN263" s="54" t="str">
        <f t="shared" si="5"/>
        <v>016452223350987253203</v>
      </c>
    </row>
    <row r="264" spans="1:40" ht="13.5" customHeight="1">
      <c r="A264" s="25">
        <v>259</v>
      </c>
      <c r="B264" s="28" t="s">
        <v>74</v>
      </c>
      <c r="C264" s="28"/>
      <c r="D264" s="32" t="s">
        <v>80</v>
      </c>
      <c r="E264" s="28" t="s">
        <v>82</v>
      </c>
      <c r="F264" s="32" t="s">
        <v>83</v>
      </c>
      <c r="G264" s="28" t="s">
        <v>84</v>
      </c>
      <c r="H264" s="32" t="s">
        <v>85</v>
      </c>
      <c r="I264" s="28" t="s">
        <v>86</v>
      </c>
      <c r="J264" s="32" t="s">
        <v>166</v>
      </c>
      <c r="K264" s="28" t="s">
        <v>165</v>
      </c>
      <c r="L264" s="28" t="s">
        <v>89</v>
      </c>
      <c r="M264" s="34">
        <v>37733</v>
      </c>
      <c r="N264" s="34"/>
      <c r="O264" s="28" t="s">
        <v>3009</v>
      </c>
      <c r="P264" s="28" t="s">
        <v>3010</v>
      </c>
      <c r="Q264" s="28" t="s">
        <v>3011</v>
      </c>
      <c r="R264" s="28"/>
      <c r="S264" s="28"/>
      <c r="T264" s="28" t="s">
        <v>3012</v>
      </c>
      <c r="U264" s="28" t="s">
        <v>3013</v>
      </c>
      <c r="V264" s="28"/>
      <c r="W264" s="34">
        <v>43615</v>
      </c>
      <c r="X264" s="34">
        <v>43706</v>
      </c>
      <c r="Y264" s="36">
        <v>1502115</v>
      </c>
      <c r="Z264" s="36"/>
      <c r="AA264" s="34"/>
      <c r="AB264" s="32"/>
      <c r="AC264" s="36"/>
      <c r="AD264" s="36"/>
      <c r="AE264" s="28" t="s">
        <v>95</v>
      </c>
      <c r="AF264" s="40">
        <f t="shared" si="0"/>
        <v>30</v>
      </c>
      <c r="AG264" s="40">
        <f t="shared" si="1"/>
        <v>5</v>
      </c>
      <c r="AH264" s="40" t="str">
        <f t="shared" si="2"/>
        <v>568795625305</v>
      </c>
      <c r="AI264" s="44" t="str">
        <f t="shared" si="3"/>
        <v/>
      </c>
      <c r="AJ264" s="47" t="str">
        <f>IF(AD264&lt;10000,IFERROR(VLOOKUP(AH264,'BK06'!$X$9:$Y$1196,2,0),""),AD264)</f>
        <v/>
      </c>
      <c r="AK264" s="49" t="str">
        <f>IFERROR(VLOOKUP(AH264,'BK06'!$X$9:$Z$1164,3,0),"")</f>
        <v/>
      </c>
      <c r="AL264" s="40"/>
      <c r="AM264" s="51" t="str">
        <f t="shared" si="6"/>
        <v>QK co HDBH so 568795625 can phai dong phi 1502115d vao ngay 30/5. Vui long lien he TVV de duoc ho tro thu phi!</v>
      </c>
      <c r="AN264" s="54" t="str">
        <f t="shared" si="5"/>
        <v>01672184658</v>
      </c>
    </row>
    <row r="265" spans="1:40" ht="13.5" customHeight="1">
      <c r="A265" s="25">
        <v>260</v>
      </c>
      <c r="B265" s="28" t="s">
        <v>74</v>
      </c>
      <c r="C265" s="28"/>
      <c r="D265" s="32" t="s">
        <v>80</v>
      </c>
      <c r="E265" s="28" t="s">
        <v>82</v>
      </c>
      <c r="F265" s="32" t="s">
        <v>83</v>
      </c>
      <c r="G265" s="28" t="s">
        <v>84</v>
      </c>
      <c r="H265" s="32" t="s">
        <v>85</v>
      </c>
      <c r="I265" s="28" t="s">
        <v>86</v>
      </c>
      <c r="J265" s="32" t="s">
        <v>166</v>
      </c>
      <c r="K265" s="28" t="s">
        <v>165</v>
      </c>
      <c r="L265" s="28" t="s">
        <v>89</v>
      </c>
      <c r="M265" s="34">
        <v>37733</v>
      </c>
      <c r="N265" s="34"/>
      <c r="O265" s="28" t="s">
        <v>3022</v>
      </c>
      <c r="P265" s="28" t="s">
        <v>3023</v>
      </c>
      <c r="Q265" s="28" t="s">
        <v>3024</v>
      </c>
      <c r="R265" s="28"/>
      <c r="S265" s="28"/>
      <c r="T265" s="28" t="s">
        <v>3025</v>
      </c>
      <c r="U265" s="28" t="s">
        <v>3026</v>
      </c>
      <c r="V265" s="28"/>
      <c r="W265" s="34">
        <v>43615</v>
      </c>
      <c r="X265" s="34">
        <v>43798</v>
      </c>
      <c r="Y265" s="36">
        <v>6204216</v>
      </c>
      <c r="Z265" s="36"/>
      <c r="AA265" s="34"/>
      <c r="AB265" s="32"/>
      <c r="AC265" s="36"/>
      <c r="AD265" s="36"/>
      <c r="AE265" s="28" t="s">
        <v>95</v>
      </c>
      <c r="AF265" s="40">
        <f t="shared" si="0"/>
        <v>30</v>
      </c>
      <c r="AG265" s="40">
        <f t="shared" si="1"/>
        <v>5</v>
      </c>
      <c r="AH265" s="40" t="str">
        <f t="shared" si="2"/>
        <v>568693574305</v>
      </c>
      <c r="AI265" s="44" t="str">
        <f t="shared" si="3"/>
        <v/>
      </c>
      <c r="AJ265" s="47" t="str">
        <f>IF(AD265&lt;10000,IFERROR(VLOOKUP(AH265,'BK06'!$X$9:$Y$1196,2,0),""),AD265)</f>
        <v/>
      </c>
      <c r="AK265" s="49" t="str">
        <f>IFERROR(VLOOKUP(AH265,'BK06'!$X$9:$Z$1164,3,0),"")</f>
        <v/>
      </c>
      <c r="AL265" s="40"/>
      <c r="AM265" s="51" t="str">
        <f t="shared" si="6"/>
        <v>QK co HDBH so 568693574 can phai dong phi 6204216d vao ngay 30/5. Vui long lien he TVV de duoc ho tro thu phi!</v>
      </c>
      <c r="AN265" s="54" t="str">
        <f t="shared" si="5"/>
        <v>0987793181</v>
      </c>
    </row>
    <row r="266" spans="1:40" ht="13.5" customHeight="1">
      <c r="A266" s="25">
        <v>261</v>
      </c>
      <c r="B266" s="28" t="s">
        <v>74</v>
      </c>
      <c r="C266" s="28"/>
      <c r="D266" s="32" t="s">
        <v>80</v>
      </c>
      <c r="E266" s="28" t="s">
        <v>82</v>
      </c>
      <c r="F266" s="32" t="s">
        <v>83</v>
      </c>
      <c r="G266" s="28" t="s">
        <v>84</v>
      </c>
      <c r="H266" s="32" t="s">
        <v>85</v>
      </c>
      <c r="I266" s="28" t="s">
        <v>86</v>
      </c>
      <c r="J266" s="32" t="s">
        <v>166</v>
      </c>
      <c r="K266" s="28" t="s">
        <v>165</v>
      </c>
      <c r="L266" s="28" t="s">
        <v>89</v>
      </c>
      <c r="M266" s="34">
        <v>37733</v>
      </c>
      <c r="N266" s="34"/>
      <c r="O266" s="28" t="s">
        <v>1912</v>
      </c>
      <c r="P266" s="28" t="s">
        <v>1913</v>
      </c>
      <c r="Q266" s="28" t="s">
        <v>3034</v>
      </c>
      <c r="R266" s="28"/>
      <c r="S266" s="28"/>
      <c r="T266" s="28" t="s">
        <v>3035</v>
      </c>
      <c r="U266" s="28" t="s">
        <v>1911</v>
      </c>
      <c r="V266" s="28"/>
      <c r="W266" s="34">
        <v>43615</v>
      </c>
      <c r="X266" s="34">
        <v>43798</v>
      </c>
      <c r="Y266" s="36">
        <v>3115131</v>
      </c>
      <c r="Z266" s="36">
        <v>3115131</v>
      </c>
      <c r="AA266" s="34">
        <v>43598</v>
      </c>
      <c r="AB266" s="32"/>
      <c r="AC266" s="36">
        <v>3115131</v>
      </c>
      <c r="AD266" s="36"/>
      <c r="AE266" s="28" t="s">
        <v>95</v>
      </c>
      <c r="AF266" s="40">
        <f t="shared" si="0"/>
        <v>30</v>
      </c>
      <c r="AG266" s="40">
        <f t="shared" si="1"/>
        <v>5</v>
      </c>
      <c r="AH266" s="40" t="str">
        <f t="shared" si="2"/>
        <v>568693460305</v>
      </c>
      <c r="AI266" s="44">
        <f t="shared" si="3"/>
        <v>3115131</v>
      </c>
      <c r="AJ266" s="47">
        <f>IF(AD266&lt;10000,IFERROR(VLOOKUP(AH266,'BK06'!$X$9:$Y$1196,2,0),""),AD266)</f>
        <v>3115131</v>
      </c>
      <c r="AK266" s="49" t="str">
        <f>IFERROR(VLOOKUP(AH266,'BK06'!$X$9:$Z$1164,3,0),"")</f>
        <v>AC/018P-0350087</v>
      </c>
      <c r="AL266" s="40"/>
      <c r="AM266" s="51" t="str">
        <f t="shared" si="6"/>
        <v>QK co HDBH so 568693460 can phai dong phi 3115131d vao ngay 30/5. Vui long lien he TVV de duoc ho tro thu phi!</v>
      </c>
      <c r="AN266" s="54" t="str">
        <f t="shared" si="5"/>
        <v>01255735186</v>
      </c>
    </row>
    <row r="267" spans="1:40" ht="13.5" customHeight="1">
      <c r="A267" s="25">
        <v>262</v>
      </c>
      <c r="B267" s="28" t="s">
        <v>74</v>
      </c>
      <c r="C267" s="28"/>
      <c r="D267" s="32" t="s">
        <v>80</v>
      </c>
      <c r="E267" s="28" t="s">
        <v>82</v>
      </c>
      <c r="F267" s="32" t="s">
        <v>83</v>
      </c>
      <c r="G267" s="28" t="s">
        <v>84</v>
      </c>
      <c r="H267" s="32" t="s">
        <v>85</v>
      </c>
      <c r="I267" s="28" t="s">
        <v>86</v>
      </c>
      <c r="J267" s="32" t="s">
        <v>166</v>
      </c>
      <c r="K267" s="28" t="s">
        <v>165</v>
      </c>
      <c r="L267" s="28" t="s">
        <v>89</v>
      </c>
      <c r="M267" s="34">
        <v>37733</v>
      </c>
      <c r="N267" s="34"/>
      <c r="O267" s="28" t="s">
        <v>1906</v>
      </c>
      <c r="P267" s="28" t="s">
        <v>1907</v>
      </c>
      <c r="Q267" s="28" t="s">
        <v>3047</v>
      </c>
      <c r="R267" s="28"/>
      <c r="S267" s="28" t="s">
        <v>3049</v>
      </c>
      <c r="T267" s="28" t="s">
        <v>3051</v>
      </c>
      <c r="U267" s="28" t="s">
        <v>1905</v>
      </c>
      <c r="V267" s="28"/>
      <c r="W267" s="34">
        <v>43615</v>
      </c>
      <c r="X267" s="34">
        <v>43645</v>
      </c>
      <c r="Y267" s="36">
        <v>1003200</v>
      </c>
      <c r="Z267" s="36">
        <v>1003200</v>
      </c>
      <c r="AA267" s="34">
        <v>43609</v>
      </c>
      <c r="AB267" s="32"/>
      <c r="AC267" s="36">
        <v>1003200</v>
      </c>
      <c r="AD267" s="36"/>
      <c r="AE267" s="28" t="s">
        <v>95</v>
      </c>
      <c r="AF267" s="40">
        <f t="shared" si="0"/>
        <v>30</v>
      </c>
      <c r="AG267" s="40">
        <f t="shared" si="1"/>
        <v>5</v>
      </c>
      <c r="AH267" s="40" t="str">
        <f t="shared" si="2"/>
        <v>568535959305</v>
      </c>
      <c r="AI267" s="44">
        <f t="shared" si="3"/>
        <v>1003200</v>
      </c>
      <c r="AJ267" s="47">
        <f>IF(AD267&lt;10000,IFERROR(VLOOKUP(AH267,'BK06'!$X$9:$Y$1196,2,0),""),AD267)</f>
        <v>1003200</v>
      </c>
      <c r="AK267" s="49" t="str">
        <f>IFERROR(VLOOKUP(AH267,'BK06'!$X$9:$Z$1164,3,0),"")</f>
        <v>AC/018P-0350086</v>
      </c>
      <c r="AL267" s="40"/>
      <c r="AM267" s="51" t="str">
        <f t="shared" si="6"/>
        <v>QK co HDBH so 568535959 can phai dong phi 1003200d vao ngay 30/5. Vui long lien he TVV de duoc ho tro thu phi!</v>
      </c>
      <c r="AN267" s="54" t="str">
        <f t="shared" si="5"/>
        <v>09156595640912659564</v>
      </c>
    </row>
    <row r="268" spans="1:40" ht="13.5" customHeight="1">
      <c r="A268" s="25">
        <v>263</v>
      </c>
      <c r="B268" s="28" t="s">
        <v>74</v>
      </c>
      <c r="C268" s="28"/>
      <c r="D268" s="32" t="s">
        <v>80</v>
      </c>
      <c r="E268" s="28" t="s">
        <v>82</v>
      </c>
      <c r="F268" s="32" t="s">
        <v>83</v>
      </c>
      <c r="G268" s="28" t="s">
        <v>84</v>
      </c>
      <c r="H268" s="32" t="s">
        <v>85</v>
      </c>
      <c r="I268" s="28" t="s">
        <v>86</v>
      </c>
      <c r="J268" s="32" t="s">
        <v>166</v>
      </c>
      <c r="K268" s="28" t="s">
        <v>165</v>
      </c>
      <c r="L268" s="28" t="s">
        <v>89</v>
      </c>
      <c r="M268" s="34">
        <v>37733</v>
      </c>
      <c r="N268" s="34"/>
      <c r="O268" s="28" t="s">
        <v>3058</v>
      </c>
      <c r="P268" s="28" t="s">
        <v>2993</v>
      </c>
      <c r="Q268" s="28" t="s">
        <v>2995</v>
      </c>
      <c r="R268" s="28"/>
      <c r="S268" s="28" t="s">
        <v>2998</v>
      </c>
      <c r="T268" s="28" t="s">
        <v>2999</v>
      </c>
      <c r="U268" s="28" t="s">
        <v>3061</v>
      </c>
      <c r="V268" s="28"/>
      <c r="W268" s="34">
        <v>43615</v>
      </c>
      <c r="X268" s="34">
        <v>43798</v>
      </c>
      <c r="Y268" s="36">
        <v>6332712</v>
      </c>
      <c r="Z268" s="36"/>
      <c r="AA268" s="34"/>
      <c r="AB268" s="32"/>
      <c r="AC268" s="36"/>
      <c r="AD268" s="36"/>
      <c r="AE268" s="28" t="s">
        <v>95</v>
      </c>
      <c r="AF268" s="40">
        <f t="shared" si="0"/>
        <v>30</v>
      </c>
      <c r="AG268" s="40">
        <f t="shared" si="1"/>
        <v>5</v>
      </c>
      <c r="AH268" s="40" t="str">
        <f t="shared" si="2"/>
        <v>568693528305</v>
      </c>
      <c r="AI268" s="44" t="str">
        <f t="shared" si="3"/>
        <v/>
      </c>
      <c r="AJ268" s="47" t="str">
        <f>IF(AD268&lt;10000,IFERROR(VLOOKUP(AH268,'BK06'!$X$9:$Y$1196,2,0),""),AD268)</f>
        <v/>
      </c>
      <c r="AK268" s="49" t="str">
        <f>IFERROR(VLOOKUP(AH268,'BK06'!$X$9:$Z$1164,3,0),"")</f>
        <v/>
      </c>
      <c r="AL268" s="40"/>
      <c r="AM268" s="51" t="str">
        <f t="shared" si="6"/>
        <v>QK co HDBH so 568693528 can phai dong phi 6332712d vao ngay 30/5. Vui long lien he TVV de duoc ho tro thu phi!</v>
      </c>
      <c r="AN268" s="54" t="str">
        <f t="shared" si="5"/>
        <v>016452223350987253203</v>
      </c>
    </row>
    <row r="269" spans="1:40" ht="13.5" customHeight="1">
      <c r="A269" s="25">
        <v>264</v>
      </c>
      <c r="B269" s="28" t="s">
        <v>74</v>
      </c>
      <c r="C269" s="28"/>
      <c r="D269" s="32" t="s">
        <v>80</v>
      </c>
      <c r="E269" s="28" t="s">
        <v>82</v>
      </c>
      <c r="F269" s="32" t="s">
        <v>83</v>
      </c>
      <c r="G269" s="28" t="s">
        <v>84</v>
      </c>
      <c r="H269" s="32" t="s">
        <v>85</v>
      </c>
      <c r="I269" s="28" t="s">
        <v>86</v>
      </c>
      <c r="J269" s="32" t="s">
        <v>166</v>
      </c>
      <c r="K269" s="28" t="s">
        <v>165</v>
      </c>
      <c r="L269" s="28" t="s">
        <v>89</v>
      </c>
      <c r="M269" s="34">
        <v>37733</v>
      </c>
      <c r="N269" s="34"/>
      <c r="O269" s="28" t="s">
        <v>1901</v>
      </c>
      <c r="P269" s="28" t="s">
        <v>1902</v>
      </c>
      <c r="Q269" s="28" t="s">
        <v>3072</v>
      </c>
      <c r="R269" s="28"/>
      <c r="S269" s="28"/>
      <c r="T269" s="28"/>
      <c r="U269" s="28" t="s">
        <v>1899</v>
      </c>
      <c r="V269" s="28"/>
      <c r="W269" s="34">
        <v>43615</v>
      </c>
      <c r="X269" s="34">
        <v>43706</v>
      </c>
      <c r="Y269" s="36">
        <v>127900</v>
      </c>
      <c r="Z269" s="36"/>
      <c r="AA269" s="34"/>
      <c r="AB269" s="32"/>
      <c r="AC269" s="36"/>
      <c r="AD269" s="36"/>
      <c r="AE269" s="28" t="s">
        <v>180</v>
      </c>
      <c r="AF269" s="40">
        <f t="shared" si="0"/>
        <v>30</v>
      </c>
      <c r="AG269" s="40">
        <f t="shared" si="1"/>
        <v>5</v>
      </c>
      <c r="AH269" s="40" t="str">
        <f t="shared" si="2"/>
        <v>02301800229614305</v>
      </c>
      <c r="AI269" s="44">
        <f t="shared" si="3"/>
        <v>127900</v>
      </c>
      <c r="AJ269" s="47">
        <f>IF(AD269&lt;10000,IFERROR(VLOOKUP(AH269,'BK06'!$X$9:$Y$1196,2,0),""),AD269)</f>
        <v>127900</v>
      </c>
      <c r="AK269" s="49" t="str">
        <f>IFERROR(VLOOKUP(AH269,'BK06'!$X$9:$Z$1164,3,0),"")</f>
        <v>AC/018P-0350085</v>
      </c>
      <c r="AL269" s="40"/>
      <c r="AM269" s="51" t="str">
        <f t="shared" si="6"/>
        <v>QK co HDBH so 02301800229614 can phai dong phi 127900d vao ngay 30/5. Vui long lien he TVV de duoc ho tro thu phi!</v>
      </c>
      <c r="AN269" s="54" t="str">
        <f t="shared" si="5"/>
        <v/>
      </c>
    </row>
    <row r="270" spans="1:40" ht="13.5" customHeight="1">
      <c r="A270" s="25">
        <v>265</v>
      </c>
      <c r="B270" s="28" t="s">
        <v>74</v>
      </c>
      <c r="C270" s="28"/>
      <c r="D270" s="32" t="s">
        <v>80</v>
      </c>
      <c r="E270" s="28" t="s">
        <v>82</v>
      </c>
      <c r="F270" s="32" t="s">
        <v>83</v>
      </c>
      <c r="G270" s="28" t="s">
        <v>84</v>
      </c>
      <c r="H270" s="32" t="s">
        <v>85</v>
      </c>
      <c r="I270" s="28" t="s">
        <v>86</v>
      </c>
      <c r="J270" s="32" t="s">
        <v>166</v>
      </c>
      <c r="K270" s="28" t="s">
        <v>165</v>
      </c>
      <c r="L270" s="28" t="s">
        <v>89</v>
      </c>
      <c r="M270" s="34">
        <v>37733</v>
      </c>
      <c r="N270" s="34"/>
      <c r="O270" s="28" t="s">
        <v>1920</v>
      </c>
      <c r="P270" s="28" t="s">
        <v>1921</v>
      </c>
      <c r="Q270" s="28" t="s">
        <v>1734</v>
      </c>
      <c r="R270" s="28"/>
      <c r="S270" s="28"/>
      <c r="T270" s="28" t="s">
        <v>3085</v>
      </c>
      <c r="U270" s="28" t="s">
        <v>1919</v>
      </c>
      <c r="V270" s="28"/>
      <c r="W270" s="34">
        <v>43615</v>
      </c>
      <c r="X270" s="34">
        <v>43980</v>
      </c>
      <c r="Y270" s="36">
        <v>5999722</v>
      </c>
      <c r="Z270" s="36">
        <v>5999722</v>
      </c>
      <c r="AA270" s="34">
        <v>43608</v>
      </c>
      <c r="AB270" s="32"/>
      <c r="AC270" s="36">
        <v>5999722</v>
      </c>
      <c r="AD270" s="36"/>
      <c r="AE270" s="28" t="s">
        <v>95</v>
      </c>
      <c r="AF270" s="40">
        <f t="shared" si="0"/>
        <v>30</v>
      </c>
      <c r="AG270" s="40">
        <f t="shared" si="1"/>
        <v>5</v>
      </c>
      <c r="AH270" s="40" t="str">
        <f t="shared" si="2"/>
        <v>568796611305</v>
      </c>
      <c r="AI270" s="44">
        <f t="shared" si="3"/>
        <v>5999722</v>
      </c>
      <c r="AJ270" s="47">
        <f>IF(AD270&lt;10000,IFERROR(VLOOKUP(AH270,'BK06'!$X$9:$Y$1196,2,0),""),AD270)</f>
        <v>5999722</v>
      </c>
      <c r="AK270" s="49" t="str">
        <f>IFERROR(VLOOKUP(AH270,'BK06'!$X$9:$Z$1164,3,0),"")</f>
        <v>AC/018P-0350093</v>
      </c>
      <c r="AL270" s="40"/>
      <c r="AM270" s="51" t="str">
        <f t="shared" si="6"/>
        <v>QK co HDBH so 568796611 can phai dong phi 5999722d vao ngay 30/5. Vui long lien he TVV de duoc ho tro thu phi!</v>
      </c>
      <c r="AN270" s="54" t="str">
        <f t="shared" si="5"/>
        <v>01674359448</v>
      </c>
    </row>
    <row r="271" spans="1:40" ht="13.5" customHeight="1">
      <c r="A271" s="25">
        <v>266</v>
      </c>
      <c r="B271" s="28" t="s">
        <v>74</v>
      </c>
      <c r="C271" s="28"/>
      <c r="D271" s="32" t="s">
        <v>80</v>
      </c>
      <c r="E271" s="28" t="s">
        <v>82</v>
      </c>
      <c r="F271" s="32" t="s">
        <v>83</v>
      </c>
      <c r="G271" s="28" t="s">
        <v>84</v>
      </c>
      <c r="H271" s="32" t="s">
        <v>85</v>
      </c>
      <c r="I271" s="28" t="s">
        <v>86</v>
      </c>
      <c r="J271" s="32" t="s">
        <v>166</v>
      </c>
      <c r="K271" s="28" t="s">
        <v>165</v>
      </c>
      <c r="L271" s="28" t="s">
        <v>89</v>
      </c>
      <c r="M271" s="34">
        <v>37733</v>
      </c>
      <c r="N271" s="34"/>
      <c r="O271" s="28" t="s">
        <v>1916</v>
      </c>
      <c r="P271" s="28" t="s">
        <v>1917</v>
      </c>
      <c r="Q271" s="28" t="s">
        <v>1615</v>
      </c>
      <c r="R271" s="28"/>
      <c r="S271" s="28"/>
      <c r="T271" s="28" t="s">
        <v>3094</v>
      </c>
      <c r="U271" s="28" t="s">
        <v>1915</v>
      </c>
      <c r="V271" s="28"/>
      <c r="W271" s="34">
        <v>43615</v>
      </c>
      <c r="X271" s="34">
        <v>43645</v>
      </c>
      <c r="Y271" s="36">
        <v>506400</v>
      </c>
      <c r="Z271" s="36">
        <v>506400</v>
      </c>
      <c r="AA271" s="34">
        <v>43598</v>
      </c>
      <c r="AB271" s="32"/>
      <c r="AC271" s="36">
        <v>506400</v>
      </c>
      <c r="AD271" s="36"/>
      <c r="AE271" s="28" t="s">
        <v>95</v>
      </c>
      <c r="AF271" s="40">
        <f t="shared" si="0"/>
        <v>30</v>
      </c>
      <c r="AG271" s="40">
        <f t="shared" si="1"/>
        <v>5</v>
      </c>
      <c r="AH271" s="40" t="str">
        <f t="shared" si="2"/>
        <v>568693540305</v>
      </c>
      <c r="AI271" s="44">
        <f t="shared" si="3"/>
        <v>506400</v>
      </c>
      <c r="AJ271" s="47">
        <f>IF(AD271&lt;10000,IFERROR(VLOOKUP(AH271,'BK06'!$X$9:$Y$1196,2,0),""),AD271)</f>
        <v>506400</v>
      </c>
      <c r="AK271" s="49" t="str">
        <f>IFERROR(VLOOKUP(AH271,'BK06'!$X$9:$Z$1164,3,0),"")</f>
        <v>AC/018P-0350090</v>
      </c>
      <c r="AL271" s="40"/>
      <c r="AM271" s="51" t="str">
        <f t="shared" si="6"/>
        <v>QK co HDBH so 568693540 can phai dong phi 506400d vao ngay 30/5. Vui long lien he TVV de duoc ho tro thu phi!</v>
      </c>
      <c r="AN271" s="54" t="str">
        <f t="shared" si="5"/>
        <v>01696116066</v>
      </c>
    </row>
    <row r="272" spans="1:40" ht="13.5" customHeight="1">
      <c r="A272" s="25">
        <v>267</v>
      </c>
      <c r="B272" s="28" t="s">
        <v>74</v>
      </c>
      <c r="C272" s="28"/>
      <c r="D272" s="32" t="s">
        <v>80</v>
      </c>
      <c r="E272" s="28" t="s">
        <v>82</v>
      </c>
      <c r="F272" s="32" t="s">
        <v>83</v>
      </c>
      <c r="G272" s="28" t="s">
        <v>84</v>
      </c>
      <c r="H272" s="32" t="s">
        <v>85</v>
      </c>
      <c r="I272" s="28" t="s">
        <v>86</v>
      </c>
      <c r="J272" s="32" t="s">
        <v>166</v>
      </c>
      <c r="K272" s="28" t="s">
        <v>165</v>
      </c>
      <c r="L272" s="28" t="s">
        <v>89</v>
      </c>
      <c r="M272" s="34">
        <v>37733</v>
      </c>
      <c r="N272" s="34"/>
      <c r="O272" s="28" t="s">
        <v>440</v>
      </c>
      <c r="P272" s="28" t="s">
        <v>441</v>
      </c>
      <c r="Q272" s="28" t="s">
        <v>834</v>
      </c>
      <c r="R272" s="28" t="s">
        <v>835</v>
      </c>
      <c r="S272" s="28"/>
      <c r="T272" s="28"/>
      <c r="U272" s="28" t="s">
        <v>1925</v>
      </c>
      <c r="V272" s="28"/>
      <c r="W272" s="34">
        <v>43616</v>
      </c>
      <c r="X272" s="34">
        <v>43645</v>
      </c>
      <c r="Y272" s="36">
        <v>500000</v>
      </c>
      <c r="Z272" s="36">
        <v>500000</v>
      </c>
      <c r="AA272" s="34">
        <v>43598</v>
      </c>
      <c r="AB272" s="32"/>
      <c r="AC272" s="36">
        <v>500000</v>
      </c>
      <c r="AD272" s="36"/>
      <c r="AE272" s="28" t="s">
        <v>95</v>
      </c>
      <c r="AF272" s="40">
        <f t="shared" si="0"/>
        <v>31</v>
      </c>
      <c r="AG272" s="40">
        <f t="shared" si="1"/>
        <v>5</v>
      </c>
      <c r="AH272" s="40" t="str">
        <f t="shared" si="2"/>
        <v>568797458315</v>
      </c>
      <c r="AI272" s="44">
        <f t="shared" si="3"/>
        <v>500000</v>
      </c>
      <c r="AJ272" s="47">
        <f>IF(AD272&lt;10000,IFERROR(VLOOKUP(AH272,'BK06'!$X$9:$Y$1196,2,0),""),AD272)</f>
        <v>500000</v>
      </c>
      <c r="AK272" s="49" t="str">
        <f>IFERROR(VLOOKUP(AH272,'BK06'!$X$9:$Z$1164,3,0),"")</f>
        <v>AC/018P-0350094</v>
      </c>
      <c r="AL272" s="40"/>
      <c r="AM272" s="51" t="str">
        <f t="shared" si="6"/>
        <v>QK co HDBH so 568797458 can phai dong phi 500000d vao ngay 31/5. Vui long lien he TVV de duoc ho tro thu phi!</v>
      </c>
      <c r="AN272" s="54" t="str">
        <f t="shared" si="5"/>
        <v>01653075234</v>
      </c>
    </row>
    <row r="273" spans="1:40" ht="13.5" customHeight="1">
      <c r="A273" s="25">
        <v>268</v>
      </c>
      <c r="B273" s="28" t="s">
        <v>74</v>
      </c>
      <c r="C273" s="28"/>
      <c r="D273" s="32" t="s">
        <v>80</v>
      </c>
      <c r="E273" s="28" t="s">
        <v>82</v>
      </c>
      <c r="F273" s="32" t="s">
        <v>83</v>
      </c>
      <c r="G273" s="28" t="s">
        <v>84</v>
      </c>
      <c r="H273" s="32" t="s">
        <v>85</v>
      </c>
      <c r="I273" s="28" t="s">
        <v>86</v>
      </c>
      <c r="J273" s="32" t="s">
        <v>166</v>
      </c>
      <c r="K273" s="28" t="s">
        <v>165</v>
      </c>
      <c r="L273" s="28" t="s">
        <v>89</v>
      </c>
      <c r="M273" s="34">
        <v>37733</v>
      </c>
      <c r="N273" s="34"/>
      <c r="O273" s="28" t="s">
        <v>1928</v>
      </c>
      <c r="P273" s="28" t="s">
        <v>442</v>
      </c>
      <c r="Q273" s="28" t="s">
        <v>2685</v>
      </c>
      <c r="R273" s="28"/>
      <c r="S273" s="28"/>
      <c r="T273" s="28"/>
      <c r="U273" s="28" t="s">
        <v>1927</v>
      </c>
      <c r="V273" s="28"/>
      <c r="W273" s="34">
        <v>43616</v>
      </c>
      <c r="X273" s="34">
        <v>43707</v>
      </c>
      <c r="Y273" s="36">
        <v>500000</v>
      </c>
      <c r="Z273" s="36">
        <v>500000</v>
      </c>
      <c r="AA273" s="34">
        <v>43602</v>
      </c>
      <c r="AB273" s="32"/>
      <c r="AC273" s="36">
        <v>500000</v>
      </c>
      <c r="AD273" s="36"/>
      <c r="AE273" s="28" t="s">
        <v>95</v>
      </c>
      <c r="AF273" s="40">
        <f t="shared" si="0"/>
        <v>31</v>
      </c>
      <c r="AG273" s="40">
        <f t="shared" si="1"/>
        <v>5</v>
      </c>
      <c r="AH273" s="40" t="str">
        <f t="shared" si="2"/>
        <v>568798132315</v>
      </c>
      <c r="AI273" s="44">
        <f t="shared" si="3"/>
        <v>500000</v>
      </c>
      <c r="AJ273" s="47">
        <f>IF(AD273&lt;10000,IFERROR(VLOOKUP(AH273,'BK06'!$X$9:$Y$1196,2,0),""),AD273)</f>
        <v>500000</v>
      </c>
      <c r="AK273" s="49" t="str">
        <f>IFERROR(VLOOKUP(AH273,'BK06'!$X$9:$Z$1164,3,0),"")</f>
        <v>AC/018P-0350095</v>
      </c>
      <c r="AL273" s="40"/>
      <c r="AM273" s="51" t="str">
        <f t="shared" si="6"/>
        <v>QK co HDBH so 568798132 can phai dong phi 500000d vao ngay 31/5. Vui long lien he TVV de duoc ho tro thu phi!</v>
      </c>
      <c r="AN273" s="54" t="str">
        <f t="shared" si="5"/>
        <v/>
      </c>
    </row>
    <row r="274" spans="1:40" ht="13.5" customHeight="1">
      <c r="A274" s="25">
        <v>269</v>
      </c>
      <c r="B274" s="28" t="s">
        <v>74</v>
      </c>
      <c r="C274" s="28"/>
      <c r="D274" s="32" t="s">
        <v>80</v>
      </c>
      <c r="E274" s="28" t="s">
        <v>82</v>
      </c>
      <c r="F274" s="32" t="s">
        <v>83</v>
      </c>
      <c r="G274" s="28" t="s">
        <v>84</v>
      </c>
      <c r="H274" s="32" t="s">
        <v>85</v>
      </c>
      <c r="I274" s="28" t="s">
        <v>86</v>
      </c>
      <c r="J274" s="32" t="s">
        <v>188</v>
      </c>
      <c r="K274" s="28" t="s">
        <v>187</v>
      </c>
      <c r="L274" s="28" t="s">
        <v>89</v>
      </c>
      <c r="M274" s="34">
        <v>37748</v>
      </c>
      <c r="N274" s="34"/>
      <c r="O274" s="28" t="s">
        <v>191</v>
      </c>
      <c r="P274" s="28" t="s">
        <v>192</v>
      </c>
      <c r="Q274" s="28" t="s">
        <v>3123</v>
      </c>
      <c r="R274" s="28"/>
      <c r="S274" s="28"/>
      <c r="T274" s="28" t="s">
        <v>3124</v>
      </c>
      <c r="U274" s="28" t="s">
        <v>190</v>
      </c>
      <c r="V274" s="28"/>
      <c r="W274" s="34">
        <v>43527</v>
      </c>
      <c r="X274" s="34">
        <v>43557</v>
      </c>
      <c r="Y274" s="36">
        <v>1000000</v>
      </c>
      <c r="Z274" s="36">
        <v>1000000</v>
      </c>
      <c r="AA274" s="34">
        <v>43592</v>
      </c>
      <c r="AB274" s="32"/>
      <c r="AC274" s="36">
        <v>1000000</v>
      </c>
      <c r="AD274" s="36"/>
      <c r="AE274" s="28" t="s">
        <v>95</v>
      </c>
      <c r="AF274" s="40">
        <f t="shared" si="0"/>
        <v>3</v>
      </c>
      <c r="AG274" s="40">
        <f t="shared" si="1"/>
        <v>3</v>
      </c>
      <c r="AH274" s="40" t="str">
        <f t="shared" si="2"/>
        <v>56933503733</v>
      </c>
      <c r="AI274" s="44">
        <f t="shared" si="3"/>
        <v>1000000</v>
      </c>
      <c r="AJ274" s="47">
        <f>IF(AD274&lt;10000,IFERROR(VLOOKUP(AH274,'BK06'!$X$9:$Y$1196,2,0),""),AD274)</f>
        <v>1000000</v>
      </c>
      <c r="AK274" s="49" t="str">
        <f>IFERROR(VLOOKUP(AH274,'BK06'!$X$9:$Z$1164,3,0),"")</f>
        <v>AC/018P-0347680</v>
      </c>
      <c r="AL274" s="40"/>
      <c r="AM274" s="51"/>
      <c r="AN274" s="54" t="str">
        <f t="shared" si="5"/>
        <v>0945419733</v>
      </c>
    </row>
    <row r="275" spans="1:40" ht="13.5" customHeight="1">
      <c r="A275" s="25">
        <v>270</v>
      </c>
      <c r="B275" s="28" t="s">
        <v>74</v>
      </c>
      <c r="C275" s="28"/>
      <c r="D275" s="32" t="s">
        <v>80</v>
      </c>
      <c r="E275" s="28" t="s">
        <v>82</v>
      </c>
      <c r="F275" s="32" t="s">
        <v>83</v>
      </c>
      <c r="G275" s="28" t="s">
        <v>84</v>
      </c>
      <c r="H275" s="32" t="s">
        <v>85</v>
      </c>
      <c r="I275" s="28" t="s">
        <v>86</v>
      </c>
      <c r="J275" s="32" t="s">
        <v>188</v>
      </c>
      <c r="K275" s="28" t="s">
        <v>187</v>
      </c>
      <c r="L275" s="28" t="s">
        <v>89</v>
      </c>
      <c r="M275" s="34">
        <v>37748</v>
      </c>
      <c r="N275" s="34"/>
      <c r="O275" s="28" t="s">
        <v>191</v>
      </c>
      <c r="P275" s="28" t="s">
        <v>192</v>
      </c>
      <c r="Q275" s="28" t="s">
        <v>3123</v>
      </c>
      <c r="R275" s="28"/>
      <c r="S275" s="28"/>
      <c r="T275" s="28" t="s">
        <v>3124</v>
      </c>
      <c r="U275" s="28" t="s">
        <v>3132</v>
      </c>
      <c r="V275" s="28"/>
      <c r="W275" s="34">
        <v>43558</v>
      </c>
      <c r="X275" s="34">
        <v>43587</v>
      </c>
      <c r="Y275" s="36">
        <v>1000000</v>
      </c>
      <c r="Z275" s="36"/>
      <c r="AA275" s="34"/>
      <c r="AB275" s="32"/>
      <c r="AC275" s="36">
        <v>1000000</v>
      </c>
      <c r="AD275" s="36"/>
      <c r="AE275" s="28" t="s">
        <v>95</v>
      </c>
      <c r="AF275" s="40">
        <f t="shared" si="0"/>
        <v>3</v>
      </c>
      <c r="AG275" s="40">
        <f t="shared" si="1"/>
        <v>4</v>
      </c>
      <c r="AH275" s="40" t="str">
        <f t="shared" si="2"/>
        <v>56933503734</v>
      </c>
      <c r="AI275" s="44">
        <f t="shared" si="3"/>
        <v>1000000</v>
      </c>
      <c r="AJ275" s="47" t="str">
        <f>IF(AD275&lt;10000,IFERROR(VLOOKUP(AH275,'BK06'!$X$9:$Y$1196,2,0),""),AD275)</f>
        <v/>
      </c>
      <c r="AK275" s="49" t="str">
        <f>IFERROR(VLOOKUP(AH275,'BK06'!$X$9:$Z$1164,3,0),"")</f>
        <v/>
      </c>
      <c r="AL275" s="40"/>
      <c r="AM275" s="51" t="str">
        <f t="shared" ref="AM275:AM349" si="7">CONCATENATE("QK co HDBH so ",O275," can phai dong phi ",Y275,"d vao ngay ",AF275,"/",AG275,". Vui long lien he TVV de duoc ho tro thu phi","!")</f>
        <v>QK co HDBH so 569335037 can phai dong phi 1000000d vao ngay 3/4. Vui long lien he TVV de duoc ho tro thu phi!</v>
      </c>
      <c r="AN275" s="54" t="str">
        <f t="shared" si="5"/>
        <v>0945419733</v>
      </c>
    </row>
    <row r="276" spans="1:40" ht="13.5" customHeight="1">
      <c r="A276" s="25">
        <v>271</v>
      </c>
      <c r="B276" s="28" t="s">
        <v>74</v>
      </c>
      <c r="C276" s="28"/>
      <c r="D276" s="32" t="s">
        <v>80</v>
      </c>
      <c r="E276" s="28" t="s">
        <v>82</v>
      </c>
      <c r="F276" s="32" t="s">
        <v>83</v>
      </c>
      <c r="G276" s="28" t="s">
        <v>84</v>
      </c>
      <c r="H276" s="32" t="s">
        <v>85</v>
      </c>
      <c r="I276" s="28" t="s">
        <v>86</v>
      </c>
      <c r="J276" s="32" t="s">
        <v>188</v>
      </c>
      <c r="K276" s="28" t="s">
        <v>187</v>
      </c>
      <c r="L276" s="28" t="s">
        <v>89</v>
      </c>
      <c r="M276" s="34">
        <v>37748</v>
      </c>
      <c r="N276" s="34"/>
      <c r="O276" s="28" t="s">
        <v>2037</v>
      </c>
      <c r="P276" s="28" t="s">
        <v>2038</v>
      </c>
      <c r="Q276" s="28" t="s">
        <v>3145</v>
      </c>
      <c r="R276" s="28" t="s">
        <v>3146</v>
      </c>
      <c r="S276" s="28"/>
      <c r="T276" s="28"/>
      <c r="U276" s="28" t="s">
        <v>3147</v>
      </c>
      <c r="V276" s="28" t="s">
        <v>2035</v>
      </c>
      <c r="W276" s="34">
        <v>43580</v>
      </c>
      <c r="X276" s="34">
        <v>43609</v>
      </c>
      <c r="Y276" s="36">
        <v>46700</v>
      </c>
      <c r="Z276" s="36">
        <v>46700</v>
      </c>
      <c r="AA276" s="34">
        <v>43605</v>
      </c>
      <c r="AB276" s="32"/>
      <c r="AC276" s="36">
        <v>46700</v>
      </c>
      <c r="AD276" s="36"/>
      <c r="AE276" s="28" t="s">
        <v>180</v>
      </c>
      <c r="AF276" s="40">
        <f t="shared" si="0"/>
        <v>25</v>
      </c>
      <c r="AG276" s="40">
        <f t="shared" si="1"/>
        <v>4</v>
      </c>
      <c r="AH276" s="40" t="str">
        <f t="shared" si="2"/>
        <v>02301800203911254</v>
      </c>
      <c r="AI276" s="44">
        <f t="shared" si="3"/>
        <v>46700</v>
      </c>
      <c r="AJ276" s="47" t="str">
        <f>IF(AD276&lt;10000,IFERROR(VLOOKUP(AH276,'BK06'!$X$9:$Y$1196,2,0),""),AD276)</f>
        <v/>
      </c>
      <c r="AK276" s="49" t="str">
        <f>IFERROR(VLOOKUP(AH276,'BK06'!$X$9:$Z$1164,3,0),"")</f>
        <v/>
      </c>
      <c r="AL276" s="40"/>
      <c r="AM276" s="51" t="str">
        <f t="shared" si="7"/>
        <v>QK co HDBH so 02301800203911 can phai dong phi 46700d vao ngay 25/4. Vui long lien he TVV de duoc ho tro thu phi!</v>
      </c>
      <c r="AN276" s="54" t="str">
        <f t="shared" si="5"/>
        <v>0389051616</v>
      </c>
    </row>
    <row r="277" spans="1:40" ht="13.5" customHeight="1">
      <c r="A277" s="25">
        <v>272</v>
      </c>
      <c r="B277" s="28" t="s">
        <v>74</v>
      </c>
      <c r="C277" s="28"/>
      <c r="D277" s="32" t="s">
        <v>80</v>
      </c>
      <c r="E277" s="28" t="s">
        <v>82</v>
      </c>
      <c r="F277" s="32" t="s">
        <v>83</v>
      </c>
      <c r="G277" s="28" t="s">
        <v>84</v>
      </c>
      <c r="H277" s="32" t="s">
        <v>85</v>
      </c>
      <c r="I277" s="28" t="s">
        <v>86</v>
      </c>
      <c r="J277" s="32" t="s">
        <v>188</v>
      </c>
      <c r="K277" s="28" t="s">
        <v>187</v>
      </c>
      <c r="L277" s="28" t="s">
        <v>89</v>
      </c>
      <c r="M277" s="34">
        <v>37748</v>
      </c>
      <c r="N277" s="34"/>
      <c r="O277" s="28" t="s">
        <v>191</v>
      </c>
      <c r="P277" s="28" t="s">
        <v>192</v>
      </c>
      <c r="Q277" s="28" t="s">
        <v>3123</v>
      </c>
      <c r="R277" s="28"/>
      <c r="S277" s="28"/>
      <c r="T277" s="28" t="s">
        <v>3124</v>
      </c>
      <c r="U277" s="28" t="s">
        <v>3159</v>
      </c>
      <c r="V277" s="28"/>
      <c r="W277" s="34">
        <v>43588</v>
      </c>
      <c r="X277" s="34">
        <v>43618</v>
      </c>
      <c r="Y277" s="36">
        <v>1000000</v>
      </c>
      <c r="Z277" s="36"/>
      <c r="AA277" s="34"/>
      <c r="AB277" s="32"/>
      <c r="AC277" s="36">
        <v>1000000</v>
      </c>
      <c r="AD277" s="36"/>
      <c r="AE277" s="28" t="s">
        <v>95</v>
      </c>
      <c r="AF277" s="40">
        <f t="shared" si="0"/>
        <v>3</v>
      </c>
      <c r="AG277" s="40">
        <f t="shared" si="1"/>
        <v>5</v>
      </c>
      <c r="AH277" s="40" t="str">
        <f t="shared" si="2"/>
        <v>56933503735</v>
      </c>
      <c r="AI277" s="44">
        <f t="shared" si="3"/>
        <v>1000000</v>
      </c>
      <c r="AJ277" s="47" t="str">
        <f>IF(AD277&lt;10000,IFERROR(VLOOKUP(AH277,'BK06'!$X$9:$Y$1196,2,0),""),AD277)</f>
        <v/>
      </c>
      <c r="AK277" s="49" t="str">
        <f>IFERROR(VLOOKUP(AH277,'BK06'!$X$9:$Z$1164,3,0),"")</f>
        <v/>
      </c>
      <c r="AL277" s="40"/>
      <c r="AM277" s="51" t="str">
        <f t="shared" si="7"/>
        <v>QK co HDBH so 569335037 can phai dong phi 1000000d vao ngay 3/5. Vui long lien he TVV de duoc ho tro thu phi!</v>
      </c>
      <c r="AN277" s="54" t="str">
        <f t="shared" si="5"/>
        <v>0945419733</v>
      </c>
    </row>
    <row r="278" spans="1:40" ht="13.5" customHeight="1">
      <c r="A278" s="25">
        <v>273</v>
      </c>
      <c r="B278" s="28" t="s">
        <v>74</v>
      </c>
      <c r="C278" s="28"/>
      <c r="D278" s="32" t="s">
        <v>80</v>
      </c>
      <c r="E278" s="28" t="s">
        <v>82</v>
      </c>
      <c r="F278" s="32" t="s">
        <v>83</v>
      </c>
      <c r="G278" s="28" t="s">
        <v>84</v>
      </c>
      <c r="H278" s="32" t="s">
        <v>85</v>
      </c>
      <c r="I278" s="28" t="s">
        <v>86</v>
      </c>
      <c r="J278" s="32" t="s">
        <v>188</v>
      </c>
      <c r="K278" s="28" t="s">
        <v>187</v>
      </c>
      <c r="L278" s="28" t="s">
        <v>89</v>
      </c>
      <c r="M278" s="34">
        <v>37748</v>
      </c>
      <c r="N278" s="34"/>
      <c r="O278" s="28" t="s">
        <v>1935</v>
      </c>
      <c r="P278" s="28" t="s">
        <v>1936</v>
      </c>
      <c r="Q278" s="28" t="s">
        <v>3168</v>
      </c>
      <c r="R278" s="28"/>
      <c r="S278" s="28"/>
      <c r="T278" s="28" t="s">
        <v>3169</v>
      </c>
      <c r="U278" s="28" t="s">
        <v>1934</v>
      </c>
      <c r="V278" s="28"/>
      <c r="W278" s="34">
        <v>43589</v>
      </c>
      <c r="X278" s="34">
        <v>43772</v>
      </c>
      <c r="Y278" s="36">
        <v>3000000</v>
      </c>
      <c r="Z278" s="36">
        <v>3000000</v>
      </c>
      <c r="AA278" s="34">
        <v>43607</v>
      </c>
      <c r="AB278" s="32"/>
      <c r="AC278" s="36">
        <v>3000000</v>
      </c>
      <c r="AD278" s="36"/>
      <c r="AE278" s="28" t="s">
        <v>95</v>
      </c>
      <c r="AF278" s="40">
        <f t="shared" si="0"/>
        <v>4</v>
      </c>
      <c r="AG278" s="40">
        <f t="shared" si="1"/>
        <v>5</v>
      </c>
      <c r="AH278" s="40" t="str">
        <f t="shared" si="2"/>
        <v>56923385045</v>
      </c>
      <c r="AI278" s="44">
        <f t="shared" si="3"/>
        <v>3000000</v>
      </c>
      <c r="AJ278" s="47">
        <f>IF(AD278&lt;10000,IFERROR(VLOOKUP(AH278,'BK06'!$X$9:$Y$1196,2,0),""),AD278)</f>
        <v>3000000</v>
      </c>
      <c r="AK278" s="49" t="str">
        <f>IFERROR(VLOOKUP(AH278,'BK06'!$X$9:$Z$1164,3,0),"")</f>
        <v>AC/018P-0350097</v>
      </c>
      <c r="AL278" s="40"/>
      <c r="AM278" s="51" t="str">
        <f t="shared" si="7"/>
        <v>QK co HDBH so 569233850 can phai dong phi 3000000d vao ngay 4/5. Vui long lien he TVV de duoc ho tro thu phi!</v>
      </c>
      <c r="AN278" s="54" t="str">
        <f t="shared" si="5"/>
        <v>01668258633</v>
      </c>
    </row>
    <row r="279" spans="1:40" ht="13.5" customHeight="1">
      <c r="A279" s="25">
        <v>274</v>
      </c>
      <c r="B279" s="28" t="s">
        <v>74</v>
      </c>
      <c r="C279" s="28"/>
      <c r="D279" s="32" t="s">
        <v>80</v>
      </c>
      <c r="E279" s="28" t="s">
        <v>82</v>
      </c>
      <c r="F279" s="32" t="s">
        <v>83</v>
      </c>
      <c r="G279" s="28" t="s">
        <v>84</v>
      </c>
      <c r="H279" s="32" t="s">
        <v>85</v>
      </c>
      <c r="I279" s="28" t="s">
        <v>86</v>
      </c>
      <c r="J279" s="32" t="s">
        <v>188</v>
      </c>
      <c r="K279" s="28" t="s">
        <v>187</v>
      </c>
      <c r="L279" s="28" t="s">
        <v>89</v>
      </c>
      <c r="M279" s="34">
        <v>37748</v>
      </c>
      <c r="N279" s="34"/>
      <c r="O279" s="28" t="s">
        <v>1939</v>
      </c>
      <c r="P279" s="28" t="s">
        <v>1940</v>
      </c>
      <c r="Q279" s="28" t="s">
        <v>3174</v>
      </c>
      <c r="R279" s="28"/>
      <c r="S279" s="28"/>
      <c r="T279" s="28"/>
      <c r="U279" s="28" t="s">
        <v>1937</v>
      </c>
      <c r="V279" s="28" t="s">
        <v>1937</v>
      </c>
      <c r="W279" s="34">
        <v>43590</v>
      </c>
      <c r="X279" s="34">
        <v>43620</v>
      </c>
      <c r="Y279" s="36">
        <v>49900</v>
      </c>
      <c r="Z279" s="36">
        <v>49900</v>
      </c>
      <c r="AA279" s="34">
        <v>43607</v>
      </c>
      <c r="AB279" s="32"/>
      <c r="AC279" s="36">
        <v>49900</v>
      </c>
      <c r="AD279" s="36"/>
      <c r="AE279" s="28" t="s">
        <v>180</v>
      </c>
      <c r="AF279" s="40">
        <f t="shared" si="0"/>
        <v>5</v>
      </c>
      <c r="AG279" s="40">
        <f t="shared" si="1"/>
        <v>5</v>
      </c>
      <c r="AH279" s="40" t="str">
        <f t="shared" si="2"/>
        <v>0230180022745055</v>
      </c>
      <c r="AI279" s="44">
        <f t="shared" si="3"/>
        <v>49900</v>
      </c>
      <c r="AJ279" s="47">
        <f>IF(AD279&lt;10000,IFERROR(VLOOKUP(AH279,'BK06'!$X$9:$Y$1196,2,0),""),AD279)</f>
        <v>49900</v>
      </c>
      <c r="AK279" s="49" t="str">
        <f>IFERROR(VLOOKUP(AH279,'BK06'!$X$9:$Z$1164,3,0),"")</f>
        <v>AC/018P-0350099</v>
      </c>
      <c r="AL279" s="40"/>
      <c r="AM279" s="51" t="str">
        <f t="shared" si="7"/>
        <v>QK co HDBH so 02301800227450 can phai dong phi 49900d vao ngay 5/5. Vui long lien he TVV de duoc ho tro thu phi!</v>
      </c>
      <c r="AN279" s="54" t="str">
        <f t="shared" si="5"/>
        <v/>
      </c>
    </row>
    <row r="280" spans="1:40" ht="13.5" customHeight="1">
      <c r="A280" s="25">
        <v>275</v>
      </c>
      <c r="B280" s="28" t="s">
        <v>74</v>
      </c>
      <c r="C280" s="28"/>
      <c r="D280" s="32" t="s">
        <v>80</v>
      </c>
      <c r="E280" s="28" t="s">
        <v>82</v>
      </c>
      <c r="F280" s="32" t="s">
        <v>83</v>
      </c>
      <c r="G280" s="28" t="s">
        <v>84</v>
      </c>
      <c r="H280" s="32" t="s">
        <v>85</v>
      </c>
      <c r="I280" s="28" t="s">
        <v>86</v>
      </c>
      <c r="J280" s="32" t="s">
        <v>188</v>
      </c>
      <c r="K280" s="28" t="s">
        <v>187</v>
      </c>
      <c r="L280" s="28" t="s">
        <v>89</v>
      </c>
      <c r="M280" s="34">
        <v>37748</v>
      </c>
      <c r="N280" s="34"/>
      <c r="O280" s="28" t="s">
        <v>3183</v>
      </c>
      <c r="P280" s="28" t="s">
        <v>3184</v>
      </c>
      <c r="Q280" s="28" t="s">
        <v>3185</v>
      </c>
      <c r="R280" s="28" t="s">
        <v>3186</v>
      </c>
      <c r="S280" s="28"/>
      <c r="T280" s="28"/>
      <c r="U280" s="28" t="s">
        <v>3187</v>
      </c>
      <c r="V280" s="28"/>
      <c r="W280" s="34">
        <v>43590</v>
      </c>
      <c r="X280" s="34">
        <v>43955</v>
      </c>
      <c r="Y280" s="36">
        <v>473100</v>
      </c>
      <c r="Z280" s="36"/>
      <c r="AA280" s="34"/>
      <c r="AB280" s="32"/>
      <c r="AC280" s="36">
        <v>473100</v>
      </c>
      <c r="AD280" s="36"/>
      <c r="AE280" s="28" t="s">
        <v>180</v>
      </c>
      <c r="AF280" s="40">
        <f t="shared" si="0"/>
        <v>5</v>
      </c>
      <c r="AG280" s="40">
        <f t="shared" si="1"/>
        <v>5</v>
      </c>
      <c r="AH280" s="40" t="str">
        <f t="shared" si="2"/>
        <v>0230180014105355</v>
      </c>
      <c r="AI280" s="44">
        <f t="shared" si="3"/>
        <v>473100</v>
      </c>
      <c r="AJ280" s="47" t="str">
        <f>IF(AD280&lt;10000,IFERROR(VLOOKUP(AH280,'BK06'!$X$9:$Y$1196,2,0),""),AD280)</f>
        <v/>
      </c>
      <c r="AK280" s="49" t="str">
        <f>IFERROR(VLOOKUP(AH280,'BK06'!$X$9:$Z$1164,3,0),"")</f>
        <v/>
      </c>
      <c r="AL280" s="40"/>
      <c r="AM280" s="51" t="str">
        <f t="shared" si="7"/>
        <v>QK co HDBH so 02301800141053 can phai dong phi 473100d vao ngay 5/5. Vui long lien he TVV de duoc ho tro thu phi!</v>
      </c>
      <c r="AN280" s="54" t="str">
        <f t="shared" si="5"/>
        <v>0345658716</v>
      </c>
    </row>
    <row r="281" spans="1:40" ht="13.5" customHeight="1">
      <c r="A281" s="25">
        <v>276</v>
      </c>
      <c r="B281" s="28" t="s">
        <v>74</v>
      </c>
      <c r="C281" s="28"/>
      <c r="D281" s="32" t="s">
        <v>80</v>
      </c>
      <c r="E281" s="28" t="s">
        <v>82</v>
      </c>
      <c r="F281" s="32" t="s">
        <v>83</v>
      </c>
      <c r="G281" s="28" t="s">
        <v>84</v>
      </c>
      <c r="H281" s="32" t="s">
        <v>85</v>
      </c>
      <c r="I281" s="28" t="s">
        <v>86</v>
      </c>
      <c r="J281" s="32" t="s">
        <v>188</v>
      </c>
      <c r="K281" s="28" t="s">
        <v>187</v>
      </c>
      <c r="L281" s="28" t="s">
        <v>89</v>
      </c>
      <c r="M281" s="34">
        <v>37748</v>
      </c>
      <c r="N281" s="34"/>
      <c r="O281" s="28" t="s">
        <v>1945</v>
      </c>
      <c r="P281" s="28" t="s">
        <v>1946</v>
      </c>
      <c r="Q281" s="28" t="s">
        <v>3196</v>
      </c>
      <c r="R281" s="28"/>
      <c r="S281" s="28"/>
      <c r="T281" s="28"/>
      <c r="U281" s="28" t="s">
        <v>1943</v>
      </c>
      <c r="V281" s="28" t="s">
        <v>1943</v>
      </c>
      <c r="W281" s="34">
        <v>43592</v>
      </c>
      <c r="X281" s="34">
        <v>43622</v>
      </c>
      <c r="Y281" s="36">
        <v>106800</v>
      </c>
      <c r="Z281" s="36">
        <v>106800</v>
      </c>
      <c r="AA281" s="34">
        <v>43607</v>
      </c>
      <c r="AB281" s="32"/>
      <c r="AC281" s="36">
        <v>106800</v>
      </c>
      <c r="AD281" s="36"/>
      <c r="AE281" s="28" t="s">
        <v>180</v>
      </c>
      <c r="AF281" s="40">
        <f t="shared" si="0"/>
        <v>7</v>
      </c>
      <c r="AG281" s="40">
        <f t="shared" si="1"/>
        <v>5</v>
      </c>
      <c r="AH281" s="40" t="str">
        <f t="shared" si="2"/>
        <v>0230180022339175</v>
      </c>
      <c r="AI281" s="44">
        <f t="shared" si="3"/>
        <v>106800</v>
      </c>
      <c r="AJ281" s="47">
        <f>IF(AD281&lt;10000,IFERROR(VLOOKUP(AH281,'BK06'!$X$9:$Y$1196,2,0),""),AD281)</f>
        <v>106800</v>
      </c>
      <c r="AK281" s="49" t="str">
        <f>IFERROR(VLOOKUP(AH281,'BK06'!$X$9:$Z$1164,3,0),"")</f>
        <v>AC/018P-0350100</v>
      </c>
      <c r="AL281" s="40"/>
      <c r="AM281" s="51" t="str">
        <f t="shared" si="7"/>
        <v>QK co HDBH so 02301800223391 can phai dong phi 106800d vao ngay 7/5. Vui long lien he TVV de duoc ho tro thu phi!</v>
      </c>
      <c r="AN281" s="54" t="str">
        <f t="shared" si="5"/>
        <v/>
      </c>
    </row>
    <row r="282" spans="1:40" ht="13.5" customHeight="1">
      <c r="A282" s="25">
        <v>277</v>
      </c>
      <c r="B282" s="28" t="s">
        <v>74</v>
      </c>
      <c r="C282" s="28"/>
      <c r="D282" s="32" t="s">
        <v>80</v>
      </c>
      <c r="E282" s="28" t="s">
        <v>82</v>
      </c>
      <c r="F282" s="32" t="s">
        <v>83</v>
      </c>
      <c r="G282" s="28" t="s">
        <v>84</v>
      </c>
      <c r="H282" s="32" t="s">
        <v>85</v>
      </c>
      <c r="I282" s="28" t="s">
        <v>86</v>
      </c>
      <c r="J282" s="32" t="s">
        <v>188</v>
      </c>
      <c r="K282" s="28" t="s">
        <v>187</v>
      </c>
      <c r="L282" s="28" t="s">
        <v>89</v>
      </c>
      <c r="M282" s="34">
        <v>37748</v>
      </c>
      <c r="N282" s="34"/>
      <c r="O282" s="28" t="s">
        <v>1958</v>
      </c>
      <c r="P282" s="28" t="s">
        <v>1959</v>
      </c>
      <c r="Q282" s="28" t="s">
        <v>1342</v>
      </c>
      <c r="R282" s="28"/>
      <c r="S282" s="28"/>
      <c r="T282" s="28" t="s">
        <v>3205</v>
      </c>
      <c r="U282" s="28" t="s">
        <v>1957</v>
      </c>
      <c r="V282" s="28"/>
      <c r="W282" s="34">
        <v>43593</v>
      </c>
      <c r="X282" s="34">
        <v>43958</v>
      </c>
      <c r="Y282" s="36">
        <v>1500000</v>
      </c>
      <c r="Z282" s="36">
        <v>1500000</v>
      </c>
      <c r="AA282" s="34">
        <v>43605</v>
      </c>
      <c r="AB282" s="32"/>
      <c r="AC282" s="36">
        <v>1500000</v>
      </c>
      <c r="AD282" s="36"/>
      <c r="AE282" s="28" t="s">
        <v>95</v>
      </c>
      <c r="AF282" s="40">
        <f t="shared" si="0"/>
        <v>8</v>
      </c>
      <c r="AG282" s="40">
        <f t="shared" si="1"/>
        <v>5</v>
      </c>
      <c r="AH282" s="40" t="str">
        <f t="shared" si="2"/>
        <v>56839319985</v>
      </c>
      <c r="AI282" s="44">
        <f t="shared" si="3"/>
        <v>1500000</v>
      </c>
      <c r="AJ282" s="47">
        <f>IF(AD282&lt;10000,IFERROR(VLOOKUP(AH282,'BK06'!$X$9:$Y$1196,2,0),""),AD282)</f>
        <v>1500000</v>
      </c>
      <c r="AK282" s="49" t="str">
        <f>IFERROR(VLOOKUP(AH282,'BK06'!$X$9:$Z$1164,3,0),"")</f>
        <v>AC/018P-0350103</v>
      </c>
      <c r="AL282" s="40"/>
      <c r="AM282" s="51" t="str">
        <f t="shared" si="7"/>
        <v>QK co HDBH so 568393199 can phai dong phi 1500000d vao ngay 8/5. Vui long lien he TVV de duoc ho tro thu phi!</v>
      </c>
      <c r="AN282" s="54" t="str">
        <f t="shared" si="5"/>
        <v>0967 584 486</v>
      </c>
    </row>
    <row r="283" spans="1:40" ht="13.5" customHeight="1">
      <c r="A283" s="25">
        <v>278</v>
      </c>
      <c r="B283" s="28" t="s">
        <v>74</v>
      </c>
      <c r="C283" s="28"/>
      <c r="D283" s="32" t="s">
        <v>80</v>
      </c>
      <c r="E283" s="28" t="s">
        <v>82</v>
      </c>
      <c r="F283" s="32" t="s">
        <v>83</v>
      </c>
      <c r="G283" s="28" t="s">
        <v>84</v>
      </c>
      <c r="H283" s="32" t="s">
        <v>85</v>
      </c>
      <c r="I283" s="28" t="s">
        <v>86</v>
      </c>
      <c r="J283" s="32" t="s">
        <v>188</v>
      </c>
      <c r="K283" s="28" t="s">
        <v>187</v>
      </c>
      <c r="L283" s="28" t="s">
        <v>89</v>
      </c>
      <c r="M283" s="34">
        <v>37748</v>
      </c>
      <c r="N283" s="34"/>
      <c r="O283" s="28" t="s">
        <v>1954</v>
      </c>
      <c r="P283" s="28" t="s">
        <v>1955</v>
      </c>
      <c r="Q283" s="28" t="s">
        <v>3209</v>
      </c>
      <c r="R283" s="28"/>
      <c r="S283" s="28" t="s">
        <v>3210</v>
      </c>
      <c r="T283" s="28" t="s">
        <v>3211</v>
      </c>
      <c r="U283" s="28" t="s">
        <v>1953</v>
      </c>
      <c r="V283" s="28"/>
      <c r="W283" s="34">
        <v>43593</v>
      </c>
      <c r="X283" s="34">
        <v>43958</v>
      </c>
      <c r="Y283" s="36">
        <v>6544440</v>
      </c>
      <c r="Z283" s="36">
        <v>6544440</v>
      </c>
      <c r="AA283" s="34">
        <v>43607</v>
      </c>
      <c r="AB283" s="32"/>
      <c r="AC283" s="36">
        <v>6544440</v>
      </c>
      <c r="AD283" s="36"/>
      <c r="AE283" s="28" t="s">
        <v>95</v>
      </c>
      <c r="AF283" s="40">
        <f t="shared" si="0"/>
        <v>8</v>
      </c>
      <c r="AG283" s="40">
        <f t="shared" si="1"/>
        <v>5</v>
      </c>
      <c r="AH283" s="40" t="str">
        <f t="shared" si="2"/>
        <v>56823485285</v>
      </c>
      <c r="AI283" s="44">
        <f t="shared" si="3"/>
        <v>6544440</v>
      </c>
      <c r="AJ283" s="47">
        <f>IF(AD283&lt;10000,IFERROR(VLOOKUP(AH283,'BK06'!$X$9:$Y$1196,2,0),""),AD283)</f>
        <v>6544440</v>
      </c>
      <c r="AK283" s="49" t="str">
        <f>IFERROR(VLOOKUP(AH283,'BK06'!$X$9:$Z$1164,3,0),"")</f>
        <v>AC/018P-0350102</v>
      </c>
      <c r="AL283" s="40"/>
      <c r="AM283" s="51" t="str">
        <f t="shared" si="7"/>
        <v>QK co HDBH so 568234852 can phai dong phi 6544440d vao ngay 8/5. Vui long lien he TVV de duoc ho tro thu phi!</v>
      </c>
      <c r="AN283" s="54" t="str">
        <f t="shared" si="5"/>
        <v>016866188280913808828</v>
      </c>
    </row>
    <row r="284" spans="1:40" ht="13.5" customHeight="1">
      <c r="A284" s="25">
        <v>279</v>
      </c>
      <c r="B284" s="28" t="s">
        <v>74</v>
      </c>
      <c r="C284" s="28"/>
      <c r="D284" s="32" t="s">
        <v>80</v>
      </c>
      <c r="E284" s="28" t="s">
        <v>82</v>
      </c>
      <c r="F284" s="32" t="s">
        <v>83</v>
      </c>
      <c r="G284" s="28" t="s">
        <v>84</v>
      </c>
      <c r="H284" s="32" t="s">
        <v>85</v>
      </c>
      <c r="I284" s="28" t="s">
        <v>86</v>
      </c>
      <c r="J284" s="32" t="s">
        <v>188</v>
      </c>
      <c r="K284" s="28" t="s">
        <v>187</v>
      </c>
      <c r="L284" s="28" t="s">
        <v>89</v>
      </c>
      <c r="M284" s="34">
        <v>37748</v>
      </c>
      <c r="N284" s="34"/>
      <c r="O284" s="28" t="s">
        <v>1949</v>
      </c>
      <c r="P284" s="28" t="s">
        <v>1950</v>
      </c>
      <c r="Q284" s="28" t="s">
        <v>3223</v>
      </c>
      <c r="R284" s="28"/>
      <c r="S284" s="28"/>
      <c r="T284" s="28" t="s">
        <v>3224</v>
      </c>
      <c r="U284" s="28" t="s">
        <v>1948</v>
      </c>
      <c r="V284" s="28"/>
      <c r="W284" s="34">
        <v>43593</v>
      </c>
      <c r="X284" s="34">
        <v>43958</v>
      </c>
      <c r="Y284" s="36">
        <v>6165036</v>
      </c>
      <c r="Z284" s="36">
        <v>6165036</v>
      </c>
      <c r="AA284" s="34">
        <v>43605</v>
      </c>
      <c r="AB284" s="32"/>
      <c r="AC284" s="36">
        <v>6165036</v>
      </c>
      <c r="AD284" s="36"/>
      <c r="AE284" s="28" t="s">
        <v>95</v>
      </c>
      <c r="AF284" s="40">
        <f t="shared" si="0"/>
        <v>8</v>
      </c>
      <c r="AG284" s="40">
        <f t="shared" si="1"/>
        <v>5</v>
      </c>
      <c r="AH284" s="40" t="str">
        <f t="shared" si="2"/>
        <v>56823483985</v>
      </c>
      <c r="AI284" s="44">
        <f t="shared" si="3"/>
        <v>6165036</v>
      </c>
      <c r="AJ284" s="47">
        <f>IF(AD284&lt;10000,IFERROR(VLOOKUP(AH284,'BK06'!$X$9:$Y$1196,2,0),""),AD284)</f>
        <v>6165036</v>
      </c>
      <c r="AK284" s="49" t="str">
        <f>IFERROR(VLOOKUP(AH284,'BK06'!$X$9:$Z$1164,3,0),"")</f>
        <v>AC/018P-0350101</v>
      </c>
      <c r="AL284" s="40"/>
      <c r="AM284" s="51" t="str">
        <f t="shared" si="7"/>
        <v>QK co HDBH so 568234839 can phai dong phi 6165036d vao ngay 8/5. Vui long lien he TVV de duoc ho tro thu phi!</v>
      </c>
      <c r="AN284" s="54" t="str">
        <f t="shared" si="5"/>
        <v>0979328978</v>
      </c>
    </row>
    <row r="285" spans="1:40" ht="13.5" customHeight="1">
      <c r="A285" s="25">
        <v>280</v>
      </c>
      <c r="B285" s="28" t="s">
        <v>74</v>
      </c>
      <c r="C285" s="28"/>
      <c r="D285" s="32" t="s">
        <v>80</v>
      </c>
      <c r="E285" s="28" t="s">
        <v>82</v>
      </c>
      <c r="F285" s="32" t="s">
        <v>83</v>
      </c>
      <c r="G285" s="28" t="s">
        <v>84</v>
      </c>
      <c r="H285" s="32" t="s">
        <v>85</v>
      </c>
      <c r="I285" s="28" t="s">
        <v>86</v>
      </c>
      <c r="J285" s="32" t="s">
        <v>188</v>
      </c>
      <c r="K285" s="28" t="s">
        <v>187</v>
      </c>
      <c r="L285" s="28" t="s">
        <v>89</v>
      </c>
      <c r="M285" s="34">
        <v>37748</v>
      </c>
      <c r="N285" s="34"/>
      <c r="O285" s="28" t="s">
        <v>3233</v>
      </c>
      <c r="P285" s="28" t="s">
        <v>494</v>
      </c>
      <c r="Q285" s="28" t="s">
        <v>362</v>
      </c>
      <c r="R285" s="28"/>
      <c r="S285" s="28"/>
      <c r="T285" s="28" t="s">
        <v>3234</v>
      </c>
      <c r="U285" s="28" t="s">
        <v>3235</v>
      </c>
      <c r="V285" s="28"/>
      <c r="W285" s="34">
        <v>43595</v>
      </c>
      <c r="X285" s="34">
        <v>43778</v>
      </c>
      <c r="Y285" s="36">
        <v>2576734</v>
      </c>
      <c r="Z285" s="36"/>
      <c r="AA285" s="34"/>
      <c r="AB285" s="32"/>
      <c r="AC285" s="36">
        <v>2576734</v>
      </c>
      <c r="AD285" s="36"/>
      <c r="AE285" s="28" t="s">
        <v>95</v>
      </c>
      <c r="AF285" s="40">
        <f t="shared" si="0"/>
        <v>10</v>
      </c>
      <c r="AG285" s="40">
        <f t="shared" si="1"/>
        <v>5</v>
      </c>
      <c r="AH285" s="40" t="str">
        <f t="shared" si="2"/>
        <v>568492225105</v>
      </c>
      <c r="AI285" s="44">
        <f t="shared" si="3"/>
        <v>2576734</v>
      </c>
      <c r="AJ285" s="47" t="str">
        <f>IF(AD285&lt;10000,IFERROR(VLOOKUP(AH285,'BK06'!$X$9:$Y$1196,2,0),""),AD285)</f>
        <v/>
      </c>
      <c r="AK285" s="49" t="str">
        <f>IFERROR(VLOOKUP(AH285,'BK06'!$X$9:$Z$1164,3,0),"")</f>
        <v/>
      </c>
      <c r="AL285" s="40"/>
      <c r="AM285" s="51" t="str">
        <f t="shared" si="7"/>
        <v>QK co HDBH so 568492225 can phai dong phi 2576734d vao ngay 10/5. Vui long lien he TVV de duoc ho tro thu phi!</v>
      </c>
      <c r="AN285" s="54" t="str">
        <f t="shared" si="5"/>
        <v>0967562675</v>
      </c>
    </row>
    <row r="286" spans="1:40" ht="13.5" customHeight="1">
      <c r="A286" s="25">
        <v>281</v>
      </c>
      <c r="B286" s="28" t="s">
        <v>74</v>
      </c>
      <c r="C286" s="28"/>
      <c r="D286" s="32" t="s">
        <v>80</v>
      </c>
      <c r="E286" s="28" t="s">
        <v>82</v>
      </c>
      <c r="F286" s="32" t="s">
        <v>83</v>
      </c>
      <c r="G286" s="28" t="s">
        <v>84</v>
      </c>
      <c r="H286" s="32" t="s">
        <v>85</v>
      </c>
      <c r="I286" s="28" t="s">
        <v>86</v>
      </c>
      <c r="J286" s="32" t="s">
        <v>188</v>
      </c>
      <c r="K286" s="28" t="s">
        <v>187</v>
      </c>
      <c r="L286" s="28" t="s">
        <v>89</v>
      </c>
      <c r="M286" s="34">
        <v>37748</v>
      </c>
      <c r="N286" s="34"/>
      <c r="O286" s="28" t="s">
        <v>1962</v>
      </c>
      <c r="P286" s="28" t="s">
        <v>1963</v>
      </c>
      <c r="Q286" s="28" t="s">
        <v>3248</v>
      </c>
      <c r="R286" s="28" t="s">
        <v>3249</v>
      </c>
      <c r="S286" s="28"/>
      <c r="T286" s="28"/>
      <c r="U286" s="28" t="s">
        <v>1960</v>
      </c>
      <c r="V286" s="28" t="s">
        <v>1960</v>
      </c>
      <c r="W286" s="34">
        <v>43595</v>
      </c>
      <c r="X286" s="34">
        <v>43625</v>
      </c>
      <c r="Y286" s="36">
        <v>64500</v>
      </c>
      <c r="Z286" s="36">
        <v>64500</v>
      </c>
      <c r="AA286" s="34">
        <v>43607</v>
      </c>
      <c r="AB286" s="32"/>
      <c r="AC286" s="36">
        <v>64500</v>
      </c>
      <c r="AD286" s="36"/>
      <c r="AE286" s="28" t="s">
        <v>180</v>
      </c>
      <c r="AF286" s="40">
        <f t="shared" si="0"/>
        <v>10</v>
      </c>
      <c r="AG286" s="40">
        <f t="shared" si="1"/>
        <v>5</v>
      </c>
      <c r="AH286" s="40" t="str">
        <f t="shared" si="2"/>
        <v>02301800151847105</v>
      </c>
      <c r="AI286" s="44">
        <f t="shared" si="3"/>
        <v>64500</v>
      </c>
      <c r="AJ286" s="47">
        <f>IF(AD286&lt;10000,IFERROR(VLOOKUP(AH286,'BK06'!$X$9:$Y$1196,2,0),""),AD286)</f>
        <v>64500</v>
      </c>
      <c r="AK286" s="49" t="str">
        <f>IFERROR(VLOOKUP(AH286,'BK06'!$X$9:$Z$1164,3,0),"")</f>
        <v>AC/018P-0350104</v>
      </c>
      <c r="AL286" s="40"/>
      <c r="AM286" s="51" t="str">
        <f t="shared" si="7"/>
        <v>QK co HDBH so 02301800151847 can phai dong phi 64500d vao ngay 10/5. Vui long lien he TVV de duoc ho tro thu phi!</v>
      </c>
      <c r="AN286" s="54" t="str">
        <f t="shared" si="5"/>
        <v>0333187029</v>
      </c>
    </row>
    <row r="287" spans="1:40" ht="13.5" customHeight="1">
      <c r="A287" s="25">
        <v>282</v>
      </c>
      <c r="B287" s="28" t="s">
        <v>74</v>
      </c>
      <c r="C287" s="28"/>
      <c r="D287" s="32" t="s">
        <v>80</v>
      </c>
      <c r="E287" s="28" t="s">
        <v>82</v>
      </c>
      <c r="F287" s="32" t="s">
        <v>83</v>
      </c>
      <c r="G287" s="28" t="s">
        <v>84</v>
      </c>
      <c r="H287" s="32" t="s">
        <v>85</v>
      </c>
      <c r="I287" s="28" t="s">
        <v>86</v>
      </c>
      <c r="J287" s="32" t="s">
        <v>188</v>
      </c>
      <c r="K287" s="28" t="s">
        <v>187</v>
      </c>
      <c r="L287" s="28" t="s">
        <v>89</v>
      </c>
      <c r="M287" s="34">
        <v>37748</v>
      </c>
      <c r="N287" s="34"/>
      <c r="O287" s="28" t="s">
        <v>3264</v>
      </c>
      <c r="P287" s="28" t="s">
        <v>3265</v>
      </c>
      <c r="Q287" s="28" t="s">
        <v>3266</v>
      </c>
      <c r="R287" s="28"/>
      <c r="S287" s="28"/>
      <c r="T287" s="28" t="s">
        <v>3267</v>
      </c>
      <c r="U287" s="28" t="s">
        <v>3268</v>
      </c>
      <c r="V287" s="28"/>
      <c r="W287" s="34">
        <v>43597</v>
      </c>
      <c r="X287" s="34">
        <v>43780</v>
      </c>
      <c r="Y287" s="36">
        <v>3000000</v>
      </c>
      <c r="Z287" s="36"/>
      <c r="AA287" s="34"/>
      <c r="AB287" s="32"/>
      <c r="AC287" s="36">
        <v>3000000</v>
      </c>
      <c r="AD287" s="36"/>
      <c r="AE287" s="28" t="s">
        <v>95</v>
      </c>
      <c r="AF287" s="40">
        <f t="shared" si="0"/>
        <v>12</v>
      </c>
      <c r="AG287" s="40">
        <f t="shared" si="1"/>
        <v>5</v>
      </c>
      <c r="AH287" s="40" t="str">
        <f t="shared" si="2"/>
        <v>568398255125</v>
      </c>
      <c r="AI287" s="44">
        <f t="shared" si="3"/>
        <v>3000000</v>
      </c>
      <c r="AJ287" s="47" t="str">
        <f>IF(AD287&lt;10000,IFERROR(VLOOKUP(AH287,'BK06'!$X$9:$Y$1196,2,0),""),AD287)</f>
        <v/>
      </c>
      <c r="AK287" s="49" t="str">
        <f>IFERROR(VLOOKUP(AH287,'BK06'!$X$9:$Z$1164,3,0),"")</f>
        <v/>
      </c>
      <c r="AL287" s="40"/>
      <c r="AM287" s="51" t="str">
        <f t="shared" si="7"/>
        <v>QK co HDBH so 568398255 can phai dong phi 3000000d vao ngay 12/5. Vui long lien he TVV de duoc ho tro thu phi!</v>
      </c>
      <c r="AN287" s="54" t="str">
        <f t="shared" si="5"/>
        <v>0913912618</v>
      </c>
    </row>
    <row r="288" spans="1:40" ht="13.5" customHeight="1">
      <c r="A288" s="25">
        <v>283</v>
      </c>
      <c r="B288" s="28" t="s">
        <v>74</v>
      </c>
      <c r="C288" s="28"/>
      <c r="D288" s="32" t="s">
        <v>80</v>
      </c>
      <c r="E288" s="28" t="s">
        <v>82</v>
      </c>
      <c r="F288" s="32" t="s">
        <v>83</v>
      </c>
      <c r="G288" s="28" t="s">
        <v>84</v>
      </c>
      <c r="H288" s="32" t="s">
        <v>85</v>
      </c>
      <c r="I288" s="28" t="s">
        <v>86</v>
      </c>
      <c r="J288" s="32" t="s">
        <v>188</v>
      </c>
      <c r="K288" s="28" t="s">
        <v>187</v>
      </c>
      <c r="L288" s="28" t="s">
        <v>89</v>
      </c>
      <c r="M288" s="34">
        <v>37748</v>
      </c>
      <c r="N288" s="34"/>
      <c r="O288" s="28" t="s">
        <v>1966</v>
      </c>
      <c r="P288" s="28" t="s">
        <v>1967</v>
      </c>
      <c r="Q288" s="28" t="s">
        <v>3279</v>
      </c>
      <c r="R288" s="28"/>
      <c r="S288" s="28"/>
      <c r="T288" s="28" t="s">
        <v>3280</v>
      </c>
      <c r="U288" s="28" t="s">
        <v>1965</v>
      </c>
      <c r="V288" s="28"/>
      <c r="W288" s="34">
        <v>43598</v>
      </c>
      <c r="X288" s="34">
        <v>43963</v>
      </c>
      <c r="Y288" s="36">
        <v>6090560</v>
      </c>
      <c r="Z288" s="36">
        <v>6090560</v>
      </c>
      <c r="AA288" s="34">
        <v>43607</v>
      </c>
      <c r="AB288" s="32"/>
      <c r="AC288" s="36">
        <v>6090560</v>
      </c>
      <c r="AD288" s="36"/>
      <c r="AE288" s="28" t="s">
        <v>95</v>
      </c>
      <c r="AF288" s="40">
        <f t="shared" si="0"/>
        <v>13</v>
      </c>
      <c r="AG288" s="40">
        <f t="shared" si="1"/>
        <v>5</v>
      </c>
      <c r="AH288" s="40" t="str">
        <f t="shared" si="2"/>
        <v>568235031135</v>
      </c>
      <c r="AI288" s="44">
        <f t="shared" si="3"/>
        <v>6090560</v>
      </c>
      <c r="AJ288" s="47">
        <f>IF(AD288&lt;10000,IFERROR(VLOOKUP(AH288,'BK06'!$X$9:$Y$1196,2,0),""),AD288)</f>
        <v>6090560</v>
      </c>
      <c r="AK288" s="49" t="str">
        <f>IFERROR(VLOOKUP(AH288,'BK06'!$X$9:$Z$1164,3,0),"")</f>
        <v>AC/018P-0350107</v>
      </c>
      <c r="AL288" s="40"/>
      <c r="AM288" s="51" t="str">
        <f t="shared" si="7"/>
        <v>QK co HDBH so 568235031 can phai dong phi 6090560d vao ngay 13/5. Vui long lien he TVV de duoc ho tro thu phi!</v>
      </c>
      <c r="AN288" s="54" t="str">
        <f t="shared" si="5"/>
        <v>0934419693</v>
      </c>
    </row>
    <row r="289" spans="1:40" ht="13.5" customHeight="1">
      <c r="A289" s="25">
        <v>284</v>
      </c>
      <c r="B289" s="28" t="s">
        <v>74</v>
      </c>
      <c r="C289" s="28"/>
      <c r="D289" s="32" t="s">
        <v>80</v>
      </c>
      <c r="E289" s="28" t="s">
        <v>82</v>
      </c>
      <c r="F289" s="32" t="s">
        <v>83</v>
      </c>
      <c r="G289" s="28" t="s">
        <v>84</v>
      </c>
      <c r="H289" s="32" t="s">
        <v>85</v>
      </c>
      <c r="I289" s="28" t="s">
        <v>86</v>
      </c>
      <c r="J289" s="32" t="s">
        <v>188</v>
      </c>
      <c r="K289" s="28" t="s">
        <v>187</v>
      </c>
      <c r="L289" s="28" t="s">
        <v>89</v>
      </c>
      <c r="M289" s="34">
        <v>37748</v>
      </c>
      <c r="N289" s="34"/>
      <c r="O289" s="28" t="s">
        <v>1971</v>
      </c>
      <c r="P289" s="28" t="s">
        <v>1972</v>
      </c>
      <c r="Q289" s="28" t="s">
        <v>3289</v>
      </c>
      <c r="R289" s="28"/>
      <c r="S289" s="28"/>
      <c r="T289" s="28" t="s">
        <v>3290</v>
      </c>
      <c r="U289" s="28" t="s">
        <v>1970</v>
      </c>
      <c r="V289" s="28"/>
      <c r="W289" s="34">
        <v>43598</v>
      </c>
      <c r="X289" s="34">
        <v>43781</v>
      </c>
      <c r="Y289" s="36">
        <v>2500000</v>
      </c>
      <c r="Z289" s="36">
        <v>2500000</v>
      </c>
      <c r="AA289" s="34">
        <v>43607</v>
      </c>
      <c r="AB289" s="32"/>
      <c r="AC289" s="36">
        <v>2500000</v>
      </c>
      <c r="AD289" s="36"/>
      <c r="AE289" s="28" t="s">
        <v>95</v>
      </c>
      <c r="AF289" s="40">
        <f t="shared" si="0"/>
        <v>13</v>
      </c>
      <c r="AG289" s="40">
        <f t="shared" si="1"/>
        <v>5</v>
      </c>
      <c r="AH289" s="40" t="str">
        <f t="shared" si="2"/>
        <v>568314241135</v>
      </c>
      <c r="AI289" s="44">
        <f t="shared" si="3"/>
        <v>2500000</v>
      </c>
      <c r="AJ289" s="47">
        <f>IF(AD289&lt;10000,IFERROR(VLOOKUP(AH289,'BK06'!$X$9:$Y$1196,2,0),""),AD289)</f>
        <v>2500000</v>
      </c>
      <c r="AK289" s="49" t="str">
        <f>IFERROR(VLOOKUP(AH289,'BK06'!$X$9:$Z$1164,3,0),"")</f>
        <v>AC/018P-0350108</v>
      </c>
      <c r="AL289" s="40"/>
      <c r="AM289" s="51" t="str">
        <f t="shared" si="7"/>
        <v>QK co HDBH so 568314241 can phai dong phi 2500000d vao ngay 13/5. Vui long lien he TVV de duoc ho tro thu phi!</v>
      </c>
      <c r="AN289" s="54" t="str">
        <f t="shared" si="5"/>
        <v>0169 508 4865</v>
      </c>
    </row>
    <row r="290" spans="1:40" ht="13.5" customHeight="1">
      <c r="A290" s="25">
        <v>285</v>
      </c>
      <c r="B290" s="28" t="s">
        <v>74</v>
      </c>
      <c r="C290" s="28"/>
      <c r="D290" s="32" t="s">
        <v>80</v>
      </c>
      <c r="E290" s="28" t="s">
        <v>82</v>
      </c>
      <c r="F290" s="32" t="s">
        <v>83</v>
      </c>
      <c r="G290" s="28" t="s">
        <v>84</v>
      </c>
      <c r="H290" s="32" t="s">
        <v>85</v>
      </c>
      <c r="I290" s="28" t="s">
        <v>86</v>
      </c>
      <c r="J290" s="32" t="s">
        <v>188</v>
      </c>
      <c r="K290" s="28" t="s">
        <v>187</v>
      </c>
      <c r="L290" s="28" t="s">
        <v>89</v>
      </c>
      <c r="M290" s="34">
        <v>37748</v>
      </c>
      <c r="N290" s="34"/>
      <c r="O290" s="28" t="s">
        <v>1976</v>
      </c>
      <c r="P290" s="28" t="s">
        <v>1977</v>
      </c>
      <c r="Q290" s="28" t="s">
        <v>1342</v>
      </c>
      <c r="R290" s="28"/>
      <c r="S290" s="28"/>
      <c r="T290" s="28" t="s">
        <v>3303</v>
      </c>
      <c r="U290" s="28" t="s">
        <v>1975</v>
      </c>
      <c r="V290" s="28"/>
      <c r="W290" s="34">
        <v>43599</v>
      </c>
      <c r="X290" s="34">
        <v>43964</v>
      </c>
      <c r="Y290" s="36">
        <v>10000000</v>
      </c>
      <c r="Z290" s="36">
        <v>10000000</v>
      </c>
      <c r="AA290" s="34">
        <v>43605</v>
      </c>
      <c r="AB290" s="32"/>
      <c r="AC290" s="36">
        <v>10000000</v>
      </c>
      <c r="AD290" s="36"/>
      <c r="AE290" s="28" t="s">
        <v>95</v>
      </c>
      <c r="AF290" s="40">
        <f t="shared" si="0"/>
        <v>14</v>
      </c>
      <c r="AG290" s="40">
        <f t="shared" si="1"/>
        <v>5</v>
      </c>
      <c r="AH290" s="40" t="str">
        <f t="shared" si="2"/>
        <v>568237605145</v>
      </c>
      <c r="AI290" s="44">
        <f t="shared" si="3"/>
        <v>10000000</v>
      </c>
      <c r="AJ290" s="47">
        <f>IF(AD290&lt;10000,IFERROR(VLOOKUP(AH290,'BK06'!$X$9:$Y$1196,2,0),""),AD290)</f>
        <v>10000000</v>
      </c>
      <c r="AK290" s="49" t="str">
        <f>IFERROR(VLOOKUP(AH290,'BK06'!$X$9:$Z$1164,3,0),"")</f>
        <v>AC/018P-0350109</v>
      </c>
      <c r="AL290" s="40"/>
      <c r="AM290" s="51" t="str">
        <f t="shared" si="7"/>
        <v>QK co HDBH so 568237605 can phai dong phi 10000000d vao ngay 14/5. Vui long lien he TVV de duoc ho tro thu phi!</v>
      </c>
      <c r="AN290" s="54" t="str">
        <f t="shared" si="5"/>
        <v>0333880313</v>
      </c>
    </row>
    <row r="291" spans="1:40" ht="13.5" customHeight="1">
      <c r="A291" s="25">
        <v>286</v>
      </c>
      <c r="B291" s="28" t="s">
        <v>74</v>
      </c>
      <c r="C291" s="28"/>
      <c r="D291" s="32" t="s">
        <v>80</v>
      </c>
      <c r="E291" s="28" t="s">
        <v>82</v>
      </c>
      <c r="F291" s="32" t="s">
        <v>83</v>
      </c>
      <c r="G291" s="28" t="s">
        <v>84</v>
      </c>
      <c r="H291" s="32" t="s">
        <v>85</v>
      </c>
      <c r="I291" s="28" t="s">
        <v>86</v>
      </c>
      <c r="J291" s="32" t="s">
        <v>188</v>
      </c>
      <c r="K291" s="28" t="s">
        <v>187</v>
      </c>
      <c r="L291" s="28" t="s">
        <v>89</v>
      </c>
      <c r="M291" s="34">
        <v>37748</v>
      </c>
      <c r="N291" s="34"/>
      <c r="O291" s="28" t="s">
        <v>1981</v>
      </c>
      <c r="P291" s="28" t="s">
        <v>1982</v>
      </c>
      <c r="Q291" s="28" t="s">
        <v>1342</v>
      </c>
      <c r="R291" s="28"/>
      <c r="S291" s="28"/>
      <c r="T291" s="28" t="s">
        <v>3312</v>
      </c>
      <c r="U291" s="28" t="s">
        <v>1980</v>
      </c>
      <c r="V291" s="28"/>
      <c r="W291" s="34">
        <v>43599</v>
      </c>
      <c r="X291" s="34">
        <v>43782</v>
      </c>
      <c r="Y291" s="36">
        <v>2518816</v>
      </c>
      <c r="Z291" s="36">
        <v>2518816</v>
      </c>
      <c r="AA291" s="34">
        <v>43605</v>
      </c>
      <c r="AB291" s="32"/>
      <c r="AC291" s="36">
        <v>2518816</v>
      </c>
      <c r="AD291" s="36"/>
      <c r="AE291" s="28" t="s">
        <v>95</v>
      </c>
      <c r="AF291" s="40">
        <f t="shared" si="0"/>
        <v>14</v>
      </c>
      <c r="AG291" s="40">
        <f t="shared" si="1"/>
        <v>5</v>
      </c>
      <c r="AH291" s="40" t="str">
        <f t="shared" si="2"/>
        <v>568494350145</v>
      </c>
      <c r="AI291" s="44">
        <f t="shared" si="3"/>
        <v>2518816</v>
      </c>
      <c r="AJ291" s="47">
        <f>IF(AD291&lt;10000,IFERROR(VLOOKUP(AH291,'BK06'!$X$9:$Y$1196,2,0),""),AD291)</f>
        <v>2518816</v>
      </c>
      <c r="AK291" s="49" t="str">
        <f>IFERROR(VLOOKUP(AH291,'BK06'!$X$9:$Z$1164,3,0),"")</f>
        <v>AC/018P-0350110</v>
      </c>
      <c r="AL291" s="40"/>
      <c r="AM291" s="51" t="str">
        <f t="shared" si="7"/>
        <v>QK co HDBH so 568494350 can phai dong phi 2518816d vao ngay 14/5. Vui long lien he TVV de duoc ho tro thu phi!</v>
      </c>
      <c r="AN291" s="54" t="str">
        <f t="shared" si="5"/>
        <v>01698088970</v>
      </c>
    </row>
    <row r="292" spans="1:40" ht="13.5" customHeight="1">
      <c r="A292" s="25">
        <v>287</v>
      </c>
      <c r="B292" s="28" t="s">
        <v>74</v>
      </c>
      <c r="C292" s="28"/>
      <c r="D292" s="32" t="s">
        <v>80</v>
      </c>
      <c r="E292" s="28" t="s">
        <v>82</v>
      </c>
      <c r="F292" s="32" t="s">
        <v>83</v>
      </c>
      <c r="G292" s="28" t="s">
        <v>84</v>
      </c>
      <c r="H292" s="32" t="s">
        <v>85</v>
      </c>
      <c r="I292" s="28" t="s">
        <v>86</v>
      </c>
      <c r="J292" s="32" t="s">
        <v>188</v>
      </c>
      <c r="K292" s="28" t="s">
        <v>187</v>
      </c>
      <c r="L292" s="28" t="s">
        <v>89</v>
      </c>
      <c r="M292" s="34">
        <v>37748</v>
      </c>
      <c r="N292" s="34"/>
      <c r="O292" s="28" t="s">
        <v>3320</v>
      </c>
      <c r="P292" s="28" t="s">
        <v>3321</v>
      </c>
      <c r="Q292" s="28" t="s">
        <v>1680</v>
      </c>
      <c r="R292" s="28"/>
      <c r="S292" s="28"/>
      <c r="T292" s="28" t="s">
        <v>3322</v>
      </c>
      <c r="U292" s="28" t="s">
        <v>3323</v>
      </c>
      <c r="V292" s="28"/>
      <c r="W292" s="34">
        <v>43601</v>
      </c>
      <c r="X292" s="34">
        <v>43966</v>
      </c>
      <c r="Y292" s="36">
        <v>1500000</v>
      </c>
      <c r="Z292" s="36"/>
      <c r="AA292" s="34"/>
      <c r="AB292" s="32"/>
      <c r="AC292" s="36">
        <v>1500000</v>
      </c>
      <c r="AD292" s="36"/>
      <c r="AE292" s="28" t="s">
        <v>95</v>
      </c>
      <c r="AF292" s="40">
        <f t="shared" si="0"/>
        <v>16</v>
      </c>
      <c r="AG292" s="40">
        <f t="shared" si="1"/>
        <v>5</v>
      </c>
      <c r="AH292" s="40" t="str">
        <f t="shared" si="2"/>
        <v>568403468165</v>
      </c>
      <c r="AI292" s="44">
        <f t="shared" si="3"/>
        <v>1500000</v>
      </c>
      <c r="AJ292" s="47" t="str">
        <f>IF(AD292&lt;10000,IFERROR(VLOOKUP(AH292,'BK06'!$X$9:$Y$1196,2,0),""),AD292)</f>
        <v/>
      </c>
      <c r="AK292" s="49" t="str">
        <f>IFERROR(VLOOKUP(AH292,'BK06'!$X$9:$Z$1164,3,0),"")</f>
        <v/>
      </c>
      <c r="AL292" s="40"/>
      <c r="AM292" s="51" t="str">
        <f t="shared" si="7"/>
        <v>QK co HDBH so 568403468 can phai dong phi 1500000d vao ngay 16/5. Vui long lien he TVV de duoc ho tro thu phi!</v>
      </c>
      <c r="AN292" s="54" t="str">
        <f t="shared" si="5"/>
        <v>01263 384 268</v>
      </c>
    </row>
    <row r="293" spans="1:40" ht="13.5" customHeight="1">
      <c r="A293" s="25">
        <v>288</v>
      </c>
      <c r="B293" s="28" t="s">
        <v>74</v>
      </c>
      <c r="C293" s="28"/>
      <c r="D293" s="32" t="s">
        <v>80</v>
      </c>
      <c r="E293" s="28" t="s">
        <v>82</v>
      </c>
      <c r="F293" s="32" t="s">
        <v>83</v>
      </c>
      <c r="G293" s="28" t="s">
        <v>84</v>
      </c>
      <c r="H293" s="32" t="s">
        <v>85</v>
      </c>
      <c r="I293" s="28" t="s">
        <v>86</v>
      </c>
      <c r="J293" s="32" t="s">
        <v>188</v>
      </c>
      <c r="K293" s="28" t="s">
        <v>187</v>
      </c>
      <c r="L293" s="28" t="s">
        <v>89</v>
      </c>
      <c r="M293" s="34">
        <v>37748</v>
      </c>
      <c r="N293" s="34"/>
      <c r="O293" s="28" t="s">
        <v>3330</v>
      </c>
      <c r="P293" s="28" t="s">
        <v>3331</v>
      </c>
      <c r="Q293" s="28" t="s">
        <v>1509</v>
      </c>
      <c r="R293" s="28"/>
      <c r="S293" s="28"/>
      <c r="T293" s="28" t="s">
        <v>3332</v>
      </c>
      <c r="U293" s="28" t="s">
        <v>3333</v>
      </c>
      <c r="V293" s="28"/>
      <c r="W293" s="34">
        <v>43601</v>
      </c>
      <c r="X293" s="34">
        <v>43631</v>
      </c>
      <c r="Y293" s="36">
        <v>520813</v>
      </c>
      <c r="Z293" s="36"/>
      <c r="AA293" s="34"/>
      <c r="AB293" s="32"/>
      <c r="AC293" s="36">
        <v>520813</v>
      </c>
      <c r="AD293" s="36"/>
      <c r="AE293" s="28" t="s">
        <v>95</v>
      </c>
      <c r="AF293" s="40">
        <f t="shared" si="0"/>
        <v>16</v>
      </c>
      <c r="AG293" s="40">
        <f t="shared" si="1"/>
        <v>5</v>
      </c>
      <c r="AH293" s="40" t="str">
        <f t="shared" si="2"/>
        <v>568853831165</v>
      </c>
      <c r="AI293" s="44">
        <f t="shared" si="3"/>
        <v>520813</v>
      </c>
      <c r="AJ293" s="47" t="str">
        <f>IF(AD293&lt;10000,IFERROR(VLOOKUP(AH293,'BK06'!$X$9:$Y$1196,2,0),""),AD293)</f>
        <v/>
      </c>
      <c r="AK293" s="49" t="str">
        <f>IFERROR(VLOOKUP(AH293,'BK06'!$X$9:$Z$1164,3,0),"")</f>
        <v/>
      </c>
      <c r="AL293" s="40"/>
      <c r="AM293" s="51" t="str">
        <f t="shared" si="7"/>
        <v>QK co HDBH so 568853831 can phai dong phi 520813d vao ngay 16/5. Vui long lien he TVV de duoc ho tro thu phi!</v>
      </c>
      <c r="AN293" s="54" t="str">
        <f t="shared" si="5"/>
        <v>0989959883</v>
      </c>
    </row>
    <row r="294" spans="1:40" ht="13.5" customHeight="1">
      <c r="A294" s="25">
        <v>289</v>
      </c>
      <c r="B294" s="28" t="s">
        <v>74</v>
      </c>
      <c r="C294" s="28"/>
      <c r="D294" s="32" t="s">
        <v>80</v>
      </c>
      <c r="E294" s="28" t="s">
        <v>82</v>
      </c>
      <c r="F294" s="32" t="s">
        <v>83</v>
      </c>
      <c r="G294" s="28" t="s">
        <v>84</v>
      </c>
      <c r="H294" s="32" t="s">
        <v>85</v>
      </c>
      <c r="I294" s="28" t="s">
        <v>86</v>
      </c>
      <c r="J294" s="32" t="s">
        <v>188</v>
      </c>
      <c r="K294" s="28" t="s">
        <v>187</v>
      </c>
      <c r="L294" s="28" t="s">
        <v>89</v>
      </c>
      <c r="M294" s="34">
        <v>37748</v>
      </c>
      <c r="N294" s="34"/>
      <c r="O294" s="28" t="s">
        <v>3339</v>
      </c>
      <c r="P294" s="28" t="s">
        <v>3341</v>
      </c>
      <c r="Q294" s="28" t="s">
        <v>2526</v>
      </c>
      <c r="R294" s="28"/>
      <c r="S294" s="28"/>
      <c r="T294" s="28" t="s">
        <v>3344</v>
      </c>
      <c r="U294" s="28" t="s">
        <v>3345</v>
      </c>
      <c r="V294" s="28"/>
      <c r="W294" s="34">
        <v>43602</v>
      </c>
      <c r="X294" s="34">
        <v>43967</v>
      </c>
      <c r="Y294" s="36">
        <v>4000000</v>
      </c>
      <c r="Z294" s="36"/>
      <c r="AA294" s="34"/>
      <c r="AB294" s="32"/>
      <c r="AC294" s="36">
        <v>4000000</v>
      </c>
      <c r="AD294" s="36"/>
      <c r="AE294" s="28" t="s">
        <v>95</v>
      </c>
      <c r="AF294" s="40">
        <f t="shared" si="0"/>
        <v>17</v>
      </c>
      <c r="AG294" s="40">
        <f t="shared" si="1"/>
        <v>5</v>
      </c>
      <c r="AH294" s="40" t="str">
        <f t="shared" si="2"/>
        <v>569239123175</v>
      </c>
      <c r="AI294" s="44">
        <f t="shared" si="3"/>
        <v>4000000</v>
      </c>
      <c r="AJ294" s="47" t="str">
        <f>IF(AD294&lt;10000,IFERROR(VLOOKUP(AH294,'BK06'!$X$9:$Y$1196,2,0),""),AD294)</f>
        <v/>
      </c>
      <c r="AK294" s="49" t="str">
        <f>IFERROR(VLOOKUP(AH294,'BK06'!$X$9:$Z$1164,3,0),"")</f>
        <v/>
      </c>
      <c r="AL294" s="40"/>
      <c r="AM294" s="51" t="str">
        <f t="shared" si="7"/>
        <v>QK co HDBH so 569239123 can phai dong phi 4000000d vao ngay 17/5. Vui long lien he TVV de duoc ho tro thu phi!</v>
      </c>
      <c r="AN294" s="54" t="str">
        <f t="shared" si="5"/>
        <v>01279897663</v>
      </c>
    </row>
    <row r="295" spans="1:40" ht="13.5" customHeight="1">
      <c r="A295" s="25">
        <v>290</v>
      </c>
      <c r="B295" s="28" t="s">
        <v>74</v>
      </c>
      <c r="C295" s="28"/>
      <c r="D295" s="32" t="s">
        <v>80</v>
      </c>
      <c r="E295" s="28" t="s">
        <v>82</v>
      </c>
      <c r="F295" s="32" t="s">
        <v>83</v>
      </c>
      <c r="G295" s="28" t="s">
        <v>84</v>
      </c>
      <c r="H295" s="32" t="s">
        <v>85</v>
      </c>
      <c r="I295" s="28" t="s">
        <v>86</v>
      </c>
      <c r="J295" s="32" t="s">
        <v>188</v>
      </c>
      <c r="K295" s="28" t="s">
        <v>187</v>
      </c>
      <c r="L295" s="28" t="s">
        <v>89</v>
      </c>
      <c r="M295" s="34">
        <v>37748</v>
      </c>
      <c r="N295" s="34"/>
      <c r="O295" s="28" t="s">
        <v>1986</v>
      </c>
      <c r="P295" s="28" t="s">
        <v>1987</v>
      </c>
      <c r="Q295" s="28" t="s">
        <v>3361</v>
      </c>
      <c r="R295" s="28" t="s">
        <v>3362</v>
      </c>
      <c r="S295" s="28"/>
      <c r="T295" s="28"/>
      <c r="U295" s="28" t="s">
        <v>1984</v>
      </c>
      <c r="V295" s="28" t="s">
        <v>1984</v>
      </c>
      <c r="W295" s="34">
        <v>43602</v>
      </c>
      <c r="X295" s="34">
        <v>43632</v>
      </c>
      <c r="Y295" s="36">
        <v>101900</v>
      </c>
      <c r="Z295" s="36">
        <v>101900</v>
      </c>
      <c r="AA295" s="34">
        <v>43607</v>
      </c>
      <c r="AB295" s="32"/>
      <c r="AC295" s="36">
        <v>101900</v>
      </c>
      <c r="AD295" s="36"/>
      <c r="AE295" s="28" t="s">
        <v>180</v>
      </c>
      <c r="AF295" s="40">
        <f t="shared" si="0"/>
        <v>17</v>
      </c>
      <c r="AG295" s="40">
        <f t="shared" si="1"/>
        <v>5</v>
      </c>
      <c r="AH295" s="40" t="str">
        <f t="shared" si="2"/>
        <v>02301800216997175</v>
      </c>
      <c r="AI295" s="44">
        <f t="shared" si="3"/>
        <v>101900</v>
      </c>
      <c r="AJ295" s="47">
        <f>IF(AD295&lt;10000,IFERROR(VLOOKUP(AH295,'BK06'!$X$9:$Y$1196,2,0),""),AD295)</f>
        <v>101900</v>
      </c>
      <c r="AK295" s="49" t="str">
        <f>IFERROR(VLOOKUP(AH295,'BK06'!$X$9:$Z$1164,3,0),"")</f>
        <v>AC/018P-0350113</v>
      </c>
      <c r="AL295" s="40"/>
      <c r="AM295" s="51" t="str">
        <f t="shared" si="7"/>
        <v>QK co HDBH so 02301800216997 can phai dong phi 101900d vao ngay 17/5. Vui long lien he TVV de duoc ho tro thu phi!</v>
      </c>
      <c r="AN295" s="54" t="str">
        <f t="shared" si="5"/>
        <v>0917369521</v>
      </c>
    </row>
    <row r="296" spans="1:40" ht="13.5" customHeight="1">
      <c r="A296" s="25">
        <v>291</v>
      </c>
      <c r="B296" s="28" t="s">
        <v>74</v>
      </c>
      <c r="C296" s="28"/>
      <c r="D296" s="32" t="s">
        <v>80</v>
      </c>
      <c r="E296" s="28" t="s">
        <v>82</v>
      </c>
      <c r="F296" s="32" t="s">
        <v>83</v>
      </c>
      <c r="G296" s="28" t="s">
        <v>84</v>
      </c>
      <c r="H296" s="32" t="s">
        <v>85</v>
      </c>
      <c r="I296" s="28" t="s">
        <v>86</v>
      </c>
      <c r="J296" s="32" t="s">
        <v>188</v>
      </c>
      <c r="K296" s="28" t="s">
        <v>187</v>
      </c>
      <c r="L296" s="28" t="s">
        <v>89</v>
      </c>
      <c r="M296" s="34">
        <v>37748</v>
      </c>
      <c r="N296" s="34"/>
      <c r="O296" s="28" t="s">
        <v>1990</v>
      </c>
      <c r="P296" s="28" t="s">
        <v>1991</v>
      </c>
      <c r="Q296" s="28" t="s">
        <v>971</v>
      </c>
      <c r="R296" s="28"/>
      <c r="S296" s="28"/>
      <c r="T296" s="28" t="s">
        <v>3375</v>
      </c>
      <c r="U296" s="28" t="s">
        <v>1989</v>
      </c>
      <c r="V296" s="28"/>
      <c r="W296" s="34">
        <v>43602</v>
      </c>
      <c r="X296" s="34">
        <v>43967</v>
      </c>
      <c r="Y296" s="36">
        <v>4000000</v>
      </c>
      <c r="Z296" s="36">
        <v>4000000</v>
      </c>
      <c r="AA296" s="34">
        <v>43605</v>
      </c>
      <c r="AB296" s="32"/>
      <c r="AC296" s="36">
        <v>4000000</v>
      </c>
      <c r="AD296" s="36"/>
      <c r="AE296" s="28" t="s">
        <v>95</v>
      </c>
      <c r="AF296" s="40">
        <f t="shared" si="0"/>
        <v>17</v>
      </c>
      <c r="AG296" s="40">
        <f t="shared" si="1"/>
        <v>5</v>
      </c>
      <c r="AH296" s="40" t="str">
        <f t="shared" si="2"/>
        <v>569239614175</v>
      </c>
      <c r="AI296" s="44">
        <f t="shared" si="3"/>
        <v>4000000</v>
      </c>
      <c r="AJ296" s="47">
        <f>IF(AD296&lt;10000,IFERROR(VLOOKUP(AH296,'BK06'!$X$9:$Y$1196,2,0),""),AD296)</f>
        <v>4000000</v>
      </c>
      <c r="AK296" s="49" t="str">
        <f>IFERROR(VLOOKUP(AH296,'BK06'!$X$9:$Z$1164,3,0),"")</f>
        <v>AC/018P-0350115</v>
      </c>
      <c r="AL296" s="40"/>
      <c r="AM296" s="51" t="str">
        <f t="shared" si="7"/>
        <v>QK co HDBH so 569239614 can phai dong phi 4000000d vao ngay 17/5. Vui long lien he TVV de duoc ho tro thu phi!</v>
      </c>
      <c r="AN296" s="54" t="str">
        <f t="shared" si="5"/>
        <v>01685816157</v>
      </c>
    </row>
    <row r="297" spans="1:40" ht="13.5" customHeight="1">
      <c r="A297" s="25">
        <v>292</v>
      </c>
      <c r="B297" s="28" t="s">
        <v>74</v>
      </c>
      <c r="C297" s="28"/>
      <c r="D297" s="32" t="s">
        <v>80</v>
      </c>
      <c r="E297" s="28" t="s">
        <v>82</v>
      </c>
      <c r="F297" s="32" t="s">
        <v>83</v>
      </c>
      <c r="G297" s="28" t="s">
        <v>84</v>
      </c>
      <c r="H297" s="32" t="s">
        <v>85</v>
      </c>
      <c r="I297" s="28" t="s">
        <v>86</v>
      </c>
      <c r="J297" s="32" t="s">
        <v>188</v>
      </c>
      <c r="K297" s="28" t="s">
        <v>187</v>
      </c>
      <c r="L297" s="28" t="s">
        <v>89</v>
      </c>
      <c r="M297" s="34">
        <v>37748</v>
      </c>
      <c r="N297" s="34"/>
      <c r="O297" s="28" t="s">
        <v>1997</v>
      </c>
      <c r="P297" s="28" t="s">
        <v>1998</v>
      </c>
      <c r="Q297" s="28" t="s">
        <v>3392</v>
      </c>
      <c r="R297" s="28" t="s">
        <v>3393</v>
      </c>
      <c r="S297" s="28"/>
      <c r="T297" s="28"/>
      <c r="U297" s="28" t="s">
        <v>1995</v>
      </c>
      <c r="V297" s="28" t="s">
        <v>1995</v>
      </c>
      <c r="W297" s="34">
        <v>43603</v>
      </c>
      <c r="X297" s="34">
        <v>43694</v>
      </c>
      <c r="Y297" s="36">
        <v>94600</v>
      </c>
      <c r="Z297" s="36">
        <v>94600</v>
      </c>
      <c r="AA297" s="34">
        <v>43607</v>
      </c>
      <c r="AB297" s="32"/>
      <c r="AC297" s="36">
        <v>94600</v>
      </c>
      <c r="AD297" s="36"/>
      <c r="AE297" s="28" t="s">
        <v>180</v>
      </c>
      <c r="AF297" s="40">
        <f t="shared" si="0"/>
        <v>18</v>
      </c>
      <c r="AG297" s="40">
        <f t="shared" si="1"/>
        <v>5</v>
      </c>
      <c r="AH297" s="40" t="str">
        <f t="shared" si="2"/>
        <v>02301800183756185</v>
      </c>
      <c r="AI297" s="44">
        <f t="shared" si="3"/>
        <v>94600</v>
      </c>
      <c r="AJ297" s="47">
        <f>IF(AD297&lt;10000,IFERROR(VLOOKUP(AH297,'BK06'!$X$9:$Y$1196,2,0),""),AD297)</f>
        <v>94600</v>
      </c>
      <c r="AK297" s="49" t="str">
        <f>IFERROR(VLOOKUP(AH297,'BK06'!$X$9:$Z$1164,3,0),"")</f>
        <v>AC/018P-0350116</v>
      </c>
      <c r="AL297" s="40"/>
      <c r="AM297" s="51" t="str">
        <f t="shared" si="7"/>
        <v>QK co HDBH so 02301800183756 can phai dong phi 94600d vao ngay 18/5. Vui long lien he TVV de duoc ho tro thu phi!</v>
      </c>
      <c r="AN297" s="54" t="str">
        <f t="shared" si="5"/>
        <v>0366789536</v>
      </c>
    </row>
    <row r="298" spans="1:40" ht="13.5" customHeight="1">
      <c r="A298" s="25">
        <v>293</v>
      </c>
      <c r="B298" s="28" t="s">
        <v>74</v>
      </c>
      <c r="C298" s="28"/>
      <c r="D298" s="32" t="s">
        <v>80</v>
      </c>
      <c r="E298" s="28" t="s">
        <v>82</v>
      </c>
      <c r="F298" s="32" t="s">
        <v>83</v>
      </c>
      <c r="G298" s="28" t="s">
        <v>84</v>
      </c>
      <c r="H298" s="32" t="s">
        <v>85</v>
      </c>
      <c r="I298" s="28" t="s">
        <v>86</v>
      </c>
      <c r="J298" s="32" t="s">
        <v>188</v>
      </c>
      <c r="K298" s="28" t="s">
        <v>187</v>
      </c>
      <c r="L298" s="28" t="s">
        <v>89</v>
      </c>
      <c r="M298" s="34">
        <v>37748</v>
      </c>
      <c r="N298" s="34"/>
      <c r="O298" s="28" t="s">
        <v>2006</v>
      </c>
      <c r="P298" s="28" t="s">
        <v>2007</v>
      </c>
      <c r="Q298" s="28" t="s">
        <v>2526</v>
      </c>
      <c r="R298" s="28"/>
      <c r="S298" s="28"/>
      <c r="T298" s="28" t="s">
        <v>3407</v>
      </c>
      <c r="U298" s="28" t="s">
        <v>2005</v>
      </c>
      <c r="V298" s="28"/>
      <c r="W298" s="34">
        <v>43604</v>
      </c>
      <c r="X298" s="34">
        <v>43969</v>
      </c>
      <c r="Y298" s="36">
        <v>4000000</v>
      </c>
      <c r="Z298" s="36">
        <v>4000000</v>
      </c>
      <c r="AA298" s="34">
        <v>43605</v>
      </c>
      <c r="AB298" s="32"/>
      <c r="AC298" s="36">
        <v>4000000</v>
      </c>
      <c r="AD298" s="36"/>
      <c r="AE298" s="28" t="s">
        <v>95</v>
      </c>
      <c r="AF298" s="40">
        <f t="shared" si="0"/>
        <v>19</v>
      </c>
      <c r="AG298" s="40">
        <f t="shared" si="1"/>
        <v>5</v>
      </c>
      <c r="AH298" s="40" t="str">
        <f t="shared" si="2"/>
        <v>568401653195</v>
      </c>
      <c r="AI298" s="44">
        <f t="shared" si="3"/>
        <v>4000000</v>
      </c>
      <c r="AJ298" s="47">
        <f>IF(AD298&lt;10000,IFERROR(VLOOKUP(AH298,'BK06'!$X$9:$Y$1196,2,0),""),AD298)</f>
        <v>4000000</v>
      </c>
      <c r="AK298" s="49" t="str">
        <f>IFERROR(VLOOKUP(AH298,'BK06'!$X$9:$Z$1164,3,0),"")</f>
        <v>AC/018P-0350118</v>
      </c>
      <c r="AL298" s="40"/>
      <c r="AM298" s="51" t="str">
        <f t="shared" si="7"/>
        <v>QK co HDBH so 568401653 can phai dong phi 4000000d vao ngay 19/5. Vui long lien he TVV de duoc ho tro thu phi!</v>
      </c>
      <c r="AN298" s="54" t="str">
        <f t="shared" si="5"/>
        <v>01646 746 758</v>
      </c>
    </row>
    <row r="299" spans="1:40" ht="13.5" customHeight="1">
      <c r="A299" s="25">
        <v>294</v>
      </c>
      <c r="B299" s="28" t="s">
        <v>74</v>
      </c>
      <c r="C299" s="28"/>
      <c r="D299" s="32" t="s">
        <v>80</v>
      </c>
      <c r="E299" s="28" t="s">
        <v>82</v>
      </c>
      <c r="F299" s="32" t="s">
        <v>83</v>
      </c>
      <c r="G299" s="28" t="s">
        <v>84</v>
      </c>
      <c r="H299" s="32" t="s">
        <v>85</v>
      </c>
      <c r="I299" s="28" t="s">
        <v>86</v>
      </c>
      <c r="J299" s="32" t="s">
        <v>188</v>
      </c>
      <c r="K299" s="28" t="s">
        <v>187</v>
      </c>
      <c r="L299" s="28" t="s">
        <v>89</v>
      </c>
      <c r="M299" s="34">
        <v>37748</v>
      </c>
      <c r="N299" s="34"/>
      <c r="O299" s="28" t="s">
        <v>2001</v>
      </c>
      <c r="P299" s="28" t="s">
        <v>2002</v>
      </c>
      <c r="Q299" s="28" t="s">
        <v>3426</v>
      </c>
      <c r="R299" s="28"/>
      <c r="S299" s="28" t="s">
        <v>3427</v>
      </c>
      <c r="T299" s="28"/>
      <c r="U299" s="28" t="s">
        <v>1999</v>
      </c>
      <c r="V299" s="28" t="s">
        <v>1999</v>
      </c>
      <c r="W299" s="34">
        <v>43604</v>
      </c>
      <c r="X299" s="34">
        <v>43634</v>
      </c>
      <c r="Y299" s="36">
        <v>59900</v>
      </c>
      <c r="Z299" s="36">
        <v>59900</v>
      </c>
      <c r="AA299" s="34">
        <v>43607</v>
      </c>
      <c r="AB299" s="32"/>
      <c r="AC299" s="36">
        <v>59900</v>
      </c>
      <c r="AD299" s="36"/>
      <c r="AE299" s="28" t="s">
        <v>180</v>
      </c>
      <c r="AF299" s="40">
        <f t="shared" si="0"/>
        <v>19</v>
      </c>
      <c r="AG299" s="40">
        <f t="shared" si="1"/>
        <v>5</v>
      </c>
      <c r="AH299" s="40" t="str">
        <f t="shared" si="2"/>
        <v>02301800164953195</v>
      </c>
      <c r="AI299" s="44">
        <f t="shared" si="3"/>
        <v>59900</v>
      </c>
      <c r="AJ299" s="47">
        <f>IF(AD299&lt;10000,IFERROR(VLOOKUP(AH299,'BK06'!$X$9:$Y$1196,2,0),""),AD299)</f>
        <v>59900</v>
      </c>
      <c r="AK299" s="49" t="str">
        <f>IFERROR(VLOOKUP(AH299,'BK06'!$X$9:$Z$1164,3,0),"")</f>
        <v>AC/018P-0350117</v>
      </c>
      <c r="AL299" s="40"/>
      <c r="AM299" s="51" t="str">
        <f t="shared" si="7"/>
        <v>QK co HDBH so 02301800164953 can phai dong phi 59900d vao ngay 19/5. Vui long lien he TVV de duoc ho tro thu phi!</v>
      </c>
      <c r="AN299" s="54" t="str">
        <f t="shared" si="5"/>
        <v>880099</v>
      </c>
    </row>
    <row r="300" spans="1:40" ht="13.5" customHeight="1">
      <c r="A300" s="25">
        <v>295</v>
      </c>
      <c r="B300" s="28" t="s">
        <v>74</v>
      </c>
      <c r="C300" s="28"/>
      <c r="D300" s="32" t="s">
        <v>80</v>
      </c>
      <c r="E300" s="28" t="s">
        <v>82</v>
      </c>
      <c r="F300" s="32" t="s">
        <v>83</v>
      </c>
      <c r="G300" s="28" t="s">
        <v>84</v>
      </c>
      <c r="H300" s="32" t="s">
        <v>85</v>
      </c>
      <c r="I300" s="28" t="s">
        <v>86</v>
      </c>
      <c r="J300" s="32" t="s">
        <v>188</v>
      </c>
      <c r="K300" s="28" t="s">
        <v>187</v>
      </c>
      <c r="L300" s="28" t="s">
        <v>89</v>
      </c>
      <c r="M300" s="34">
        <v>37748</v>
      </c>
      <c r="N300" s="34"/>
      <c r="O300" s="28" t="s">
        <v>3446</v>
      </c>
      <c r="P300" s="28" t="s">
        <v>3447</v>
      </c>
      <c r="Q300" s="28" t="s">
        <v>1756</v>
      </c>
      <c r="R300" s="28"/>
      <c r="S300" s="28"/>
      <c r="T300" s="28" t="s">
        <v>3448</v>
      </c>
      <c r="U300" s="28" t="s">
        <v>3449</v>
      </c>
      <c r="V300" s="28"/>
      <c r="W300" s="34">
        <v>43604</v>
      </c>
      <c r="X300" s="34">
        <v>43969</v>
      </c>
      <c r="Y300" s="36">
        <v>2000000</v>
      </c>
      <c r="Z300" s="36"/>
      <c r="AA300" s="34"/>
      <c r="AB300" s="32"/>
      <c r="AC300" s="36">
        <v>2000000</v>
      </c>
      <c r="AD300" s="36"/>
      <c r="AE300" s="28" t="s">
        <v>95</v>
      </c>
      <c r="AF300" s="40">
        <f t="shared" si="0"/>
        <v>19</v>
      </c>
      <c r="AG300" s="40">
        <f t="shared" si="1"/>
        <v>5</v>
      </c>
      <c r="AH300" s="40" t="str">
        <f t="shared" si="2"/>
        <v>568402151195</v>
      </c>
      <c r="AI300" s="44">
        <f t="shared" si="3"/>
        <v>2000000</v>
      </c>
      <c r="AJ300" s="47" t="str">
        <f>IF(AD300&lt;10000,IFERROR(VLOOKUP(AH300,'BK06'!$X$9:$Y$1196,2,0),""),AD300)</f>
        <v/>
      </c>
      <c r="AK300" s="49" t="str">
        <f>IFERROR(VLOOKUP(AH300,'BK06'!$X$9:$Z$1164,3,0),"")</f>
        <v/>
      </c>
      <c r="AL300" s="40"/>
      <c r="AM300" s="51" t="str">
        <f t="shared" si="7"/>
        <v>QK co HDBH so 568402151 can phai dong phi 2000000d vao ngay 19/5. Vui long lien he TVV de duoc ho tro thu phi!</v>
      </c>
      <c r="AN300" s="54" t="str">
        <f t="shared" si="5"/>
        <v>0988 061 689</v>
      </c>
    </row>
    <row r="301" spans="1:40" ht="13.5" customHeight="1">
      <c r="A301" s="25">
        <v>296</v>
      </c>
      <c r="B301" s="28" t="s">
        <v>74</v>
      </c>
      <c r="C301" s="28"/>
      <c r="D301" s="32" t="s">
        <v>80</v>
      </c>
      <c r="E301" s="28" t="s">
        <v>82</v>
      </c>
      <c r="F301" s="32" t="s">
        <v>83</v>
      </c>
      <c r="G301" s="28" t="s">
        <v>84</v>
      </c>
      <c r="H301" s="32" t="s">
        <v>85</v>
      </c>
      <c r="I301" s="28" t="s">
        <v>86</v>
      </c>
      <c r="J301" s="32" t="s">
        <v>188</v>
      </c>
      <c r="K301" s="28" t="s">
        <v>187</v>
      </c>
      <c r="L301" s="28" t="s">
        <v>89</v>
      </c>
      <c r="M301" s="34">
        <v>37748</v>
      </c>
      <c r="N301" s="34"/>
      <c r="O301" s="28" t="s">
        <v>2015</v>
      </c>
      <c r="P301" s="28" t="s">
        <v>2016</v>
      </c>
      <c r="Q301" s="28" t="s">
        <v>3465</v>
      </c>
      <c r="R301" s="28"/>
      <c r="S301" s="28"/>
      <c r="T301" s="28" t="s">
        <v>3466</v>
      </c>
      <c r="U301" s="28" t="s">
        <v>2014</v>
      </c>
      <c r="V301" s="28"/>
      <c r="W301" s="34">
        <v>43605</v>
      </c>
      <c r="X301" s="34">
        <v>43970</v>
      </c>
      <c r="Y301" s="36">
        <v>10000000</v>
      </c>
      <c r="Z301" s="36">
        <v>10000000</v>
      </c>
      <c r="AA301" s="34">
        <v>43605</v>
      </c>
      <c r="AB301" s="32"/>
      <c r="AC301" s="36">
        <v>10000000</v>
      </c>
      <c r="AD301" s="36"/>
      <c r="AE301" s="28" t="s">
        <v>95</v>
      </c>
      <c r="AF301" s="40">
        <f t="shared" si="0"/>
        <v>20</v>
      </c>
      <c r="AG301" s="40">
        <f t="shared" si="1"/>
        <v>5</v>
      </c>
      <c r="AH301" s="40" t="str">
        <f t="shared" si="2"/>
        <v>568240300205</v>
      </c>
      <c r="AI301" s="44">
        <f t="shared" si="3"/>
        <v>10000000</v>
      </c>
      <c r="AJ301" s="47">
        <f>IF(AD301&lt;10000,IFERROR(VLOOKUP(AH301,'BK06'!$X$9:$Y$1196,2,0),""),AD301)</f>
        <v>10000000</v>
      </c>
      <c r="AK301" s="49" t="str">
        <f>IFERROR(VLOOKUP(AH301,'BK06'!$X$9:$Z$1164,3,0),"")</f>
        <v>AC/018P-0350122</v>
      </c>
      <c r="AL301" s="40"/>
      <c r="AM301" s="51" t="str">
        <f t="shared" si="7"/>
        <v>QK co HDBH so 568240300 can phai dong phi 10000000d vao ngay 20/5. Vui long lien he TVV de duoc ho tro thu phi!</v>
      </c>
      <c r="AN301" s="54" t="str">
        <f t="shared" si="5"/>
        <v>01683792473</v>
      </c>
    </row>
    <row r="302" spans="1:40" ht="13.5" customHeight="1">
      <c r="A302" s="25">
        <v>297</v>
      </c>
      <c r="B302" s="28" t="s">
        <v>74</v>
      </c>
      <c r="C302" s="28"/>
      <c r="D302" s="32" t="s">
        <v>80</v>
      </c>
      <c r="E302" s="28" t="s">
        <v>82</v>
      </c>
      <c r="F302" s="32" t="s">
        <v>83</v>
      </c>
      <c r="G302" s="28" t="s">
        <v>84</v>
      </c>
      <c r="H302" s="32" t="s">
        <v>85</v>
      </c>
      <c r="I302" s="28" t="s">
        <v>86</v>
      </c>
      <c r="J302" s="32" t="s">
        <v>188</v>
      </c>
      <c r="K302" s="28" t="s">
        <v>187</v>
      </c>
      <c r="L302" s="28" t="s">
        <v>89</v>
      </c>
      <c r="M302" s="34">
        <v>37748</v>
      </c>
      <c r="N302" s="34"/>
      <c r="O302" s="28" t="s">
        <v>2010</v>
      </c>
      <c r="P302" s="28" t="s">
        <v>2011</v>
      </c>
      <c r="Q302" s="28" t="s">
        <v>2701</v>
      </c>
      <c r="R302" s="28" t="s">
        <v>3477</v>
      </c>
      <c r="S302" s="28"/>
      <c r="T302" s="28"/>
      <c r="U302" s="28" t="s">
        <v>2008</v>
      </c>
      <c r="V302" s="28" t="s">
        <v>2008</v>
      </c>
      <c r="W302" s="34">
        <v>43605</v>
      </c>
      <c r="X302" s="34">
        <v>43635</v>
      </c>
      <c r="Y302" s="36">
        <v>199700</v>
      </c>
      <c r="Z302" s="36">
        <v>199700</v>
      </c>
      <c r="AA302" s="34">
        <v>43607</v>
      </c>
      <c r="AB302" s="32"/>
      <c r="AC302" s="36">
        <v>199700</v>
      </c>
      <c r="AD302" s="36"/>
      <c r="AE302" s="28" t="s">
        <v>180</v>
      </c>
      <c r="AF302" s="40">
        <f t="shared" si="0"/>
        <v>20</v>
      </c>
      <c r="AG302" s="40">
        <f t="shared" si="1"/>
        <v>5</v>
      </c>
      <c r="AH302" s="40" t="str">
        <f t="shared" si="2"/>
        <v>03701800035304205</v>
      </c>
      <c r="AI302" s="44">
        <f t="shared" si="3"/>
        <v>199700</v>
      </c>
      <c r="AJ302" s="47">
        <f>IF(AD302&lt;10000,IFERROR(VLOOKUP(AH302,'BK06'!$X$9:$Y$1196,2,0),""),AD302)</f>
        <v>199700</v>
      </c>
      <c r="AK302" s="49" t="str">
        <f>IFERROR(VLOOKUP(AH302,'BK06'!$X$9:$Z$1164,3,0),"")</f>
        <v>AC/018P-0350120</v>
      </c>
      <c r="AL302" s="40"/>
      <c r="AM302" s="51" t="str">
        <f t="shared" si="7"/>
        <v>QK co HDBH so 03701800035304 can phai dong phi 199700d vao ngay 20/5. Vui long lien he TVV de duoc ho tro thu phi!</v>
      </c>
      <c r="AN302" s="54" t="str">
        <f t="shared" si="5"/>
        <v>0344697524</v>
      </c>
    </row>
    <row r="303" spans="1:40" ht="13.5" customHeight="1">
      <c r="A303" s="25">
        <v>298</v>
      </c>
      <c r="B303" s="28" t="s">
        <v>74</v>
      </c>
      <c r="C303" s="28"/>
      <c r="D303" s="32" t="s">
        <v>80</v>
      </c>
      <c r="E303" s="28" t="s">
        <v>82</v>
      </c>
      <c r="F303" s="32" t="s">
        <v>83</v>
      </c>
      <c r="G303" s="28" t="s">
        <v>84</v>
      </c>
      <c r="H303" s="32" t="s">
        <v>85</v>
      </c>
      <c r="I303" s="28" t="s">
        <v>86</v>
      </c>
      <c r="J303" s="32" t="s">
        <v>188</v>
      </c>
      <c r="K303" s="28" t="s">
        <v>187</v>
      </c>
      <c r="L303" s="28" t="s">
        <v>89</v>
      </c>
      <c r="M303" s="34">
        <v>37748</v>
      </c>
      <c r="N303" s="34"/>
      <c r="O303" s="28" t="s">
        <v>3499</v>
      </c>
      <c r="P303" s="28" t="s">
        <v>3500</v>
      </c>
      <c r="Q303" s="28" t="s">
        <v>1241</v>
      </c>
      <c r="R303" s="28"/>
      <c r="S303" s="28"/>
      <c r="T303" s="28" t="s">
        <v>3501</v>
      </c>
      <c r="U303" s="28" t="s">
        <v>3502</v>
      </c>
      <c r="V303" s="28"/>
      <c r="W303" s="34">
        <v>43605</v>
      </c>
      <c r="X303" s="34">
        <v>43970</v>
      </c>
      <c r="Y303" s="36">
        <v>6101880</v>
      </c>
      <c r="Z303" s="36"/>
      <c r="AA303" s="34"/>
      <c r="AB303" s="32"/>
      <c r="AC303" s="36">
        <v>6101880</v>
      </c>
      <c r="AD303" s="36"/>
      <c r="AE303" s="28" t="s">
        <v>95</v>
      </c>
      <c r="AF303" s="40">
        <f t="shared" si="0"/>
        <v>20</v>
      </c>
      <c r="AG303" s="40">
        <f t="shared" si="1"/>
        <v>5</v>
      </c>
      <c r="AH303" s="40" t="str">
        <f t="shared" si="2"/>
        <v>568240227205</v>
      </c>
      <c r="AI303" s="44">
        <f t="shared" si="3"/>
        <v>6101880</v>
      </c>
      <c r="AJ303" s="47" t="str">
        <f>IF(AD303&lt;10000,IFERROR(VLOOKUP(AH303,'BK06'!$X$9:$Y$1196,2,0),""),AD303)</f>
        <v/>
      </c>
      <c r="AK303" s="49" t="str">
        <f>IFERROR(VLOOKUP(AH303,'BK06'!$X$9:$Z$1164,3,0),"")</f>
        <v/>
      </c>
      <c r="AL303" s="40"/>
      <c r="AM303" s="51" t="str">
        <f t="shared" si="7"/>
        <v>QK co HDBH so 568240227 can phai dong phi 6101880d vao ngay 20/5. Vui long lien he TVV de duoc ho tro thu phi!</v>
      </c>
      <c r="AN303" s="54" t="str">
        <f t="shared" si="5"/>
        <v>01694796728</v>
      </c>
    </row>
    <row r="304" spans="1:40" ht="13.5" customHeight="1">
      <c r="A304" s="25">
        <v>299</v>
      </c>
      <c r="B304" s="28" t="s">
        <v>74</v>
      </c>
      <c r="C304" s="28"/>
      <c r="D304" s="32" t="s">
        <v>80</v>
      </c>
      <c r="E304" s="28" t="s">
        <v>82</v>
      </c>
      <c r="F304" s="32" t="s">
        <v>83</v>
      </c>
      <c r="G304" s="28" t="s">
        <v>84</v>
      </c>
      <c r="H304" s="32" t="s">
        <v>85</v>
      </c>
      <c r="I304" s="28" t="s">
        <v>86</v>
      </c>
      <c r="J304" s="32" t="s">
        <v>188</v>
      </c>
      <c r="K304" s="28" t="s">
        <v>187</v>
      </c>
      <c r="L304" s="28" t="s">
        <v>89</v>
      </c>
      <c r="M304" s="34">
        <v>37748</v>
      </c>
      <c r="N304" s="34"/>
      <c r="O304" s="28" t="s">
        <v>2020</v>
      </c>
      <c r="P304" s="28" t="s">
        <v>582</v>
      </c>
      <c r="Q304" s="28" t="s">
        <v>583</v>
      </c>
      <c r="R304" s="28" t="s">
        <v>584</v>
      </c>
      <c r="S304" s="28"/>
      <c r="T304" s="28"/>
      <c r="U304" s="28" t="s">
        <v>2018</v>
      </c>
      <c r="V304" s="28" t="s">
        <v>2018</v>
      </c>
      <c r="W304" s="34">
        <v>43606</v>
      </c>
      <c r="X304" s="34">
        <v>43636</v>
      </c>
      <c r="Y304" s="36">
        <v>29600</v>
      </c>
      <c r="Z304" s="36">
        <v>29600</v>
      </c>
      <c r="AA304" s="34">
        <v>43605</v>
      </c>
      <c r="AB304" s="32"/>
      <c r="AC304" s="36">
        <v>29600</v>
      </c>
      <c r="AD304" s="36"/>
      <c r="AE304" s="28" t="s">
        <v>180</v>
      </c>
      <c r="AF304" s="40">
        <f t="shared" si="0"/>
        <v>21</v>
      </c>
      <c r="AG304" s="40">
        <f t="shared" si="1"/>
        <v>5</v>
      </c>
      <c r="AH304" s="40" t="str">
        <f t="shared" si="2"/>
        <v>02401800008254215</v>
      </c>
      <c r="AI304" s="44">
        <f t="shared" si="3"/>
        <v>29600</v>
      </c>
      <c r="AJ304" s="47">
        <f>IF(AD304&lt;10000,IFERROR(VLOOKUP(AH304,'BK06'!$X$9:$Y$1196,2,0),""),AD304)</f>
        <v>29600</v>
      </c>
      <c r="AK304" s="49" t="str">
        <f>IFERROR(VLOOKUP(AH304,'BK06'!$X$9:$Z$1164,3,0),"")</f>
        <v>AC/018P-0350123</v>
      </c>
      <c r="AL304" s="40"/>
      <c r="AM304" s="51" t="str">
        <f t="shared" si="7"/>
        <v>QK co HDBH so 02401800008254 can phai dong phi 29600d vao ngay 21/5. Vui long lien he TVV de duoc ho tro thu phi!</v>
      </c>
      <c r="AN304" s="54" t="str">
        <f t="shared" si="5"/>
        <v>0968209890</v>
      </c>
    </row>
    <row r="305" spans="1:40" ht="13.5" customHeight="1">
      <c r="A305" s="25">
        <v>300</v>
      </c>
      <c r="B305" s="28" t="s">
        <v>74</v>
      </c>
      <c r="C305" s="28"/>
      <c r="D305" s="32" t="s">
        <v>80</v>
      </c>
      <c r="E305" s="28" t="s">
        <v>82</v>
      </c>
      <c r="F305" s="32" t="s">
        <v>83</v>
      </c>
      <c r="G305" s="28" t="s">
        <v>84</v>
      </c>
      <c r="H305" s="32" t="s">
        <v>85</v>
      </c>
      <c r="I305" s="28" t="s">
        <v>86</v>
      </c>
      <c r="J305" s="32" t="s">
        <v>188</v>
      </c>
      <c r="K305" s="28" t="s">
        <v>187</v>
      </c>
      <c r="L305" s="28" t="s">
        <v>89</v>
      </c>
      <c r="M305" s="34">
        <v>37748</v>
      </c>
      <c r="N305" s="34"/>
      <c r="O305" s="28" t="s">
        <v>3535</v>
      </c>
      <c r="P305" s="28" t="s">
        <v>3536</v>
      </c>
      <c r="Q305" s="28" t="s">
        <v>1509</v>
      </c>
      <c r="R305" s="28"/>
      <c r="S305" s="28"/>
      <c r="T305" s="28" t="s">
        <v>3537</v>
      </c>
      <c r="U305" s="28" t="s">
        <v>3538</v>
      </c>
      <c r="V305" s="28"/>
      <c r="W305" s="34">
        <v>43607</v>
      </c>
      <c r="X305" s="34">
        <v>43972</v>
      </c>
      <c r="Y305" s="36">
        <v>5000000</v>
      </c>
      <c r="Z305" s="36"/>
      <c r="AA305" s="34"/>
      <c r="AB305" s="32"/>
      <c r="AC305" s="36">
        <v>5000000</v>
      </c>
      <c r="AD305" s="36"/>
      <c r="AE305" s="28" t="s">
        <v>95</v>
      </c>
      <c r="AF305" s="40">
        <f t="shared" si="0"/>
        <v>22</v>
      </c>
      <c r="AG305" s="40">
        <f t="shared" si="1"/>
        <v>5</v>
      </c>
      <c r="AH305" s="40" t="str">
        <f t="shared" si="2"/>
        <v>569244836225</v>
      </c>
      <c r="AI305" s="44">
        <f t="shared" si="3"/>
        <v>5000000</v>
      </c>
      <c r="AJ305" s="47" t="str">
        <f>IF(AD305&lt;10000,IFERROR(VLOOKUP(AH305,'BK06'!$X$9:$Y$1196,2,0),""),AD305)</f>
        <v/>
      </c>
      <c r="AK305" s="49" t="str">
        <f>IFERROR(VLOOKUP(AH305,'BK06'!$X$9:$Z$1164,3,0),"")</f>
        <v/>
      </c>
      <c r="AL305" s="40"/>
      <c r="AM305" s="51" t="str">
        <f t="shared" si="7"/>
        <v>QK co HDBH so 569244836 can phai dong phi 5000000d vao ngay 22/5. Vui long lien he TVV de duoc ho tro thu phi!</v>
      </c>
      <c r="AN305" s="54" t="str">
        <f t="shared" si="5"/>
        <v>01673072373</v>
      </c>
    </row>
    <row r="306" spans="1:40" ht="13.5" customHeight="1">
      <c r="A306" s="25">
        <v>301</v>
      </c>
      <c r="B306" s="28" t="s">
        <v>74</v>
      </c>
      <c r="C306" s="28"/>
      <c r="D306" s="32" t="s">
        <v>80</v>
      </c>
      <c r="E306" s="28" t="s">
        <v>82</v>
      </c>
      <c r="F306" s="32" t="s">
        <v>83</v>
      </c>
      <c r="G306" s="28" t="s">
        <v>84</v>
      </c>
      <c r="H306" s="32" t="s">
        <v>85</v>
      </c>
      <c r="I306" s="28" t="s">
        <v>86</v>
      </c>
      <c r="J306" s="32" t="s">
        <v>188</v>
      </c>
      <c r="K306" s="28" t="s">
        <v>187</v>
      </c>
      <c r="L306" s="28" t="s">
        <v>89</v>
      </c>
      <c r="M306" s="34">
        <v>37748</v>
      </c>
      <c r="N306" s="34"/>
      <c r="O306" s="28" t="s">
        <v>2033</v>
      </c>
      <c r="P306" s="28" t="s">
        <v>2034</v>
      </c>
      <c r="Q306" s="28" t="s">
        <v>3544</v>
      </c>
      <c r="R306" s="28" t="s">
        <v>3545</v>
      </c>
      <c r="S306" s="28"/>
      <c r="T306" s="28"/>
      <c r="U306" s="28" t="s">
        <v>2031</v>
      </c>
      <c r="V306" s="28" t="s">
        <v>2031</v>
      </c>
      <c r="W306" s="34">
        <v>43608</v>
      </c>
      <c r="X306" s="34">
        <v>43638</v>
      </c>
      <c r="Y306" s="36">
        <v>43100</v>
      </c>
      <c r="Z306" s="36">
        <v>43100</v>
      </c>
      <c r="AA306" s="34">
        <v>43605</v>
      </c>
      <c r="AB306" s="32"/>
      <c r="AC306" s="36">
        <v>43100</v>
      </c>
      <c r="AD306" s="36"/>
      <c r="AE306" s="28" t="s">
        <v>180</v>
      </c>
      <c r="AF306" s="40">
        <f t="shared" si="0"/>
        <v>23</v>
      </c>
      <c r="AG306" s="40">
        <f t="shared" si="1"/>
        <v>5</v>
      </c>
      <c r="AH306" s="40" t="str">
        <f t="shared" si="2"/>
        <v>02301800221878235</v>
      </c>
      <c r="AI306" s="44">
        <f t="shared" si="3"/>
        <v>43100</v>
      </c>
      <c r="AJ306" s="47">
        <f>IF(AD306&lt;10000,IFERROR(VLOOKUP(AH306,'BK06'!$X$9:$Y$1196,2,0),""),AD306)</f>
        <v>43100</v>
      </c>
      <c r="AK306" s="49" t="str">
        <f>IFERROR(VLOOKUP(AH306,'BK06'!$X$9:$Z$1164,3,0),"")</f>
        <v>AC/018P-0350126</v>
      </c>
      <c r="AL306" s="40"/>
      <c r="AM306" s="51" t="str">
        <f t="shared" si="7"/>
        <v>QK co HDBH so 02301800221878 can phai dong phi 43100d vao ngay 23/5. Vui long lien he TVV de duoc ho tro thu phi!</v>
      </c>
      <c r="AN306" s="54" t="str">
        <f t="shared" si="5"/>
        <v>0342467828</v>
      </c>
    </row>
    <row r="307" spans="1:40" ht="13.5" customHeight="1">
      <c r="A307" s="25">
        <v>302</v>
      </c>
      <c r="B307" s="28" t="s">
        <v>74</v>
      </c>
      <c r="C307" s="28"/>
      <c r="D307" s="32" t="s">
        <v>80</v>
      </c>
      <c r="E307" s="28" t="s">
        <v>82</v>
      </c>
      <c r="F307" s="32" t="s">
        <v>83</v>
      </c>
      <c r="G307" s="28" t="s">
        <v>84</v>
      </c>
      <c r="H307" s="32" t="s">
        <v>85</v>
      </c>
      <c r="I307" s="28" t="s">
        <v>86</v>
      </c>
      <c r="J307" s="32" t="s">
        <v>188</v>
      </c>
      <c r="K307" s="28" t="s">
        <v>187</v>
      </c>
      <c r="L307" s="28" t="s">
        <v>89</v>
      </c>
      <c r="M307" s="34">
        <v>37748</v>
      </c>
      <c r="N307" s="34"/>
      <c r="O307" s="28" t="s">
        <v>2029</v>
      </c>
      <c r="P307" s="28" t="s">
        <v>2030</v>
      </c>
      <c r="Q307" s="28" t="s">
        <v>3544</v>
      </c>
      <c r="R307" s="28" t="s">
        <v>3562</v>
      </c>
      <c r="S307" s="28"/>
      <c r="T307" s="28"/>
      <c r="U307" s="28" t="s">
        <v>2027</v>
      </c>
      <c r="V307" s="28" t="s">
        <v>2027</v>
      </c>
      <c r="W307" s="34">
        <v>43608</v>
      </c>
      <c r="X307" s="34">
        <v>43638</v>
      </c>
      <c r="Y307" s="36">
        <v>23400</v>
      </c>
      <c r="Z307" s="36">
        <v>23400</v>
      </c>
      <c r="AA307" s="34">
        <v>43605</v>
      </c>
      <c r="AB307" s="32"/>
      <c r="AC307" s="36">
        <v>23400</v>
      </c>
      <c r="AD307" s="36"/>
      <c r="AE307" s="28" t="s">
        <v>180</v>
      </c>
      <c r="AF307" s="40">
        <f t="shared" si="0"/>
        <v>23</v>
      </c>
      <c r="AG307" s="40">
        <f t="shared" si="1"/>
        <v>5</v>
      </c>
      <c r="AH307" s="40" t="str">
        <f t="shared" si="2"/>
        <v>02301800221861235</v>
      </c>
      <c r="AI307" s="44">
        <f t="shared" si="3"/>
        <v>23400</v>
      </c>
      <c r="AJ307" s="47">
        <f>IF(AD307&lt;10000,IFERROR(VLOOKUP(AH307,'BK06'!$X$9:$Y$1196,2,0),""),AD307)</f>
        <v>23400</v>
      </c>
      <c r="AK307" s="49" t="str">
        <f>IFERROR(VLOOKUP(AH307,'BK06'!$X$9:$Z$1164,3,0),"")</f>
        <v>AC/018P-0350125</v>
      </c>
      <c r="AL307" s="40"/>
      <c r="AM307" s="51" t="str">
        <f t="shared" si="7"/>
        <v>QK co HDBH so 02301800221861 can phai dong phi 23400d vao ngay 23/5. Vui long lien he TVV de duoc ho tro thu phi!</v>
      </c>
      <c r="AN307" s="54" t="str">
        <f t="shared" si="5"/>
        <v>0835769358</v>
      </c>
    </row>
    <row r="308" spans="1:40" ht="13.5" customHeight="1">
      <c r="A308" s="25">
        <v>303</v>
      </c>
      <c r="B308" s="28" t="s">
        <v>74</v>
      </c>
      <c r="C308" s="28"/>
      <c r="D308" s="32" t="s">
        <v>80</v>
      </c>
      <c r="E308" s="28" t="s">
        <v>82</v>
      </c>
      <c r="F308" s="32" t="s">
        <v>83</v>
      </c>
      <c r="G308" s="28" t="s">
        <v>84</v>
      </c>
      <c r="H308" s="32" t="s">
        <v>85</v>
      </c>
      <c r="I308" s="28" t="s">
        <v>86</v>
      </c>
      <c r="J308" s="32" t="s">
        <v>188</v>
      </c>
      <c r="K308" s="28" t="s">
        <v>187</v>
      </c>
      <c r="L308" s="28" t="s">
        <v>89</v>
      </c>
      <c r="M308" s="34">
        <v>37748</v>
      </c>
      <c r="N308" s="34"/>
      <c r="O308" s="28" t="s">
        <v>3573</v>
      </c>
      <c r="P308" s="28" t="s">
        <v>3575</v>
      </c>
      <c r="Q308" s="28" t="s">
        <v>3576</v>
      </c>
      <c r="R308" s="28"/>
      <c r="S308" s="28"/>
      <c r="T308" s="28" t="s">
        <v>3577</v>
      </c>
      <c r="U308" s="28" t="s">
        <v>3578</v>
      </c>
      <c r="V308" s="28"/>
      <c r="W308" s="34">
        <v>43609</v>
      </c>
      <c r="X308" s="34">
        <v>43700</v>
      </c>
      <c r="Y308" s="36">
        <v>2071280</v>
      </c>
      <c r="Z308" s="36"/>
      <c r="AA308" s="34"/>
      <c r="AB308" s="32"/>
      <c r="AC308" s="36">
        <v>2071280</v>
      </c>
      <c r="AD308" s="36"/>
      <c r="AE308" s="28" t="s">
        <v>95</v>
      </c>
      <c r="AF308" s="40">
        <f t="shared" si="0"/>
        <v>24</v>
      </c>
      <c r="AG308" s="40">
        <f t="shared" si="1"/>
        <v>5</v>
      </c>
      <c r="AH308" s="40" t="str">
        <f t="shared" si="2"/>
        <v>569094889245</v>
      </c>
      <c r="AI308" s="44">
        <f t="shared" si="3"/>
        <v>2071280</v>
      </c>
      <c r="AJ308" s="47" t="str">
        <f>IF(AD308&lt;10000,IFERROR(VLOOKUP(AH308,'BK06'!$X$9:$Y$1196,2,0),""),AD308)</f>
        <v/>
      </c>
      <c r="AK308" s="49" t="str">
        <f>IFERROR(VLOOKUP(AH308,'BK06'!$X$9:$Z$1164,3,0),"")</f>
        <v/>
      </c>
      <c r="AL308" s="40"/>
      <c r="AM308" s="51" t="str">
        <f t="shared" si="7"/>
        <v>QK co HDBH so 569094889 can phai dong phi 2071280d vao ngay 24/5. Vui long lien he TVV de duoc ho tro thu phi!</v>
      </c>
      <c r="AN308" s="54" t="str">
        <f t="shared" si="5"/>
        <v>01699590018</v>
      </c>
    </row>
    <row r="309" spans="1:40" ht="13.5" customHeight="1">
      <c r="A309" s="25">
        <v>304</v>
      </c>
      <c r="B309" s="28" t="s">
        <v>74</v>
      </c>
      <c r="C309" s="28"/>
      <c r="D309" s="32" t="s">
        <v>80</v>
      </c>
      <c r="E309" s="28" t="s">
        <v>82</v>
      </c>
      <c r="F309" s="32" t="s">
        <v>83</v>
      </c>
      <c r="G309" s="28" t="s">
        <v>84</v>
      </c>
      <c r="H309" s="32" t="s">
        <v>85</v>
      </c>
      <c r="I309" s="28" t="s">
        <v>86</v>
      </c>
      <c r="J309" s="32" t="s">
        <v>188</v>
      </c>
      <c r="K309" s="28" t="s">
        <v>187</v>
      </c>
      <c r="L309" s="28" t="s">
        <v>89</v>
      </c>
      <c r="M309" s="34">
        <v>37748</v>
      </c>
      <c r="N309" s="34"/>
      <c r="O309" s="28" t="s">
        <v>3595</v>
      </c>
      <c r="P309" s="28" t="s">
        <v>3596</v>
      </c>
      <c r="Q309" s="28" t="s">
        <v>539</v>
      </c>
      <c r="R309" s="28"/>
      <c r="S309" s="28"/>
      <c r="T309" s="28" t="s">
        <v>3597</v>
      </c>
      <c r="U309" s="28" t="s">
        <v>3598</v>
      </c>
      <c r="V309" s="28"/>
      <c r="W309" s="34">
        <v>43610</v>
      </c>
      <c r="X309" s="34">
        <v>43793</v>
      </c>
      <c r="Y309" s="36">
        <v>2500000</v>
      </c>
      <c r="Z309" s="36"/>
      <c r="AA309" s="34"/>
      <c r="AB309" s="32"/>
      <c r="AC309" s="36"/>
      <c r="AD309" s="36"/>
      <c r="AE309" s="28" t="s">
        <v>95</v>
      </c>
      <c r="AF309" s="40">
        <f t="shared" si="0"/>
        <v>25</v>
      </c>
      <c r="AG309" s="40">
        <f t="shared" si="1"/>
        <v>5</v>
      </c>
      <c r="AH309" s="40" t="str">
        <f t="shared" si="2"/>
        <v>568501679255</v>
      </c>
      <c r="AI309" s="44" t="str">
        <f t="shared" si="3"/>
        <v/>
      </c>
      <c r="AJ309" s="47" t="str">
        <f>IF(AD309&lt;10000,IFERROR(VLOOKUP(AH309,'BK06'!$X$9:$Y$1196,2,0),""),AD309)</f>
        <v/>
      </c>
      <c r="AK309" s="49" t="str">
        <f>IFERROR(VLOOKUP(AH309,'BK06'!$X$9:$Z$1164,3,0),"")</f>
        <v/>
      </c>
      <c r="AL309" s="40"/>
      <c r="AM309" s="51" t="str">
        <f t="shared" si="7"/>
        <v>QK co HDBH so 568501679 can phai dong phi 2500000d vao ngay 25/5. Vui long lien he TVV de duoc ho tro thu phi!</v>
      </c>
      <c r="AN309" s="54" t="str">
        <f t="shared" si="5"/>
        <v>01695614646</v>
      </c>
    </row>
    <row r="310" spans="1:40" ht="13.5" customHeight="1">
      <c r="A310" s="25">
        <v>305</v>
      </c>
      <c r="B310" s="28" t="s">
        <v>74</v>
      </c>
      <c r="C310" s="28"/>
      <c r="D310" s="32" t="s">
        <v>80</v>
      </c>
      <c r="E310" s="28" t="s">
        <v>82</v>
      </c>
      <c r="F310" s="32" t="s">
        <v>83</v>
      </c>
      <c r="G310" s="28" t="s">
        <v>84</v>
      </c>
      <c r="H310" s="32" t="s">
        <v>85</v>
      </c>
      <c r="I310" s="28" t="s">
        <v>86</v>
      </c>
      <c r="J310" s="32" t="s">
        <v>188</v>
      </c>
      <c r="K310" s="28" t="s">
        <v>187</v>
      </c>
      <c r="L310" s="28" t="s">
        <v>89</v>
      </c>
      <c r="M310" s="34">
        <v>37748</v>
      </c>
      <c r="N310" s="34"/>
      <c r="O310" s="28" t="s">
        <v>3619</v>
      </c>
      <c r="P310" s="28" t="s">
        <v>3620</v>
      </c>
      <c r="Q310" s="28" t="s">
        <v>1756</v>
      </c>
      <c r="R310" s="28"/>
      <c r="S310" s="28"/>
      <c r="T310" s="28" t="s">
        <v>3621</v>
      </c>
      <c r="U310" s="28" t="s">
        <v>3622</v>
      </c>
      <c r="V310" s="28"/>
      <c r="W310" s="34">
        <v>43610</v>
      </c>
      <c r="X310" s="34">
        <v>43793</v>
      </c>
      <c r="Y310" s="36">
        <v>2090000</v>
      </c>
      <c r="Z310" s="36"/>
      <c r="AA310" s="34"/>
      <c r="AB310" s="32"/>
      <c r="AC310" s="36"/>
      <c r="AD310" s="36"/>
      <c r="AE310" s="28" t="s">
        <v>95</v>
      </c>
      <c r="AF310" s="40">
        <f t="shared" si="0"/>
        <v>25</v>
      </c>
      <c r="AG310" s="40">
        <f t="shared" si="1"/>
        <v>5</v>
      </c>
      <c r="AH310" s="40" t="str">
        <f t="shared" si="2"/>
        <v>568317778255</v>
      </c>
      <c r="AI310" s="44" t="str">
        <f t="shared" si="3"/>
        <v/>
      </c>
      <c r="AJ310" s="47" t="str">
        <f>IF(AD310&lt;10000,IFERROR(VLOOKUP(AH310,'BK06'!$X$9:$Y$1196,2,0),""),AD310)</f>
        <v/>
      </c>
      <c r="AK310" s="49" t="str">
        <f>IFERROR(VLOOKUP(AH310,'BK06'!$X$9:$Z$1164,3,0),"")</f>
        <v/>
      </c>
      <c r="AL310" s="40"/>
      <c r="AM310" s="51" t="str">
        <f t="shared" si="7"/>
        <v>QK co HDBH so 568317778 can phai dong phi 2090000d vao ngay 25/5. Vui long lien he TVV de duoc ho tro thu phi!</v>
      </c>
      <c r="AN310" s="54" t="str">
        <f t="shared" si="5"/>
        <v>0123 860 4231</v>
      </c>
    </row>
    <row r="311" spans="1:40" ht="13.5" customHeight="1">
      <c r="A311" s="25">
        <v>306</v>
      </c>
      <c r="B311" s="28" t="s">
        <v>74</v>
      </c>
      <c r="C311" s="28"/>
      <c r="D311" s="32" t="s">
        <v>80</v>
      </c>
      <c r="E311" s="28" t="s">
        <v>82</v>
      </c>
      <c r="F311" s="32" t="s">
        <v>83</v>
      </c>
      <c r="G311" s="28" t="s">
        <v>84</v>
      </c>
      <c r="H311" s="32" t="s">
        <v>85</v>
      </c>
      <c r="I311" s="28" t="s">
        <v>86</v>
      </c>
      <c r="J311" s="32" t="s">
        <v>188</v>
      </c>
      <c r="K311" s="28" t="s">
        <v>187</v>
      </c>
      <c r="L311" s="28" t="s">
        <v>89</v>
      </c>
      <c r="M311" s="34">
        <v>37748</v>
      </c>
      <c r="N311" s="34"/>
      <c r="O311" s="28" t="s">
        <v>2037</v>
      </c>
      <c r="P311" s="28" t="s">
        <v>2038</v>
      </c>
      <c r="Q311" s="28" t="s">
        <v>3145</v>
      </c>
      <c r="R311" s="28" t="s">
        <v>3146</v>
      </c>
      <c r="S311" s="28"/>
      <c r="T311" s="28"/>
      <c r="U311" s="28" t="s">
        <v>2035</v>
      </c>
      <c r="V311" s="28"/>
      <c r="W311" s="34">
        <v>43610</v>
      </c>
      <c r="X311" s="34">
        <v>43640</v>
      </c>
      <c r="Y311" s="36">
        <v>46700</v>
      </c>
      <c r="Z311" s="36"/>
      <c r="AA311" s="34"/>
      <c r="AB311" s="32"/>
      <c r="AC311" s="36"/>
      <c r="AD311" s="36"/>
      <c r="AE311" s="28" t="s">
        <v>180</v>
      </c>
      <c r="AF311" s="40">
        <f t="shared" si="0"/>
        <v>25</v>
      </c>
      <c r="AG311" s="40">
        <f t="shared" si="1"/>
        <v>5</v>
      </c>
      <c r="AH311" s="40" t="str">
        <f t="shared" si="2"/>
        <v>02301800203911255</v>
      </c>
      <c r="AI311" s="44">
        <f t="shared" si="3"/>
        <v>46700</v>
      </c>
      <c r="AJ311" s="47">
        <f>IF(AD311&lt;10000,IFERROR(VLOOKUP(AH311,'BK06'!$X$9:$Y$1196,2,0),""),AD311)</f>
        <v>46700</v>
      </c>
      <c r="AK311" s="49" t="str">
        <f>IFERROR(VLOOKUP(AH311,'BK06'!$X$9:$Z$1164,3,0),"")</f>
        <v>AC/018P-0350128</v>
      </c>
      <c r="AL311" s="40"/>
      <c r="AM311" s="51" t="str">
        <f t="shared" si="7"/>
        <v>QK co HDBH so 02301800203911 can phai dong phi 46700d vao ngay 25/5. Vui long lien he TVV de duoc ho tro thu phi!</v>
      </c>
      <c r="AN311" s="54" t="str">
        <f t="shared" si="5"/>
        <v>0389051616</v>
      </c>
    </row>
    <row r="312" spans="1:40" ht="13.5" customHeight="1">
      <c r="A312" s="25">
        <v>307</v>
      </c>
      <c r="B312" s="28" t="s">
        <v>74</v>
      </c>
      <c r="C312" s="28"/>
      <c r="D312" s="32" t="s">
        <v>80</v>
      </c>
      <c r="E312" s="28" t="s">
        <v>82</v>
      </c>
      <c r="F312" s="32" t="s">
        <v>83</v>
      </c>
      <c r="G312" s="28" t="s">
        <v>84</v>
      </c>
      <c r="H312" s="32" t="s">
        <v>85</v>
      </c>
      <c r="I312" s="28" t="s">
        <v>86</v>
      </c>
      <c r="J312" s="32" t="s">
        <v>188</v>
      </c>
      <c r="K312" s="28" t="s">
        <v>187</v>
      </c>
      <c r="L312" s="28" t="s">
        <v>89</v>
      </c>
      <c r="M312" s="34">
        <v>37748</v>
      </c>
      <c r="N312" s="34"/>
      <c r="O312" s="28" t="s">
        <v>3643</v>
      </c>
      <c r="P312" s="28" t="s">
        <v>3644</v>
      </c>
      <c r="Q312" s="28" t="s">
        <v>2526</v>
      </c>
      <c r="R312" s="28"/>
      <c r="S312" s="28"/>
      <c r="T312" s="28" t="s">
        <v>3645</v>
      </c>
      <c r="U312" s="28" t="s">
        <v>3646</v>
      </c>
      <c r="V312" s="28"/>
      <c r="W312" s="34">
        <v>43611</v>
      </c>
      <c r="X312" s="34">
        <v>43976</v>
      </c>
      <c r="Y312" s="36">
        <v>3000000</v>
      </c>
      <c r="Z312" s="36"/>
      <c r="AA312" s="34"/>
      <c r="AB312" s="32"/>
      <c r="AC312" s="36"/>
      <c r="AD312" s="36"/>
      <c r="AE312" s="28" t="s">
        <v>95</v>
      </c>
      <c r="AF312" s="40">
        <f t="shared" si="0"/>
        <v>26</v>
      </c>
      <c r="AG312" s="40">
        <f t="shared" si="1"/>
        <v>5</v>
      </c>
      <c r="AH312" s="40" t="str">
        <f t="shared" si="2"/>
        <v>568403845265</v>
      </c>
      <c r="AI312" s="44" t="str">
        <f t="shared" si="3"/>
        <v/>
      </c>
      <c r="AJ312" s="47" t="str">
        <f>IF(AD312&lt;10000,IFERROR(VLOOKUP(AH312,'BK06'!$X$9:$Y$1196,2,0),""),AD312)</f>
        <v/>
      </c>
      <c r="AK312" s="49" t="str">
        <f>IFERROR(VLOOKUP(AH312,'BK06'!$X$9:$Z$1164,3,0),"")</f>
        <v/>
      </c>
      <c r="AL312" s="40"/>
      <c r="AM312" s="51" t="str">
        <f t="shared" si="7"/>
        <v>QK co HDBH so 568403845 can phai dong phi 3000000d vao ngay 26/5. Vui long lien he TVV de duoc ho tro thu phi!</v>
      </c>
      <c r="AN312" s="54" t="str">
        <f t="shared" si="5"/>
        <v>0978 985 882</v>
      </c>
    </row>
    <row r="313" spans="1:40" ht="13.5" customHeight="1">
      <c r="A313" s="25">
        <v>308</v>
      </c>
      <c r="B313" s="28" t="s">
        <v>74</v>
      </c>
      <c r="C313" s="28"/>
      <c r="D313" s="32" t="s">
        <v>80</v>
      </c>
      <c r="E313" s="28" t="s">
        <v>82</v>
      </c>
      <c r="F313" s="32" t="s">
        <v>83</v>
      </c>
      <c r="G313" s="28" t="s">
        <v>84</v>
      </c>
      <c r="H313" s="32" t="s">
        <v>85</v>
      </c>
      <c r="I313" s="28" t="s">
        <v>86</v>
      </c>
      <c r="J313" s="32" t="s">
        <v>188</v>
      </c>
      <c r="K313" s="28" t="s">
        <v>187</v>
      </c>
      <c r="L313" s="28" t="s">
        <v>89</v>
      </c>
      <c r="M313" s="34">
        <v>37748</v>
      </c>
      <c r="N313" s="34"/>
      <c r="O313" s="28" t="s">
        <v>3651</v>
      </c>
      <c r="P313" s="28" t="s">
        <v>3652</v>
      </c>
      <c r="Q313" s="28" t="s">
        <v>1241</v>
      </c>
      <c r="R313" s="28"/>
      <c r="S313" s="28"/>
      <c r="T313" s="28" t="s">
        <v>3653</v>
      </c>
      <c r="U313" s="28" t="s">
        <v>3654</v>
      </c>
      <c r="V313" s="28"/>
      <c r="W313" s="34">
        <v>43611</v>
      </c>
      <c r="X313" s="34">
        <v>43702</v>
      </c>
      <c r="Y313" s="36">
        <v>782511</v>
      </c>
      <c r="Z313" s="36"/>
      <c r="AA313" s="34"/>
      <c r="AB313" s="32"/>
      <c r="AC313" s="36"/>
      <c r="AD313" s="36"/>
      <c r="AE313" s="28" t="s">
        <v>95</v>
      </c>
      <c r="AF313" s="40">
        <f t="shared" si="0"/>
        <v>26</v>
      </c>
      <c r="AG313" s="40">
        <f t="shared" si="1"/>
        <v>5</v>
      </c>
      <c r="AH313" s="40" t="str">
        <f t="shared" si="2"/>
        <v>568322253265</v>
      </c>
      <c r="AI313" s="44" t="str">
        <f t="shared" si="3"/>
        <v/>
      </c>
      <c r="AJ313" s="47" t="str">
        <f>IF(AD313&lt;10000,IFERROR(VLOOKUP(AH313,'BK06'!$X$9:$Y$1196,2,0),""),AD313)</f>
        <v/>
      </c>
      <c r="AK313" s="49" t="str">
        <f>IFERROR(VLOOKUP(AH313,'BK06'!$X$9:$Z$1164,3,0),"")</f>
        <v/>
      </c>
      <c r="AL313" s="40"/>
      <c r="AM313" s="51" t="str">
        <f t="shared" si="7"/>
        <v>QK co HDBH so 568322253 can phai dong phi 782511d vao ngay 26/5. Vui long lien he TVV de duoc ho tro thu phi!</v>
      </c>
      <c r="AN313" s="54" t="str">
        <f t="shared" si="5"/>
        <v>01654 888 652</v>
      </c>
    </row>
    <row r="314" spans="1:40" ht="13.5" customHeight="1">
      <c r="A314" s="25">
        <v>309</v>
      </c>
      <c r="B314" s="28" t="s">
        <v>74</v>
      </c>
      <c r="C314" s="28"/>
      <c r="D314" s="32" t="s">
        <v>80</v>
      </c>
      <c r="E314" s="28" t="s">
        <v>82</v>
      </c>
      <c r="F314" s="32" t="s">
        <v>83</v>
      </c>
      <c r="G314" s="28" t="s">
        <v>84</v>
      </c>
      <c r="H314" s="32" t="s">
        <v>85</v>
      </c>
      <c r="I314" s="28" t="s">
        <v>86</v>
      </c>
      <c r="J314" s="32" t="s">
        <v>188</v>
      </c>
      <c r="K314" s="28" t="s">
        <v>187</v>
      </c>
      <c r="L314" s="28" t="s">
        <v>89</v>
      </c>
      <c r="M314" s="34">
        <v>37748</v>
      </c>
      <c r="N314" s="34"/>
      <c r="O314" s="28" t="s">
        <v>3671</v>
      </c>
      <c r="P314" s="28" t="s">
        <v>3673</v>
      </c>
      <c r="Q314" s="28" t="s">
        <v>1509</v>
      </c>
      <c r="R314" s="28"/>
      <c r="S314" s="28"/>
      <c r="T314" s="28" t="s">
        <v>3677</v>
      </c>
      <c r="U314" s="28" t="s">
        <v>3678</v>
      </c>
      <c r="V314" s="28"/>
      <c r="W314" s="34">
        <v>43611</v>
      </c>
      <c r="X314" s="34">
        <v>43976</v>
      </c>
      <c r="Y314" s="36">
        <v>6200994</v>
      </c>
      <c r="Z314" s="36"/>
      <c r="AA314" s="34"/>
      <c r="AB314" s="32"/>
      <c r="AC314" s="36"/>
      <c r="AD314" s="36"/>
      <c r="AE314" s="28" t="s">
        <v>95</v>
      </c>
      <c r="AF314" s="40">
        <f t="shared" si="0"/>
        <v>26</v>
      </c>
      <c r="AG314" s="40">
        <f t="shared" si="1"/>
        <v>5</v>
      </c>
      <c r="AH314" s="40" t="str">
        <f t="shared" si="2"/>
        <v>568585328265</v>
      </c>
      <c r="AI314" s="44" t="str">
        <f t="shared" si="3"/>
        <v/>
      </c>
      <c r="AJ314" s="47" t="str">
        <f>IF(AD314&lt;10000,IFERROR(VLOOKUP(AH314,'BK06'!$X$9:$Y$1196,2,0),""),AD314)</f>
        <v/>
      </c>
      <c r="AK314" s="49" t="str">
        <f>IFERROR(VLOOKUP(AH314,'BK06'!$X$9:$Z$1164,3,0),"")</f>
        <v/>
      </c>
      <c r="AL314" s="40"/>
      <c r="AM314" s="51" t="str">
        <f t="shared" si="7"/>
        <v>QK co HDBH so 568585328 can phai dong phi 6200994d vao ngay 26/5. Vui long lien he TVV de duoc ho tro thu phi!</v>
      </c>
      <c r="AN314" s="54" t="str">
        <f t="shared" si="5"/>
        <v>01644061204</v>
      </c>
    </row>
    <row r="315" spans="1:40" ht="13.5" customHeight="1">
      <c r="A315" s="25">
        <v>310</v>
      </c>
      <c r="B315" s="28" t="s">
        <v>74</v>
      </c>
      <c r="C315" s="28"/>
      <c r="D315" s="32" t="s">
        <v>80</v>
      </c>
      <c r="E315" s="28" t="s">
        <v>82</v>
      </c>
      <c r="F315" s="32" t="s">
        <v>83</v>
      </c>
      <c r="G315" s="28" t="s">
        <v>84</v>
      </c>
      <c r="H315" s="32" t="s">
        <v>85</v>
      </c>
      <c r="I315" s="28" t="s">
        <v>86</v>
      </c>
      <c r="J315" s="32" t="s">
        <v>188</v>
      </c>
      <c r="K315" s="28" t="s">
        <v>187</v>
      </c>
      <c r="L315" s="28" t="s">
        <v>89</v>
      </c>
      <c r="M315" s="34">
        <v>37748</v>
      </c>
      <c r="N315" s="34"/>
      <c r="O315" s="28" t="s">
        <v>2041</v>
      </c>
      <c r="P315" s="28" t="s">
        <v>2042</v>
      </c>
      <c r="Q315" s="28" t="s">
        <v>3690</v>
      </c>
      <c r="R315" s="28"/>
      <c r="S315" s="28"/>
      <c r="T315" s="28" t="s">
        <v>3691</v>
      </c>
      <c r="U315" s="28" t="s">
        <v>2040</v>
      </c>
      <c r="V315" s="28"/>
      <c r="W315" s="34">
        <v>43611</v>
      </c>
      <c r="X315" s="34">
        <v>43702</v>
      </c>
      <c r="Y315" s="36">
        <v>750000</v>
      </c>
      <c r="Z315" s="36">
        <v>750000</v>
      </c>
      <c r="AA315" s="34">
        <v>43607</v>
      </c>
      <c r="AB315" s="32"/>
      <c r="AC315" s="36">
        <v>750000</v>
      </c>
      <c r="AD315" s="36"/>
      <c r="AE315" s="28" t="s">
        <v>95</v>
      </c>
      <c r="AF315" s="40">
        <f t="shared" si="0"/>
        <v>26</v>
      </c>
      <c r="AG315" s="40">
        <f t="shared" si="1"/>
        <v>5</v>
      </c>
      <c r="AH315" s="40" t="str">
        <f t="shared" si="2"/>
        <v>568320963265</v>
      </c>
      <c r="AI315" s="44">
        <f t="shared" si="3"/>
        <v>750000</v>
      </c>
      <c r="AJ315" s="47">
        <f>IF(AD315&lt;10000,IFERROR(VLOOKUP(AH315,'BK06'!$X$9:$Y$1196,2,0),""),AD315)</f>
        <v>750000</v>
      </c>
      <c r="AK315" s="49" t="str">
        <f>IFERROR(VLOOKUP(AH315,'BK06'!$X$9:$Z$1164,3,0),"")</f>
        <v>AC/018P-0350131</v>
      </c>
      <c r="AL315" s="40"/>
      <c r="AM315" s="51" t="str">
        <f t="shared" si="7"/>
        <v>QK co HDBH so 568320963 can phai dong phi 750000d vao ngay 26/5. Vui long lien he TVV de duoc ho tro thu phi!</v>
      </c>
      <c r="AN315" s="54" t="str">
        <f t="shared" si="5"/>
        <v>0124 679 1145</v>
      </c>
    </row>
    <row r="316" spans="1:40" ht="13.5" customHeight="1">
      <c r="A316" s="25">
        <v>311</v>
      </c>
      <c r="B316" s="28" t="s">
        <v>74</v>
      </c>
      <c r="C316" s="28"/>
      <c r="D316" s="32" t="s">
        <v>80</v>
      </c>
      <c r="E316" s="28" t="s">
        <v>82</v>
      </c>
      <c r="F316" s="32" t="s">
        <v>83</v>
      </c>
      <c r="G316" s="28" t="s">
        <v>84</v>
      </c>
      <c r="H316" s="32" t="s">
        <v>85</v>
      </c>
      <c r="I316" s="28" t="s">
        <v>86</v>
      </c>
      <c r="J316" s="32" t="s">
        <v>188</v>
      </c>
      <c r="K316" s="28" t="s">
        <v>187</v>
      </c>
      <c r="L316" s="28" t="s">
        <v>89</v>
      </c>
      <c r="M316" s="34">
        <v>37748</v>
      </c>
      <c r="N316" s="34"/>
      <c r="O316" s="28" t="s">
        <v>3707</v>
      </c>
      <c r="P316" s="28" t="s">
        <v>3708</v>
      </c>
      <c r="Q316" s="28" t="s">
        <v>3709</v>
      </c>
      <c r="R316" s="28" t="s">
        <v>3710</v>
      </c>
      <c r="S316" s="28"/>
      <c r="T316" s="28"/>
      <c r="U316" s="28" t="s">
        <v>3711</v>
      </c>
      <c r="V316" s="28"/>
      <c r="W316" s="34">
        <v>43612</v>
      </c>
      <c r="X316" s="34">
        <v>43642</v>
      </c>
      <c r="Y316" s="36">
        <v>275200</v>
      </c>
      <c r="Z316" s="36"/>
      <c r="AA316" s="34"/>
      <c r="AB316" s="32"/>
      <c r="AC316" s="36"/>
      <c r="AD316" s="36"/>
      <c r="AE316" s="28" t="s">
        <v>180</v>
      </c>
      <c r="AF316" s="40">
        <f t="shared" si="0"/>
        <v>27</v>
      </c>
      <c r="AG316" s="40">
        <f t="shared" si="1"/>
        <v>5</v>
      </c>
      <c r="AH316" s="40" t="str">
        <f t="shared" si="2"/>
        <v>03901800000962275</v>
      </c>
      <c r="AI316" s="44" t="str">
        <f t="shared" si="3"/>
        <v/>
      </c>
      <c r="AJ316" s="47" t="str">
        <f>IF(AD316&lt;10000,IFERROR(VLOOKUP(AH316,'BK06'!$X$9:$Y$1196,2,0),""),AD316)</f>
        <v/>
      </c>
      <c r="AK316" s="49" t="str">
        <f>IFERROR(VLOOKUP(AH316,'BK06'!$X$9:$Z$1164,3,0),"")</f>
        <v/>
      </c>
      <c r="AL316" s="40"/>
      <c r="AM316" s="51" t="str">
        <f t="shared" si="7"/>
        <v>QK co HDBH so 03901800000962 can phai dong phi 275200d vao ngay 27/5. Vui long lien he TVV de duoc ho tro thu phi!</v>
      </c>
      <c r="AN316" s="54" t="str">
        <f t="shared" si="5"/>
        <v>0373159235</v>
      </c>
    </row>
    <row r="317" spans="1:40" ht="13.5" customHeight="1">
      <c r="A317" s="25">
        <v>312</v>
      </c>
      <c r="B317" s="28" t="s">
        <v>74</v>
      </c>
      <c r="C317" s="28"/>
      <c r="D317" s="32" t="s">
        <v>80</v>
      </c>
      <c r="E317" s="28" t="s">
        <v>82</v>
      </c>
      <c r="F317" s="32" t="s">
        <v>83</v>
      </c>
      <c r="G317" s="28" t="s">
        <v>84</v>
      </c>
      <c r="H317" s="32" t="s">
        <v>85</v>
      </c>
      <c r="I317" s="28" t="s">
        <v>86</v>
      </c>
      <c r="J317" s="32" t="s">
        <v>188</v>
      </c>
      <c r="K317" s="28" t="s">
        <v>187</v>
      </c>
      <c r="L317" s="28" t="s">
        <v>89</v>
      </c>
      <c r="M317" s="34">
        <v>37748</v>
      </c>
      <c r="N317" s="34"/>
      <c r="O317" s="28" t="s">
        <v>3728</v>
      </c>
      <c r="P317" s="28" t="s">
        <v>3729</v>
      </c>
      <c r="Q317" s="28" t="s">
        <v>3730</v>
      </c>
      <c r="R317" s="28" t="s">
        <v>3731</v>
      </c>
      <c r="S317" s="28"/>
      <c r="T317" s="28"/>
      <c r="U317" s="28" t="s">
        <v>3733</v>
      </c>
      <c r="V317" s="28"/>
      <c r="W317" s="34">
        <v>43612</v>
      </c>
      <c r="X317" s="34">
        <v>43642</v>
      </c>
      <c r="Y317" s="36">
        <v>156500</v>
      </c>
      <c r="Z317" s="36"/>
      <c r="AA317" s="34"/>
      <c r="AB317" s="32"/>
      <c r="AC317" s="36"/>
      <c r="AD317" s="36"/>
      <c r="AE317" s="28" t="s">
        <v>180</v>
      </c>
      <c r="AF317" s="40">
        <f t="shared" si="0"/>
        <v>27</v>
      </c>
      <c r="AG317" s="40">
        <f t="shared" si="1"/>
        <v>5</v>
      </c>
      <c r="AH317" s="40" t="str">
        <f t="shared" si="2"/>
        <v>02701800003113275</v>
      </c>
      <c r="AI317" s="44" t="str">
        <f t="shared" si="3"/>
        <v/>
      </c>
      <c r="AJ317" s="47" t="str">
        <f>IF(AD317&lt;10000,IFERROR(VLOOKUP(AH317,'BK06'!$X$9:$Y$1196,2,0),""),AD317)</f>
        <v/>
      </c>
      <c r="AK317" s="49" t="str">
        <f>IFERROR(VLOOKUP(AH317,'BK06'!$X$9:$Z$1164,3,0),"")</f>
        <v/>
      </c>
      <c r="AL317" s="40"/>
      <c r="AM317" s="51" t="str">
        <f t="shared" si="7"/>
        <v>QK co HDBH so 02701800003113 can phai dong phi 156500d vao ngay 27/5. Vui long lien he TVV de duoc ho tro thu phi!</v>
      </c>
      <c r="AN317" s="54" t="str">
        <f t="shared" si="5"/>
        <v>0973207937</v>
      </c>
    </row>
    <row r="318" spans="1:40" ht="13.5" customHeight="1">
      <c r="A318" s="25">
        <v>313</v>
      </c>
      <c r="B318" s="28" t="s">
        <v>74</v>
      </c>
      <c r="C318" s="28"/>
      <c r="D318" s="32" t="s">
        <v>80</v>
      </c>
      <c r="E318" s="28" t="s">
        <v>82</v>
      </c>
      <c r="F318" s="32" t="s">
        <v>83</v>
      </c>
      <c r="G318" s="28" t="s">
        <v>84</v>
      </c>
      <c r="H318" s="32" t="s">
        <v>85</v>
      </c>
      <c r="I318" s="28" t="s">
        <v>86</v>
      </c>
      <c r="J318" s="32" t="s">
        <v>188</v>
      </c>
      <c r="K318" s="28" t="s">
        <v>187</v>
      </c>
      <c r="L318" s="28" t="s">
        <v>89</v>
      </c>
      <c r="M318" s="34">
        <v>37748</v>
      </c>
      <c r="N318" s="34"/>
      <c r="O318" s="28" t="s">
        <v>3741</v>
      </c>
      <c r="P318" s="28" t="s">
        <v>3742</v>
      </c>
      <c r="Q318" s="28" t="s">
        <v>3709</v>
      </c>
      <c r="R318" s="28" t="s">
        <v>3710</v>
      </c>
      <c r="S318" s="28"/>
      <c r="T318" s="28"/>
      <c r="U318" s="28" t="s">
        <v>3743</v>
      </c>
      <c r="V318" s="28"/>
      <c r="W318" s="34">
        <v>43612</v>
      </c>
      <c r="X318" s="34">
        <v>43642</v>
      </c>
      <c r="Y318" s="36">
        <v>252000</v>
      </c>
      <c r="Z318" s="36"/>
      <c r="AA318" s="34"/>
      <c r="AB318" s="32"/>
      <c r="AC318" s="36"/>
      <c r="AD318" s="36"/>
      <c r="AE318" s="28" t="s">
        <v>180</v>
      </c>
      <c r="AF318" s="40">
        <f t="shared" si="0"/>
        <v>27</v>
      </c>
      <c r="AG318" s="40">
        <f t="shared" si="1"/>
        <v>5</v>
      </c>
      <c r="AH318" s="40" t="str">
        <f t="shared" si="2"/>
        <v>03901800000955275</v>
      </c>
      <c r="AI318" s="44" t="str">
        <f t="shared" si="3"/>
        <v/>
      </c>
      <c r="AJ318" s="47" t="str">
        <f>IF(AD318&lt;10000,IFERROR(VLOOKUP(AH318,'BK06'!$X$9:$Y$1196,2,0),""),AD318)</f>
        <v/>
      </c>
      <c r="AK318" s="49" t="str">
        <f>IFERROR(VLOOKUP(AH318,'BK06'!$X$9:$Z$1164,3,0),"")</f>
        <v/>
      </c>
      <c r="AL318" s="40"/>
      <c r="AM318" s="51" t="str">
        <f t="shared" si="7"/>
        <v>QK co HDBH so 03901800000955 can phai dong phi 252000d vao ngay 27/5. Vui long lien he TVV de duoc ho tro thu phi!</v>
      </c>
      <c r="AN318" s="54" t="str">
        <f t="shared" si="5"/>
        <v>0373159235</v>
      </c>
    </row>
    <row r="319" spans="1:40" ht="13.5" customHeight="1">
      <c r="A319" s="25">
        <v>314</v>
      </c>
      <c r="B319" s="28" t="s">
        <v>74</v>
      </c>
      <c r="C319" s="28"/>
      <c r="D319" s="32" t="s">
        <v>80</v>
      </c>
      <c r="E319" s="28" t="s">
        <v>82</v>
      </c>
      <c r="F319" s="32" t="s">
        <v>83</v>
      </c>
      <c r="G319" s="28" t="s">
        <v>84</v>
      </c>
      <c r="H319" s="32" t="s">
        <v>85</v>
      </c>
      <c r="I319" s="28" t="s">
        <v>86</v>
      </c>
      <c r="J319" s="32" t="s">
        <v>188</v>
      </c>
      <c r="K319" s="28" t="s">
        <v>187</v>
      </c>
      <c r="L319" s="28" t="s">
        <v>89</v>
      </c>
      <c r="M319" s="34">
        <v>37748</v>
      </c>
      <c r="N319" s="34"/>
      <c r="O319" s="28" t="s">
        <v>2049</v>
      </c>
      <c r="P319" s="28" t="s">
        <v>2050</v>
      </c>
      <c r="Q319" s="28" t="s">
        <v>1844</v>
      </c>
      <c r="R319" s="28" t="s">
        <v>3752</v>
      </c>
      <c r="S319" s="28"/>
      <c r="T319" s="28"/>
      <c r="U319" s="28" t="s">
        <v>2047</v>
      </c>
      <c r="V319" s="28" t="s">
        <v>2047</v>
      </c>
      <c r="W319" s="34">
        <v>43613</v>
      </c>
      <c r="X319" s="34">
        <v>43643</v>
      </c>
      <c r="Y319" s="36">
        <v>106100</v>
      </c>
      <c r="Z319" s="36">
        <v>106100</v>
      </c>
      <c r="AA319" s="34">
        <v>43605</v>
      </c>
      <c r="AB319" s="32"/>
      <c r="AC319" s="36">
        <v>106100</v>
      </c>
      <c r="AD319" s="36"/>
      <c r="AE319" s="28" t="s">
        <v>180</v>
      </c>
      <c r="AF319" s="40">
        <f t="shared" si="0"/>
        <v>28</v>
      </c>
      <c r="AG319" s="40">
        <f t="shared" si="1"/>
        <v>5</v>
      </c>
      <c r="AH319" s="40" t="str">
        <f t="shared" si="2"/>
        <v>02301800206417285</v>
      </c>
      <c r="AI319" s="44">
        <f t="shared" si="3"/>
        <v>106100</v>
      </c>
      <c r="AJ319" s="47">
        <f>IF(AD319&lt;10000,IFERROR(VLOOKUP(AH319,'BK06'!$X$9:$Y$1196,2,0),""),AD319)</f>
        <v>106100</v>
      </c>
      <c r="AK319" s="49" t="str">
        <f>IFERROR(VLOOKUP(AH319,'BK06'!$X$9:$Z$1164,3,0),"")</f>
        <v>AC/018P-0350139</v>
      </c>
      <c r="AL319" s="40"/>
      <c r="AM319" s="51" t="str">
        <f t="shared" si="7"/>
        <v>QK co HDBH so 02301800206417 can phai dong phi 106100d vao ngay 28/5. Vui long lien he TVV de duoc ho tro thu phi!</v>
      </c>
      <c r="AN319" s="54" t="str">
        <f t="shared" si="5"/>
        <v>0989730465</v>
      </c>
    </row>
    <row r="320" spans="1:40" ht="13.5" customHeight="1">
      <c r="A320" s="25">
        <v>315</v>
      </c>
      <c r="B320" s="28" t="s">
        <v>74</v>
      </c>
      <c r="C320" s="28"/>
      <c r="D320" s="32" t="s">
        <v>80</v>
      </c>
      <c r="E320" s="28" t="s">
        <v>82</v>
      </c>
      <c r="F320" s="32" t="s">
        <v>83</v>
      </c>
      <c r="G320" s="28" t="s">
        <v>84</v>
      </c>
      <c r="H320" s="32" t="s">
        <v>85</v>
      </c>
      <c r="I320" s="28" t="s">
        <v>86</v>
      </c>
      <c r="J320" s="32" t="s">
        <v>188</v>
      </c>
      <c r="K320" s="28" t="s">
        <v>187</v>
      </c>
      <c r="L320" s="28" t="s">
        <v>89</v>
      </c>
      <c r="M320" s="34">
        <v>37748</v>
      </c>
      <c r="N320" s="34"/>
      <c r="O320" s="28" t="s">
        <v>2045</v>
      </c>
      <c r="P320" s="28" t="s">
        <v>2046</v>
      </c>
      <c r="Q320" s="28" t="s">
        <v>3765</v>
      </c>
      <c r="R320" s="28" t="s">
        <v>3766</v>
      </c>
      <c r="S320" s="28"/>
      <c r="T320" s="28"/>
      <c r="U320" s="28" t="s">
        <v>2043</v>
      </c>
      <c r="V320" s="28" t="s">
        <v>2043</v>
      </c>
      <c r="W320" s="34">
        <v>43613</v>
      </c>
      <c r="X320" s="34">
        <v>43796</v>
      </c>
      <c r="Y320" s="36">
        <v>274100</v>
      </c>
      <c r="Z320" s="36">
        <v>274100</v>
      </c>
      <c r="AA320" s="34">
        <v>43607</v>
      </c>
      <c r="AB320" s="32"/>
      <c r="AC320" s="36">
        <v>274100</v>
      </c>
      <c r="AD320" s="36"/>
      <c r="AE320" s="28" t="s">
        <v>180</v>
      </c>
      <c r="AF320" s="40">
        <f t="shared" si="0"/>
        <v>28</v>
      </c>
      <c r="AG320" s="40">
        <f t="shared" si="1"/>
        <v>5</v>
      </c>
      <c r="AH320" s="40" t="str">
        <f t="shared" si="2"/>
        <v>02301800204024285</v>
      </c>
      <c r="AI320" s="44">
        <f t="shared" si="3"/>
        <v>274100</v>
      </c>
      <c r="AJ320" s="47">
        <f>IF(AD320&lt;10000,IFERROR(VLOOKUP(AH320,'BK06'!$X$9:$Y$1196,2,0),""),AD320)</f>
        <v>274100</v>
      </c>
      <c r="AK320" s="49" t="str">
        <f>IFERROR(VLOOKUP(AH320,'BK06'!$X$9:$Z$1164,3,0),"")</f>
        <v>AC/018P-0350138</v>
      </c>
      <c r="AL320" s="40"/>
      <c r="AM320" s="51" t="str">
        <f t="shared" si="7"/>
        <v>QK co HDBH so 02301800204024 can phai dong phi 274100d vao ngay 28/5. Vui long lien he TVV de duoc ho tro thu phi!</v>
      </c>
      <c r="AN320" s="54" t="str">
        <f t="shared" si="5"/>
        <v>0398214142</v>
      </c>
    </row>
    <row r="321" spans="1:40" ht="13.5" customHeight="1">
      <c r="A321" s="25">
        <v>316</v>
      </c>
      <c r="B321" s="28" t="s">
        <v>74</v>
      </c>
      <c r="C321" s="28"/>
      <c r="D321" s="32" t="s">
        <v>80</v>
      </c>
      <c r="E321" s="28" t="s">
        <v>82</v>
      </c>
      <c r="F321" s="32" t="s">
        <v>83</v>
      </c>
      <c r="G321" s="28" t="s">
        <v>84</v>
      </c>
      <c r="H321" s="32" t="s">
        <v>85</v>
      </c>
      <c r="I321" s="28" t="s">
        <v>86</v>
      </c>
      <c r="J321" s="32" t="s">
        <v>188</v>
      </c>
      <c r="K321" s="28" t="s">
        <v>187</v>
      </c>
      <c r="L321" s="28" t="s">
        <v>89</v>
      </c>
      <c r="M321" s="34">
        <v>37748</v>
      </c>
      <c r="N321" s="34"/>
      <c r="O321" s="28" t="s">
        <v>2058</v>
      </c>
      <c r="P321" s="28" t="s">
        <v>2059</v>
      </c>
      <c r="Q321" s="28" t="s">
        <v>1342</v>
      </c>
      <c r="R321" s="28" t="s">
        <v>3777</v>
      </c>
      <c r="S321" s="28"/>
      <c r="T321" s="28" t="s">
        <v>3778</v>
      </c>
      <c r="U321" s="28" t="s">
        <v>2057</v>
      </c>
      <c r="V321" s="28"/>
      <c r="W321" s="34">
        <v>43614</v>
      </c>
      <c r="X321" s="34">
        <v>43644</v>
      </c>
      <c r="Y321" s="36">
        <v>1100000</v>
      </c>
      <c r="Z321" s="36">
        <v>1100000</v>
      </c>
      <c r="AA321" s="34">
        <v>43605</v>
      </c>
      <c r="AB321" s="32"/>
      <c r="AC321" s="36">
        <v>1100000</v>
      </c>
      <c r="AD321" s="36"/>
      <c r="AE321" s="28" t="s">
        <v>95</v>
      </c>
      <c r="AF321" s="40">
        <f t="shared" si="0"/>
        <v>29</v>
      </c>
      <c r="AG321" s="40">
        <f t="shared" si="1"/>
        <v>5</v>
      </c>
      <c r="AH321" s="40" t="str">
        <f t="shared" si="2"/>
        <v>569270309295</v>
      </c>
      <c r="AI321" s="44">
        <f t="shared" si="3"/>
        <v>1100000</v>
      </c>
      <c r="AJ321" s="47">
        <f>IF(AD321&lt;10000,IFERROR(VLOOKUP(AH321,'BK06'!$X$9:$Y$1196,2,0),""),AD321)</f>
        <v>1100000</v>
      </c>
      <c r="AK321" s="49" t="str">
        <f>IFERROR(VLOOKUP(AH321,'BK06'!$X$9:$Z$1164,3,0),"")</f>
        <v>AC/018P-0350142</v>
      </c>
      <c r="AL321" s="40"/>
      <c r="AM321" s="51" t="str">
        <f t="shared" si="7"/>
        <v>QK co HDBH so 569270309 can phai dong phi 1100000d vao ngay 29/5. Vui long lien he TVV de duoc ho tro thu phi!</v>
      </c>
      <c r="AN321" s="54" t="str">
        <f t="shared" si="5"/>
        <v>098742562601697886074</v>
      </c>
    </row>
    <row r="322" spans="1:40" ht="13.5" customHeight="1">
      <c r="A322" s="25">
        <v>317</v>
      </c>
      <c r="B322" s="28" t="s">
        <v>74</v>
      </c>
      <c r="C322" s="28"/>
      <c r="D322" s="32" t="s">
        <v>80</v>
      </c>
      <c r="E322" s="28" t="s">
        <v>82</v>
      </c>
      <c r="F322" s="32" t="s">
        <v>83</v>
      </c>
      <c r="G322" s="28" t="s">
        <v>84</v>
      </c>
      <c r="H322" s="32" t="s">
        <v>85</v>
      </c>
      <c r="I322" s="28" t="s">
        <v>86</v>
      </c>
      <c r="J322" s="32" t="s">
        <v>188</v>
      </c>
      <c r="K322" s="28" t="s">
        <v>187</v>
      </c>
      <c r="L322" s="28" t="s">
        <v>89</v>
      </c>
      <c r="M322" s="34">
        <v>37748</v>
      </c>
      <c r="N322" s="34"/>
      <c r="O322" s="28" t="s">
        <v>2063</v>
      </c>
      <c r="P322" s="28" t="s">
        <v>2064</v>
      </c>
      <c r="Q322" s="28" t="s">
        <v>3011</v>
      </c>
      <c r="R322" s="28"/>
      <c r="S322" s="28"/>
      <c r="T322" s="28" t="s">
        <v>3804</v>
      </c>
      <c r="U322" s="28" t="s">
        <v>2062</v>
      </c>
      <c r="V322" s="28"/>
      <c r="W322" s="34">
        <v>43614</v>
      </c>
      <c r="X322" s="34">
        <v>43797</v>
      </c>
      <c r="Y322" s="36">
        <v>4000000</v>
      </c>
      <c r="Z322" s="36">
        <v>4000000</v>
      </c>
      <c r="AA322" s="34">
        <v>43607</v>
      </c>
      <c r="AB322" s="32"/>
      <c r="AC322" s="36">
        <v>4000000</v>
      </c>
      <c r="AD322" s="36"/>
      <c r="AE322" s="28" t="s">
        <v>95</v>
      </c>
      <c r="AF322" s="40">
        <f t="shared" si="0"/>
        <v>29</v>
      </c>
      <c r="AG322" s="40">
        <f t="shared" si="1"/>
        <v>5</v>
      </c>
      <c r="AH322" s="40" t="str">
        <f t="shared" si="2"/>
        <v>569378819295</v>
      </c>
      <c r="AI322" s="44">
        <f t="shared" si="3"/>
        <v>4000000</v>
      </c>
      <c r="AJ322" s="47">
        <f>IF(AD322&lt;10000,IFERROR(VLOOKUP(AH322,'BK06'!$X$9:$Y$1196,2,0),""),AD322)</f>
        <v>4000000</v>
      </c>
      <c r="AK322" s="49" t="str">
        <f>IFERROR(VLOOKUP(AH322,'BK06'!$X$9:$Z$1164,3,0),"")</f>
        <v>AC/018P-0350143</v>
      </c>
      <c r="AL322" s="40"/>
      <c r="AM322" s="51" t="str">
        <f t="shared" si="7"/>
        <v>QK co HDBH so 569378819 can phai dong phi 4000000d vao ngay 29/5. Vui long lien he TVV de duoc ho tro thu phi!</v>
      </c>
      <c r="AN322" s="54" t="str">
        <f t="shared" si="5"/>
        <v>0975217340</v>
      </c>
    </row>
    <row r="323" spans="1:40" ht="13.5" customHeight="1">
      <c r="A323" s="25">
        <v>318</v>
      </c>
      <c r="B323" s="28" t="s">
        <v>74</v>
      </c>
      <c r="C323" s="28"/>
      <c r="D323" s="32" t="s">
        <v>80</v>
      </c>
      <c r="E323" s="28" t="s">
        <v>82</v>
      </c>
      <c r="F323" s="32" t="s">
        <v>83</v>
      </c>
      <c r="G323" s="28" t="s">
        <v>84</v>
      </c>
      <c r="H323" s="32" t="s">
        <v>85</v>
      </c>
      <c r="I323" s="28" t="s">
        <v>86</v>
      </c>
      <c r="J323" s="32" t="s">
        <v>188</v>
      </c>
      <c r="K323" s="28" t="s">
        <v>187</v>
      </c>
      <c r="L323" s="28" t="s">
        <v>89</v>
      </c>
      <c r="M323" s="34">
        <v>37748</v>
      </c>
      <c r="N323" s="34"/>
      <c r="O323" s="28" t="s">
        <v>2054</v>
      </c>
      <c r="P323" s="28" t="s">
        <v>2055</v>
      </c>
      <c r="Q323" s="28" t="s">
        <v>3426</v>
      </c>
      <c r="R323" s="28" t="s">
        <v>3820</v>
      </c>
      <c r="S323" s="28"/>
      <c r="T323" s="28"/>
      <c r="U323" s="28" t="s">
        <v>2052</v>
      </c>
      <c r="V323" s="28" t="s">
        <v>2052</v>
      </c>
      <c r="W323" s="34">
        <v>43614</v>
      </c>
      <c r="X323" s="34">
        <v>43644</v>
      </c>
      <c r="Y323" s="36">
        <v>105300</v>
      </c>
      <c r="Z323" s="36">
        <v>105300</v>
      </c>
      <c r="AA323" s="34">
        <v>43607</v>
      </c>
      <c r="AB323" s="32"/>
      <c r="AC323" s="36">
        <v>105300</v>
      </c>
      <c r="AD323" s="36"/>
      <c r="AE323" s="28" t="s">
        <v>180</v>
      </c>
      <c r="AF323" s="40">
        <f t="shared" si="0"/>
        <v>29</v>
      </c>
      <c r="AG323" s="40">
        <f t="shared" si="1"/>
        <v>5</v>
      </c>
      <c r="AH323" s="40" t="str">
        <f t="shared" si="2"/>
        <v>02301800222066295</v>
      </c>
      <c r="AI323" s="44">
        <f t="shared" si="3"/>
        <v>105300</v>
      </c>
      <c r="AJ323" s="47">
        <f>IF(AD323&lt;10000,IFERROR(VLOOKUP(AH323,'BK06'!$X$9:$Y$1196,2,0),""),AD323)</f>
        <v>105300</v>
      </c>
      <c r="AK323" s="49" t="str">
        <f>IFERROR(VLOOKUP(AH323,'BK06'!$X$9:$Z$1164,3,0),"")</f>
        <v>AC/018P-0350140</v>
      </c>
      <c r="AL323" s="40"/>
      <c r="AM323" s="51" t="str">
        <f t="shared" si="7"/>
        <v>QK co HDBH so 02301800222066 can phai dong phi 105300d vao ngay 29/5. Vui long lien he TVV de duoc ho tro thu phi!</v>
      </c>
      <c r="AN323" s="54" t="str">
        <f t="shared" si="5"/>
        <v>0989616346</v>
      </c>
    </row>
    <row r="324" spans="1:40" ht="13.5" customHeight="1">
      <c r="A324" s="25">
        <v>319</v>
      </c>
      <c r="B324" s="28" t="s">
        <v>74</v>
      </c>
      <c r="C324" s="28"/>
      <c r="D324" s="32" t="s">
        <v>80</v>
      </c>
      <c r="E324" s="28" t="s">
        <v>82</v>
      </c>
      <c r="F324" s="32" t="s">
        <v>83</v>
      </c>
      <c r="G324" s="28" t="s">
        <v>84</v>
      </c>
      <c r="H324" s="32" t="s">
        <v>85</v>
      </c>
      <c r="I324" s="28" t="s">
        <v>86</v>
      </c>
      <c r="J324" s="32" t="s">
        <v>188</v>
      </c>
      <c r="K324" s="28" t="s">
        <v>187</v>
      </c>
      <c r="L324" s="28" t="s">
        <v>89</v>
      </c>
      <c r="M324" s="34">
        <v>37748</v>
      </c>
      <c r="N324" s="34"/>
      <c r="O324" s="28" t="s">
        <v>3833</v>
      </c>
      <c r="P324" s="28" t="s">
        <v>3834</v>
      </c>
      <c r="Q324" s="28" t="s">
        <v>3835</v>
      </c>
      <c r="R324" s="28"/>
      <c r="S324" s="28"/>
      <c r="T324" s="28" t="s">
        <v>3836</v>
      </c>
      <c r="U324" s="28" t="s">
        <v>3837</v>
      </c>
      <c r="V324" s="28"/>
      <c r="W324" s="34">
        <v>43614</v>
      </c>
      <c r="X324" s="34">
        <v>43644</v>
      </c>
      <c r="Y324" s="36">
        <v>514643</v>
      </c>
      <c r="Z324" s="36"/>
      <c r="AA324" s="34"/>
      <c r="AB324" s="32"/>
      <c r="AC324" s="36"/>
      <c r="AD324" s="36"/>
      <c r="AE324" s="28" t="s">
        <v>95</v>
      </c>
      <c r="AF324" s="40">
        <f t="shared" si="0"/>
        <v>29</v>
      </c>
      <c r="AG324" s="40">
        <f t="shared" si="1"/>
        <v>5</v>
      </c>
      <c r="AH324" s="40" t="str">
        <f t="shared" si="2"/>
        <v>568742417295</v>
      </c>
      <c r="AI324" s="44" t="str">
        <f t="shared" si="3"/>
        <v/>
      </c>
      <c r="AJ324" s="47" t="str">
        <f>IF(AD324&lt;10000,IFERROR(VLOOKUP(AH324,'BK06'!$X$9:$Y$1196,2,0),""),AD324)</f>
        <v/>
      </c>
      <c r="AK324" s="49" t="str">
        <f>IFERROR(VLOOKUP(AH324,'BK06'!$X$9:$Z$1164,3,0),"")</f>
        <v/>
      </c>
      <c r="AL324" s="40"/>
      <c r="AM324" s="51" t="str">
        <f t="shared" si="7"/>
        <v>QK co HDBH so 568742417 can phai dong phi 514643d vao ngay 29/5. Vui long lien he TVV de duoc ho tro thu phi!</v>
      </c>
      <c r="AN324" s="54" t="str">
        <f t="shared" si="5"/>
        <v>0963516957</v>
      </c>
    </row>
    <row r="325" spans="1:40" ht="13.5" customHeight="1">
      <c r="A325" s="25">
        <v>320</v>
      </c>
      <c r="B325" s="28" t="s">
        <v>74</v>
      </c>
      <c r="C325" s="28"/>
      <c r="D325" s="32" t="s">
        <v>80</v>
      </c>
      <c r="E325" s="28" t="s">
        <v>82</v>
      </c>
      <c r="F325" s="32" t="s">
        <v>83</v>
      </c>
      <c r="G325" s="28" t="s">
        <v>84</v>
      </c>
      <c r="H325" s="32" t="s">
        <v>85</v>
      </c>
      <c r="I325" s="28" t="s">
        <v>86</v>
      </c>
      <c r="J325" s="32" t="s">
        <v>188</v>
      </c>
      <c r="K325" s="28" t="s">
        <v>187</v>
      </c>
      <c r="L325" s="28" t="s">
        <v>89</v>
      </c>
      <c r="M325" s="34">
        <v>37748</v>
      </c>
      <c r="N325" s="34"/>
      <c r="O325" s="28" t="s">
        <v>3842</v>
      </c>
      <c r="P325" s="28" t="s">
        <v>3843</v>
      </c>
      <c r="Q325" s="28" t="s">
        <v>3844</v>
      </c>
      <c r="R325" s="28" t="s">
        <v>3845</v>
      </c>
      <c r="S325" s="28"/>
      <c r="T325" s="28"/>
      <c r="U325" s="28" t="s">
        <v>3846</v>
      </c>
      <c r="V325" s="28"/>
      <c r="W325" s="34">
        <v>43615</v>
      </c>
      <c r="X325" s="34">
        <v>43706</v>
      </c>
      <c r="Y325" s="36">
        <v>684000</v>
      </c>
      <c r="Z325" s="36"/>
      <c r="AA325" s="34"/>
      <c r="AB325" s="32"/>
      <c r="AC325" s="36"/>
      <c r="AD325" s="36"/>
      <c r="AE325" s="28" t="s">
        <v>180</v>
      </c>
      <c r="AF325" s="40">
        <f t="shared" si="0"/>
        <v>30</v>
      </c>
      <c r="AG325" s="40">
        <f t="shared" si="1"/>
        <v>5</v>
      </c>
      <c r="AH325" s="40" t="str">
        <f t="shared" si="2"/>
        <v>03701800028788305</v>
      </c>
      <c r="AI325" s="44" t="str">
        <f t="shared" si="3"/>
        <v/>
      </c>
      <c r="AJ325" s="47" t="str">
        <f>IF(AD325&lt;10000,IFERROR(VLOOKUP(AH325,'BK06'!$X$9:$Y$1196,2,0),""),AD325)</f>
        <v/>
      </c>
      <c r="AK325" s="49" t="str">
        <f>IFERROR(VLOOKUP(AH325,'BK06'!$X$9:$Z$1164,3,0),"")</f>
        <v/>
      </c>
      <c r="AL325" s="40"/>
      <c r="AM325" s="51" t="str">
        <f t="shared" si="7"/>
        <v>QK co HDBH so 03701800028788 can phai dong phi 684000d vao ngay 30/5. Vui long lien he TVV de duoc ho tro thu phi!</v>
      </c>
      <c r="AN325" s="54" t="str">
        <f t="shared" si="5"/>
        <v>0332184028</v>
      </c>
    </row>
    <row r="326" spans="1:40" ht="13.5" customHeight="1">
      <c r="A326" s="25">
        <v>321</v>
      </c>
      <c r="B326" s="28" t="s">
        <v>74</v>
      </c>
      <c r="C326" s="28"/>
      <c r="D326" s="32" t="s">
        <v>80</v>
      </c>
      <c r="E326" s="28" t="s">
        <v>82</v>
      </c>
      <c r="F326" s="32" t="s">
        <v>83</v>
      </c>
      <c r="G326" s="28" t="s">
        <v>84</v>
      </c>
      <c r="H326" s="32" t="s">
        <v>85</v>
      </c>
      <c r="I326" s="28" t="s">
        <v>86</v>
      </c>
      <c r="J326" s="32" t="s">
        <v>188</v>
      </c>
      <c r="K326" s="28" t="s">
        <v>187</v>
      </c>
      <c r="L326" s="28" t="s">
        <v>89</v>
      </c>
      <c r="M326" s="34">
        <v>37748</v>
      </c>
      <c r="N326" s="34"/>
      <c r="O326" s="28" t="s">
        <v>3858</v>
      </c>
      <c r="P326" s="28" t="s">
        <v>3859</v>
      </c>
      <c r="Q326" s="28" t="s">
        <v>3860</v>
      </c>
      <c r="R326" s="28"/>
      <c r="S326" s="28"/>
      <c r="T326" s="28" t="s">
        <v>3861</v>
      </c>
      <c r="U326" s="28" t="s">
        <v>3862</v>
      </c>
      <c r="V326" s="28"/>
      <c r="W326" s="34">
        <v>43616</v>
      </c>
      <c r="X326" s="34">
        <v>43981</v>
      </c>
      <c r="Y326" s="36">
        <v>3000000</v>
      </c>
      <c r="Z326" s="36"/>
      <c r="AA326" s="34"/>
      <c r="AB326" s="32"/>
      <c r="AC326" s="36"/>
      <c r="AD326" s="36"/>
      <c r="AE326" s="28" t="s">
        <v>95</v>
      </c>
      <c r="AF326" s="40">
        <f t="shared" si="0"/>
        <v>31</v>
      </c>
      <c r="AG326" s="40">
        <f t="shared" si="1"/>
        <v>5</v>
      </c>
      <c r="AH326" s="40" t="str">
        <f t="shared" si="2"/>
        <v>568797554315</v>
      </c>
      <c r="AI326" s="44" t="str">
        <f t="shared" si="3"/>
        <v/>
      </c>
      <c r="AJ326" s="47" t="str">
        <f>IF(AD326&lt;10000,IFERROR(VLOOKUP(AH326,'BK06'!$X$9:$Y$1196,2,0),""),AD326)</f>
        <v/>
      </c>
      <c r="AK326" s="49" t="str">
        <f>IFERROR(VLOOKUP(AH326,'BK06'!$X$9:$Z$1164,3,0),"")</f>
        <v/>
      </c>
      <c r="AL326" s="40"/>
      <c r="AM326" s="51" t="str">
        <f t="shared" si="7"/>
        <v>QK co HDBH so 568797554 can phai dong phi 3000000d vao ngay 31/5. Vui long lien he TVV de duoc ho tro thu phi!</v>
      </c>
      <c r="AN326" s="54" t="str">
        <f t="shared" si="5"/>
        <v>0914833263</v>
      </c>
    </row>
    <row r="327" spans="1:40" ht="13.5" customHeight="1">
      <c r="A327" s="25">
        <v>322</v>
      </c>
      <c r="B327" s="28" t="s">
        <v>74</v>
      </c>
      <c r="C327" s="28"/>
      <c r="D327" s="32" t="s">
        <v>80</v>
      </c>
      <c r="E327" s="28" t="s">
        <v>82</v>
      </c>
      <c r="F327" s="32" t="s">
        <v>83</v>
      </c>
      <c r="G327" s="28" t="s">
        <v>84</v>
      </c>
      <c r="H327" s="32" t="s">
        <v>85</v>
      </c>
      <c r="I327" s="28" t="s">
        <v>86</v>
      </c>
      <c r="J327" s="32" t="s">
        <v>3870</v>
      </c>
      <c r="K327" s="28" t="s">
        <v>3871</v>
      </c>
      <c r="L327" s="28" t="s">
        <v>89</v>
      </c>
      <c r="M327" s="34">
        <v>38243</v>
      </c>
      <c r="N327" s="34"/>
      <c r="O327" s="28" t="s">
        <v>3872</v>
      </c>
      <c r="P327" s="28" t="s">
        <v>3873</v>
      </c>
      <c r="Q327" s="28" t="s">
        <v>2060</v>
      </c>
      <c r="R327" s="28" t="s">
        <v>3874</v>
      </c>
      <c r="S327" s="28"/>
      <c r="T327" s="28"/>
      <c r="U327" s="28"/>
      <c r="V327" s="28"/>
      <c r="W327" s="34">
        <v>43538</v>
      </c>
      <c r="X327" s="34">
        <v>43568</v>
      </c>
      <c r="Y327" s="36">
        <v>8000</v>
      </c>
      <c r="Z327" s="36"/>
      <c r="AA327" s="34"/>
      <c r="AB327" s="32"/>
      <c r="AC327" s="36">
        <v>8000</v>
      </c>
      <c r="AD327" s="36"/>
      <c r="AE327" s="28" t="s">
        <v>180</v>
      </c>
      <c r="AF327" s="40">
        <f t="shared" si="0"/>
        <v>14</v>
      </c>
      <c r="AG327" s="40">
        <f t="shared" si="1"/>
        <v>3</v>
      </c>
      <c r="AH327" s="40" t="str">
        <f t="shared" si="2"/>
        <v>02301800226798143</v>
      </c>
      <c r="AI327" s="44">
        <f t="shared" si="3"/>
        <v>8000</v>
      </c>
      <c r="AJ327" s="47" t="str">
        <f>IF(AD327&lt;10000,IFERROR(VLOOKUP(AH327,'BK06'!$X$9:$Y$1196,2,0),""),AD327)</f>
        <v/>
      </c>
      <c r="AK327" s="49" t="str">
        <f>IFERROR(VLOOKUP(AH327,'BK06'!$X$9:$Z$1164,3,0),"")</f>
        <v/>
      </c>
      <c r="AL327" s="40"/>
      <c r="AM327" s="51" t="str">
        <f t="shared" si="7"/>
        <v>QK co HDBH so 02301800226798 can phai dong phi 8000d vao ngay 14/3. Vui long lien he TVV de duoc ho tro thu phi!</v>
      </c>
      <c r="AN327" s="54" t="str">
        <f t="shared" si="5"/>
        <v>0965156848</v>
      </c>
    </row>
    <row r="328" spans="1:40" ht="13.5" customHeight="1">
      <c r="A328" s="25">
        <v>323</v>
      </c>
      <c r="B328" s="28" t="s">
        <v>74</v>
      </c>
      <c r="C328" s="28"/>
      <c r="D328" s="32" t="s">
        <v>80</v>
      </c>
      <c r="E328" s="28" t="s">
        <v>82</v>
      </c>
      <c r="F328" s="32" t="s">
        <v>83</v>
      </c>
      <c r="G328" s="28" t="s">
        <v>84</v>
      </c>
      <c r="H328" s="32" t="s">
        <v>85</v>
      </c>
      <c r="I328" s="28" t="s">
        <v>86</v>
      </c>
      <c r="J328" s="32" t="s">
        <v>3870</v>
      </c>
      <c r="K328" s="28" t="s">
        <v>3871</v>
      </c>
      <c r="L328" s="28" t="s">
        <v>89</v>
      </c>
      <c r="M328" s="34">
        <v>38243</v>
      </c>
      <c r="N328" s="34"/>
      <c r="O328" s="28" t="s">
        <v>3881</v>
      </c>
      <c r="P328" s="28" t="s">
        <v>3883</v>
      </c>
      <c r="Q328" s="28" t="s">
        <v>1569</v>
      </c>
      <c r="R328" s="28"/>
      <c r="S328" s="28"/>
      <c r="T328" s="28" t="s">
        <v>3885</v>
      </c>
      <c r="U328" s="28" t="s">
        <v>3886</v>
      </c>
      <c r="V328" s="28"/>
      <c r="W328" s="34">
        <v>43544</v>
      </c>
      <c r="X328" s="34">
        <v>43635</v>
      </c>
      <c r="Y328" s="36">
        <v>2000000</v>
      </c>
      <c r="Z328" s="36"/>
      <c r="AA328" s="34"/>
      <c r="AB328" s="32"/>
      <c r="AC328" s="36">
        <v>2000000</v>
      </c>
      <c r="AD328" s="36"/>
      <c r="AE328" s="28" t="s">
        <v>95</v>
      </c>
      <c r="AF328" s="40">
        <f t="shared" si="0"/>
        <v>20</v>
      </c>
      <c r="AG328" s="40">
        <f t="shared" si="1"/>
        <v>3</v>
      </c>
      <c r="AH328" s="40" t="str">
        <f t="shared" si="2"/>
        <v>569321400203</v>
      </c>
      <c r="AI328" s="44">
        <f t="shared" si="3"/>
        <v>2000000</v>
      </c>
      <c r="AJ328" s="47" t="str">
        <f>IF(AD328&lt;10000,IFERROR(VLOOKUP(AH328,'BK06'!$X$9:$Y$1196,2,0),""),AD328)</f>
        <v/>
      </c>
      <c r="AK328" s="49" t="str">
        <f>IFERROR(VLOOKUP(AH328,'BK06'!$X$9:$Z$1164,3,0),"")</f>
        <v/>
      </c>
      <c r="AL328" s="40"/>
      <c r="AM328" s="51" t="str">
        <f t="shared" si="7"/>
        <v>QK co HDBH so 569321400 can phai dong phi 2000000d vao ngay 20/3. Vui long lien he TVV de duoc ho tro thu phi!</v>
      </c>
      <c r="AN328" s="54" t="str">
        <f t="shared" si="5"/>
        <v>01629024375</v>
      </c>
    </row>
    <row r="329" spans="1:40" ht="13.5" customHeight="1">
      <c r="A329" s="25">
        <v>324</v>
      </c>
      <c r="B329" s="28" t="s">
        <v>74</v>
      </c>
      <c r="C329" s="28"/>
      <c r="D329" s="32" t="s">
        <v>80</v>
      </c>
      <c r="E329" s="28" t="s">
        <v>82</v>
      </c>
      <c r="F329" s="32" t="s">
        <v>83</v>
      </c>
      <c r="G329" s="28" t="s">
        <v>84</v>
      </c>
      <c r="H329" s="32" t="s">
        <v>85</v>
      </c>
      <c r="I329" s="28" t="s">
        <v>86</v>
      </c>
      <c r="J329" s="32" t="s">
        <v>3870</v>
      </c>
      <c r="K329" s="28" t="s">
        <v>3871</v>
      </c>
      <c r="L329" s="28" t="s">
        <v>89</v>
      </c>
      <c r="M329" s="34">
        <v>38243</v>
      </c>
      <c r="N329" s="34"/>
      <c r="O329" s="28" t="s">
        <v>3872</v>
      </c>
      <c r="P329" s="28" t="s">
        <v>3873</v>
      </c>
      <c r="Q329" s="28" t="s">
        <v>2060</v>
      </c>
      <c r="R329" s="28" t="s">
        <v>3874</v>
      </c>
      <c r="S329" s="28"/>
      <c r="T329" s="28"/>
      <c r="U329" s="28" t="s">
        <v>3894</v>
      </c>
      <c r="V329" s="28"/>
      <c r="W329" s="34">
        <v>43569</v>
      </c>
      <c r="X329" s="34">
        <v>43598</v>
      </c>
      <c r="Y329" s="36">
        <v>8000</v>
      </c>
      <c r="Z329" s="36"/>
      <c r="AA329" s="34"/>
      <c r="AB329" s="32"/>
      <c r="AC329" s="36">
        <v>8000</v>
      </c>
      <c r="AD329" s="36"/>
      <c r="AE329" s="28" t="s">
        <v>180</v>
      </c>
      <c r="AF329" s="40">
        <f t="shared" si="0"/>
        <v>14</v>
      </c>
      <c r="AG329" s="40">
        <f t="shared" si="1"/>
        <v>4</v>
      </c>
      <c r="AH329" s="40" t="str">
        <f t="shared" si="2"/>
        <v>02301800226798144</v>
      </c>
      <c r="AI329" s="44">
        <f t="shared" si="3"/>
        <v>8000</v>
      </c>
      <c r="AJ329" s="47" t="str">
        <f>IF(AD329&lt;10000,IFERROR(VLOOKUP(AH329,'BK06'!$X$9:$Y$1196,2,0),""),AD329)</f>
        <v/>
      </c>
      <c r="AK329" s="49" t="str">
        <f>IFERROR(VLOOKUP(AH329,'BK06'!$X$9:$Z$1164,3,0),"")</f>
        <v/>
      </c>
      <c r="AL329" s="40"/>
      <c r="AM329" s="51" t="str">
        <f t="shared" si="7"/>
        <v>QK co HDBH so 02301800226798 can phai dong phi 8000d vao ngay 14/4. Vui long lien he TVV de duoc ho tro thu phi!</v>
      </c>
      <c r="AN329" s="54" t="str">
        <f t="shared" si="5"/>
        <v>0965156848</v>
      </c>
    </row>
    <row r="330" spans="1:40" ht="13.5" customHeight="1">
      <c r="A330" s="25">
        <v>325</v>
      </c>
      <c r="B330" s="28" t="s">
        <v>74</v>
      </c>
      <c r="C330" s="28"/>
      <c r="D330" s="32" t="s">
        <v>80</v>
      </c>
      <c r="E330" s="28" t="s">
        <v>82</v>
      </c>
      <c r="F330" s="32" t="s">
        <v>83</v>
      </c>
      <c r="G330" s="28" t="s">
        <v>84</v>
      </c>
      <c r="H330" s="32" t="s">
        <v>85</v>
      </c>
      <c r="I330" s="28" t="s">
        <v>86</v>
      </c>
      <c r="J330" s="32" t="s">
        <v>3870</v>
      </c>
      <c r="K330" s="28" t="s">
        <v>3871</v>
      </c>
      <c r="L330" s="28" t="s">
        <v>89</v>
      </c>
      <c r="M330" s="34">
        <v>38243</v>
      </c>
      <c r="N330" s="34"/>
      <c r="O330" s="28" t="s">
        <v>3901</v>
      </c>
      <c r="P330" s="28" t="s">
        <v>1852</v>
      </c>
      <c r="Q330" s="28" t="s">
        <v>3902</v>
      </c>
      <c r="R330" s="28"/>
      <c r="S330" s="28" t="s">
        <v>3903</v>
      </c>
      <c r="T330" s="28"/>
      <c r="U330" s="28" t="s">
        <v>3904</v>
      </c>
      <c r="V330" s="28"/>
      <c r="W330" s="34">
        <v>43585</v>
      </c>
      <c r="X330" s="34">
        <v>43615</v>
      </c>
      <c r="Y330" s="36">
        <v>282000</v>
      </c>
      <c r="Z330" s="36"/>
      <c r="AA330" s="34"/>
      <c r="AB330" s="32"/>
      <c r="AC330" s="36">
        <v>282000</v>
      </c>
      <c r="AD330" s="36"/>
      <c r="AE330" s="28" t="s">
        <v>180</v>
      </c>
      <c r="AF330" s="40">
        <f t="shared" si="0"/>
        <v>30</v>
      </c>
      <c r="AG330" s="40">
        <f t="shared" si="1"/>
        <v>4</v>
      </c>
      <c r="AH330" s="40" t="str">
        <f t="shared" si="2"/>
        <v>03801800008718304</v>
      </c>
      <c r="AI330" s="44">
        <f t="shared" si="3"/>
        <v>282000</v>
      </c>
      <c r="AJ330" s="47" t="str">
        <f>IF(AD330&lt;10000,IFERROR(VLOOKUP(AH330,'BK06'!$X$9:$Y$1196,2,0),""),AD330)</f>
        <v/>
      </c>
      <c r="AK330" s="49" t="str">
        <f>IFERROR(VLOOKUP(AH330,'BK06'!$X$9:$Z$1164,3,0),"")</f>
        <v/>
      </c>
      <c r="AL330" s="40"/>
      <c r="AM330" s="51" t="str">
        <f t="shared" si="7"/>
        <v>QK co HDBH so 03801800008718 can phai dong phi 282000d vao ngay 30/4. Vui long lien he TVV de duoc ho tro thu phi!</v>
      </c>
      <c r="AN330" s="54" t="str">
        <f t="shared" si="5"/>
        <v>033.3745084</v>
      </c>
    </row>
    <row r="331" spans="1:40" ht="13.5" customHeight="1">
      <c r="A331" s="25">
        <v>326</v>
      </c>
      <c r="B331" s="28" t="s">
        <v>74</v>
      </c>
      <c r="C331" s="28"/>
      <c r="D331" s="32" t="s">
        <v>80</v>
      </c>
      <c r="E331" s="28" t="s">
        <v>82</v>
      </c>
      <c r="F331" s="32" t="s">
        <v>83</v>
      </c>
      <c r="G331" s="28" t="s">
        <v>84</v>
      </c>
      <c r="H331" s="32" t="s">
        <v>85</v>
      </c>
      <c r="I331" s="28" t="s">
        <v>86</v>
      </c>
      <c r="J331" s="32" t="s">
        <v>3870</v>
      </c>
      <c r="K331" s="28" t="s">
        <v>3871</v>
      </c>
      <c r="L331" s="28" t="s">
        <v>89</v>
      </c>
      <c r="M331" s="34">
        <v>38243</v>
      </c>
      <c r="N331" s="34"/>
      <c r="O331" s="28" t="s">
        <v>3916</v>
      </c>
      <c r="P331" s="28" t="s">
        <v>3917</v>
      </c>
      <c r="Q331" s="28" t="s">
        <v>3918</v>
      </c>
      <c r="R331" s="28"/>
      <c r="S331" s="28"/>
      <c r="T331" s="28" t="s">
        <v>3919</v>
      </c>
      <c r="U331" s="28" t="s">
        <v>3920</v>
      </c>
      <c r="V331" s="28"/>
      <c r="W331" s="34">
        <v>43586</v>
      </c>
      <c r="X331" s="34">
        <v>43769</v>
      </c>
      <c r="Y331" s="36">
        <v>3000000</v>
      </c>
      <c r="Z331" s="36"/>
      <c r="AA331" s="34"/>
      <c r="AB331" s="32"/>
      <c r="AC331" s="36">
        <v>3000000</v>
      </c>
      <c r="AD331" s="36"/>
      <c r="AE331" s="28" t="s">
        <v>95</v>
      </c>
      <c r="AF331" s="40">
        <f t="shared" si="0"/>
        <v>1</v>
      </c>
      <c r="AG331" s="40">
        <f t="shared" si="1"/>
        <v>5</v>
      </c>
      <c r="AH331" s="40" t="str">
        <f t="shared" si="2"/>
        <v>56913299415</v>
      </c>
      <c r="AI331" s="44">
        <f t="shared" si="3"/>
        <v>3000000</v>
      </c>
      <c r="AJ331" s="47" t="str">
        <f>IF(AD331&lt;10000,IFERROR(VLOOKUP(AH331,'BK06'!$X$9:$Y$1196,2,0),""),AD331)</f>
        <v/>
      </c>
      <c r="AK331" s="49" t="str">
        <f>IFERROR(VLOOKUP(AH331,'BK06'!$X$9:$Z$1164,3,0),"")</f>
        <v/>
      </c>
      <c r="AL331" s="40"/>
      <c r="AM331" s="51" t="str">
        <f t="shared" si="7"/>
        <v>QK co HDBH so 569132994 can phai dong phi 3000000d vao ngay 1/5. Vui long lien he TVV de duoc ho tro thu phi!</v>
      </c>
      <c r="AN331" s="54" t="str">
        <f t="shared" si="5"/>
        <v>01699673893</v>
      </c>
    </row>
    <row r="332" spans="1:40" ht="13.5" customHeight="1">
      <c r="A332" s="25">
        <v>327</v>
      </c>
      <c r="B332" s="28" t="s">
        <v>74</v>
      </c>
      <c r="C332" s="28"/>
      <c r="D332" s="32" t="s">
        <v>80</v>
      </c>
      <c r="E332" s="28" t="s">
        <v>82</v>
      </c>
      <c r="F332" s="32" t="s">
        <v>83</v>
      </c>
      <c r="G332" s="28" t="s">
        <v>84</v>
      </c>
      <c r="H332" s="32" t="s">
        <v>85</v>
      </c>
      <c r="I332" s="28" t="s">
        <v>86</v>
      </c>
      <c r="J332" s="32" t="s">
        <v>3870</v>
      </c>
      <c r="K332" s="28" t="s">
        <v>3871</v>
      </c>
      <c r="L332" s="28" t="s">
        <v>89</v>
      </c>
      <c r="M332" s="34">
        <v>38243</v>
      </c>
      <c r="N332" s="34"/>
      <c r="O332" s="28" t="s">
        <v>3927</v>
      </c>
      <c r="P332" s="28" t="s">
        <v>3928</v>
      </c>
      <c r="Q332" s="28" t="s">
        <v>3047</v>
      </c>
      <c r="R332" s="28"/>
      <c r="S332" s="28"/>
      <c r="T332" s="28" t="s">
        <v>3929</v>
      </c>
      <c r="U332" s="28" t="s">
        <v>3930</v>
      </c>
      <c r="V332" s="28"/>
      <c r="W332" s="34">
        <v>43587</v>
      </c>
      <c r="X332" s="34">
        <v>43678</v>
      </c>
      <c r="Y332" s="36">
        <v>1534233</v>
      </c>
      <c r="Z332" s="36"/>
      <c r="AA332" s="34"/>
      <c r="AB332" s="32"/>
      <c r="AC332" s="36">
        <v>1534233</v>
      </c>
      <c r="AD332" s="36"/>
      <c r="AE332" s="28" t="s">
        <v>95</v>
      </c>
      <c r="AF332" s="40">
        <f t="shared" si="0"/>
        <v>2</v>
      </c>
      <c r="AG332" s="40">
        <f t="shared" si="1"/>
        <v>5</v>
      </c>
      <c r="AH332" s="40" t="str">
        <f t="shared" si="2"/>
        <v>56823256225</v>
      </c>
      <c r="AI332" s="44">
        <f t="shared" si="3"/>
        <v>1534233</v>
      </c>
      <c r="AJ332" s="47" t="str">
        <f>IF(AD332&lt;10000,IFERROR(VLOOKUP(AH332,'BK06'!$X$9:$Y$1196,2,0),""),AD332)</f>
        <v/>
      </c>
      <c r="AK332" s="49" t="str">
        <f>IFERROR(VLOOKUP(AH332,'BK06'!$X$9:$Z$1164,3,0),"")</f>
        <v/>
      </c>
      <c r="AL332" s="40"/>
      <c r="AM332" s="51" t="str">
        <f t="shared" si="7"/>
        <v>QK co HDBH so 568232562 can phai dong phi 1534233d vao ngay 2/5. Vui long lien he TVV de duoc ho tro thu phi!</v>
      </c>
      <c r="AN332" s="54" t="str">
        <f t="shared" si="5"/>
        <v>01627505665</v>
      </c>
    </row>
    <row r="333" spans="1:40" ht="13.5" customHeight="1">
      <c r="A333" s="25">
        <v>328</v>
      </c>
      <c r="B333" s="28" t="s">
        <v>74</v>
      </c>
      <c r="C333" s="28"/>
      <c r="D333" s="32" t="s">
        <v>80</v>
      </c>
      <c r="E333" s="28" t="s">
        <v>82</v>
      </c>
      <c r="F333" s="32" t="s">
        <v>83</v>
      </c>
      <c r="G333" s="28" t="s">
        <v>84</v>
      </c>
      <c r="H333" s="32" t="s">
        <v>85</v>
      </c>
      <c r="I333" s="28" t="s">
        <v>86</v>
      </c>
      <c r="J333" s="32" t="s">
        <v>3870</v>
      </c>
      <c r="K333" s="28" t="s">
        <v>3871</v>
      </c>
      <c r="L333" s="28" t="s">
        <v>89</v>
      </c>
      <c r="M333" s="34">
        <v>38243</v>
      </c>
      <c r="N333" s="34"/>
      <c r="O333" s="28" t="s">
        <v>3940</v>
      </c>
      <c r="P333" s="28" t="s">
        <v>3941</v>
      </c>
      <c r="Q333" s="28" t="s">
        <v>3942</v>
      </c>
      <c r="R333" s="28" t="s">
        <v>3943</v>
      </c>
      <c r="S333" s="28"/>
      <c r="T333" s="28"/>
      <c r="U333" s="28" t="s">
        <v>3944</v>
      </c>
      <c r="V333" s="28"/>
      <c r="W333" s="34">
        <v>43589</v>
      </c>
      <c r="X333" s="34">
        <v>43619</v>
      </c>
      <c r="Y333" s="36">
        <v>500000</v>
      </c>
      <c r="Z333" s="36"/>
      <c r="AA333" s="34"/>
      <c r="AB333" s="32"/>
      <c r="AC333" s="36">
        <v>500000</v>
      </c>
      <c r="AD333" s="36"/>
      <c r="AE333" s="28" t="s">
        <v>180</v>
      </c>
      <c r="AF333" s="40">
        <f t="shared" si="0"/>
        <v>4</v>
      </c>
      <c r="AG333" s="40">
        <f t="shared" si="1"/>
        <v>5</v>
      </c>
      <c r="AH333" s="40" t="str">
        <f t="shared" si="2"/>
        <v>0370180003044645</v>
      </c>
      <c r="AI333" s="44">
        <f t="shared" si="3"/>
        <v>500000</v>
      </c>
      <c r="AJ333" s="47" t="str">
        <f>IF(AD333&lt;10000,IFERROR(VLOOKUP(AH333,'BK06'!$X$9:$Y$1196,2,0),""),AD333)</f>
        <v/>
      </c>
      <c r="AK333" s="49" t="str">
        <f>IFERROR(VLOOKUP(AH333,'BK06'!$X$9:$Z$1164,3,0),"")</f>
        <v/>
      </c>
      <c r="AL333" s="40"/>
      <c r="AM333" s="51" t="str">
        <f t="shared" si="7"/>
        <v>QK co HDBH so 03701800030446 can phai dong phi 500000d vao ngay 4/5. Vui long lien he TVV de duoc ho tro thu phi!</v>
      </c>
      <c r="AN333" s="54" t="str">
        <f t="shared" si="5"/>
        <v>0394014166</v>
      </c>
    </row>
    <row r="334" spans="1:40" ht="13.5" customHeight="1">
      <c r="A334" s="25">
        <v>329</v>
      </c>
      <c r="B334" s="28" t="s">
        <v>74</v>
      </c>
      <c r="C334" s="28"/>
      <c r="D334" s="32" t="s">
        <v>80</v>
      </c>
      <c r="E334" s="28" t="s">
        <v>82</v>
      </c>
      <c r="F334" s="32" t="s">
        <v>83</v>
      </c>
      <c r="G334" s="28" t="s">
        <v>84</v>
      </c>
      <c r="H334" s="32" t="s">
        <v>85</v>
      </c>
      <c r="I334" s="28" t="s">
        <v>86</v>
      </c>
      <c r="J334" s="32" t="s">
        <v>3870</v>
      </c>
      <c r="K334" s="28" t="s">
        <v>3871</v>
      </c>
      <c r="L334" s="28" t="s">
        <v>89</v>
      </c>
      <c r="M334" s="34">
        <v>38243</v>
      </c>
      <c r="N334" s="34"/>
      <c r="O334" s="28" t="s">
        <v>3951</v>
      </c>
      <c r="P334" s="28" t="s">
        <v>3952</v>
      </c>
      <c r="Q334" s="28" t="s">
        <v>3953</v>
      </c>
      <c r="R334" s="28"/>
      <c r="S334" s="28"/>
      <c r="T334" s="28"/>
      <c r="U334" s="28" t="s">
        <v>3954</v>
      </c>
      <c r="V334" s="28"/>
      <c r="W334" s="34">
        <v>43591</v>
      </c>
      <c r="X334" s="34">
        <v>43621</v>
      </c>
      <c r="Y334" s="36">
        <v>49900</v>
      </c>
      <c r="Z334" s="36"/>
      <c r="AA334" s="34"/>
      <c r="AB334" s="32"/>
      <c r="AC334" s="36">
        <v>49900</v>
      </c>
      <c r="AD334" s="36"/>
      <c r="AE334" s="28" t="s">
        <v>180</v>
      </c>
      <c r="AF334" s="40">
        <f t="shared" si="0"/>
        <v>6</v>
      </c>
      <c r="AG334" s="40">
        <f t="shared" si="1"/>
        <v>5</v>
      </c>
      <c r="AH334" s="40" t="str">
        <f t="shared" si="2"/>
        <v>0230180021244965</v>
      </c>
      <c r="AI334" s="44">
        <f t="shared" si="3"/>
        <v>49900</v>
      </c>
      <c r="AJ334" s="47" t="str">
        <f>IF(AD334&lt;10000,IFERROR(VLOOKUP(AH334,'BK06'!$X$9:$Y$1196,2,0),""),AD334)</f>
        <v/>
      </c>
      <c r="AK334" s="49" t="str">
        <f>IFERROR(VLOOKUP(AH334,'BK06'!$X$9:$Z$1164,3,0),"")</f>
        <v/>
      </c>
      <c r="AL334" s="40"/>
      <c r="AM334" s="51" t="str">
        <f t="shared" si="7"/>
        <v>QK co HDBH so 02301800212449 can phai dong phi 49900d vao ngay 6/5. Vui long lien he TVV de duoc ho tro thu phi!</v>
      </c>
      <c r="AN334" s="54" t="str">
        <f t="shared" si="5"/>
        <v/>
      </c>
    </row>
    <row r="335" spans="1:40" ht="13.5" customHeight="1">
      <c r="A335" s="25">
        <v>330</v>
      </c>
      <c r="B335" s="28" t="s">
        <v>74</v>
      </c>
      <c r="C335" s="28"/>
      <c r="D335" s="32" t="s">
        <v>80</v>
      </c>
      <c r="E335" s="28" t="s">
        <v>82</v>
      </c>
      <c r="F335" s="32" t="s">
        <v>83</v>
      </c>
      <c r="G335" s="28" t="s">
        <v>84</v>
      </c>
      <c r="H335" s="32" t="s">
        <v>85</v>
      </c>
      <c r="I335" s="28" t="s">
        <v>86</v>
      </c>
      <c r="J335" s="32" t="s">
        <v>3870</v>
      </c>
      <c r="K335" s="28" t="s">
        <v>3871</v>
      </c>
      <c r="L335" s="28" t="s">
        <v>89</v>
      </c>
      <c r="M335" s="34">
        <v>38243</v>
      </c>
      <c r="N335" s="34"/>
      <c r="O335" s="28" t="s">
        <v>3872</v>
      </c>
      <c r="P335" s="28" t="s">
        <v>3873</v>
      </c>
      <c r="Q335" s="28" t="s">
        <v>2060</v>
      </c>
      <c r="R335" s="28" t="s">
        <v>3874</v>
      </c>
      <c r="S335" s="28"/>
      <c r="T335" s="28"/>
      <c r="U335" s="28" t="s">
        <v>3965</v>
      </c>
      <c r="V335" s="28"/>
      <c r="W335" s="34">
        <v>43599</v>
      </c>
      <c r="X335" s="34">
        <v>43629</v>
      </c>
      <c r="Y335" s="36">
        <v>8000</v>
      </c>
      <c r="Z335" s="36"/>
      <c r="AA335" s="34"/>
      <c r="AB335" s="32"/>
      <c r="AC335" s="36">
        <v>8000</v>
      </c>
      <c r="AD335" s="36"/>
      <c r="AE335" s="28" t="s">
        <v>180</v>
      </c>
      <c r="AF335" s="40">
        <f t="shared" si="0"/>
        <v>14</v>
      </c>
      <c r="AG335" s="40">
        <f t="shared" si="1"/>
        <v>5</v>
      </c>
      <c r="AH335" s="40" t="str">
        <f t="shared" si="2"/>
        <v>02301800226798145</v>
      </c>
      <c r="AI335" s="44">
        <f t="shared" si="3"/>
        <v>8000</v>
      </c>
      <c r="AJ335" s="47" t="str">
        <f>IF(AD335&lt;10000,IFERROR(VLOOKUP(AH335,'BK06'!$X$9:$Y$1196,2,0),""),AD335)</f>
        <v/>
      </c>
      <c r="AK335" s="49" t="str">
        <f>IFERROR(VLOOKUP(AH335,'BK06'!$X$9:$Z$1164,3,0),"")</f>
        <v/>
      </c>
      <c r="AL335" s="40"/>
      <c r="AM335" s="51" t="str">
        <f t="shared" si="7"/>
        <v>QK co HDBH so 02301800226798 can phai dong phi 8000d vao ngay 14/5. Vui long lien he TVV de duoc ho tro thu phi!</v>
      </c>
      <c r="AN335" s="54" t="str">
        <f t="shared" si="5"/>
        <v>0965156848</v>
      </c>
    </row>
    <row r="336" spans="1:40" ht="13.5" customHeight="1">
      <c r="A336" s="25">
        <v>331</v>
      </c>
      <c r="B336" s="28" t="s">
        <v>74</v>
      </c>
      <c r="C336" s="28"/>
      <c r="D336" s="32" t="s">
        <v>80</v>
      </c>
      <c r="E336" s="28" t="s">
        <v>82</v>
      </c>
      <c r="F336" s="32" t="s">
        <v>83</v>
      </c>
      <c r="G336" s="28" t="s">
        <v>84</v>
      </c>
      <c r="H336" s="32" t="s">
        <v>85</v>
      </c>
      <c r="I336" s="28" t="s">
        <v>86</v>
      </c>
      <c r="J336" s="32" t="s">
        <v>3870</v>
      </c>
      <c r="K336" s="28" t="s">
        <v>3871</v>
      </c>
      <c r="L336" s="28" t="s">
        <v>89</v>
      </c>
      <c r="M336" s="34">
        <v>38243</v>
      </c>
      <c r="N336" s="34"/>
      <c r="O336" s="28" t="s">
        <v>3975</v>
      </c>
      <c r="P336" s="28" t="s">
        <v>3976</v>
      </c>
      <c r="Q336" s="28" t="s">
        <v>3977</v>
      </c>
      <c r="R336" s="28"/>
      <c r="S336" s="28" t="s">
        <v>3978</v>
      </c>
      <c r="T336" s="28"/>
      <c r="U336" s="28" t="s">
        <v>3979</v>
      </c>
      <c r="V336" s="28"/>
      <c r="W336" s="34">
        <v>43608</v>
      </c>
      <c r="X336" s="34">
        <v>43638</v>
      </c>
      <c r="Y336" s="36">
        <v>206800</v>
      </c>
      <c r="Z336" s="36"/>
      <c r="AA336" s="34"/>
      <c r="AB336" s="32"/>
      <c r="AC336" s="36">
        <v>206800</v>
      </c>
      <c r="AD336" s="36"/>
      <c r="AE336" s="28" t="s">
        <v>180</v>
      </c>
      <c r="AF336" s="40">
        <f t="shared" si="0"/>
        <v>23</v>
      </c>
      <c r="AG336" s="40">
        <f t="shared" si="1"/>
        <v>5</v>
      </c>
      <c r="AH336" s="40" t="str">
        <f t="shared" si="2"/>
        <v>05701800002045235</v>
      </c>
      <c r="AI336" s="44">
        <f t="shared" si="3"/>
        <v>206800</v>
      </c>
      <c r="AJ336" s="47" t="str">
        <f>IF(AD336&lt;10000,IFERROR(VLOOKUP(AH336,'BK06'!$X$9:$Y$1196,2,0),""),AD336)</f>
        <v/>
      </c>
      <c r="AK336" s="49" t="str">
        <f>IFERROR(VLOOKUP(AH336,'BK06'!$X$9:$Z$1164,3,0),"")</f>
        <v/>
      </c>
      <c r="AL336" s="40"/>
      <c r="AM336" s="51" t="str">
        <f t="shared" si="7"/>
        <v>QK co HDBH so 05701800002045 can phai dong phi 206800d vao ngay 23/5. Vui long lien he TVV de duoc ho tro thu phi!</v>
      </c>
      <c r="AN336" s="54" t="str">
        <f t="shared" si="5"/>
        <v>0333745179</v>
      </c>
    </row>
    <row r="337" spans="1:40" ht="13.5" customHeight="1">
      <c r="A337" s="25">
        <v>332</v>
      </c>
      <c r="B337" s="28" t="s">
        <v>74</v>
      </c>
      <c r="C337" s="28"/>
      <c r="D337" s="32" t="s">
        <v>80</v>
      </c>
      <c r="E337" s="28" t="s">
        <v>82</v>
      </c>
      <c r="F337" s="32" t="s">
        <v>83</v>
      </c>
      <c r="G337" s="28" t="s">
        <v>84</v>
      </c>
      <c r="H337" s="32" t="s">
        <v>85</v>
      </c>
      <c r="I337" s="28" t="s">
        <v>86</v>
      </c>
      <c r="J337" s="32" t="s">
        <v>3870</v>
      </c>
      <c r="K337" s="28" t="s">
        <v>3871</v>
      </c>
      <c r="L337" s="28" t="s">
        <v>89</v>
      </c>
      <c r="M337" s="34">
        <v>38243</v>
      </c>
      <c r="N337" s="34"/>
      <c r="O337" s="28" t="s">
        <v>3987</v>
      </c>
      <c r="P337" s="28" t="s">
        <v>3993</v>
      </c>
      <c r="Q337" s="28" t="s">
        <v>3902</v>
      </c>
      <c r="R337" s="28" t="s">
        <v>3994</v>
      </c>
      <c r="S337" s="28"/>
      <c r="T337" s="28"/>
      <c r="U337" s="28" t="s">
        <v>3995</v>
      </c>
      <c r="V337" s="28"/>
      <c r="W337" s="34">
        <v>43610</v>
      </c>
      <c r="X337" s="34">
        <v>43701</v>
      </c>
      <c r="Y337" s="36">
        <v>483100</v>
      </c>
      <c r="Z337" s="36"/>
      <c r="AA337" s="34"/>
      <c r="AB337" s="32"/>
      <c r="AC337" s="36"/>
      <c r="AD337" s="36"/>
      <c r="AE337" s="28" t="s">
        <v>180</v>
      </c>
      <c r="AF337" s="40">
        <f t="shared" si="0"/>
        <v>25</v>
      </c>
      <c r="AG337" s="40">
        <f t="shared" si="1"/>
        <v>5</v>
      </c>
      <c r="AH337" s="40" t="str">
        <f t="shared" si="2"/>
        <v>02301800223100255</v>
      </c>
      <c r="AI337" s="44" t="str">
        <f t="shared" si="3"/>
        <v/>
      </c>
      <c r="AJ337" s="47" t="str">
        <f>IF(AD337&lt;10000,IFERROR(VLOOKUP(AH337,'BK06'!$X$9:$Y$1196,2,0),""),AD337)</f>
        <v/>
      </c>
      <c r="AK337" s="49" t="str">
        <f>IFERROR(VLOOKUP(AH337,'BK06'!$X$9:$Z$1164,3,0),"")</f>
        <v/>
      </c>
      <c r="AL337" s="40"/>
      <c r="AM337" s="51" t="str">
        <f t="shared" si="7"/>
        <v>QK co HDBH so 02301800223100 can phai dong phi 483100d vao ngay 25/5. Vui long lien he TVV de duoc ho tro thu phi!</v>
      </c>
      <c r="AN337" s="54" t="str">
        <f t="shared" si="5"/>
        <v>0946265640</v>
      </c>
    </row>
    <row r="338" spans="1:40" ht="13.5" customHeight="1">
      <c r="A338" s="25">
        <v>333</v>
      </c>
      <c r="B338" s="28" t="s">
        <v>74</v>
      </c>
      <c r="C338" s="28"/>
      <c r="D338" s="32" t="s">
        <v>80</v>
      </c>
      <c r="E338" s="28" t="s">
        <v>82</v>
      </c>
      <c r="F338" s="32" t="s">
        <v>83</v>
      </c>
      <c r="G338" s="28" t="s">
        <v>84</v>
      </c>
      <c r="H338" s="32" t="s">
        <v>85</v>
      </c>
      <c r="I338" s="28" t="s">
        <v>86</v>
      </c>
      <c r="J338" s="32" t="s">
        <v>3870</v>
      </c>
      <c r="K338" s="28" t="s">
        <v>3871</v>
      </c>
      <c r="L338" s="28" t="s">
        <v>89</v>
      </c>
      <c r="M338" s="34">
        <v>38243</v>
      </c>
      <c r="N338" s="34"/>
      <c r="O338" s="28" t="s">
        <v>4001</v>
      </c>
      <c r="P338" s="28" t="s">
        <v>4003</v>
      </c>
      <c r="Q338" s="28" t="s">
        <v>3953</v>
      </c>
      <c r="R338" s="28" t="s">
        <v>4005</v>
      </c>
      <c r="S338" s="28"/>
      <c r="T338" s="28"/>
      <c r="U338" s="28" t="s">
        <v>4006</v>
      </c>
      <c r="V338" s="28"/>
      <c r="W338" s="34">
        <v>43610</v>
      </c>
      <c r="X338" s="34">
        <v>43793</v>
      </c>
      <c r="Y338" s="36">
        <v>680100</v>
      </c>
      <c r="Z338" s="36"/>
      <c r="AA338" s="34"/>
      <c r="AB338" s="32"/>
      <c r="AC338" s="36"/>
      <c r="AD338" s="36"/>
      <c r="AE338" s="28" t="s">
        <v>180</v>
      </c>
      <c r="AF338" s="40">
        <f t="shared" si="0"/>
        <v>25</v>
      </c>
      <c r="AG338" s="40">
        <f t="shared" si="1"/>
        <v>5</v>
      </c>
      <c r="AH338" s="40" t="str">
        <f t="shared" si="2"/>
        <v>02301800234038255</v>
      </c>
      <c r="AI338" s="44" t="str">
        <f t="shared" si="3"/>
        <v/>
      </c>
      <c r="AJ338" s="47" t="str">
        <f>IF(AD338&lt;10000,IFERROR(VLOOKUP(AH338,'BK06'!$X$9:$Y$1196,2,0),""),AD338)</f>
        <v/>
      </c>
      <c r="AK338" s="49" t="str">
        <f>IFERROR(VLOOKUP(AH338,'BK06'!$X$9:$Z$1164,3,0),"")</f>
        <v/>
      </c>
      <c r="AL338" s="40"/>
      <c r="AM338" s="51" t="str">
        <f t="shared" si="7"/>
        <v>QK co HDBH so 02301800234038 can phai dong phi 680100d vao ngay 25/5. Vui long lien he TVV de duoc ho tro thu phi!</v>
      </c>
      <c r="AN338" s="54" t="str">
        <f t="shared" si="5"/>
        <v>0763444924</v>
      </c>
    </row>
    <row r="339" spans="1:40" ht="13.5" customHeight="1">
      <c r="A339" s="25">
        <v>334</v>
      </c>
      <c r="B339" s="28" t="s">
        <v>74</v>
      </c>
      <c r="C339" s="28"/>
      <c r="D339" s="32" t="s">
        <v>80</v>
      </c>
      <c r="E339" s="28" t="s">
        <v>82</v>
      </c>
      <c r="F339" s="32" t="s">
        <v>83</v>
      </c>
      <c r="G339" s="28" t="s">
        <v>84</v>
      </c>
      <c r="H339" s="32" t="s">
        <v>85</v>
      </c>
      <c r="I339" s="28" t="s">
        <v>86</v>
      </c>
      <c r="J339" s="32" t="s">
        <v>3870</v>
      </c>
      <c r="K339" s="28" t="s">
        <v>3871</v>
      </c>
      <c r="L339" s="28" t="s">
        <v>89</v>
      </c>
      <c r="M339" s="34">
        <v>38243</v>
      </c>
      <c r="N339" s="34"/>
      <c r="O339" s="28" t="s">
        <v>4011</v>
      </c>
      <c r="P339" s="28" t="s">
        <v>4012</v>
      </c>
      <c r="Q339" s="28" t="s">
        <v>4013</v>
      </c>
      <c r="R339" s="28" t="s">
        <v>4014</v>
      </c>
      <c r="S339" s="28"/>
      <c r="T339" s="28"/>
      <c r="U339" s="28" t="s">
        <v>4015</v>
      </c>
      <c r="V339" s="28"/>
      <c r="W339" s="34">
        <v>43611</v>
      </c>
      <c r="X339" s="34">
        <v>43641</v>
      </c>
      <c r="Y339" s="36">
        <v>181200</v>
      </c>
      <c r="Z339" s="36"/>
      <c r="AA339" s="34"/>
      <c r="AB339" s="32"/>
      <c r="AC339" s="36"/>
      <c r="AD339" s="36"/>
      <c r="AE339" s="28" t="s">
        <v>180</v>
      </c>
      <c r="AF339" s="40">
        <f t="shared" si="0"/>
        <v>26</v>
      </c>
      <c r="AG339" s="40">
        <f t="shared" si="1"/>
        <v>5</v>
      </c>
      <c r="AH339" s="40" t="str">
        <f t="shared" si="2"/>
        <v>02301800230979265</v>
      </c>
      <c r="AI339" s="44" t="str">
        <f t="shared" si="3"/>
        <v/>
      </c>
      <c r="AJ339" s="47" t="str">
        <f>IF(AD339&lt;10000,IFERROR(VLOOKUP(AH339,'BK06'!$X$9:$Y$1196,2,0),""),AD339)</f>
        <v/>
      </c>
      <c r="AK339" s="49" t="str">
        <f>IFERROR(VLOOKUP(AH339,'BK06'!$X$9:$Z$1164,3,0),"")</f>
        <v/>
      </c>
      <c r="AL339" s="40"/>
      <c r="AM339" s="51" t="str">
        <f t="shared" si="7"/>
        <v>QK co HDBH so 02301800230979 can phai dong phi 181200d vao ngay 26/5. Vui long lien he TVV de duoc ho tro thu phi!</v>
      </c>
      <c r="AN339" s="54" t="str">
        <f t="shared" si="5"/>
        <v>0378505842</v>
      </c>
    </row>
    <row r="340" spans="1:40" ht="13.5" customHeight="1">
      <c r="A340" s="25">
        <v>335</v>
      </c>
      <c r="B340" s="28" t="s">
        <v>74</v>
      </c>
      <c r="C340" s="28"/>
      <c r="D340" s="32" t="s">
        <v>80</v>
      </c>
      <c r="E340" s="28" t="s">
        <v>82</v>
      </c>
      <c r="F340" s="32" t="s">
        <v>83</v>
      </c>
      <c r="G340" s="28" t="s">
        <v>84</v>
      </c>
      <c r="H340" s="32" t="s">
        <v>85</v>
      </c>
      <c r="I340" s="28" t="s">
        <v>86</v>
      </c>
      <c r="J340" s="32" t="s">
        <v>3870</v>
      </c>
      <c r="K340" s="28" t="s">
        <v>3871</v>
      </c>
      <c r="L340" s="28" t="s">
        <v>89</v>
      </c>
      <c r="M340" s="34">
        <v>38243</v>
      </c>
      <c r="N340" s="34"/>
      <c r="O340" s="28" t="s">
        <v>4031</v>
      </c>
      <c r="P340" s="28" t="s">
        <v>4032</v>
      </c>
      <c r="Q340" s="28" t="s">
        <v>4033</v>
      </c>
      <c r="R340" s="28"/>
      <c r="S340" s="28"/>
      <c r="T340" s="28" t="s">
        <v>4034</v>
      </c>
      <c r="U340" s="28" t="s">
        <v>4035</v>
      </c>
      <c r="V340" s="28"/>
      <c r="W340" s="34">
        <v>43612</v>
      </c>
      <c r="X340" s="34">
        <v>43977</v>
      </c>
      <c r="Y340" s="36">
        <v>10438970</v>
      </c>
      <c r="Z340" s="36"/>
      <c r="AA340" s="34"/>
      <c r="AB340" s="32"/>
      <c r="AC340" s="36"/>
      <c r="AD340" s="36"/>
      <c r="AE340" s="28" t="s">
        <v>95</v>
      </c>
      <c r="AF340" s="40">
        <f t="shared" si="0"/>
        <v>27</v>
      </c>
      <c r="AG340" s="40">
        <f t="shared" si="1"/>
        <v>5</v>
      </c>
      <c r="AH340" s="40" t="str">
        <f t="shared" si="2"/>
        <v>568242795275</v>
      </c>
      <c r="AI340" s="44" t="str">
        <f t="shared" si="3"/>
        <v/>
      </c>
      <c r="AJ340" s="47" t="str">
        <f>IF(AD340&lt;10000,IFERROR(VLOOKUP(AH340,'BK06'!$X$9:$Y$1196,2,0),""),AD340)</f>
        <v/>
      </c>
      <c r="AK340" s="49" t="str">
        <f>IFERROR(VLOOKUP(AH340,'BK06'!$X$9:$Z$1164,3,0),"")</f>
        <v/>
      </c>
      <c r="AL340" s="40"/>
      <c r="AM340" s="51" t="str">
        <f t="shared" si="7"/>
        <v>QK co HDBH so 568242795 can phai dong phi 10438970d vao ngay 27/5. Vui long lien he TVV de duoc ho tro thu phi!</v>
      </c>
      <c r="AN340" s="54" t="str">
        <f t="shared" si="5"/>
        <v>01673 519 418</v>
      </c>
    </row>
    <row r="341" spans="1:40" ht="13.5" customHeight="1">
      <c r="A341" s="25">
        <v>336</v>
      </c>
      <c r="B341" s="28" t="s">
        <v>74</v>
      </c>
      <c r="C341" s="28"/>
      <c r="D341" s="32" t="s">
        <v>80</v>
      </c>
      <c r="E341" s="28" t="s">
        <v>82</v>
      </c>
      <c r="F341" s="32" t="s">
        <v>83</v>
      </c>
      <c r="G341" s="28" t="s">
        <v>84</v>
      </c>
      <c r="H341" s="32" t="s">
        <v>85</v>
      </c>
      <c r="I341" s="28" t="s">
        <v>86</v>
      </c>
      <c r="J341" s="32" t="s">
        <v>3870</v>
      </c>
      <c r="K341" s="28" t="s">
        <v>3871</v>
      </c>
      <c r="L341" s="28" t="s">
        <v>89</v>
      </c>
      <c r="M341" s="34">
        <v>38243</v>
      </c>
      <c r="N341" s="34"/>
      <c r="O341" s="28" t="s">
        <v>4040</v>
      </c>
      <c r="P341" s="28" t="s">
        <v>4041</v>
      </c>
      <c r="Q341" s="28" t="s">
        <v>4042</v>
      </c>
      <c r="R341" s="28"/>
      <c r="S341" s="28" t="s">
        <v>4043</v>
      </c>
      <c r="T341" s="28"/>
      <c r="U341" s="28" t="s">
        <v>4044</v>
      </c>
      <c r="V341" s="28"/>
      <c r="W341" s="34">
        <v>43613</v>
      </c>
      <c r="X341" s="34">
        <v>43643</v>
      </c>
      <c r="Y341" s="36">
        <v>164900</v>
      </c>
      <c r="Z341" s="36"/>
      <c r="AA341" s="34"/>
      <c r="AB341" s="32"/>
      <c r="AC341" s="36"/>
      <c r="AD341" s="36"/>
      <c r="AE341" s="28" t="s">
        <v>180</v>
      </c>
      <c r="AF341" s="40">
        <f t="shared" si="0"/>
        <v>28</v>
      </c>
      <c r="AG341" s="40">
        <f t="shared" si="1"/>
        <v>5</v>
      </c>
      <c r="AH341" s="40" t="str">
        <f t="shared" si="2"/>
        <v>02301800232348285</v>
      </c>
      <c r="AI341" s="44" t="str">
        <f t="shared" si="3"/>
        <v/>
      </c>
      <c r="AJ341" s="47" t="str">
        <f>IF(AD341&lt;10000,IFERROR(VLOOKUP(AH341,'BK06'!$X$9:$Y$1196,2,0),""),AD341)</f>
        <v/>
      </c>
      <c r="AK341" s="49" t="str">
        <f>IFERROR(VLOOKUP(AH341,'BK06'!$X$9:$Z$1164,3,0),"")</f>
        <v/>
      </c>
      <c r="AL341" s="40"/>
      <c r="AM341" s="51" t="str">
        <f t="shared" si="7"/>
        <v>QK co HDBH so 02301800232348 can phai dong phi 164900d vao ngay 28/5. Vui long lien he TVV de duoc ho tro thu phi!</v>
      </c>
      <c r="AN341" s="54" t="str">
        <f t="shared" si="5"/>
        <v>033745243</v>
      </c>
    </row>
    <row r="342" spans="1:40" ht="13.5" customHeight="1">
      <c r="A342" s="25">
        <v>337</v>
      </c>
      <c r="B342" s="28" t="s">
        <v>74</v>
      </c>
      <c r="C342" s="28"/>
      <c r="D342" s="32" t="s">
        <v>80</v>
      </c>
      <c r="E342" s="28" t="s">
        <v>82</v>
      </c>
      <c r="F342" s="32" t="s">
        <v>83</v>
      </c>
      <c r="G342" s="28" t="s">
        <v>84</v>
      </c>
      <c r="H342" s="32" t="s">
        <v>85</v>
      </c>
      <c r="I342" s="28" t="s">
        <v>86</v>
      </c>
      <c r="J342" s="32" t="s">
        <v>3870</v>
      </c>
      <c r="K342" s="28" t="s">
        <v>3871</v>
      </c>
      <c r="L342" s="28" t="s">
        <v>89</v>
      </c>
      <c r="M342" s="34">
        <v>38243</v>
      </c>
      <c r="N342" s="34"/>
      <c r="O342" s="28" t="s">
        <v>4058</v>
      </c>
      <c r="P342" s="28" t="s">
        <v>4059</v>
      </c>
      <c r="Q342" s="28" t="s">
        <v>2060</v>
      </c>
      <c r="R342" s="28"/>
      <c r="S342" s="28" t="s">
        <v>4060</v>
      </c>
      <c r="T342" s="28"/>
      <c r="U342" s="28" t="s">
        <v>4061</v>
      </c>
      <c r="V342" s="28"/>
      <c r="W342" s="34">
        <v>43614</v>
      </c>
      <c r="X342" s="34">
        <v>43644</v>
      </c>
      <c r="Y342" s="36">
        <v>192200</v>
      </c>
      <c r="Z342" s="36"/>
      <c r="AA342" s="34"/>
      <c r="AB342" s="32"/>
      <c r="AC342" s="36"/>
      <c r="AD342" s="36"/>
      <c r="AE342" s="28" t="s">
        <v>180</v>
      </c>
      <c r="AF342" s="40">
        <f t="shared" si="0"/>
        <v>29</v>
      </c>
      <c r="AG342" s="40">
        <f t="shared" si="1"/>
        <v>5</v>
      </c>
      <c r="AH342" s="40" t="str">
        <f t="shared" si="2"/>
        <v>03801800000675295</v>
      </c>
      <c r="AI342" s="44" t="str">
        <f t="shared" si="3"/>
        <v/>
      </c>
      <c r="AJ342" s="47" t="str">
        <f>IF(AD342&lt;10000,IFERROR(VLOOKUP(AH342,'BK06'!$X$9:$Y$1196,2,0),""),AD342)</f>
        <v/>
      </c>
      <c r="AK342" s="49" t="str">
        <f>IFERROR(VLOOKUP(AH342,'BK06'!$X$9:$Z$1164,3,0),"")</f>
        <v/>
      </c>
      <c r="AL342" s="40"/>
      <c r="AM342" s="51" t="str">
        <f t="shared" si="7"/>
        <v>QK co HDBH so 03801800000675 can phai dong phi 192200d vao ngay 29/5. Vui long lien he TVV de duoc ho tro thu phi!</v>
      </c>
      <c r="AN342" s="54" t="str">
        <f t="shared" si="5"/>
        <v>033745538</v>
      </c>
    </row>
    <row r="343" spans="1:40" ht="13.5" customHeight="1">
      <c r="A343" s="25">
        <v>338</v>
      </c>
      <c r="B343" s="28" t="s">
        <v>74</v>
      </c>
      <c r="C343" s="28"/>
      <c r="D343" s="32" t="s">
        <v>80</v>
      </c>
      <c r="E343" s="28" t="s">
        <v>82</v>
      </c>
      <c r="F343" s="32" t="s">
        <v>83</v>
      </c>
      <c r="G343" s="28" t="s">
        <v>84</v>
      </c>
      <c r="H343" s="32" t="s">
        <v>85</v>
      </c>
      <c r="I343" s="28" t="s">
        <v>86</v>
      </c>
      <c r="J343" s="32" t="s">
        <v>3870</v>
      </c>
      <c r="K343" s="28" t="s">
        <v>3871</v>
      </c>
      <c r="L343" s="28" t="s">
        <v>89</v>
      </c>
      <c r="M343" s="34">
        <v>38243</v>
      </c>
      <c r="N343" s="34"/>
      <c r="O343" s="28" t="s">
        <v>4070</v>
      </c>
      <c r="P343" s="28" t="s">
        <v>4071</v>
      </c>
      <c r="Q343" s="28" t="s">
        <v>4013</v>
      </c>
      <c r="R343" s="28" t="s">
        <v>4072</v>
      </c>
      <c r="S343" s="28"/>
      <c r="T343" s="28"/>
      <c r="U343" s="28" t="s">
        <v>4073</v>
      </c>
      <c r="V343" s="28"/>
      <c r="W343" s="34">
        <v>43615</v>
      </c>
      <c r="X343" s="34">
        <v>43645</v>
      </c>
      <c r="Y343" s="36">
        <v>153900</v>
      </c>
      <c r="Z343" s="36"/>
      <c r="AA343" s="34"/>
      <c r="AB343" s="32"/>
      <c r="AC343" s="36"/>
      <c r="AD343" s="36"/>
      <c r="AE343" s="28" t="s">
        <v>180</v>
      </c>
      <c r="AF343" s="40">
        <f t="shared" si="0"/>
        <v>30</v>
      </c>
      <c r="AG343" s="40">
        <f t="shared" si="1"/>
        <v>5</v>
      </c>
      <c r="AH343" s="40" t="str">
        <f t="shared" si="2"/>
        <v>02301800231150305</v>
      </c>
      <c r="AI343" s="44" t="str">
        <f t="shared" si="3"/>
        <v/>
      </c>
      <c r="AJ343" s="47" t="str">
        <f>IF(AD343&lt;10000,IFERROR(VLOOKUP(AH343,'BK06'!$X$9:$Y$1196,2,0),""),AD343)</f>
        <v/>
      </c>
      <c r="AK343" s="49" t="str">
        <f>IFERROR(VLOOKUP(AH343,'BK06'!$X$9:$Z$1164,3,0),"")</f>
        <v/>
      </c>
      <c r="AL343" s="40"/>
      <c r="AM343" s="51" t="str">
        <f t="shared" si="7"/>
        <v>QK co HDBH so 02301800231150 can phai dong phi 153900d vao ngay 30/5. Vui long lien he TVV de duoc ho tro thu phi!</v>
      </c>
      <c r="AN343" s="54" t="str">
        <f t="shared" si="5"/>
        <v>0369938428</v>
      </c>
    </row>
    <row r="344" spans="1:40" ht="13.5" customHeight="1">
      <c r="A344" s="25">
        <v>339</v>
      </c>
      <c r="B344" s="28" t="s">
        <v>74</v>
      </c>
      <c r="C344" s="28"/>
      <c r="D344" s="32" t="s">
        <v>80</v>
      </c>
      <c r="E344" s="28" t="s">
        <v>82</v>
      </c>
      <c r="F344" s="32" t="s">
        <v>83</v>
      </c>
      <c r="G344" s="28" t="s">
        <v>84</v>
      </c>
      <c r="H344" s="32" t="s">
        <v>85</v>
      </c>
      <c r="I344" s="28" t="s">
        <v>86</v>
      </c>
      <c r="J344" s="32" t="s">
        <v>3870</v>
      </c>
      <c r="K344" s="28" t="s">
        <v>3871</v>
      </c>
      <c r="L344" s="28" t="s">
        <v>89</v>
      </c>
      <c r="M344" s="34">
        <v>38243</v>
      </c>
      <c r="N344" s="34"/>
      <c r="O344" s="28" t="s">
        <v>4079</v>
      </c>
      <c r="P344" s="28" t="s">
        <v>3871</v>
      </c>
      <c r="Q344" s="28" t="s">
        <v>3953</v>
      </c>
      <c r="R344" s="28" t="s">
        <v>4083</v>
      </c>
      <c r="S344" s="28" t="s">
        <v>4083</v>
      </c>
      <c r="T344" s="28"/>
      <c r="U344" s="28" t="s">
        <v>4084</v>
      </c>
      <c r="V344" s="28"/>
      <c r="W344" s="34">
        <v>43615</v>
      </c>
      <c r="X344" s="34">
        <v>43645</v>
      </c>
      <c r="Y344" s="36">
        <v>301100</v>
      </c>
      <c r="Z344" s="36"/>
      <c r="AA344" s="34"/>
      <c r="AB344" s="32"/>
      <c r="AC344" s="36"/>
      <c r="AD344" s="36"/>
      <c r="AE344" s="28" t="s">
        <v>180</v>
      </c>
      <c r="AF344" s="40">
        <f t="shared" si="0"/>
        <v>30</v>
      </c>
      <c r="AG344" s="40">
        <f t="shared" si="1"/>
        <v>5</v>
      </c>
      <c r="AH344" s="40" t="str">
        <f t="shared" si="2"/>
        <v>03801800006608305</v>
      </c>
      <c r="AI344" s="44" t="str">
        <f t="shared" si="3"/>
        <v/>
      </c>
      <c r="AJ344" s="47" t="str">
        <f>IF(AD344&lt;10000,IFERROR(VLOOKUP(AH344,'BK06'!$X$9:$Y$1196,2,0),""),AD344)</f>
        <v/>
      </c>
      <c r="AK344" s="49" t="str">
        <f>IFERROR(VLOOKUP(AH344,'BK06'!$X$9:$Z$1164,3,0),"")</f>
        <v/>
      </c>
      <c r="AL344" s="40"/>
      <c r="AM344" s="51" t="str">
        <f t="shared" si="7"/>
        <v>QK co HDBH so 03801800006608 can phai dong phi 301100d vao ngay 30/5. Vui long lien he TVV de duoc ho tro thu phi!</v>
      </c>
      <c r="AN344" s="54" t="str">
        <f t="shared" si="5"/>
        <v>03680204360368020436</v>
      </c>
    </row>
    <row r="345" spans="1:40" ht="13.5" customHeight="1">
      <c r="A345" s="25">
        <v>340</v>
      </c>
      <c r="B345" s="28" t="s">
        <v>74</v>
      </c>
      <c r="C345" s="28"/>
      <c r="D345" s="32" t="s">
        <v>80</v>
      </c>
      <c r="E345" s="28" t="s">
        <v>82</v>
      </c>
      <c r="F345" s="32" t="s">
        <v>83</v>
      </c>
      <c r="G345" s="28" t="s">
        <v>84</v>
      </c>
      <c r="H345" s="32" t="s">
        <v>85</v>
      </c>
      <c r="I345" s="28" t="s">
        <v>86</v>
      </c>
      <c r="J345" s="32" t="s">
        <v>3870</v>
      </c>
      <c r="K345" s="28" t="s">
        <v>3871</v>
      </c>
      <c r="L345" s="28" t="s">
        <v>89</v>
      </c>
      <c r="M345" s="34">
        <v>38243</v>
      </c>
      <c r="N345" s="34"/>
      <c r="O345" s="28" t="s">
        <v>3901</v>
      </c>
      <c r="P345" s="28" t="s">
        <v>1852</v>
      </c>
      <c r="Q345" s="28" t="s">
        <v>3902</v>
      </c>
      <c r="R345" s="28"/>
      <c r="S345" s="28" t="s">
        <v>3903</v>
      </c>
      <c r="T345" s="28"/>
      <c r="U345" s="28" t="s">
        <v>4093</v>
      </c>
      <c r="V345" s="28"/>
      <c r="W345" s="34">
        <v>43616</v>
      </c>
      <c r="X345" s="34">
        <v>43645</v>
      </c>
      <c r="Y345" s="36">
        <v>290400</v>
      </c>
      <c r="Z345" s="36"/>
      <c r="AA345" s="34"/>
      <c r="AB345" s="32"/>
      <c r="AC345" s="36"/>
      <c r="AD345" s="36"/>
      <c r="AE345" s="28" t="s">
        <v>180</v>
      </c>
      <c r="AF345" s="40">
        <f t="shared" si="0"/>
        <v>31</v>
      </c>
      <c r="AG345" s="40">
        <f t="shared" si="1"/>
        <v>5</v>
      </c>
      <c r="AH345" s="40" t="str">
        <f t="shared" si="2"/>
        <v>03801800008718315</v>
      </c>
      <c r="AI345" s="44" t="str">
        <f t="shared" si="3"/>
        <v/>
      </c>
      <c r="AJ345" s="47" t="str">
        <f>IF(AD345&lt;10000,IFERROR(VLOOKUP(AH345,'BK06'!$X$9:$Y$1196,2,0),""),AD345)</f>
        <v/>
      </c>
      <c r="AK345" s="49" t="str">
        <f>IFERROR(VLOOKUP(AH345,'BK06'!$X$9:$Z$1164,3,0),"")</f>
        <v/>
      </c>
      <c r="AL345" s="40"/>
      <c r="AM345" s="51" t="str">
        <f t="shared" si="7"/>
        <v>QK co HDBH so 03801800008718 can phai dong phi 290400d vao ngay 31/5. Vui long lien he TVV de duoc ho tro thu phi!</v>
      </c>
      <c r="AN345" s="54" t="str">
        <f t="shared" si="5"/>
        <v>033.3745084</v>
      </c>
    </row>
    <row r="346" spans="1:40" ht="13.5" customHeight="1">
      <c r="A346" s="25">
        <v>341</v>
      </c>
      <c r="B346" s="28" t="s">
        <v>74</v>
      </c>
      <c r="C346" s="28"/>
      <c r="D346" s="32" t="s">
        <v>80</v>
      </c>
      <c r="E346" s="28" t="s">
        <v>82</v>
      </c>
      <c r="F346" s="32" t="s">
        <v>83</v>
      </c>
      <c r="G346" s="28" t="s">
        <v>84</v>
      </c>
      <c r="H346" s="32" t="s">
        <v>85</v>
      </c>
      <c r="I346" s="28" t="s">
        <v>86</v>
      </c>
      <c r="J346" s="32" t="s">
        <v>3870</v>
      </c>
      <c r="K346" s="28" t="s">
        <v>3871</v>
      </c>
      <c r="L346" s="28" t="s">
        <v>89</v>
      </c>
      <c r="M346" s="34">
        <v>38243</v>
      </c>
      <c r="N346" s="34"/>
      <c r="O346" s="28" t="s">
        <v>4102</v>
      </c>
      <c r="P346" s="28" t="s">
        <v>4103</v>
      </c>
      <c r="Q346" s="28" t="s">
        <v>4104</v>
      </c>
      <c r="R346" s="28" t="s">
        <v>4105</v>
      </c>
      <c r="S346" s="28"/>
      <c r="T346" s="28"/>
      <c r="U346" s="28" t="s">
        <v>4106</v>
      </c>
      <c r="V346" s="28"/>
      <c r="W346" s="34">
        <v>43616</v>
      </c>
      <c r="X346" s="34">
        <v>43981</v>
      </c>
      <c r="Y346" s="36">
        <v>2526500</v>
      </c>
      <c r="Z346" s="36"/>
      <c r="AA346" s="34"/>
      <c r="AB346" s="32"/>
      <c r="AC346" s="36"/>
      <c r="AD346" s="36"/>
      <c r="AE346" s="28" t="s">
        <v>180</v>
      </c>
      <c r="AF346" s="40">
        <f t="shared" si="0"/>
        <v>31</v>
      </c>
      <c r="AG346" s="40">
        <f t="shared" si="1"/>
        <v>5</v>
      </c>
      <c r="AH346" s="40" t="str">
        <f t="shared" si="2"/>
        <v>05701800011375315</v>
      </c>
      <c r="AI346" s="44" t="str">
        <f t="shared" si="3"/>
        <v/>
      </c>
      <c r="AJ346" s="47" t="str">
        <f>IF(AD346&lt;10000,IFERROR(VLOOKUP(AH346,'BK06'!$X$9:$Y$1196,2,0),""),AD346)</f>
        <v/>
      </c>
      <c r="AK346" s="49" t="str">
        <f>IFERROR(VLOOKUP(AH346,'BK06'!$X$9:$Z$1164,3,0),"")</f>
        <v/>
      </c>
      <c r="AL346" s="40"/>
      <c r="AM346" s="51" t="str">
        <f t="shared" si="7"/>
        <v>QK co HDBH so 05701800011375 can phai dong phi 2526500d vao ngay 31/5. Vui long lien he TVV de duoc ho tro thu phi!</v>
      </c>
      <c r="AN346" s="54" t="str">
        <f t="shared" si="5"/>
        <v>0989226986</v>
      </c>
    </row>
    <row r="347" spans="1:40" ht="13.5" customHeight="1">
      <c r="A347" s="25">
        <v>342</v>
      </c>
      <c r="B347" s="28" t="s">
        <v>74</v>
      </c>
      <c r="C347" s="28"/>
      <c r="D347" s="32" t="s">
        <v>80</v>
      </c>
      <c r="E347" s="28" t="s">
        <v>82</v>
      </c>
      <c r="F347" s="32" t="s">
        <v>83</v>
      </c>
      <c r="G347" s="28" t="s">
        <v>84</v>
      </c>
      <c r="H347" s="32" t="s">
        <v>85</v>
      </c>
      <c r="I347" s="28" t="s">
        <v>86</v>
      </c>
      <c r="J347" s="32" t="s">
        <v>202</v>
      </c>
      <c r="K347" s="28" t="s">
        <v>201</v>
      </c>
      <c r="L347" s="28" t="s">
        <v>4116</v>
      </c>
      <c r="M347" s="34">
        <v>41220</v>
      </c>
      <c r="N347" s="34"/>
      <c r="O347" s="28" t="s">
        <v>4117</v>
      </c>
      <c r="P347" s="28" t="s">
        <v>4118</v>
      </c>
      <c r="Q347" s="28" t="s">
        <v>1680</v>
      </c>
      <c r="R347" s="28"/>
      <c r="S347" s="28"/>
      <c r="T347" s="28" t="s">
        <v>4119</v>
      </c>
      <c r="U347" s="28" t="s">
        <v>4120</v>
      </c>
      <c r="V347" s="28"/>
      <c r="W347" s="34">
        <v>43503</v>
      </c>
      <c r="X347" s="34">
        <v>43683</v>
      </c>
      <c r="Y347" s="36">
        <v>1531089</v>
      </c>
      <c r="Z347" s="36"/>
      <c r="AA347" s="34"/>
      <c r="AB347" s="32"/>
      <c r="AC347" s="36">
        <v>1531089</v>
      </c>
      <c r="AD347" s="36"/>
      <c r="AE347" s="28" t="s">
        <v>95</v>
      </c>
      <c r="AF347" s="40">
        <f t="shared" si="0"/>
        <v>7</v>
      </c>
      <c r="AG347" s="40">
        <f t="shared" si="1"/>
        <v>2</v>
      </c>
      <c r="AH347" s="40" t="str">
        <f t="shared" si="2"/>
        <v>56844379772</v>
      </c>
      <c r="AI347" s="44">
        <f t="shared" si="3"/>
        <v>1531089</v>
      </c>
      <c r="AJ347" s="47" t="str">
        <f>IF(AD347&lt;10000,IFERROR(VLOOKUP(AH347,'BK06'!$X$9:$Y$1196,2,0),""),AD347)</f>
        <v/>
      </c>
      <c r="AK347" s="49" t="str">
        <f>IFERROR(VLOOKUP(AH347,'BK06'!$X$9:$Z$1164,3,0),"")</f>
        <v/>
      </c>
      <c r="AL347" s="40"/>
      <c r="AM347" s="51" t="str">
        <f t="shared" si="7"/>
        <v>QK co HDBH so 568443797 can phai dong phi 1531089d vao ngay 7/2. Vui long lien he TVV de duoc ho tro thu phi!</v>
      </c>
      <c r="AN347" s="54" t="str">
        <f t="shared" si="5"/>
        <v>01692790679</v>
      </c>
    </row>
    <row r="348" spans="1:40" ht="13.5" customHeight="1">
      <c r="A348" s="25">
        <v>343</v>
      </c>
      <c r="B348" s="28" t="s">
        <v>74</v>
      </c>
      <c r="C348" s="28"/>
      <c r="D348" s="32" t="s">
        <v>80</v>
      </c>
      <c r="E348" s="28" t="s">
        <v>82</v>
      </c>
      <c r="F348" s="32" t="s">
        <v>83</v>
      </c>
      <c r="G348" s="28" t="s">
        <v>84</v>
      </c>
      <c r="H348" s="32" t="s">
        <v>85</v>
      </c>
      <c r="I348" s="28" t="s">
        <v>86</v>
      </c>
      <c r="J348" s="32" t="s">
        <v>202</v>
      </c>
      <c r="K348" s="28" t="s">
        <v>201</v>
      </c>
      <c r="L348" s="28" t="s">
        <v>4116</v>
      </c>
      <c r="M348" s="34">
        <v>41220</v>
      </c>
      <c r="N348" s="34"/>
      <c r="O348" s="28" t="s">
        <v>4129</v>
      </c>
      <c r="P348" s="28" t="s">
        <v>4130</v>
      </c>
      <c r="Q348" s="28" t="s">
        <v>2627</v>
      </c>
      <c r="R348" s="28" t="s">
        <v>4131</v>
      </c>
      <c r="S348" s="28"/>
      <c r="T348" s="28"/>
      <c r="U348" s="28" t="s">
        <v>4134</v>
      </c>
      <c r="V348" s="28"/>
      <c r="W348" s="34">
        <v>43551</v>
      </c>
      <c r="X348" s="34">
        <v>43581</v>
      </c>
      <c r="Y348" s="36">
        <v>357300</v>
      </c>
      <c r="Z348" s="36"/>
      <c r="AA348" s="34"/>
      <c r="AB348" s="32"/>
      <c r="AC348" s="36">
        <v>357300</v>
      </c>
      <c r="AD348" s="36"/>
      <c r="AE348" s="28" t="s">
        <v>180</v>
      </c>
      <c r="AF348" s="40">
        <f t="shared" si="0"/>
        <v>27</v>
      </c>
      <c r="AG348" s="40">
        <f t="shared" si="1"/>
        <v>3</v>
      </c>
      <c r="AH348" s="40" t="str">
        <f t="shared" si="2"/>
        <v>08008700000070273</v>
      </c>
      <c r="AI348" s="44">
        <f t="shared" si="3"/>
        <v>357300</v>
      </c>
      <c r="AJ348" s="47" t="str">
        <f>IF(AD348&lt;10000,IFERROR(VLOOKUP(AH348,'BK06'!$X$9:$Y$1196,2,0),""),AD348)</f>
        <v/>
      </c>
      <c r="AK348" s="49" t="str">
        <f>IFERROR(VLOOKUP(AH348,'BK06'!$X$9:$Z$1164,3,0),"")</f>
        <v/>
      </c>
      <c r="AL348" s="40"/>
      <c r="AM348" s="51" t="str">
        <f t="shared" si="7"/>
        <v>QK co HDBH so 08008700000070 can phai dong phi 357300d vao ngay 27/3. Vui long lien he TVV de duoc ho tro thu phi!</v>
      </c>
      <c r="AN348" s="54" t="str">
        <f t="shared" si="5"/>
        <v>0388230633</v>
      </c>
    </row>
    <row r="349" spans="1:40" ht="13.5" customHeight="1">
      <c r="A349" s="25">
        <v>344</v>
      </c>
      <c r="B349" s="28" t="s">
        <v>74</v>
      </c>
      <c r="C349" s="28"/>
      <c r="D349" s="32" t="s">
        <v>80</v>
      </c>
      <c r="E349" s="28" t="s">
        <v>82</v>
      </c>
      <c r="F349" s="32" t="s">
        <v>83</v>
      </c>
      <c r="G349" s="28" t="s">
        <v>84</v>
      </c>
      <c r="H349" s="32" t="s">
        <v>85</v>
      </c>
      <c r="I349" s="28" t="s">
        <v>86</v>
      </c>
      <c r="J349" s="32" t="s">
        <v>202</v>
      </c>
      <c r="K349" s="28" t="s">
        <v>201</v>
      </c>
      <c r="L349" s="28" t="s">
        <v>4116</v>
      </c>
      <c r="M349" s="34">
        <v>41220</v>
      </c>
      <c r="N349" s="34"/>
      <c r="O349" s="28" t="s">
        <v>4143</v>
      </c>
      <c r="P349" s="28" t="s">
        <v>4144</v>
      </c>
      <c r="Q349" s="28" t="s">
        <v>4145</v>
      </c>
      <c r="R349" s="28" t="s">
        <v>4146</v>
      </c>
      <c r="S349" s="28"/>
      <c r="T349" s="28"/>
      <c r="U349" s="28" t="s">
        <v>4147</v>
      </c>
      <c r="V349" s="28"/>
      <c r="W349" s="34">
        <v>43551</v>
      </c>
      <c r="X349" s="34">
        <v>43581</v>
      </c>
      <c r="Y349" s="36">
        <v>353200</v>
      </c>
      <c r="Z349" s="36"/>
      <c r="AA349" s="34"/>
      <c r="AB349" s="32"/>
      <c r="AC349" s="36">
        <v>353200</v>
      </c>
      <c r="AD349" s="36"/>
      <c r="AE349" s="28" t="s">
        <v>180</v>
      </c>
      <c r="AF349" s="40">
        <f t="shared" si="0"/>
        <v>27</v>
      </c>
      <c r="AG349" s="40">
        <f t="shared" si="1"/>
        <v>3</v>
      </c>
      <c r="AH349" s="40" t="str">
        <f t="shared" si="2"/>
        <v>08008700000063273</v>
      </c>
      <c r="AI349" s="44">
        <f t="shared" si="3"/>
        <v>353200</v>
      </c>
      <c r="AJ349" s="47" t="str">
        <f>IF(AD349&lt;10000,IFERROR(VLOOKUP(AH349,'BK06'!$X$9:$Y$1196,2,0),""),AD349)</f>
        <v/>
      </c>
      <c r="AK349" s="49" t="str">
        <f>IFERROR(VLOOKUP(AH349,'BK06'!$X$9:$Z$1164,3,0),"")</f>
        <v/>
      </c>
      <c r="AL349" s="40"/>
      <c r="AM349" s="51" t="str">
        <f t="shared" si="7"/>
        <v>QK co HDBH so 08008700000063 can phai dong phi 353200d vao ngay 27/3. Vui long lien he TVV de duoc ho tro thu phi!</v>
      </c>
      <c r="AN349" s="54" t="str">
        <f t="shared" si="5"/>
        <v>0382916600</v>
      </c>
    </row>
    <row r="350" spans="1:40" ht="13.5" customHeight="1">
      <c r="A350" s="25">
        <v>345</v>
      </c>
      <c r="B350" s="28" t="s">
        <v>74</v>
      </c>
      <c r="C350" s="28"/>
      <c r="D350" s="32" t="s">
        <v>80</v>
      </c>
      <c r="E350" s="28" t="s">
        <v>82</v>
      </c>
      <c r="F350" s="32" t="s">
        <v>83</v>
      </c>
      <c r="G350" s="28" t="s">
        <v>84</v>
      </c>
      <c r="H350" s="32" t="s">
        <v>85</v>
      </c>
      <c r="I350" s="28" t="s">
        <v>86</v>
      </c>
      <c r="J350" s="32" t="s">
        <v>202</v>
      </c>
      <c r="K350" s="28" t="s">
        <v>201</v>
      </c>
      <c r="L350" s="28" t="s">
        <v>4116</v>
      </c>
      <c r="M350" s="34">
        <v>41220</v>
      </c>
      <c r="N350" s="34"/>
      <c r="O350" s="28" t="s">
        <v>205</v>
      </c>
      <c r="P350" s="28" t="s">
        <v>206</v>
      </c>
      <c r="Q350" s="28" t="s">
        <v>4155</v>
      </c>
      <c r="R350" s="28"/>
      <c r="S350" s="28"/>
      <c r="T350" s="28" t="s">
        <v>4156</v>
      </c>
      <c r="U350" s="28" t="s">
        <v>204</v>
      </c>
      <c r="V350" s="28"/>
      <c r="W350" s="34">
        <v>43552</v>
      </c>
      <c r="X350" s="34">
        <v>43735</v>
      </c>
      <c r="Y350" s="36">
        <v>1579119</v>
      </c>
      <c r="Z350" s="36">
        <v>1579119</v>
      </c>
      <c r="AA350" s="34">
        <v>43587</v>
      </c>
      <c r="AB350" s="32"/>
      <c r="AC350" s="36">
        <v>1579119</v>
      </c>
      <c r="AD350" s="36"/>
      <c r="AE350" s="28" t="s">
        <v>95</v>
      </c>
      <c r="AF350" s="40">
        <f t="shared" si="0"/>
        <v>28</v>
      </c>
      <c r="AG350" s="40">
        <f t="shared" si="1"/>
        <v>3</v>
      </c>
      <c r="AH350" s="40" t="str">
        <f t="shared" si="2"/>
        <v>568371034283</v>
      </c>
      <c r="AI350" s="44">
        <f t="shared" si="3"/>
        <v>1579119</v>
      </c>
      <c r="AJ350" s="47">
        <f>IF(AD350&lt;10000,IFERROR(VLOOKUP(AH350,'BK06'!$X$9:$Y$1196,2,0),""),AD350)</f>
        <v>1579119</v>
      </c>
      <c r="AK350" s="49" t="str">
        <f>IFERROR(VLOOKUP(AH350,'BK06'!$X$9:$Z$1164,3,0),"")</f>
        <v>AC/018P-0347779</v>
      </c>
      <c r="AL350" s="40"/>
      <c r="AM350" s="51"/>
      <c r="AN350" s="54" t="str">
        <f t="shared" si="5"/>
        <v>01668929966</v>
      </c>
    </row>
    <row r="351" spans="1:40" ht="13.5" customHeight="1">
      <c r="A351" s="25">
        <v>346</v>
      </c>
      <c r="B351" s="28" t="s">
        <v>74</v>
      </c>
      <c r="C351" s="28"/>
      <c r="D351" s="32" t="s">
        <v>80</v>
      </c>
      <c r="E351" s="28" t="s">
        <v>82</v>
      </c>
      <c r="F351" s="32" t="s">
        <v>83</v>
      </c>
      <c r="G351" s="28" t="s">
        <v>84</v>
      </c>
      <c r="H351" s="32" t="s">
        <v>85</v>
      </c>
      <c r="I351" s="28" t="s">
        <v>86</v>
      </c>
      <c r="J351" s="32" t="s">
        <v>202</v>
      </c>
      <c r="K351" s="28" t="s">
        <v>201</v>
      </c>
      <c r="L351" s="28" t="s">
        <v>4116</v>
      </c>
      <c r="M351" s="34">
        <v>41220</v>
      </c>
      <c r="N351" s="34"/>
      <c r="O351" s="28" t="s">
        <v>4129</v>
      </c>
      <c r="P351" s="28" t="s">
        <v>4130</v>
      </c>
      <c r="Q351" s="28" t="s">
        <v>2627</v>
      </c>
      <c r="R351" s="28" t="s">
        <v>4131</v>
      </c>
      <c r="S351" s="28"/>
      <c r="T351" s="28"/>
      <c r="U351" s="28" t="s">
        <v>4165</v>
      </c>
      <c r="V351" s="28"/>
      <c r="W351" s="34">
        <v>43582</v>
      </c>
      <c r="X351" s="34">
        <v>43611</v>
      </c>
      <c r="Y351" s="36">
        <v>357300</v>
      </c>
      <c r="Z351" s="36"/>
      <c r="AA351" s="34"/>
      <c r="AB351" s="32"/>
      <c r="AC351" s="36">
        <v>357300</v>
      </c>
      <c r="AD351" s="36"/>
      <c r="AE351" s="28" t="s">
        <v>180</v>
      </c>
      <c r="AF351" s="40">
        <f t="shared" si="0"/>
        <v>27</v>
      </c>
      <c r="AG351" s="40">
        <f t="shared" si="1"/>
        <v>4</v>
      </c>
      <c r="AH351" s="40" t="str">
        <f t="shared" si="2"/>
        <v>08008700000070274</v>
      </c>
      <c r="AI351" s="44">
        <f t="shared" si="3"/>
        <v>357300</v>
      </c>
      <c r="AJ351" s="47" t="str">
        <f>IF(AD351&lt;10000,IFERROR(VLOOKUP(AH351,'BK06'!$X$9:$Y$1196,2,0),""),AD351)</f>
        <v/>
      </c>
      <c r="AK351" s="49" t="str">
        <f>IFERROR(VLOOKUP(AH351,'BK06'!$X$9:$Z$1164,3,0),"")</f>
        <v/>
      </c>
      <c r="AL351" s="40"/>
      <c r="AM351" s="51" t="str">
        <f t="shared" ref="AM351:AM429" si="8">CONCATENATE("QK co HDBH so ",O351," can phai dong phi ",Y351,"d vao ngay ",AF351,"/",AG351,". Vui long lien he TVV de duoc ho tro thu phi","!")</f>
        <v>QK co HDBH so 08008700000070 can phai dong phi 357300d vao ngay 27/4. Vui long lien he TVV de duoc ho tro thu phi!</v>
      </c>
      <c r="AN351" s="54" t="str">
        <f t="shared" si="5"/>
        <v>0388230633</v>
      </c>
    </row>
    <row r="352" spans="1:40" ht="13.5" customHeight="1">
      <c r="A352" s="25">
        <v>347</v>
      </c>
      <c r="B352" s="28" t="s">
        <v>74</v>
      </c>
      <c r="C352" s="28"/>
      <c r="D352" s="32" t="s">
        <v>80</v>
      </c>
      <c r="E352" s="28" t="s">
        <v>82</v>
      </c>
      <c r="F352" s="32" t="s">
        <v>83</v>
      </c>
      <c r="G352" s="28" t="s">
        <v>84</v>
      </c>
      <c r="H352" s="32" t="s">
        <v>85</v>
      </c>
      <c r="I352" s="28" t="s">
        <v>86</v>
      </c>
      <c r="J352" s="32" t="s">
        <v>202</v>
      </c>
      <c r="K352" s="28" t="s">
        <v>201</v>
      </c>
      <c r="L352" s="28" t="s">
        <v>4116</v>
      </c>
      <c r="M352" s="34">
        <v>41220</v>
      </c>
      <c r="N352" s="34"/>
      <c r="O352" s="28" t="s">
        <v>4143</v>
      </c>
      <c r="P352" s="28" t="s">
        <v>4144</v>
      </c>
      <c r="Q352" s="28" t="s">
        <v>4145</v>
      </c>
      <c r="R352" s="28" t="s">
        <v>4146</v>
      </c>
      <c r="S352" s="28"/>
      <c r="T352" s="28"/>
      <c r="U352" s="28" t="s">
        <v>4181</v>
      </c>
      <c r="V352" s="28"/>
      <c r="W352" s="34">
        <v>43582</v>
      </c>
      <c r="X352" s="34">
        <v>43611</v>
      </c>
      <c r="Y352" s="36">
        <v>353200</v>
      </c>
      <c r="Z352" s="36"/>
      <c r="AA352" s="34"/>
      <c r="AB352" s="32"/>
      <c r="AC352" s="36">
        <v>353200</v>
      </c>
      <c r="AD352" s="36"/>
      <c r="AE352" s="28" t="s">
        <v>180</v>
      </c>
      <c r="AF352" s="40">
        <f t="shared" si="0"/>
        <v>27</v>
      </c>
      <c r="AG352" s="40">
        <f t="shared" si="1"/>
        <v>4</v>
      </c>
      <c r="AH352" s="40" t="str">
        <f t="shared" si="2"/>
        <v>08008700000063274</v>
      </c>
      <c r="AI352" s="44">
        <f t="shared" si="3"/>
        <v>353200</v>
      </c>
      <c r="AJ352" s="47" t="str">
        <f>IF(AD352&lt;10000,IFERROR(VLOOKUP(AH352,'BK06'!$X$9:$Y$1196,2,0),""),AD352)</f>
        <v/>
      </c>
      <c r="AK352" s="49" t="str">
        <f>IFERROR(VLOOKUP(AH352,'BK06'!$X$9:$Z$1164,3,0),"")</f>
        <v/>
      </c>
      <c r="AL352" s="40"/>
      <c r="AM352" s="51" t="str">
        <f t="shared" si="8"/>
        <v>QK co HDBH so 08008700000063 can phai dong phi 353200d vao ngay 27/4. Vui long lien he TVV de duoc ho tro thu phi!</v>
      </c>
      <c r="AN352" s="54" t="str">
        <f t="shared" si="5"/>
        <v>0382916600</v>
      </c>
    </row>
    <row r="353" spans="1:40" ht="13.5" customHeight="1">
      <c r="A353" s="25">
        <v>348</v>
      </c>
      <c r="B353" s="28" t="s">
        <v>74</v>
      </c>
      <c r="C353" s="28"/>
      <c r="D353" s="32" t="s">
        <v>80</v>
      </c>
      <c r="E353" s="28" t="s">
        <v>82</v>
      </c>
      <c r="F353" s="32" t="s">
        <v>83</v>
      </c>
      <c r="G353" s="28" t="s">
        <v>84</v>
      </c>
      <c r="H353" s="32" t="s">
        <v>85</v>
      </c>
      <c r="I353" s="28" t="s">
        <v>86</v>
      </c>
      <c r="J353" s="32" t="s">
        <v>202</v>
      </c>
      <c r="K353" s="28" t="s">
        <v>201</v>
      </c>
      <c r="L353" s="28" t="s">
        <v>4116</v>
      </c>
      <c r="M353" s="34">
        <v>41220</v>
      </c>
      <c r="N353" s="34"/>
      <c r="O353" s="28" t="s">
        <v>4187</v>
      </c>
      <c r="P353" s="28" t="s">
        <v>4189</v>
      </c>
      <c r="Q353" s="28" t="s">
        <v>4192</v>
      </c>
      <c r="R353" s="28"/>
      <c r="S353" s="28"/>
      <c r="T353" s="28" t="s">
        <v>4193</v>
      </c>
      <c r="U353" s="28" t="s">
        <v>4194</v>
      </c>
      <c r="V353" s="28"/>
      <c r="W353" s="34">
        <v>43584</v>
      </c>
      <c r="X353" s="34">
        <v>43674</v>
      </c>
      <c r="Y353" s="36">
        <v>2162515</v>
      </c>
      <c r="Z353" s="36"/>
      <c r="AA353" s="34"/>
      <c r="AB353" s="32"/>
      <c r="AC353" s="36">
        <v>2162515</v>
      </c>
      <c r="AD353" s="36"/>
      <c r="AE353" s="28" t="s">
        <v>95</v>
      </c>
      <c r="AF353" s="40">
        <f t="shared" si="0"/>
        <v>29</v>
      </c>
      <c r="AG353" s="40">
        <f t="shared" si="1"/>
        <v>4</v>
      </c>
      <c r="AH353" s="40" t="str">
        <f t="shared" si="2"/>
        <v>568674218294</v>
      </c>
      <c r="AI353" s="44">
        <f t="shared" si="3"/>
        <v>2162515</v>
      </c>
      <c r="AJ353" s="47" t="str">
        <f>IF(AD353&lt;10000,IFERROR(VLOOKUP(AH353,'BK06'!$X$9:$Y$1196,2,0),""),AD353)</f>
        <v/>
      </c>
      <c r="AK353" s="49" t="str">
        <f>IFERROR(VLOOKUP(AH353,'BK06'!$X$9:$Z$1164,3,0),"")</f>
        <v/>
      </c>
      <c r="AL353" s="40"/>
      <c r="AM353" s="51" t="str">
        <f t="shared" si="8"/>
        <v>QK co HDBH so 568674218 can phai dong phi 2162515d vao ngay 29/4. Vui long lien he TVV de duoc ho tro thu phi!</v>
      </c>
      <c r="AN353" s="54" t="str">
        <f t="shared" si="5"/>
        <v>0985544560</v>
      </c>
    </row>
    <row r="354" spans="1:40" ht="13.5" customHeight="1">
      <c r="A354" s="25">
        <v>349</v>
      </c>
      <c r="B354" s="28" t="s">
        <v>74</v>
      </c>
      <c r="C354" s="28"/>
      <c r="D354" s="32" t="s">
        <v>80</v>
      </c>
      <c r="E354" s="28" t="s">
        <v>82</v>
      </c>
      <c r="F354" s="32" t="s">
        <v>83</v>
      </c>
      <c r="G354" s="28" t="s">
        <v>84</v>
      </c>
      <c r="H354" s="32" t="s">
        <v>85</v>
      </c>
      <c r="I354" s="28" t="s">
        <v>86</v>
      </c>
      <c r="J354" s="32" t="s">
        <v>202</v>
      </c>
      <c r="K354" s="28" t="s">
        <v>201</v>
      </c>
      <c r="L354" s="28" t="s">
        <v>4116</v>
      </c>
      <c r="M354" s="34">
        <v>41220</v>
      </c>
      <c r="N354" s="34"/>
      <c r="O354" s="28" t="s">
        <v>2067</v>
      </c>
      <c r="P354" s="28" t="s">
        <v>2068</v>
      </c>
      <c r="Q354" s="28" t="s">
        <v>1637</v>
      </c>
      <c r="R354" s="28"/>
      <c r="S354" s="28"/>
      <c r="T354" s="28" t="s">
        <v>4203</v>
      </c>
      <c r="U354" s="28" t="s">
        <v>2066</v>
      </c>
      <c r="V354" s="28"/>
      <c r="W354" s="34">
        <v>43588</v>
      </c>
      <c r="X354" s="34">
        <v>43679</v>
      </c>
      <c r="Y354" s="36">
        <v>1750000</v>
      </c>
      <c r="Z354" s="36">
        <v>1750000</v>
      </c>
      <c r="AA354" s="34">
        <v>43606</v>
      </c>
      <c r="AB354" s="32"/>
      <c r="AC354" s="36">
        <v>1750000</v>
      </c>
      <c r="AD354" s="36"/>
      <c r="AE354" s="28" t="s">
        <v>95</v>
      </c>
      <c r="AF354" s="40">
        <f t="shared" si="0"/>
        <v>3</v>
      </c>
      <c r="AG354" s="40">
        <f t="shared" si="1"/>
        <v>5</v>
      </c>
      <c r="AH354" s="40" t="str">
        <f t="shared" si="2"/>
        <v>56848877735</v>
      </c>
      <c r="AI354" s="44">
        <f t="shared" si="3"/>
        <v>1750000</v>
      </c>
      <c r="AJ354" s="47">
        <f>IF(AD354&lt;10000,IFERROR(VLOOKUP(AH354,'BK06'!$X$9:$Y$1196,2,0),""),AD354)</f>
        <v>1750000</v>
      </c>
      <c r="AK354" s="49" t="str">
        <f>IFERROR(VLOOKUP(AH354,'BK06'!$X$9:$Z$1164,3,0),"")</f>
        <v>AC/018P-0350162</v>
      </c>
      <c r="AL354" s="40"/>
      <c r="AM354" s="51" t="str">
        <f t="shared" si="8"/>
        <v>QK co HDBH so 568488777 can phai dong phi 1750000d vao ngay 3/5. Vui long lien he TVV de duoc ho tro thu phi!</v>
      </c>
      <c r="AN354" s="54" t="str">
        <f t="shared" si="5"/>
        <v>0977210468</v>
      </c>
    </row>
    <row r="355" spans="1:40" ht="13.5" customHeight="1">
      <c r="A355" s="25">
        <v>350</v>
      </c>
      <c r="B355" s="28" t="s">
        <v>74</v>
      </c>
      <c r="C355" s="28"/>
      <c r="D355" s="32" t="s">
        <v>80</v>
      </c>
      <c r="E355" s="28" t="s">
        <v>82</v>
      </c>
      <c r="F355" s="32" t="s">
        <v>83</v>
      </c>
      <c r="G355" s="28" t="s">
        <v>84</v>
      </c>
      <c r="H355" s="32" t="s">
        <v>85</v>
      </c>
      <c r="I355" s="28" t="s">
        <v>86</v>
      </c>
      <c r="J355" s="32" t="s">
        <v>202</v>
      </c>
      <c r="K355" s="28" t="s">
        <v>201</v>
      </c>
      <c r="L355" s="28" t="s">
        <v>4116</v>
      </c>
      <c r="M355" s="34">
        <v>41220</v>
      </c>
      <c r="N355" s="34"/>
      <c r="O355" s="28" t="s">
        <v>2075</v>
      </c>
      <c r="P355" s="28" t="s">
        <v>2076</v>
      </c>
      <c r="Q355" s="28" t="s">
        <v>4212</v>
      </c>
      <c r="R355" s="28"/>
      <c r="S355" s="28"/>
      <c r="T355" s="28" t="s">
        <v>4213</v>
      </c>
      <c r="U355" s="28" t="s">
        <v>2074</v>
      </c>
      <c r="V355" s="28"/>
      <c r="W355" s="34">
        <v>43589</v>
      </c>
      <c r="X355" s="34">
        <v>43619</v>
      </c>
      <c r="Y355" s="36">
        <v>519200</v>
      </c>
      <c r="Z355" s="36">
        <v>519200</v>
      </c>
      <c r="AA355" s="34">
        <v>43608</v>
      </c>
      <c r="AB355" s="32"/>
      <c r="AC355" s="36">
        <v>519200</v>
      </c>
      <c r="AD355" s="36"/>
      <c r="AE355" s="28" t="s">
        <v>95</v>
      </c>
      <c r="AF355" s="40">
        <f t="shared" si="0"/>
        <v>4</v>
      </c>
      <c r="AG355" s="40">
        <f t="shared" si="1"/>
        <v>5</v>
      </c>
      <c r="AH355" s="40" t="str">
        <f t="shared" si="2"/>
        <v>56867710545</v>
      </c>
      <c r="AI355" s="44">
        <f t="shared" si="3"/>
        <v>519200</v>
      </c>
      <c r="AJ355" s="47">
        <f>IF(AD355&lt;10000,IFERROR(VLOOKUP(AH355,'BK06'!$X$9:$Y$1196,2,0),""),AD355)</f>
        <v>519200</v>
      </c>
      <c r="AK355" s="49" t="str">
        <f>IFERROR(VLOOKUP(AH355,'BK06'!$X$9:$Z$1164,3,0),"")</f>
        <v>AC/018P-0350163</v>
      </c>
      <c r="AL355" s="40"/>
      <c r="AM355" s="51" t="str">
        <f t="shared" si="8"/>
        <v>QK co HDBH so 568677105 can phai dong phi 519200d vao ngay 4/5. Vui long lien he TVV de duoc ho tro thu phi!</v>
      </c>
      <c r="AN355" s="54" t="str">
        <f t="shared" si="5"/>
        <v>0982158929</v>
      </c>
    </row>
    <row r="356" spans="1:40" ht="13.5" customHeight="1">
      <c r="A356" s="25">
        <v>351</v>
      </c>
      <c r="B356" s="28" t="s">
        <v>74</v>
      </c>
      <c r="C356" s="28"/>
      <c r="D356" s="32" t="s">
        <v>80</v>
      </c>
      <c r="E356" s="28" t="s">
        <v>82</v>
      </c>
      <c r="F356" s="32" t="s">
        <v>83</v>
      </c>
      <c r="G356" s="28" t="s">
        <v>84</v>
      </c>
      <c r="H356" s="32" t="s">
        <v>85</v>
      </c>
      <c r="I356" s="28" t="s">
        <v>86</v>
      </c>
      <c r="J356" s="32" t="s">
        <v>202</v>
      </c>
      <c r="K356" s="28" t="s">
        <v>201</v>
      </c>
      <c r="L356" s="28" t="s">
        <v>4116</v>
      </c>
      <c r="M356" s="34">
        <v>41220</v>
      </c>
      <c r="N356" s="34"/>
      <c r="O356" s="28" t="s">
        <v>4234</v>
      </c>
      <c r="P356" s="28" t="s">
        <v>4235</v>
      </c>
      <c r="Q356" s="28" t="s">
        <v>4236</v>
      </c>
      <c r="R356" s="28"/>
      <c r="S356" s="28"/>
      <c r="T356" s="28" t="s">
        <v>4237</v>
      </c>
      <c r="U356" s="28" t="s">
        <v>4238</v>
      </c>
      <c r="V356" s="28"/>
      <c r="W356" s="34">
        <v>43590</v>
      </c>
      <c r="X356" s="34">
        <v>43620</v>
      </c>
      <c r="Y356" s="36">
        <v>1000000</v>
      </c>
      <c r="Z356" s="36"/>
      <c r="AA356" s="34"/>
      <c r="AB356" s="32"/>
      <c r="AC356" s="36">
        <v>1000000</v>
      </c>
      <c r="AD356" s="36"/>
      <c r="AE356" s="28" t="s">
        <v>95</v>
      </c>
      <c r="AF356" s="40">
        <f t="shared" si="0"/>
        <v>5</v>
      </c>
      <c r="AG356" s="40">
        <f t="shared" si="1"/>
        <v>5</v>
      </c>
      <c r="AH356" s="40" t="str">
        <f t="shared" si="2"/>
        <v>56844149955</v>
      </c>
      <c r="AI356" s="44">
        <f t="shared" si="3"/>
        <v>1000000</v>
      </c>
      <c r="AJ356" s="47" t="str">
        <f>IF(AD356&lt;10000,IFERROR(VLOOKUP(AH356,'BK06'!$X$9:$Y$1196,2,0),""),AD356)</f>
        <v/>
      </c>
      <c r="AK356" s="49" t="str">
        <f>IFERROR(VLOOKUP(AH356,'BK06'!$X$9:$Z$1164,3,0),"")</f>
        <v/>
      </c>
      <c r="AL356" s="40"/>
      <c r="AM356" s="51" t="str">
        <f t="shared" si="8"/>
        <v>QK co HDBH so 568441499 can phai dong phi 1000000d vao ngay 5/5. Vui long lien he TVV de duoc ho tro thu phi!</v>
      </c>
      <c r="AN356" s="54" t="str">
        <f t="shared" si="5"/>
        <v>01654016499</v>
      </c>
    </row>
    <row r="357" spans="1:40" ht="13.5" customHeight="1">
      <c r="A357" s="25">
        <v>352</v>
      </c>
      <c r="B357" s="28" t="s">
        <v>74</v>
      </c>
      <c r="C357" s="28"/>
      <c r="D357" s="32" t="s">
        <v>80</v>
      </c>
      <c r="E357" s="28" t="s">
        <v>82</v>
      </c>
      <c r="F357" s="32" t="s">
        <v>83</v>
      </c>
      <c r="G357" s="28" t="s">
        <v>84</v>
      </c>
      <c r="H357" s="32" t="s">
        <v>85</v>
      </c>
      <c r="I357" s="28" t="s">
        <v>86</v>
      </c>
      <c r="J357" s="32" t="s">
        <v>202</v>
      </c>
      <c r="K357" s="28" t="s">
        <v>201</v>
      </c>
      <c r="L357" s="28" t="s">
        <v>4116</v>
      </c>
      <c r="M357" s="34">
        <v>41220</v>
      </c>
      <c r="N357" s="34"/>
      <c r="O357" s="28" t="s">
        <v>4245</v>
      </c>
      <c r="P357" s="28" t="s">
        <v>4246</v>
      </c>
      <c r="Q357" s="28" t="s">
        <v>4247</v>
      </c>
      <c r="R357" s="28"/>
      <c r="S357" s="28"/>
      <c r="T357" s="28" t="s">
        <v>4248</v>
      </c>
      <c r="U357" s="28" t="s">
        <v>4249</v>
      </c>
      <c r="V357" s="28"/>
      <c r="W357" s="34">
        <v>43590</v>
      </c>
      <c r="X357" s="34">
        <v>43620</v>
      </c>
      <c r="Y357" s="36">
        <v>513105</v>
      </c>
      <c r="Z357" s="36"/>
      <c r="AA357" s="34"/>
      <c r="AB357" s="32"/>
      <c r="AC357" s="36">
        <v>513105</v>
      </c>
      <c r="AD357" s="36"/>
      <c r="AE357" s="28" t="s">
        <v>95</v>
      </c>
      <c r="AF357" s="40">
        <f t="shared" si="0"/>
        <v>5</v>
      </c>
      <c r="AG357" s="40">
        <f t="shared" si="1"/>
        <v>5</v>
      </c>
      <c r="AH357" s="40" t="str">
        <f t="shared" si="2"/>
        <v>56844136555</v>
      </c>
      <c r="AI357" s="44">
        <f t="shared" si="3"/>
        <v>513105</v>
      </c>
      <c r="AJ357" s="47" t="str">
        <f>IF(AD357&lt;10000,IFERROR(VLOOKUP(AH357,'BK06'!$X$9:$Y$1196,2,0),""),AD357)</f>
        <v/>
      </c>
      <c r="AK357" s="49" t="str">
        <f>IFERROR(VLOOKUP(AH357,'BK06'!$X$9:$Z$1164,3,0),"")</f>
        <v/>
      </c>
      <c r="AL357" s="40"/>
      <c r="AM357" s="51" t="str">
        <f t="shared" si="8"/>
        <v>QK co HDBH so 568441365 can phai dong phi 513105d vao ngay 5/5. Vui long lien he TVV de duoc ho tro thu phi!</v>
      </c>
      <c r="AN357" s="54" t="str">
        <f t="shared" si="5"/>
        <v>0943004493</v>
      </c>
    </row>
    <row r="358" spans="1:40" ht="13.5" customHeight="1">
      <c r="A358" s="25">
        <v>353</v>
      </c>
      <c r="B358" s="28" t="s">
        <v>74</v>
      </c>
      <c r="C358" s="28"/>
      <c r="D358" s="32" t="s">
        <v>80</v>
      </c>
      <c r="E358" s="28" t="s">
        <v>82</v>
      </c>
      <c r="F358" s="32" t="s">
        <v>83</v>
      </c>
      <c r="G358" s="28" t="s">
        <v>84</v>
      </c>
      <c r="H358" s="32" t="s">
        <v>85</v>
      </c>
      <c r="I358" s="28" t="s">
        <v>86</v>
      </c>
      <c r="J358" s="32" t="s">
        <v>202</v>
      </c>
      <c r="K358" s="28" t="s">
        <v>201</v>
      </c>
      <c r="L358" s="28" t="s">
        <v>4116</v>
      </c>
      <c r="M358" s="34">
        <v>41220</v>
      </c>
      <c r="N358" s="34"/>
      <c r="O358" s="28" t="s">
        <v>4262</v>
      </c>
      <c r="P358" s="28" t="s">
        <v>4263</v>
      </c>
      <c r="Q358" s="28" t="s">
        <v>4264</v>
      </c>
      <c r="R358" s="28"/>
      <c r="S358" s="28"/>
      <c r="T358" s="28" t="s">
        <v>4265</v>
      </c>
      <c r="U358" s="28" t="s">
        <v>4266</v>
      </c>
      <c r="V358" s="28"/>
      <c r="W358" s="34">
        <v>43590</v>
      </c>
      <c r="X358" s="34">
        <v>43620</v>
      </c>
      <c r="Y358" s="36">
        <v>509853</v>
      </c>
      <c r="Z358" s="36"/>
      <c r="AA358" s="34"/>
      <c r="AB358" s="32"/>
      <c r="AC358" s="36">
        <v>509853</v>
      </c>
      <c r="AD358" s="36"/>
      <c r="AE358" s="28" t="s">
        <v>95</v>
      </c>
      <c r="AF358" s="40">
        <f t="shared" si="0"/>
        <v>5</v>
      </c>
      <c r="AG358" s="40">
        <f t="shared" si="1"/>
        <v>5</v>
      </c>
      <c r="AH358" s="40" t="str">
        <f t="shared" si="2"/>
        <v>56844146655</v>
      </c>
      <c r="AI358" s="44">
        <f t="shared" si="3"/>
        <v>509853</v>
      </c>
      <c r="AJ358" s="47" t="str">
        <f>IF(AD358&lt;10000,IFERROR(VLOOKUP(AH358,'BK06'!$X$9:$Y$1196,2,0),""),AD358)</f>
        <v/>
      </c>
      <c r="AK358" s="49" t="str">
        <f>IFERROR(VLOOKUP(AH358,'BK06'!$X$9:$Z$1164,3,0),"")</f>
        <v/>
      </c>
      <c r="AL358" s="40"/>
      <c r="AM358" s="51" t="str">
        <f t="shared" si="8"/>
        <v>QK co HDBH so 568441466 can phai dong phi 509853d vao ngay 5/5. Vui long lien he TVV de duoc ho tro thu phi!</v>
      </c>
      <c r="AN358" s="54" t="str">
        <f t="shared" si="5"/>
        <v>0986578286</v>
      </c>
    </row>
    <row r="359" spans="1:40" ht="13.5" customHeight="1">
      <c r="A359" s="25">
        <v>354</v>
      </c>
      <c r="B359" s="28" t="s">
        <v>74</v>
      </c>
      <c r="C359" s="28"/>
      <c r="D359" s="32" t="s">
        <v>80</v>
      </c>
      <c r="E359" s="28" t="s">
        <v>82</v>
      </c>
      <c r="F359" s="32" t="s">
        <v>83</v>
      </c>
      <c r="G359" s="28" t="s">
        <v>84</v>
      </c>
      <c r="H359" s="32" t="s">
        <v>85</v>
      </c>
      <c r="I359" s="28" t="s">
        <v>86</v>
      </c>
      <c r="J359" s="32" t="s">
        <v>202</v>
      </c>
      <c r="K359" s="28" t="s">
        <v>201</v>
      </c>
      <c r="L359" s="28" t="s">
        <v>4116</v>
      </c>
      <c r="M359" s="34">
        <v>41220</v>
      </c>
      <c r="N359" s="34"/>
      <c r="O359" s="28" t="s">
        <v>2080</v>
      </c>
      <c r="P359" s="28" t="s">
        <v>2081</v>
      </c>
      <c r="Q359" s="28" t="s">
        <v>4279</v>
      </c>
      <c r="R359" s="28"/>
      <c r="S359" s="28"/>
      <c r="T359" s="28" t="s">
        <v>4280</v>
      </c>
      <c r="U359" s="28" t="s">
        <v>2079</v>
      </c>
      <c r="V359" s="28"/>
      <c r="W359" s="34">
        <v>43591</v>
      </c>
      <c r="X359" s="34">
        <v>43621</v>
      </c>
      <c r="Y359" s="36">
        <v>512560</v>
      </c>
      <c r="Z359" s="36">
        <v>512560</v>
      </c>
      <c r="AA359" s="34">
        <v>43608</v>
      </c>
      <c r="AB359" s="32"/>
      <c r="AC359" s="36">
        <v>512560</v>
      </c>
      <c r="AD359" s="36"/>
      <c r="AE359" s="28" t="s">
        <v>95</v>
      </c>
      <c r="AF359" s="40">
        <f t="shared" si="0"/>
        <v>6</v>
      </c>
      <c r="AG359" s="40">
        <f t="shared" si="1"/>
        <v>5</v>
      </c>
      <c r="AH359" s="40" t="str">
        <f t="shared" si="2"/>
        <v>56867917665</v>
      </c>
      <c r="AI359" s="44">
        <f t="shared" si="3"/>
        <v>512560</v>
      </c>
      <c r="AJ359" s="47">
        <f>IF(AD359&lt;10000,IFERROR(VLOOKUP(AH359,'BK06'!$X$9:$Y$1196,2,0),""),AD359)</f>
        <v>512560</v>
      </c>
      <c r="AK359" s="49" t="str">
        <f>IFERROR(VLOOKUP(AH359,'BK06'!$X$9:$Z$1164,3,0),"")</f>
        <v>AC/018P-0350167</v>
      </c>
      <c r="AL359" s="40"/>
      <c r="AM359" s="51" t="str">
        <f t="shared" si="8"/>
        <v>QK co HDBH so 568679176 can phai dong phi 512560d vao ngay 6/5. Vui long lien he TVV de duoc ho tro thu phi!</v>
      </c>
      <c r="AN359" s="54" t="str">
        <f t="shared" si="5"/>
        <v>0936017884</v>
      </c>
    </row>
    <row r="360" spans="1:40" ht="13.5" customHeight="1">
      <c r="A360" s="25">
        <v>355</v>
      </c>
      <c r="B360" s="28" t="s">
        <v>74</v>
      </c>
      <c r="C360" s="28"/>
      <c r="D360" s="32" t="s">
        <v>80</v>
      </c>
      <c r="E360" s="28" t="s">
        <v>82</v>
      </c>
      <c r="F360" s="32" t="s">
        <v>83</v>
      </c>
      <c r="G360" s="28" t="s">
        <v>84</v>
      </c>
      <c r="H360" s="32" t="s">
        <v>85</v>
      </c>
      <c r="I360" s="28" t="s">
        <v>86</v>
      </c>
      <c r="J360" s="32" t="s">
        <v>202</v>
      </c>
      <c r="K360" s="28" t="s">
        <v>201</v>
      </c>
      <c r="L360" s="28" t="s">
        <v>4116</v>
      </c>
      <c r="M360" s="34">
        <v>41220</v>
      </c>
      <c r="N360" s="34"/>
      <c r="O360" s="28" t="s">
        <v>4288</v>
      </c>
      <c r="P360" s="28" t="s">
        <v>4290</v>
      </c>
      <c r="Q360" s="28" t="s">
        <v>1509</v>
      </c>
      <c r="R360" s="28"/>
      <c r="S360" s="28"/>
      <c r="T360" s="28" t="s">
        <v>4294</v>
      </c>
      <c r="U360" s="28" t="s">
        <v>4295</v>
      </c>
      <c r="V360" s="28"/>
      <c r="W360" s="34">
        <v>43593</v>
      </c>
      <c r="X360" s="34">
        <v>43776</v>
      </c>
      <c r="Y360" s="36">
        <v>1500000</v>
      </c>
      <c r="Z360" s="36"/>
      <c r="AA360" s="34"/>
      <c r="AB360" s="32"/>
      <c r="AC360" s="36">
        <v>1500000</v>
      </c>
      <c r="AD360" s="36"/>
      <c r="AE360" s="28" t="s">
        <v>95</v>
      </c>
      <c r="AF360" s="40">
        <f t="shared" si="0"/>
        <v>8</v>
      </c>
      <c r="AG360" s="40">
        <f t="shared" si="1"/>
        <v>5</v>
      </c>
      <c r="AH360" s="40" t="str">
        <f t="shared" si="2"/>
        <v>56839317285</v>
      </c>
      <c r="AI360" s="44">
        <f t="shared" si="3"/>
        <v>1500000</v>
      </c>
      <c r="AJ360" s="47" t="str">
        <f>IF(AD360&lt;10000,IFERROR(VLOOKUP(AH360,'BK06'!$X$9:$Y$1196,2,0),""),AD360)</f>
        <v/>
      </c>
      <c r="AK360" s="49" t="str">
        <f>IFERROR(VLOOKUP(AH360,'BK06'!$X$9:$Z$1164,3,0),"")</f>
        <v/>
      </c>
      <c r="AL360" s="40"/>
      <c r="AM360" s="51" t="str">
        <f t="shared" si="8"/>
        <v>QK co HDBH so 568393172 can phai dong phi 1500000d vao ngay 8/5. Vui long lien he TVV de duoc ho tro thu phi!</v>
      </c>
      <c r="AN360" s="54" t="str">
        <f t="shared" si="5"/>
        <v>0168 333 6290</v>
      </c>
    </row>
    <row r="361" spans="1:40" ht="13.5" customHeight="1">
      <c r="A361" s="25">
        <v>356</v>
      </c>
      <c r="B361" s="28" t="s">
        <v>74</v>
      </c>
      <c r="C361" s="28"/>
      <c r="D361" s="32" t="s">
        <v>80</v>
      </c>
      <c r="E361" s="28" t="s">
        <v>82</v>
      </c>
      <c r="F361" s="32" t="s">
        <v>83</v>
      </c>
      <c r="G361" s="28" t="s">
        <v>84</v>
      </c>
      <c r="H361" s="32" t="s">
        <v>85</v>
      </c>
      <c r="I361" s="28" t="s">
        <v>86</v>
      </c>
      <c r="J361" s="32" t="s">
        <v>202</v>
      </c>
      <c r="K361" s="28" t="s">
        <v>201</v>
      </c>
      <c r="L361" s="28" t="s">
        <v>4116</v>
      </c>
      <c r="M361" s="34">
        <v>41220</v>
      </c>
      <c r="N361" s="34"/>
      <c r="O361" s="28" t="s">
        <v>2085</v>
      </c>
      <c r="P361" s="28" t="s">
        <v>2086</v>
      </c>
      <c r="Q361" s="28" t="s">
        <v>4310</v>
      </c>
      <c r="R361" s="28"/>
      <c r="S361" s="28"/>
      <c r="T361" s="28" t="s">
        <v>4311</v>
      </c>
      <c r="U361" s="28" t="s">
        <v>2084</v>
      </c>
      <c r="V361" s="28"/>
      <c r="W361" s="34">
        <v>43597</v>
      </c>
      <c r="X361" s="34">
        <v>43688</v>
      </c>
      <c r="Y361" s="36">
        <v>1537391</v>
      </c>
      <c r="Z361" s="36">
        <v>1537391</v>
      </c>
      <c r="AA361" s="34">
        <v>43608</v>
      </c>
      <c r="AB361" s="32"/>
      <c r="AC361" s="36">
        <v>1537391</v>
      </c>
      <c r="AD361" s="36"/>
      <c r="AE361" s="28" t="s">
        <v>95</v>
      </c>
      <c r="AF361" s="40">
        <f t="shared" si="0"/>
        <v>12</v>
      </c>
      <c r="AG361" s="40">
        <f t="shared" si="1"/>
        <v>5</v>
      </c>
      <c r="AH361" s="40" t="str">
        <f t="shared" si="2"/>
        <v>568444605125</v>
      </c>
      <c r="AI361" s="44">
        <f t="shared" si="3"/>
        <v>1537391</v>
      </c>
      <c r="AJ361" s="47">
        <f>IF(AD361&lt;10000,IFERROR(VLOOKUP(AH361,'BK06'!$X$9:$Y$1196,2,0),""),AD361)</f>
        <v>1537391</v>
      </c>
      <c r="AK361" s="49" t="str">
        <f>IFERROR(VLOOKUP(AH361,'BK06'!$X$9:$Z$1164,3,0),"")</f>
        <v>AC/018P-0350169</v>
      </c>
      <c r="AL361" s="40"/>
      <c r="AM361" s="51" t="str">
        <f t="shared" si="8"/>
        <v>QK co HDBH so 568444605 can phai dong phi 1537391d vao ngay 12/5. Vui long lien he TVV de duoc ho tro thu phi!</v>
      </c>
      <c r="AN361" s="54" t="str">
        <f t="shared" si="5"/>
        <v>01232808334</v>
      </c>
    </row>
    <row r="362" spans="1:40" ht="13.5" customHeight="1">
      <c r="A362" s="25">
        <v>357</v>
      </c>
      <c r="B362" s="28" t="s">
        <v>74</v>
      </c>
      <c r="C362" s="28"/>
      <c r="D362" s="32" t="s">
        <v>80</v>
      </c>
      <c r="E362" s="28" t="s">
        <v>82</v>
      </c>
      <c r="F362" s="32" t="s">
        <v>83</v>
      </c>
      <c r="G362" s="28" t="s">
        <v>84</v>
      </c>
      <c r="H362" s="32" t="s">
        <v>85</v>
      </c>
      <c r="I362" s="28" t="s">
        <v>86</v>
      </c>
      <c r="J362" s="32" t="s">
        <v>202</v>
      </c>
      <c r="K362" s="28" t="s">
        <v>201</v>
      </c>
      <c r="L362" s="28" t="s">
        <v>4116</v>
      </c>
      <c r="M362" s="34">
        <v>41220</v>
      </c>
      <c r="N362" s="34"/>
      <c r="O362" s="28" t="s">
        <v>2107</v>
      </c>
      <c r="P362" s="28" t="s">
        <v>2108</v>
      </c>
      <c r="Q362" s="28" t="s">
        <v>4328</v>
      </c>
      <c r="R362" s="28"/>
      <c r="S362" s="28"/>
      <c r="T362" s="28" t="s">
        <v>4329</v>
      </c>
      <c r="U362" s="28" t="s">
        <v>2106</v>
      </c>
      <c r="V362" s="28"/>
      <c r="W362" s="34">
        <v>43599</v>
      </c>
      <c r="X362" s="34">
        <v>43690</v>
      </c>
      <c r="Y362" s="36">
        <v>765210</v>
      </c>
      <c r="Z362" s="36">
        <v>765210</v>
      </c>
      <c r="AA362" s="34">
        <v>43609</v>
      </c>
      <c r="AB362" s="32"/>
      <c r="AC362" s="36">
        <v>765210</v>
      </c>
      <c r="AD362" s="36"/>
      <c r="AE362" s="28" t="s">
        <v>95</v>
      </c>
      <c r="AF362" s="40">
        <f t="shared" si="0"/>
        <v>14</v>
      </c>
      <c r="AG362" s="40">
        <f t="shared" si="1"/>
        <v>5</v>
      </c>
      <c r="AH362" s="40" t="str">
        <f t="shared" si="2"/>
        <v>568397578145</v>
      </c>
      <c r="AI362" s="44">
        <f t="shared" si="3"/>
        <v>765210</v>
      </c>
      <c r="AJ362" s="47">
        <f>IF(AD362&lt;10000,IFERROR(VLOOKUP(AH362,'BK06'!$X$9:$Y$1196,2,0),""),AD362)</f>
        <v>765210</v>
      </c>
      <c r="AK362" s="49" t="str">
        <f>IFERROR(VLOOKUP(AH362,'BK06'!$X$9:$Z$1164,3,0),"")</f>
        <v>AC/018P-0350176</v>
      </c>
      <c r="AL362" s="40"/>
      <c r="AM362" s="51" t="str">
        <f t="shared" si="8"/>
        <v>QK co HDBH so 568397578 can phai dong phi 765210d vao ngay 14/5. Vui long lien he TVV de duoc ho tro thu phi!</v>
      </c>
      <c r="AN362" s="54" t="str">
        <f t="shared" si="5"/>
        <v>01678061186</v>
      </c>
    </row>
    <row r="363" spans="1:40" ht="13.5" customHeight="1">
      <c r="A363" s="25">
        <v>358</v>
      </c>
      <c r="B363" s="28" t="s">
        <v>74</v>
      </c>
      <c r="C363" s="28"/>
      <c r="D363" s="32" t="s">
        <v>80</v>
      </c>
      <c r="E363" s="28" t="s">
        <v>82</v>
      </c>
      <c r="F363" s="32" t="s">
        <v>83</v>
      </c>
      <c r="G363" s="28" t="s">
        <v>84</v>
      </c>
      <c r="H363" s="32" t="s">
        <v>85</v>
      </c>
      <c r="I363" s="28" t="s">
        <v>86</v>
      </c>
      <c r="J363" s="32" t="s">
        <v>202</v>
      </c>
      <c r="K363" s="28" t="s">
        <v>201</v>
      </c>
      <c r="L363" s="28" t="s">
        <v>4116</v>
      </c>
      <c r="M363" s="34">
        <v>41220</v>
      </c>
      <c r="N363" s="34"/>
      <c r="O363" s="28" t="s">
        <v>4338</v>
      </c>
      <c r="P363" s="28" t="s">
        <v>4339</v>
      </c>
      <c r="Q363" s="28" t="s">
        <v>4340</v>
      </c>
      <c r="R363" s="28"/>
      <c r="S363" s="28"/>
      <c r="T363" s="28" t="s">
        <v>4344</v>
      </c>
      <c r="U363" s="28" t="s">
        <v>4346</v>
      </c>
      <c r="V363" s="28"/>
      <c r="W363" s="34">
        <v>43599</v>
      </c>
      <c r="X363" s="34">
        <v>43690</v>
      </c>
      <c r="Y363" s="36">
        <v>778751</v>
      </c>
      <c r="Z363" s="36"/>
      <c r="AA363" s="34"/>
      <c r="AB363" s="32"/>
      <c r="AC363" s="36">
        <v>778751</v>
      </c>
      <c r="AD363" s="36"/>
      <c r="AE363" s="28" t="s">
        <v>95</v>
      </c>
      <c r="AF363" s="40">
        <f t="shared" si="0"/>
        <v>14</v>
      </c>
      <c r="AG363" s="40">
        <f t="shared" si="1"/>
        <v>5</v>
      </c>
      <c r="AH363" s="40" t="str">
        <f t="shared" si="2"/>
        <v>568397535145</v>
      </c>
      <c r="AI363" s="44">
        <f t="shared" si="3"/>
        <v>778751</v>
      </c>
      <c r="AJ363" s="47" t="str">
        <f>IF(AD363&lt;10000,IFERROR(VLOOKUP(AH363,'BK06'!$X$9:$Y$1196,2,0),""),AD363)</f>
        <v/>
      </c>
      <c r="AK363" s="49" t="str">
        <f>IFERROR(VLOOKUP(AH363,'BK06'!$X$9:$Z$1164,3,0),"")</f>
        <v/>
      </c>
      <c r="AL363" s="40"/>
      <c r="AM363" s="51" t="str">
        <f t="shared" si="8"/>
        <v>QK co HDBH so 568397535 can phai dong phi 778751d vao ngay 14/5. Vui long lien he TVV de duoc ho tro thu phi!</v>
      </c>
      <c r="AN363" s="54" t="str">
        <f t="shared" si="5"/>
        <v>01256 055 768</v>
      </c>
    </row>
    <row r="364" spans="1:40" ht="13.5" customHeight="1">
      <c r="A364" s="25">
        <v>359</v>
      </c>
      <c r="B364" s="28" t="s">
        <v>74</v>
      </c>
      <c r="C364" s="28"/>
      <c r="D364" s="32" t="s">
        <v>80</v>
      </c>
      <c r="E364" s="28" t="s">
        <v>82</v>
      </c>
      <c r="F364" s="32" t="s">
        <v>83</v>
      </c>
      <c r="G364" s="28" t="s">
        <v>84</v>
      </c>
      <c r="H364" s="32" t="s">
        <v>85</v>
      </c>
      <c r="I364" s="28" t="s">
        <v>86</v>
      </c>
      <c r="J364" s="32" t="s">
        <v>202</v>
      </c>
      <c r="K364" s="28" t="s">
        <v>201</v>
      </c>
      <c r="L364" s="28" t="s">
        <v>4116</v>
      </c>
      <c r="M364" s="34">
        <v>41220</v>
      </c>
      <c r="N364" s="34"/>
      <c r="O364" s="28" t="s">
        <v>4358</v>
      </c>
      <c r="P364" s="28" t="s">
        <v>4359</v>
      </c>
      <c r="Q364" s="28" t="s">
        <v>4328</v>
      </c>
      <c r="R364" s="28"/>
      <c r="S364" s="28"/>
      <c r="T364" s="28" t="s">
        <v>4362</v>
      </c>
      <c r="U364" s="28" t="s">
        <v>4364</v>
      </c>
      <c r="V364" s="28"/>
      <c r="W364" s="34">
        <v>43599</v>
      </c>
      <c r="X364" s="34">
        <v>43629</v>
      </c>
      <c r="Y364" s="36">
        <v>511411</v>
      </c>
      <c r="Z364" s="36"/>
      <c r="AA364" s="34"/>
      <c r="AB364" s="32"/>
      <c r="AC364" s="36">
        <v>511411</v>
      </c>
      <c r="AD364" s="36"/>
      <c r="AE364" s="28" t="s">
        <v>95</v>
      </c>
      <c r="AF364" s="40">
        <f t="shared" si="0"/>
        <v>14</v>
      </c>
      <c r="AG364" s="40">
        <f t="shared" si="1"/>
        <v>5</v>
      </c>
      <c r="AH364" s="40" t="str">
        <f t="shared" si="2"/>
        <v>568398177145</v>
      </c>
      <c r="AI364" s="44">
        <f t="shared" si="3"/>
        <v>511411</v>
      </c>
      <c r="AJ364" s="47" t="str">
        <f>IF(AD364&lt;10000,IFERROR(VLOOKUP(AH364,'BK06'!$X$9:$Y$1196,2,0),""),AD364)</f>
        <v/>
      </c>
      <c r="AK364" s="49" t="str">
        <f>IFERROR(VLOOKUP(AH364,'BK06'!$X$9:$Z$1164,3,0),"")</f>
        <v/>
      </c>
      <c r="AL364" s="40"/>
      <c r="AM364" s="51" t="str">
        <f t="shared" si="8"/>
        <v>QK co HDBH so 568398177 can phai dong phi 511411d vao ngay 14/5. Vui long lien he TVV de duoc ho tro thu phi!</v>
      </c>
      <c r="AN364" s="54" t="str">
        <f t="shared" si="5"/>
        <v>0973957316</v>
      </c>
    </row>
    <row r="365" spans="1:40" ht="13.5" customHeight="1">
      <c r="A365" s="25">
        <v>360</v>
      </c>
      <c r="B365" s="28" t="s">
        <v>74</v>
      </c>
      <c r="C365" s="28"/>
      <c r="D365" s="32" t="s">
        <v>80</v>
      </c>
      <c r="E365" s="28" t="s">
        <v>82</v>
      </c>
      <c r="F365" s="32" t="s">
        <v>83</v>
      </c>
      <c r="G365" s="28" t="s">
        <v>84</v>
      </c>
      <c r="H365" s="32" t="s">
        <v>85</v>
      </c>
      <c r="I365" s="28" t="s">
        <v>86</v>
      </c>
      <c r="J365" s="32" t="s">
        <v>202</v>
      </c>
      <c r="K365" s="28" t="s">
        <v>201</v>
      </c>
      <c r="L365" s="28" t="s">
        <v>4116</v>
      </c>
      <c r="M365" s="34">
        <v>41220</v>
      </c>
      <c r="N365" s="34"/>
      <c r="O365" s="28" t="s">
        <v>2093</v>
      </c>
      <c r="P365" s="28" t="s">
        <v>2094</v>
      </c>
      <c r="Q365" s="28" t="s">
        <v>1734</v>
      </c>
      <c r="R365" s="28"/>
      <c r="S365" s="28"/>
      <c r="T365" s="28" t="s">
        <v>4374</v>
      </c>
      <c r="U365" s="28" t="s">
        <v>2092</v>
      </c>
      <c r="V365" s="28"/>
      <c r="W365" s="34">
        <v>43599</v>
      </c>
      <c r="X365" s="34">
        <v>43964</v>
      </c>
      <c r="Y365" s="36">
        <v>3000000</v>
      </c>
      <c r="Z365" s="36">
        <v>3000000</v>
      </c>
      <c r="AA365" s="34">
        <v>43605</v>
      </c>
      <c r="AB365" s="32"/>
      <c r="AC365" s="36">
        <v>3000000</v>
      </c>
      <c r="AD365" s="36"/>
      <c r="AE365" s="28" t="s">
        <v>95</v>
      </c>
      <c r="AF365" s="40">
        <f t="shared" si="0"/>
        <v>14</v>
      </c>
      <c r="AG365" s="40">
        <f t="shared" si="1"/>
        <v>5</v>
      </c>
      <c r="AH365" s="40" t="str">
        <f t="shared" si="2"/>
        <v>568235732145</v>
      </c>
      <c r="AI365" s="44">
        <f t="shared" si="3"/>
        <v>3000000</v>
      </c>
      <c r="AJ365" s="47">
        <f>IF(AD365&lt;10000,IFERROR(VLOOKUP(AH365,'BK06'!$X$9:$Y$1196,2,0),""),AD365)</f>
        <v>3000000</v>
      </c>
      <c r="AK365" s="49" t="str">
        <f>IFERROR(VLOOKUP(AH365,'BK06'!$X$9:$Z$1164,3,0),"")</f>
        <v>AC/018P-0350171</v>
      </c>
      <c r="AL365" s="40"/>
      <c r="AM365" s="51" t="str">
        <f t="shared" si="8"/>
        <v>QK co HDBH so 568235732 can phai dong phi 3000000d vao ngay 14/5. Vui long lien he TVV de duoc ho tro thu phi!</v>
      </c>
      <c r="AN365" s="54" t="str">
        <f t="shared" si="5"/>
        <v>0982302181</v>
      </c>
    </row>
    <row r="366" spans="1:40" ht="13.5" customHeight="1">
      <c r="A366" s="25">
        <v>361</v>
      </c>
      <c r="B366" s="28" t="s">
        <v>74</v>
      </c>
      <c r="C366" s="28"/>
      <c r="D366" s="32" t="s">
        <v>80</v>
      </c>
      <c r="E366" s="28" t="s">
        <v>82</v>
      </c>
      <c r="F366" s="32" t="s">
        <v>83</v>
      </c>
      <c r="G366" s="28" t="s">
        <v>84</v>
      </c>
      <c r="H366" s="32" t="s">
        <v>85</v>
      </c>
      <c r="I366" s="28" t="s">
        <v>86</v>
      </c>
      <c r="J366" s="32" t="s">
        <v>202</v>
      </c>
      <c r="K366" s="28" t="s">
        <v>201</v>
      </c>
      <c r="L366" s="28" t="s">
        <v>4116</v>
      </c>
      <c r="M366" s="34">
        <v>41220</v>
      </c>
      <c r="N366" s="34"/>
      <c r="O366" s="28" t="s">
        <v>4383</v>
      </c>
      <c r="P366" s="28" t="s">
        <v>4384</v>
      </c>
      <c r="Q366" s="28" t="s">
        <v>4328</v>
      </c>
      <c r="R366" s="28"/>
      <c r="S366" s="28"/>
      <c r="T366" s="28" t="s">
        <v>4385</v>
      </c>
      <c r="U366" s="28" t="s">
        <v>4386</v>
      </c>
      <c r="V366" s="28"/>
      <c r="W366" s="34">
        <v>43599</v>
      </c>
      <c r="X366" s="34">
        <v>43964</v>
      </c>
      <c r="Y366" s="36">
        <v>6175716</v>
      </c>
      <c r="Z366" s="36"/>
      <c r="AA366" s="34"/>
      <c r="AB366" s="32"/>
      <c r="AC366" s="36">
        <v>6175716</v>
      </c>
      <c r="AD366" s="36"/>
      <c r="AE366" s="28" t="s">
        <v>95</v>
      </c>
      <c r="AF366" s="40">
        <f t="shared" si="0"/>
        <v>14</v>
      </c>
      <c r="AG366" s="40">
        <f t="shared" si="1"/>
        <v>5</v>
      </c>
      <c r="AH366" s="40" t="str">
        <f t="shared" si="2"/>
        <v>568397618145</v>
      </c>
      <c r="AI366" s="44">
        <f t="shared" si="3"/>
        <v>6175716</v>
      </c>
      <c r="AJ366" s="47" t="str">
        <f>IF(AD366&lt;10000,IFERROR(VLOOKUP(AH366,'BK06'!$X$9:$Y$1196,2,0),""),AD366)</f>
        <v/>
      </c>
      <c r="AK366" s="49" t="str">
        <f>IFERROR(VLOOKUP(AH366,'BK06'!$X$9:$Z$1164,3,0),"")</f>
        <v/>
      </c>
      <c r="AL366" s="40"/>
      <c r="AM366" s="51" t="str">
        <f t="shared" si="8"/>
        <v>QK co HDBH so 568397618 can phai dong phi 6175716d vao ngay 14/5. Vui long lien he TVV de duoc ho tro thu phi!</v>
      </c>
      <c r="AN366" s="54" t="str">
        <f t="shared" si="5"/>
        <v>01275169699</v>
      </c>
    </row>
    <row r="367" spans="1:40" ht="13.5" customHeight="1">
      <c r="A367" s="25">
        <v>362</v>
      </c>
      <c r="B367" s="28" t="s">
        <v>74</v>
      </c>
      <c r="C367" s="28"/>
      <c r="D367" s="32" t="s">
        <v>80</v>
      </c>
      <c r="E367" s="28" t="s">
        <v>82</v>
      </c>
      <c r="F367" s="32" t="s">
        <v>83</v>
      </c>
      <c r="G367" s="28" t="s">
        <v>84</v>
      </c>
      <c r="H367" s="32" t="s">
        <v>85</v>
      </c>
      <c r="I367" s="28" t="s">
        <v>86</v>
      </c>
      <c r="J367" s="32" t="s">
        <v>202</v>
      </c>
      <c r="K367" s="28" t="s">
        <v>201</v>
      </c>
      <c r="L367" s="28" t="s">
        <v>4116</v>
      </c>
      <c r="M367" s="34">
        <v>41220</v>
      </c>
      <c r="N367" s="34"/>
      <c r="O367" s="28" t="s">
        <v>4398</v>
      </c>
      <c r="P367" s="28" t="s">
        <v>4339</v>
      </c>
      <c r="Q367" s="28" t="s">
        <v>4340</v>
      </c>
      <c r="R367" s="28"/>
      <c r="S367" s="28"/>
      <c r="T367" s="28" t="s">
        <v>4344</v>
      </c>
      <c r="U367" s="28" t="s">
        <v>4399</v>
      </c>
      <c r="V367" s="28"/>
      <c r="W367" s="34">
        <v>43599</v>
      </c>
      <c r="X367" s="34">
        <v>43690</v>
      </c>
      <c r="Y367" s="36">
        <v>778751</v>
      </c>
      <c r="Z367" s="36"/>
      <c r="AA367" s="34"/>
      <c r="AB367" s="32"/>
      <c r="AC367" s="36">
        <v>778751</v>
      </c>
      <c r="AD367" s="36"/>
      <c r="AE367" s="28" t="s">
        <v>95</v>
      </c>
      <c r="AF367" s="40">
        <f t="shared" si="0"/>
        <v>14</v>
      </c>
      <c r="AG367" s="40">
        <f t="shared" si="1"/>
        <v>5</v>
      </c>
      <c r="AH367" s="40" t="str">
        <f t="shared" si="2"/>
        <v>568397507145</v>
      </c>
      <c r="AI367" s="44">
        <f t="shared" si="3"/>
        <v>778751</v>
      </c>
      <c r="AJ367" s="47" t="str">
        <f>IF(AD367&lt;10000,IFERROR(VLOOKUP(AH367,'BK06'!$X$9:$Y$1196,2,0),""),AD367)</f>
        <v/>
      </c>
      <c r="AK367" s="49" t="str">
        <f>IFERROR(VLOOKUP(AH367,'BK06'!$X$9:$Z$1164,3,0),"")</f>
        <v/>
      </c>
      <c r="AL367" s="40"/>
      <c r="AM367" s="51" t="str">
        <f t="shared" si="8"/>
        <v>QK co HDBH so 568397507 can phai dong phi 778751d vao ngay 14/5. Vui long lien he TVV de duoc ho tro thu phi!</v>
      </c>
      <c r="AN367" s="54" t="str">
        <f t="shared" si="5"/>
        <v>01256 055 768</v>
      </c>
    </row>
    <row r="368" spans="1:40" ht="13.5" customHeight="1">
      <c r="A368" s="25">
        <v>363</v>
      </c>
      <c r="B368" s="28" t="s">
        <v>74</v>
      </c>
      <c r="C368" s="28"/>
      <c r="D368" s="32" t="s">
        <v>80</v>
      </c>
      <c r="E368" s="28" t="s">
        <v>82</v>
      </c>
      <c r="F368" s="32" t="s">
        <v>83</v>
      </c>
      <c r="G368" s="28" t="s">
        <v>84</v>
      </c>
      <c r="H368" s="32" t="s">
        <v>85</v>
      </c>
      <c r="I368" s="28" t="s">
        <v>86</v>
      </c>
      <c r="J368" s="32" t="s">
        <v>202</v>
      </c>
      <c r="K368" s="28" t="s">
        <v>201</v>
      </c>
      <c r="L368" s="28" t="s">
        <v>4116</v>
      </c>
      <c r="M368" s="34">
        <v>41220</v>
      </c>
      <c r="N368" s="34"/>
      <c r="O368" s="28" t="s">
        <v>2097</v>
      </c>
      <c r="P368" s="28" t="s">
        <v>2098</v>
      </c>
      <c r="Q368" s="28" t="s">
        <v>4328</v>
      </c>
      <c r="R368" s="28"/>
      <c r="S368" s="28"/>
      <c r="T368" s="28" t="s">
        <v>4408</v>
      </c>
      <c r="U368" s="28" t="s">
        <v>2096</v>
      </c>
      <c r="V368" s="28"/>
      <c r="W368" s="34">
        <v>43599</v>
      </c>
      <c r="X368" s="34">
        <v>43690</v>
      </c>
      <c r="Y368" s="36">
        <v>764040</v>
      </c>
      <c r="Z368" s="36">
        <v>764040</v>
      </c>
      <c r="AA368" s="34">
        <v>43609</v>
      </c>
      <c r="AB368" s="32"/>
      <c r="AC368" s="36">
        <v>764040</v>
      </c>
      <c r="AD368" s="36"/>
      <c r="AE368" s="28" t="s">
        <v>95</v>
      </c>
      <c r="AF368" s="40">
        <f t="shared" si="0"/>
        <v>14</v>
      </c>
      <c r="AG368" s="40">
        <f t="shared" si="1"/>
        <v>5</v>
      </c>
      <c r="AH368" s="40" t="str">
        <f t="shared" si="2"/>
        <v>568397517145</v>
      </c>
      <c r="AI368" s="44">
        <f t="shared" si="3"/>
        <v>764040</v>
      </c>
      <c r="AJ368" s="47">
        <f>IF(AD368&lt;10000,IFERROR(VLOOKUP(AH368,'BK06'!$X$9:$Y$1196,2,0),""),AD368)</f>
        <v>764040</v>
      </c>
      <c r="AK368" s="49" t="str">
        <f>IFERROR(VLOOKUP(AH368,'BK06'!$X$9:$Z$1164,3,0),"")</f>
        <v>AC/018P-0350173</v>
      </c>
      <c r="AL368" s="40"/>
      <c r="AM368" s="51" t="str">
        <f t="shared" si="8"/>
        <v>QK co HDBH so 568397517 can phai dong phi 764040d vao ngay 14/5. Vui long lien he TVV de duoc ho tro thu phi!</v>
      </c>
      <c r="AN368" s="54" t="str">
        <f t="shared" si="5"/>
        <v>01645 755 588</v>
      </c>
    </row>
    <row r="369" spans="1:40" ht="13.5" customHeight="1">
      <c r="A369" s="25">
        <v>364</v>
      </c>
      <c r="B369" s="28" t="s">
        <v>74</v>
      </c>
      <c r="C369" s="28"/>
      <c r="D369" s="32" t="s">
        <v>80</v>
      </c>
      <c r="E369" s="28" t="s">
        <v>82</v>
      </c>
      <c r="F369" s="32" t="s">
        <v>83</v>
      </c>
      <c r="G369" s="28" t="s">
        <v>84</v>
      </c>
      <c r="H369" s="32" t="s">
        <v>85</v>
      </c>
      <c r="I369" s="28" t="s">
        <v>86</v>
      </c>
      <c r="J369" s="32" t="s">
        <v>202</v>
      </c>
      <c r="K369" s="28" t="s">
        <v>201</v>
      </c>
      <c r="L369" s="28" t="s">
        <v>4116</v>
      </c>
      <c r="M369" s="34">
        <v>41220</v>
      </c>
      <c r="N369" s="34"/>
      <c r="O369" s="28" t="s">
        <v>2089</v>
      </c>
      <c r="P369" s="28" t="s">
        <v>2090</v>
      </c>
      <c r="Q369" s="28" t="s">
        <v>4423</v>
      </c>
      <c r="R369" s="28"/>
      <c r="S369" s="28"/>
      <c r="T369" s="28" t="s">
        <v>4424</v>
      </c>
      <c r="U369" s="28" t="s">
        <v>2088</v>
      </c>
      <c r="V369" s="28"/>
      <c r="W369" s="34">
        <v>43599</v>
      </c>
      <c r="X369" s="34">
        <v>43964</v>
      </c>
      <c r="Y369" s="36">
        <v>6000000</v>
      </c>
      <c r="Z369" s="36">
        <v>6000000</v>
      </c>
      <c r="AA369" s="34">
        <v>43598</v>
      </c>
      <c r="AB369" s="32"/>
      <c r="AC369" s="36">
        <v>6000000</v>
      </c>
      <c r="AD369" s="36"/>
      <c r="AE369" s="28" t="s">
        <v>95</v>
      </c>
      <c r="AF369" s="40">
        <f t="shared" si="0"/>
        <v>14</v>
      </c>
      <c r="AG369" s="40">
        <f t="shared" si="1"/>
        <v>5</v>
      </c>
      <c r="AH369" s="40" t="str">
        <f t="shared" si="2"/>
        <v>568235664145</v>
      </c>
      <c r="AI369" s="44">
        <f t="shared" si="3"/>
        <v>6000000</v>
      </c>
      <c r="AJ369" s="47">
        <f>IF(AD369&lt;10000,IFERROR(VLOOKUP(AH369,'BK06'!$X$9:$Y$1196,2,0),""),AD369)</f>
        <v>6000000</v>
      </c>
      <c r="AK369" s="49" t="str">
        <f>IFERROR(VLOOKUP(AH369,'BK06'!$X$9:$Z$1164,3,0),"")</f>
        <v>AC/018P-0350170</v>
      </c>
      <c r="AL369" s="40"/>
      <c r="AM369" s="51" t="str">
        <f t="shared" si="8"/>
        <v>QK co HDBH so 568235664 can phai dong phi 6000000d vao ngay 14/5. Vui long lien he TVV de duoc ho tro thu phi!</v>
      </c>
      <c r="AN369" s="54" t="str">
        <f t="shared" si="5"/>
        <v>01235305576</v>
      </c>
    </row>
    <row r="370" spans="1:40" ht="13.5" customHeight="1">
      <c r="A370" s="25">
        <v>365</v>
      </c>
      <c r="B370" s="28" t="s">
        <v>74</v>
      </c>
      <c r="C370" s="28"/>
      <c r="D370" s="32" t="s">
        <v>80</v>
      </c>
      <c r="E370" s="28" t="s">
        <v>82</v>
      </c>
      <c r="F370" s="32" t="s">
        <v>83</v>
      </c>
      <c r="G370" s="28" t="s">
        <v>84</v>
      </c>
      <c r="H370" s="32" t="s">
        <v>85</v>
      </c>
      <c r="I370" s="28" t="s">
        <v>86</v>
      </c>
      <c r="J370" s="32" t="s">
        <v>202</v>
      </c>
      <c r="K370" s="28" t="s">
        <v>201</v>
      </c>
      <c r="L370" s="28" t="s">
        <v>4116</v>
      </c>
      <c r="M370" s="34">
        <v>41220</v>
      </c>
      <c r="N370" s="34"/>
      <c r="O370" s="28" t="s">
        <v>2113</v>
      </c>
      <c r="P370" s="28" t="s">
        <v>2114</v>
      </c>
      <c r="Q370" s="28" t="s">
        <v>4328</v>
      </c>
      <c r="R370" s="28"/>
      <c r="S370" s="28"/>
      <c r="T370" s="28"/>
      <c r="U370" s="28" t="s">
        <v>2112</v>
      </c>
      <c r="V370" s="28"/>
      <c r="W370" s="34">
        <v>43599</v>
      </c>
      <c r="X370" s="34">
        <v>43782</v>
      </c>
      <c r="Y370" s="36">
        <v>3063864</v>
      </c>
      <c r="Z370" s="36">
        <v>3063864</v>
      </c>
      <c r="AA370" s="34">
        <v>43609</v>
      </c>
      <c r="AB370" s="32"/>
      <c r="AC370" s="36">
        <v>3063864</v>
      </c>
      <c r="AD370" s="36"/>
      <c r="AE370" s="28" t="s">
        <v>95</v>
      </c>
      <c r="AF370" s="40">
        <f t="shared" si="0"/>
        <v>14</v>
      </c>
      <c r="AG370" s="40">
        <f t="shared" si="1"/>
        <v>5</v>
      </c>
      <c r="AH370" s="40" t="str">
        <f t="shared" si="2"/>
        <v>568398152145</v>
      </c>
      <c r="AI370" s="44">
        <f t="shared" si="3"/>
        <v>3063864</v>
      </c>
      <c r="AJ370" s="47">
        <f>IF(AD370&lt;10000,IFERROR(VLOOKUP(AH370,'BK06'!$X$9:$Y$1196,2,0),""),AD370)</f>
        <v>3063864</v>
      </c>
      <c r="AK370" s="49" t="str">
        <f>IFERROR(VLOOKUP(AH370,'BK06'!$X$9:$Z$1164,3,0),"")</f>
        <v>AC/018P-0350178</v>
      </c>
      <c r="AL370" s="40"/>
      <c r="AM370" s="51" t="str">
        <f t="shared" si="8"/>
        <v>QK co HDBH so 568398152 can phai dong phi 3063864d vao ngay 14/5. Vui long lien he TVV de duoc ho tro thu phi!</v>
      </c>
      <c r="AN370" s="54" t="str">
        <f t="shared" si="5"/>
        <v/>
      </c>
    </row>
    <row r="371" spans="1:40" ht="13.5" customHeight="1">
      <c r="A371" s="25">
        <v>366</v>
      </c>
      <c r="B371" s="28" t="s">
        <v>74</v>
      </c>
      <c r="C371" s="28"/>
      <c r="D371" s="32" t="s">
        <v>80</v>
      </c>
      <c r="E371" s="28" t="s">
        <v>82</v>
      </c>
      <c r="F371" s="32" t="s">
        <v>83</v>
      </c>
      <c r="G371" s="28" t="s">
        <v>84</v>
      </c>
      <c r="H371" s="32" t="s">
        <v>85</v>
      </c>
      <c r="I371" s="28" t="s">
        <v>86</v>
      </c>
      <c r="J371" s="32" t="s">
        <v>202</v>
      </c>
      <c r="K371" s="28" t="s">
        <v>201</v>
      </c>
      <c r="L371" s="28" t="s">
        <v>4116</v>
      </c>
      <c r="M371" s="34">
        <v>41220</v>
      </c>
      <c r="N371" s="34"/>
      <c r="O371" s="28" t="s">
        <v>2103</v>
      </c>
      <c r="P371" s="28" t="s">
        <v>2104</v>
      </c>
      <c r="Q371" s="28" t="s">
        <v>539</v>
      </c>
      <c r="R371" s="28"/>
      <c r="S371" s="28"/>
      <c r="T371" s="28" t="s">
        <v>4449</v>
      </c>
      <c r="U371" s="28" t="s">
        <v>2102</v>
      </c>
      <c r="V371" s="28"/>
      <c r="W371" s="34">
        <v>43599</v>
      </c>
      <c r="X371" s="34">
        <v>43782</v>
      </c>
      <c r="Y371" s="36">
        <v>1520688</v>
      </c>
      <c r="Z371" s="36">
        <v>1520688</v>
      </c>
      <c r="AA371" s="34">
        <v>43609</v>
      </c>
      <c r="AB371" s="32"/>
      <c r="AC371" s="36">
        <v>1520688</v>
      </c>
      <c r="AD371" s="36"/>
      <c r="AE371" s="28" t="s">
        <v>95</v>
      </c>
      <c r="AF371" s="40">
        <f t="shared" si="0"/>
        <v>14</v>
      </c>
      <c r="AG371" s="40">
        <f t="shared" si="1"/>
        <v>5</v>
      </c>
      <c r="AH371" s="40" t="str">
        <f t="shared" si="2"/>
        <v>568397523145</v>
      </c>
      <c r="AI371" s="44">
        <f t="shared" si="3"/>
        <v>1520688</v>
      </c>
      <c r="AJ371" s="47">
        <f>IF(AD371&lt;10000,IFERROR(VLOOKUP(AH371,'BK06'!$X$9:$Y$1196,2,0),""),AD371)</f>
        <v>1520688</v>
      </c>
      <c r="AK371" s="49" t="str">
        <f>IFERROR(VLOOKUP(AH371,'BK06'!$X$9:$Z$1164,3,0),"")</f>
        <v>AC/018P-0350174</v>
      </c>
      <c r="AL371" s="40"/>
      <c r="AM371" s="51" t="str">
        <f t="shared" si="8"/>
        <v>QK co HDBH so 568397523 can phai dong phi 1520688d vao ngay 14/5. Vui long lien he TVV de duoc ho tro thu phi!</v>
      </c>
      <c r="AN371" s="54" t="str">
        <f t="shared" si="5"/>
        <v>01653766880</v>
      </c>
    </row>
    <row r="372" spans="1:40" ht="13.5" customHeight="1">
      <c r="A372" s="25">
        <v>367</v>
      </c>
      <c r="B372" s="28" t="s">
        <v>74</v>
      </c>
      <c r="C372" s="28"/>
      <c r="D372" s="32" t="s">
        <v>80</v>
      </c>
      <c r="E372" s="28" t="s">
        <v>82</v>
      </c>
      <c r="F372" s="32" t="s">
        <v>83</v>
      </c>
      <c r="G372" s="28" t="s">
        <v>84</v>
      </c>
      <c r="H372" s="32" t="s">
        <v>85</v>
      </c>
      <c r="I372" s="28" t="s">
        <v>86</v>
      </c>
      <c r="J372" s="32" t="s">
        <v>202</v>
      </c>
      <c r="K372" s="28" t="s">
        <v>201</v>
      </c>
      <c r="L372" s="28" t="s">
        <v>4116</v>
      </c>
      <c r="M372" s="34">
        <v>41220</v>
      </c>
      <c r="N372" s="34"/>
      <c r="O372" s="28" t="s">
        <v>2117</v>
      </c>
      <c r="P372" s="28" t="s">
        <v>2118</v>
      </c>
      <c r="Q372" s="28" t="s">
        <v>4461</v>
      </c>
      <c r="R372" s="28"/>
      <c r="S372" s="28"/>
      <c r="T372" s="28" t="s">
        <v>2897</v>
      </c>
      <c r="U372" s="28" t="s">
        <v>2116</v>
      </c>
      <c r="V372" s="28"/>
      <c r="W372" s="34">
        <v>43600</v>
      </c>
      <c r="X372" s="34">
        <v>43965</v>
      </c>
      <c r="Y372" s="36">
        <v>6011320</v>
      </c>
      <c r="Z372" s="36"/>
      <c r="AA372" s="34"/>
      <c r="AB372" s="32"/>
      <c r="AC372" s="36">
        <v>6011320</v>
      </c>
      <c r="AD372" s="36"/>
      <c r="AE372" s="28" t="s">
        <v>95</v>
      </c>
      <c r="AF372" s="40">
        <f t="shared" si="0"/>
        <v>15</v>
      </c>
      <c r="AG372" s="40">
        <f t="shared" si="1"/>
        <v>5</v>
      </c>
      <c r="AH372" s="40" t="str">
        <f t="shared" si="2"/>
        <v>568240784155</v>
      </c>
      <c r="AI372" s="44">
        <f t="shared" si="3"/>
        <v>6011320</v>
      </c>
      <c r="AJ372" s="47">
        <f>IF(AD372&lt;10000,IFERROR(VLOOKUP(AH372,'BK06'!$X$9:$Y$1196,2,0),""),AD372)</f>
        <v>6011320</v>
      </c>
      <c r="AK372" s="49" t="str">
        <f>IFERROR(VLOOKUP(AH372,'BK06'!$X$9:$Z$1164,3,0),"")</f>
        <v>AC/018P-0350180</v>
      </c>
      <c r="AL372" s="40"/>
      <c r="AM372" s="51" t="str">
        <f t="shared" si="8"/>
        <v>QK co HDBH so 568240784 can phai dong phi 6011320d vao ngay 15/5. Vui long lien he TVV de duoc ho tro thu phi!</v>
      </c>
      <c r="AN372" s="54" t="str">
        <f t="shared" si="5"/>
        <v>01276843399</v>
      </c>
    </row>
    <row r="373" spans="1:40" ht="13.5" customHeight="1">
      <c r="A373" s="25">
        <v>368</v>
      </c>
      <c r="B373" s="28" t="s">
        <v>74</v>
      </c>
      <c r="C373" s="28"/>
      <c r="D373" s="32" t="s">
        <v>80</v>
      </c>
      <c r="E373" s="28" t="s">
        <v>82</v>
      </c>
      <c r="F373" s="32" t="s">
        <v>83</v>
      </c>
      <c r="G373" s="28" t="s">
        <v>84</v>
      </c>
      <c r="H373" s="32" t="s">
        <v>85</v>
      </c>
      <c r="I373" s="28" t="s">
        <v>86</v>
      </c>
      <c r="J373" s="32" t="s">
        <v>202</v>
      </c>
      <c r="K373" s="28" t="s">
        <v>201</v>
      </c>
      <c r="L373" s="28" t="s">
        <v>4116</v>
      </c>
      <c r="M373" s="34">
        <v>41220</v>
      </c>
      <c r="N373" s="34"/>
      <c r="O373" s="28" t="s">
        <v>2152</v>
      </c>
      <c r="P373" s="28" t="s">
        <v>2153</v>
      </c>
      <c r="Q373" s="28" t="s">
        <v>4479</v>
      </c>
      <c r="R373" s="28" t="s">
        <v>4481</v>
      </c>
      <c r="S373" s="28"/>
      <c r="T373" s="28"/>
      <c r="U373" s="28" t="s">
        <v>2151</v>
      </c>
      <c r="V373" s="28"/>
      <c r="W373" s="34">
        <v>43601</v>
      </c>
      <c r="X373" s="34">
        <v>43966</v>
      </c>
      <c r="Y373" s="36">
        <v>12000000</v>
      </c>
      <c r="Z373" s="36">
        <v>12000000</v>
      </c>
      <c r="AA373" s="34">
        <v>43602</v>
      </c>
      <c r="AB373" s="32"/>
      <c r="AC373" s="36">
        <v>12000000</v>
      </c>
      <c r="AD373" s="36"/>
      <c r="AE373" s="28" t="s">
        <v>95</v>
      </c>
      <c r="AF373" s="40">
        <f t="shared" si="0"/>
        <v>16</v>
      </c>
      <c r="AG373" s="40">
        <f t="shared" si="1"/>
        <v>5</v>
      </c>
      <c r="AH373" s="40" t="str">
        <f t="shared" si="2"/>
        <v>568399313165</v>
      </c>
      <c r="AI373" s="44">
        <f t="shared" si="3"/>
        <v>12000000</v>
      </c>
      <c r="AJ373" s="47">
        <f>IF(AD373&lt;10000,IFERROR(VLOOKUP(AH373,'BK06'!$X$9:$Y$1196,2,0),""),AD373)</f>
        <v>12000000</v>
      </c>
      <c r="AK373" s="49" t="str">
        <f>IFERROR(VLOOKUP(AH373,'BK06'!$X$9:$Z$1164,3,0),"")</f>
        <v>AC/018P-0350188</v>
      </c>
      <c r="AL373" s="40"/>
      <c r="AM373" s="51" t="str">
        <f t="shared" si="8"/>
        <v>QK co HDBH so 568399313 can phai dong phi 12000000d vao ngay 16/5. Vui long lien he TVV de duoc ho tro thu phi!</v>
      </c>
      <c r="AN373" s="54" t="str">
        <f t="shared" si="5"/>
        <v>01236953000</v>
      </c>
    </row>
    <row r="374" spans="1:40" ht="13.5" customHeight="1">
      <c r="A374" s="25">
        <v>369</v>
      </c>
      <c r="B374" s="28" t="s">
        <v>74</v>
      </c>
      <c r="C374" s="28"/>
      <c r="D374" s="32" t="s">
        <v>80</v>
      </c>
      <c r="E374" s="28" t="s">
        <v>82</v>
      </c>
      <c r="F374" s="32" t="s">
        <v>83</v>
      </c>
      <c r="G374" s="28" t="s">
        <v>84</v>
      </c>
      <c r="H374" s="32" t="s">
        <v>85</v>
      </c>
      <c r="I374" s="28" t="s">
        <v>86</v>
      </c>
      <c r="J374" s="32" t="s">
        <v>202</v>
      </c>
      <c r="K374" s="28" t="s">
        <v>201</v>
      </c>
      <c r="L374" s="28" t="s">
        <v>4116</v>
      </c>
      <c r="M374" s="34">
        <v>41220</v>
      </c>
      <c r="N374" s="34"/>
      <c r="O374" s="28" t="s">
        <v>2126</v>
      </c>
      <c r="P374" s="28" t="s">
        <v>2127</v>
      </c>
      <c r="Q374" s="28" t="s">
        <v>4328</v>
      </c>
      <c r="R374" s="28"/>
      <c r="S374" s="28"/>
      <c r="T374" s="28" t="s">
        <v>4494</v>
      </c>
      <c r="U374" s="28" t="s">
        <v>2125</v>
      </c>
      <c r="V374" s="28"/>
      <c r="W374" s="34">
        <v>43601</v>
      </c>
      <c r="X374" s="34">
        <v>43692</v>
      </c>
      <c r="Y374" s="36">
        <v>504752</v>
      </c>
      <c r="Z374" s="36">
        <v>504752</v>
      </c>
      <c r="AA374" s="34">
        <v>43609</v>
      </c>
      <c r="AB374" s="32"/>
      <c r="AC374" s="36">
        <v>504752</v>
      </c>
      <c r="AD374" s="36"/>
      <c r="AE374" s="28" t="s">
        <v>95</v>
      </c>
      <c r="AF374" s="40">
        <f t="shared" si="0"/>
        <v>16</v>
      </c>
      <c r="AG374" s="40">
        <f t="shared" si="1"/>
        <v>5</v>
      </c>
      <c r="AH374" s="40" t="str">
        <f t="shared" si="2"/>
        <v>568397438165</v>
      </c>
      <c r="AI374" s="44">
        <f t="shared" si="3"/>
        <v>504752</v>
      </c>
      <c r="AJ374" s="47">
        <f>IF(AD374&lt;10000,IFERROR(VLOOKUP(AH374,'BK06'!$X$9:$Y$1196,2,0),""),AD374)</f>
        <v>504752</v>
      </c>
      <c r="AK374" s="49" t="str">
        <f>IFERROR(VLOOKUP(AH374,'BK06'!$X$9:$Z$1164,3,0),"")</f>
        <v>AC/018P-0350182</v>
      </c>
      <c r="AL374" s="40"/>
      <c r="AM374" s="51" t="str">
        <f t="shared" si="8"/>
        <v>QK co HDBH so 568397438 can phai dong phi 504752d vao ngay 16/5. Vui long lien he TVV de duoc ho tro thu phi!</v>
      </c>
      <c r="AN374" s="54" t="str">
        <f t="shared" si="5"/>
        <v>01635 376 589</v>
      </c>
    </row>
    <row r="375" spans="1:40" ht="13.5" customHeight="1">
      <c r="A375" s="25">
        <v>370</v>
      </c>
      <c r="B375" s="28" t="s">
        <v>74</v>
      </c>
      <c r="C375" s="28"/>
      <c r="D375" s="32" t="s">
        <v>80</v>
      </c>
      <c r="E375" s="28" t="s">
        <v>82</v>
      </c>
      <c r="F375" s="32" t="s">
        <v>83</v>
      </c>
      <c r="G375" s="28" t="s">
        <v>84</v>
      </c>
      <c r="H375" s="32" t="s">
        <v>85</v>
      </c>
      <c r="I375" s="28" t="s">
        <v>86</v>
      </c>
      <c r="J375" s="32" t="s">
        <v>202</v>
      </c>
      <c r="K375" s="28" t="s">
        <v>201</v>
      </c>
      <c r="L375" s="28" t="s">
        <v>4116</v>
      </c>
      <c r="M375" s="34">
        <v>41220</v>
      </c>
      <c r="N375" s="34"/>
      <c r="O375" s="28" t="s">
        <v>2157</v>
      </c>
      <c r="P375" s="28" t="s">
        <v>2158</v>
      </c>
      <c r="Q375" s="28" t="s">
        <v>4510</v>
      </c>
      <c r="R375" s="28"/>
      <c r="S375" s="28"/>
      <c r="T375" s="28" t="s">
        <v>4511</v>
      </c>
      <c r="U375" s="28" t="s">
        <v>2156</v>
      </c>
      <c r="V375" s="28"/>
      <c r="W375" s="34">
        <v>43601</v>
      </c>
      <c r="X375" s="34">
        <v>43966</v>
      </c>
      <c r="Y375" s="36">
        <v>6000000</v>
      </c>
      <c r="Z375" s="36">
        <v>6000000</v>
      </c>
      <c r="AA375" s="34">
        <v>43609</v>
      </c>
      <c r="AB375" s="32"/>
      <c r="AC375" s="36">
        <v>6000000</v>
      </c>
      <c r="AD375" s="36"/>
      <c r="AE375" s="28" t="s">
        <v>95</v>
      </c>
      <c r="AF375" s="40">
        <f t="shared" si="0"/>
        <v>16</v>
      </c>
      <c r="AG375" s="40">
        <f t="shared" si="1"/>
        <v>5</v>
      </c>
      <c r="AH375" s="40" t="str">
        <f t="shared" si="2"/>
        <v>568401084165</v>
      </c>
      <c r="AI375" s="44">
        <f t="shared" si="3"/>
        <v>6000000</v>
      </c>
      <c r="AJ375" s="47">
        <f>IF(AD375&lt;10000,IFERROR(VLOOKUP(AH375,'BK06'!$X$9:$Y$1196,2,0),""),AD375)</f>
        <v>6000000</v>
      </c>
      <c r="AK375" s="49" t="str">
        <f>IFERROR(VLOOKUP(AH375,'BK06'!$X$9:$Z$1164,3,0),"")</f>
        <v>AC/018P-0350189</v>
      </c>
      <c r="AL375" s="40"/>
      <c r="AM375" s="51" t="str">
        <f t="shared" si="8"/>
        <v>QK co HDBH so 568401084 can phai dong phi 6000000d vao ngay 16/5. Vui long lien he TVV de duoc ho tro thu phi!</v>
      </c>
      <c r="AN375" s="54" t="str">
        <f t="shared" si="5"/>
        <v>01687278670</v>
      </c>
    </row>
    <row r="376" spans="1:40" ht="13.5" customHeight="1">
      <c r="A376" s="25">
        <v>371</v>
      </c>
      <c r="B376" s="28" t="s">
        <v>74</v>
      </c>
      <c r="C376" s="28"/>
      <c r="D376" s="32" t="s">
        <v>80</v>
      </c>
      <c r="E376" s="28" t="s">
        <v>82</v>
      </c>
      <c r="F376" s="32" t="s">
        <v>83</v>
      </c>
      <c r="G376" s="28" t="s">
        <v>84</v>
      </c>
      <c r="H376" s="32" t="s">
        <v>85</v>
      </c>
      <c r="I376" s="28" t="s">
        <v>86</v>
      </c>
      <c r="J376" s="32" t="s">
        <v>202</v>
      </c>
      <c r="K376" s="28" t="s">
        <v>201</v>
      </c>
      <c r="L376" s="28" t="s">
        <v>4116</v>
      </c>
      <c r="M376" s="34">
        <v>41220</v>
      </c>
      <c r="N376" s="34"/>
      <c r="O376" s="28" t="s">
        <v>2135</v>
      </c>
      <c r="P376" s="28" t="s">
        <v>2136</v>
      </c>
      <c r="Q376" s="28" t="s">
        <v>3860</v>
      </c>
      <c r="R376" s="28"/>
      <c r="S376" s="28"/>
      <c r="T376" s="28" t="s">
        <v>4523</v>
      </c>
      <c r="U376" s="28" t="s">
        <v>2134</v>
      </c>
      <c r="V376" s="28"/>
      <c r="W376" s="34">
        <v>43601</v>
      </c>
      <c r="X376" s="34">
        <v>43631</v>
      </c>
      <c r="Y376" s="36">
        <v>513105</v>
      </c>
      <c r="Z376" s="36">
        <v>513105</v>
      </c>
      <c r="AA376" s="34">
        <v>43609</v>
      </c>
      <c r="AB376" s="32"/>
      <c r="AC376" s="36">
        <v>513105</v>
      </c>
      <c r="AD376" s="36"/>
      <c r="AE376" s="28" t="s">
        <v>95</v>
      </c>
      <c r="AF376" s="40">
        <f t="shared" si="0"/>
        <v>16</v>
      </c>
      <c r="AG376" s="40">
        <f t="shared" si="1"/>
        <v>5</v>
      </c>
      <c r="AH376" s="40" t="str">
        <f t="shared" si="2"/>
        <v>568397474165</v>
      </c>
      <c r="AI376" s="44">
        <f t="shared" si="3"/>
        <v>513105</v>
      </c>
      <c r="AJ376" s="47">
        <f>IF(AD376&lt;10000,IFERROR(VLOOKUP(AH376,'BK06'!$X$9:$Y$1196,2,0),""),AD376)</f>
        <v>513105</v>
      </c>
      <c r="AK376" s="49" t="str">
        <f>IFERROR(VLOOKUP(AH376,'BK06'!$X$9:$Z$1164,3,0),"")</f>
        <v>AC/018P-0350183</v>
      </c>
      <c r="AL376" s="40"/>
      <c r="AM376" s="51" t="str">
        <f t="shared" si="8"/>
        <v>QK co HDBH so 568397474 can phai dong phi 513105d vao ngay 16/5. Vui long lien he TVV de duoc ho tro thu phi!</v>
      </c>
      <c r="AN376" s="54" t="str">
        <f t="shared" si="5"/>
        <v>0123 636 8988</v>
      </c>
    </row>
    <row r="377" spans="1:40" ht="13.5" customHeight="1">
      <c r="A377" s="25">
        <v>372</v>
      </c>
      <c r="B377" s="28" t="s">
        <v>74</v>
      </c>
      <c r="C377" s="28"/>
      <c r="D377" s="32" t="s">
        <v>80</v>
      </c>
      <c r="E377" s="28" t="s">
        <v>82</v>
      </c>
      <c r="F377" s="32" t="s">
        <v>83</v>
      </c>
      <c r="G377" s="28" t="s">
        <v>84</v>
      </c>
      <c r="H377" s="32" t="s">
        <v>85</v>
      </c>
      <c r="I377" s="28" t="s">
        <v>86</v>
      </c>
      <c r="J377" s="32" t="s">
        <v>202</v>
      </c>
      <c r="K377" s="28" t="s">
        <v>201</v>
      </c>
      <c r="L377" s="28" t="s">
        <v>4116</v>
      </c>
      <c r="M377" s="34">
        <v>41220</v>
      </c>
      <c r="N377" s="34"/>
      <c r="O377" s="28" t="s">
        <v>2140</v>
      </c>
      <c r="P377" s="28" t="s">
        <v>2141</v>
      </c>
      <c r="Q377" s="28" t="s">
        <v>4546</v>
      </c>
      <c r="R377" s="28"/>
      <c r="S377" s="28" t="s">
        <v>4547</v>
      </c>
      <c r="T377" s="28" t="s">
        <v>4547</v>
      </c>
      <c r="U377" s="28" t="s">
        <v>2139</v>
      </c>
      <c r="V377" s="28"/>
      <c r="W377" s="34">
        <v>43601</v>
      </c>
      <c r="X377" s="34">
        <v>43692</v>
      </c>
      <c r="Y377" s="36">
        <v>1561472</v>
      </c>
      <c r="Z377" s="36">
        <v>1561472</v>
      </c>
      <c r="AA377" s="34">
        <v>43609</v>
      </c>
      <c r="AB377" s="32"/>
      <c r="AC377" s="36">
        <v>1561472</v>
      </c>
      <c r="AD377" s="36"/>
      <c r="AE377" s="28" t="s">
        <v>95</v>
      </c>
      <c r="AF377" s="40">
        <f t="shared" si="0"/>
        <v>16</v>
      </c>
      <c r="AG377" s="40">
        <f t="shared" si="1"/>
        <v>5</v>
      </c>
      <c r="AH377" s="40" t="str">
        <f t="shared" si="2"/>
        <v>568397805165</v>
      </c>
      <c r="AI377" s="44">
        <f t="shared" si="3"/>
        <v>1561472</v>
      </c>
      <c r="AJ377" s="47">
        <f>IF(AD377&lt;10000,IFERROR(VLOOKUP(AH377,'BK06'!$X$9:$Y$1196,2,0),""),AD377)</f>
        <v>1561472</v>
      </c>
      <c r="AK377" s="49" t="str">
        <f>IFERROR(VLOOKUP(AH377,'BK06'!$X$9:$Z$1164,3,0),"")</f>
        <v>AC/018P-0350185</v>
      </c>
      <c r="AL377" s="40"/>
      <c r="AM377" s="51" t="str">
        <f t="shared" si="8"/>
        <v>QK co HDBH so 568397805 can phai dong phi 1561472d vao ngay 16/5. Vui long lien he TVV de duoc ho tro thu phi!</v>
      </c>
      <c r="AN377" s="54" t="str">
        <f t="shared" si="5"/>
        <v>09126389480912638948</v>
      </c>
    </row>
    <row r="378" spans="1:40" ht="13.5" customHeight="1">
      <c r="A378" s="25">
        <v>373</v>
      </c>
      <c r="B378" s="28" t="s">
        <v>74</v>
      </c>
      <c r="C378" s="28"/>
      <c r="D378" s="32" t="s">
        <v>80</v>
      </c>
      <c r="E378" s="28" t="s">
        <v>82</v>
      </c>
      <c r="F378" s="32" t="s">
        <v>83</v>
      </c>
      <c r="G378" s="28" t="s">
        <v>84</v>
      </c>
      <c r="H378" s="32" t="s">
        <v>85</v>
      </c>
      <c r="I378" s="28" t="s">
        <v>86</v>
      </c>
      <c r="J378" s="32" t="s">
        <v>202</v>
      </c>
      <c r="K378" s="28" t="s">
        <v>201</v>
      </c>
      <c r="L378" s="28" t="s">
        <v>4116</v>
      </c>
      <c r="M378" s="34">
        <v>41220</v>
      </c>
      <c r="N378" s="34"/>
      <c r="O378" s="28" t="s">
        <v>2122</v>
      </c>
      <c r="P378" s="28" t="s">
        <v>2123</v>
      </c>
      <c r="Q378" s="28" t="s">
        <v>3011</v>
      </c>
      <c r="R378" s="28"/>
      <c r="S378" s="28"/>
      <c r="T378" s="28" t="s">
        <v>4548</v>
      </c>
      <c r="U378" s="28" t="s">
        <v>2121</v>
      </c>
      <c r="V378" s="28"/>
      <c r="W378" s="34">
        <v>43601</v>
      </c>
      <c r="X378" s="34">
        <v>43966</v>
      </c>
      <c r="Y378" s="36">
        <v>4000000</v>
      </c>
      <c r="Z378" s="36">
        <v>4000000</v>
      </c>
      <c r="AA378" s="34">
        <v>43609</v>
      </c>
      <c r="AB378" s="32"/>
      <c r="AC378" s="36">
        <v>4000000</v>
      </c>
      <c r="AD378" s="36"/>
      <c r="AE378" s="28" t="s">
        <v>95</v>
      </c>
      <c r="AF378" s="40">
        <f t="shared" si="0"/>
        <v>16</v>
      </c>
      <c r="AG378" s="40">
        <f t="shared" si="1"/>
        <v>5</v>
      </c>
      <c r="AH378" s="40" t="str">
        <f t="shared" si="2"/>
        <v>568238835165</v>
      </c>
      <c r="AI378" s="44">
        <f t="shared" si="3"/>
        <v>4000000</v>
      </c>
      <c r="AJ378" s="47">
        <f>IF(AD378&lt;10000,IFERROR(VLOOKUP(AH378,'BK06'!$X$9:$Y$1196,2,0),""),AD378)</f>
        <v>4000000</v>
      </c>
      <c r="AK378" s="49" t="str">
        <f>IFERROR(VLOOKUP(AH378,'BK06'!$X$9:$Z$1164,3,0),"")</f>
        <v>AC/018P-0350181</v>
      </c>
      <c r="AL378" s="40"/>
      <c r="AM378" s="51" t="str">
        <f t="shared" si="8"/>
        <v>QK co HDBH so 568238835 can phai dong phi 4000000d vao ngay 16/5. Vui long lien he TVV de duoc ho tro thu phi!</v>
      </c>
      <c r="AN378" s="54" t="str">
        <f t="shared" si="5"/>
        <v>01699048616</v>
      </c>
    </row>
    <row r="379" spans="1:40" ht="13.5" customHeight="1">
      <c r="A379" s="25">
        <v>374</v>
      </c>
      <c r="B379" s="28" t="s">
        <v>74</v>
      </c>
      <c r="C379" s="28"/>
      <c r="D379" s="32" t="s">
        <v>80</v>
      </c>
      <c r="E379" s="28" t="s">
        <v>82</v>
      </c>
      <c r="F379" s="32" t="s">
        <v>83</v>
      </c>
      <c r="G379" s="28" t="s">
        <v>84</v>
      </c>
      <c r="H379" s="32" t="s">
        <v>85</v>
      </c>
      <c r="I379" s="28" t="s">
        <v>86</v>
      </c>
      <c r="J379" s="32" t="s">
        <v>202</v>
      </c>
      <c r="K379" s="28" t="s">
        <v>201</v>
      </c>
      <c r="L379" s="28" t="s">
        <v>4116</v>
      </c>
      <c r="M379" s="34">
        <v>41220</v>
      </c>
      <c r="N379" s="34"/>
      <c r="O379" s="28" t="s">
        <v>4549</v>
      </c>
      <c r="P379" s="28" t="s">
        <v>4550</v>
      </c>
      <c r="Q379" s="28" t="s">
        <v>4551</v>
      </c>
      <c r="R379" s="28"/>
      <c r="S379" s="28"/>
      <c r="T379" s="28" t="s">
        <v>4552</v>
      </c>
      <c r="U379" s="28" t="s">
        <v>4553</v>
      </c>
      <c r="V379" s="28"/>
      <c r="W379" s="34">
        <v>43601</v>
      </c>
      <c r="X379" s="34">
        <v>43692</v>
      </c>
      <c r="Y379" s="36">
        <v>782923</v>
      </c>
      <c r="Z379" s="36"/>
      <c r="AA379" s="34"/>
      <c r="AB379" s="32"/>
      <c r="AC379" s="36">
        <v>782923</v>
      </c>
      <c r="AD379" s="36"/>
      <c r="AE379" s="28" t="s">
        <v>95</v>
      </c>
      <c r="AF379" s="40">
        <f t="shared" si="0"/>
        <v>16</v>
      </c>
      <c r="AG379" s="40">
        <f t="shared" si="1"/>
        <v>5</v>
      </c>
      <c r="AH379" s="40" t="str">
        <f t="shared" si="2"/>
        <v>568397778165</v>
      </c>
      <c r="AI379" s="44">
        <f t="shared" si="3"/>
        <v>782923</v>
      </c>
      <c r="AJ379" s="47" t="str">
        <f>IF(AD379&lt;10000,IFERROR(VLOOKUP(AH379,'BK06'!$X$9:$Y$1196,2,0),""),AD379)</f>
        <v/>
      </c>
      <c r="AK379" s="49" t="str">
        <f>IFERROR(VLOOKUP(AH379,'BK06'!$X$9:$Z$1164,3,0),"")</f>
        <v/>
      </c>
      <c r="AL379" s="40"/>
      <c r="AM379" s="51" t="str">
        <f t="shared" si="8"/>
        <v>QK co HDBH so 568397778 can phai dong phi 782923d vao ngay 16/5. Vui long lien he TVV de duoc ho tro thu phi!</v>
      </c>
      <c r="AN379" s="54" t="str">
        <f t="shared" si="5"/>
        <v>01699 632 865</v>
      </c>
    </row>
    <row r="380" spans="1:40" ht="13.5" customHeight="1">
      <c r="A380" s="25">
        <v>375</v>
      </c>
      <c r="B380" s="28" t="s">
        <v>74</v>
      </c>
      <c r="C380" s="28"/>
      <c r="D380" s="32" t="s">
        <v>80</v>
      </c>
      <c r="E380" s="28" t="s">
        <v>82</v>
      </c>
      <c r="F380" s="32" t="s">
        <v>83</v>
      </c>
      <c r="G380" s="28" t="s">
        <v>84</v>
      </c>
      <c r="H380" s="32" t="s">
        <v>85</v>
      </c>
      <c r="I380" s="28" t="s">
        <v>86</v>
      </c>
      <c r="J380" s="32" t="s">
        <v>202</v>
      </c>
      <c r="K380" s="28" t="s">
        <v>201</v>
      </c>
      <c r="L380" s="28" t="s">
        <v>4116</v>
      </c>
      <c r="M380" s="34">
        <v>41220</v>
      </c>
      <c r="N380" s="34"/>
      <c r="O380" s="28" t="s">
        <v>2144</v>
      </c>
      <c r="P380" s="28" t="s">
        <v>2145</v>
      </c>
      <c r="Q380" s="28" t="s">
        <v>4328</v>
      </c>
      <c r="R380" s="28"/>
      <c r="S380" s="28"/>
      <c r="T380" s="28" t="s">
        <v>4554</v>
      </c>
      <c r="U380" s="28" t="s">
        <v>2143</v>
      </c>
      <c r="V380" s="28"/>
      <c r="W380" s="34">
        <v>43601</v>
      </c>
      <c r="X380" s="34">
        <v>43692</v>
      </c>
      <c r="Y380" s="36">
        <v>504752</v>
      </c>
      <c r="Z380" s="36">
        <v>504752</v>
      </c>
      <c r="AA380" s="34">
        <v>43609</v>
      </c>
      <c r="AB380" s="32"/>
      <c r="AC380" s="36">
        <v>504752</v>
      </c>
      <c r="AD380" s="36"/>
      <c r="AE380" s="28" t="s">
        <v>95</v>
      </c>
      <c r="AF380" s="40">
        <f t="shared" si="0"/>
        <v>16</v>
      </c>
      <c r="AG380" s="40">
        <f t="shared" si="1"/>
        <v>5</v>
      </c>
      <c r="AH380" s="40" t="str">
        <f t="shared" si="2"/>
        <v>568398205165</v>
      </c>
      <c r="AI380" s="44">
        <f t="shared" si="3"/>
        <v>504752</v>
      </c>
      <c r="AJ380" s="47">
        <f>IF(AD380&lt;10000,IFERROR(VLOOKUP(AH380,'BK06'!$X$9:$Y$1196,2,0),""),AD380)</f>
        <v>504752</v>
      </c>
      <c r="AK380" s="49" t="str">
        <f>IFERROR(VLOOKUP(AH380,'BK06'!$X$9:$Z$1164,3,0),"")</f>
        <v>AC/018P-0350186</v>
      </c>
      <c r="AL380" s="40"/>
      <c r="AM380" s="51" t="str">
        <f t="shared" si="8"/>
        <v>QK co HDBH so 568398205 can phai dong phi 504752d vao ngay 16/5. Vui long lien he TVV de duoc ho tro thu phi!</v>
      </c>
      <c r="AN380" s="54" t="str">
        <f t="shared" si="5"/>
        <v>01635376589</v>
      </c>
    </row>
    <row r="381" spans="1:40" ht="13.5" customHeight="1">
      <c r="A381" s="25">
        <v>376</v>
      </c>
      <c r="B381" s="28" t="s">
        <v>74</v>
      </c>
      <c r="C381" s="28"/>
      <c r="D381" s="32" t="s">
        <v>80</v>
      </c>
      <c r="E381" s="28" t="s">
        <v>82</v>
      </c>
      <c r="F381" s="32" t="s">
        <v>83</v>
      </c>
      <c r="G381" s="28" t="s">
        <v>84</v>
      </c>
      <c r="H381" s="32" t="s">
        <v>85</v>
      </c>
      <c r="I381" s="28" t="s">
        <v>86</v>
      </c>
      <c r="J381" s="32" t="s">
        <v>202</v>
      </c>
      <c r="K381" s="28" t="s">
        <v>201</v>
      </c>
      <c r="L381" s="28" t="s">
        <v>4116</v>
      </c>
      <c r="M381" s="34">
        <v>41220</v>
      </c>
      <c r="N381" s="34"/>
      <c r="O381" s="28" t="s">
        <v>2149</v>
      </c>
      <c r="P381" s="28" t="s">
        <v>2141</v>
      </c>
      <c r="Q381" s="28" t="s">
        <v>4546</v>
      </c>
      <c r="R381" s="28"/>
      <c r="S381" s="28" t="s">
        <v>4547</v>
      </c>
      <c r="T381" s="28" t="s">
        <v>4547</v>
      </c>
      <c r="U381" s="28" t="s">
        <v>2148</v>
      </c>
      <c r="V381" s="28"/>
      <c r="W381" s="34">
        <v>43601</v>
      </c>
      <c r="X381" s="34">
        <v>43692</v>
      </c>
      <c r="Y381" s="36">
        <v>1561472</v>
      </c>
      <c r="Z381" s="36">
        <v>1561472</v>
      </c>
      <c r="AA381" s="34">
        <v>43609</v>
      </c>
      <c r="AB381" s="32"/>
      <c r="AC381" s="36">
        <v>1561472</v>
      </c>
      <c r="AD381" s="36"/>
      <c r="AE381" s="28" t="s">
        <v>95</v>
      </c>
      <c r="AF381" s="40">
        <f t="shared" si="0"/>
        <v>16</v>
      </c>
      <c r="AG381" s="40">
        <f t="shared" si="1"/>
        <v>5</v>
      </c>
      <c r="AH381" s="40" t="str">
        <f t="shared" si="2"/>
        <v>568398230165</v>
      </c>
      <c r="AI381" s="44">
        <f t="shared" si="3"/>
        <v>1561472</v>
      </c>
      <c r="AJ381" s="47">
        <f>IF(AD381&lt;10000,IFERROR(VLOOKUP(AH381,'BK06'!$X$9:$Y$1196,2,0),""),AD381)</f>
        <v>1561472</v>
      </c>
      <c r="AK381" s="49" t="str">
        <f>IFERROR(VLOOKUP(AH381,'BK06'!$X$9:$Z$1164,3,0),"")</f>
        <v>AC/018P-0350187</v>
      </c>
      <c r="AL381" s="40"/>
      <c r="AM381" s="51" t="str">
        <f t="shared" si="8"/>
        <v>QK co HDBH so 568398230 can phai dong phi 1561472d vao ngay 16/5. Vui long lien he TVV de duoc ho tro thu phi!</v>
      </c>
      <c r="AN381" s="54" t="str">
        <f t="shared" si="5"/>
        <v>09126389480912638948</v>
      </c>
    </row>
    <row r="382" spans="1:40" ht="13.5" customHeight="1">
      <c r="A382" s="25">
        <v>377</v>
      </c>
      <c r="B382" s="28" t="s">
        <v>74</v>
      </c>
      <c r="C382" s="28"/>
      <c r="D382" s="32" t="s">
        <v>80</v>
      </c>
      <c r="E382" s="28" t="s">
        <v>82</v>
      </c>
      <c r="F382" s="32" t="s">
        <v>83</v>
      </c>
      <c r="G382" s="28" t="s">
        <v>84</v>
      </c>
      <c r="H382" s="32" t="s">
        <v>85</v>
      </c>
      <c r="I382" s="28" t="s">
        <v>86</v>
      </c>
      <c r="J382" s="32" t="s">
        <v>202</v>
      </c>
      <c r="K382" s="28" t="s">
        <v>201</v>
      </c>
      <c r="L382" s="28" t="s">
        <v>4116</v>
      </c>
      <c r="M382" s="34">
        <v>41220</v>
      </c>
      <c r="N382" s="34"/>
      <c r="O382" s="28" t="s">
        <v>2161</v>
      </c>
      <c r="P382" s="28" t="s">
        <v>201</v>
      </c>
      <c r="Q382" s="28" t="s">
        <v>2322</v>
      </c>
      <c r="R382" s="28" t="s">
        <v>2323</v>
      </c>
      <c r="S382" s="28"/>
      <c r="T382" s="28" t="s">
        <v>2324</v>
      </c>
      <c r="U382" s="28" t="s">
        <v>2159</v>
      </c>
      <c r="V382" s="28" t="s">
        <v>2159</v>
      </c>
      <c r="W382" s="34">
        <v>43602</v>
      </c>
      <c r="X382" s="34">
        <v>43632</v>
      </c>
      <c r="Y382" s="36">
        <v>210500</v>
      </c>
      <c r="Z382" s="36">
        <v>210500</v>
      </c>
      <c r="AA382" s="34">
        <v>43602</v>
      </c>
      <c r="AB382" s="32"/>
      <c r="AC382" s="36">
        <v>210500</v>
      </c>
      <c r="AD382" s="36"/>
      <c r="AE382" s="28" t="s">
        <v>180</v>
      </c>
      <c r="AF382" s="40">
        <f t="shared" si="0"/>
        <v>17</v>
      </c>
      <c r="AG382" s="40">
        <f t="shared" si="1"/>
        <v>5</v>
      </c>
      <c r="AH382" s="40" t="str">
        <f t="shared" si="2"/>
        <v>05701800038686175</v>
      </c>
      <c r="AI382" s="44">
        <f t="shared" si="3"/>
        <v>210500</v>
      </c>
      <c r="AJ382" s="47">
        <f>IF(AD382&lt;10000,IFERROR(VLOOKUP(AH382,'BK06'!$X$9:$Y$1196,2,0),""),AD382)</f>
        <v>210500</v>
      </c>
      <c r="AK382" s="49" t="str">
        <f>IFERROR(VLOOKUP(AH382,'BK06'!$X$9:$Z$1164,3,0),"")</f>
        <v>AC/018P-0350190</v>
      </c>
      <c r="AL382" s="40"/>
      <c r="AM382" s="51" t="str">
        <f t="shared" si="8"/>
        <v>QK co HDBH so 05701800038686 can phai dong phi 210500d vao ngay 17/5. Vui long lien he TVV de duoc ho tro thu phi!</v>
      </c>
      <c r="AN382" s="54" t="str">
        <f t="shared" si="5"/>
        <v>8805960355772500</v>
      </c>
    </row>
    <row r="383" spans="1:40" ht="13.5" customHeight="1">
      <c r="A383" s="25">
        <v>378</v>
      </c>
      <c r="B383" s="28" t="s">
        <v>74</v>
      </c>
      <c r="C383" s="28"/>
      <c r="D383" s="32" t="s">
        <v>80</v>
      </c>
      <c r="E383" s="28" t="s">
        <v>82</v>
      </c>
      <c r="F383" s="32" t="s">
        <v>83</v>
      </c>
      <c r="G383" s="28" t="s">
        <v>84</v>
      </c>
      <c r="H383" s="32" t="s">
        <v>85</v>
      </c>
      <c r="I383" s="28" t="s">
        <v>86</v>
      </c>
      <c r="J383" s="32" t="s">
        <v>202</v>
      </c>
      <c r="K383" s="28" t="s">
        <v>201</v>
      </c>
      <c r="L383" s="28" t="s">
        <v>4116</v>
      </c>
      <c r="M383" s="34">
        <v>41220</v>
      </c>
      <c r="N383" s="34"/>
      <c r="O383" s="28" t="s">
        <v>2164</v>
      </c>
      <c r="P383" s="28" t="s">
        <v>2165</v>
      </c>
      <c r="Q383" s="28" t="s">
        <v>4555</v>
      </c>
      <c r="R383" s="28"/>
      <c r="S383" s="28"/>
      <c r="T383" s="28" t="s">
        <v>4556</v>
      </c>
      <c r="U383" s="28" t="s">
        <v>2163</v>
      </c>
      <c r="V383" s="28"/>
      <c r="W383" s="34">
        <v>43603</v>
      </c>
      <c r="X383" s="34">
        <v>43694</v>
      </c>
      <c r="Y383" s="36">
        <v>1499925</v>
      </c>
      <c r="Z383" s="36">
        <v>1499925</v>
      </c>
      <c r="AA383" s="34">
        <v>43605</v>
      </c>
      <c r="AB383" s="32"/>
      <c r="AC383" s="36">
        <v>1499925</v>
      </c>
      <c r="AD383" s="36"/>
      <c r="AE383" s="28" t="s">
        <v>95</v>
      </c>
      <c r="AF383" s="40">
        <f t="shared" si="0"/>
        <v>18</v>
      </c>
      <c r="AG383" s="40">
        <f t="shared" si="1"/>
        <v>5</v>
      </c>
      <c r="AH383" s="40" t="str">
        <f t="shared" si="2"/>
        <v>568686513185</v>
      </c>
      <c r="AI383" s="44">
        <f t="shared" si="3"/>
        <v>1499925</v>
      </c>
      <c r="AJ383" s="47">
        <f>IF(AD383&lt;10000,IFERROR(VLOOKUP(AH383,'BK06'!$X$9:$Y$1196,2,0),""),AD383)</f>
        <v>1499925</v>
      </c>
      <c r="AK383" s="49" t="str">
        <f>IFERROR(VLOOKUP(AH383,'BK06'!$X$9:$Z$1164,3,0),"")</f>
        <v>AC/018P-0350191</v>
      </c>
      <c r="AL383" s="40"/>
      <c r="AM383" s="51" t="str">
        <f t="shared" si="8"/>
        <v>QK co HDBH so 568686513 can phai dong phi 1499925d vao ngay 18/5. Vui long lien he TVV de duoc ho tro thu phi!</v>
      </c>
      <c r="AN383" s="54" t="str">
        <f t="shared" si="5"/>
        <v>01683978958</v>
      </c>
    </row>
    <row r="384" spans="1:40" ht="13.5" customHeight="1">
      <c r="A384" s="25">
        <v>379</v>
      </c>
      <c r="B384" s="28" t="s">
        <v>74</v>
      </c>
      <c r="C384" s="28"/>
      <c r="D384" s="32" t="s">
        <v>80</v>
      </c>
      <c r="E384" s="28" t="s">
        <v>82</v>
      </c>
      <c r="F384" s="32" t="s">
        <v>83</v>
      </c>
      <c r="G384" s="28" t="s">
        <v>84</v>
      </c>
      <c r="H384" s="32" t="s">
        <v>85</v>
      </c>
      <c r="I384" s="28" t="s">
        <v>86</v>
      </c>
      <c r="J384" s="32" t="s">
        <v>202</v>
      </c>
      <c r="K384" s="28" t="s">
        <v>201</v>
      </c>
      <c r="L384" s="28" t="s">
        <v>4116</v>
      </c>
      <c r="M384" s="34">
        <v>41220</v>
      </c>
      <c r="N384" s="34"/>
      <c r="O384" s="28" t="s">
        <v>2183</v>
      </c>
      <c r="P384" s="28" t="s">
        <v>2184</v>
      </c>
      <c r="Q384" s="28" t="s">
        <v>4557</v>
      </c>
      <c r="R384" s="28"/>
      <c r="S384" s="28"/>
      <c r="T384" s="28" t="s">
        <v>4558</v>
      </c>
      <c r="U384" s="28" t="s">
        <v>2182</v>
      </c>
      <c r="V384" s="28"/>
      <c r="W384" s="34">
        <v>43604</v>
      </c>
      <c r="X384" s="34">
        <v>43634</v>
      </c>
      <c r="Y384" s="36">
        <v>548653</v>
      </c>
      <c r="Z384" s="36">
        <v>548653</v>
      </c>
      <c r="AA384" s="34">
        <v>43608</v>
      </c>
      <c r="AB384" s="32"/>
      <c r="AC384" s="36">
        <v>548653</v>
      </c>
      <c r="AD384" s="36"/>
      <c r="AE384" s="28" t="s">
        <v>95</v>
      </c>
      <c r="AF384" s="40">
        <f t="shared" si="0"/>
        <v>19</v>
      </c>
      <c r="AG384" s="40">
        <f t="shared" si="1"/>
        <v>5</v>
      </c>
      <c r="AH384" s="40" t="str">
        <f t="shared" si="2"/>
        <v>568669800195</v>
      </c>
      <c r="AI384" s="44">
        <f t="shared" si="3"/>
        <v>548653</v>
      </c>
      <c r="AJ384" s="47">
        <f>IF(AD384&lt;10000,IFERROR(VLOOKUP(AH384,'BK06'!$X$9:$Y$1196,2,0),""),AD384)</f>
        <v>548653</v>
      </c>
      <c r="AK384" s="49" t="str">
        <f>IFERROR(VLOOKUP(AH384,'BK06'!$X$9:$Z$1164,3,0),"")</f>
        <v>AC/018P-0350195</v>
      </c>
      <c r="AL384" s="40"/>
      <c r="AM384" s="51" t="str">
        <f t="shared" si="8"/>
        <v>QK co HDBH so 568669800 can phai dong phi 548653d vao ngay 19/5. Vui long lien he TVV de duoc ho tro thu phi!</v>
      </c>
      <c r="AN384" s="54" t="str">
        <f t="shared" si="5"/>
        <v>0984585175</v>
      </c>
    </row>
    <row r="385" spans="1:40" ht="13.5" customHeight="1">
      <c r="A385" s="25">
        <v>380</v>
      </c>
      <c r="B385" s="28" t="s">
        <v>74</v>
      </c>
      <c r="C385" s="28"/>
      <c r="D385" s="32" t="s">
        <v>80</v>
      </c>
      <c r="E385" s="28" t="s">
        <v>82</v>
      </c>
      <c r="F385" s="32" t="s">
        <v>83</v>
      </c>
      <c r="G385" s="28" t="s">
        <v>84</v>
      </c>
      <c r="H385" s="32" t="s">
        <v>85</v>
      </c>
      <c r="I385" s="28" t="s">
        <v>86</v>
      </c>
      <c r="J385" s="32" t="s">
        <v>202</v>
      </c>
      <c r="K385" s="28" t="s">
        <v>201</v>
      </c>
      <c r="L385" s="28" t="s">
        <v>4116</v>
      </c>
      <c r="M385" s="34">
        <v>41220</v>
      </c>
      <c r="N385" s="34"/>
      <c r="O385" s="28" t="s">
        <v>4559</v>
      </c>
      <c r="P385" s="28" t="s">
        <v>4560</v>
      </c>
      <c r="Q385" s="28" t="s">
        <v>4561</v>
      </c>
      <c r="R385" s="28"/>
      <c r="S385" s="28"/>
      <c r="T385" s="28" t="s">
        <v>4562</v>
      </c>
      <c r="U385" s="28" t="s">
        <v>4563</v>
      </c>
      <c r="V385" s="28"/>
      <c r="W385" s="34">
        <v>43604</v>
      </c>
      <c r="X385" s="34">
        <v>43787</v>
      </c>
      <c r="Y385" s="36">
        <v>3077286</v>
      </c>
      <c r="Z385" s="36"/>
      <c r="AA385" s="34"/>
      <c r="AB385" s="32"/>
      <c r="AC385" s="36">
        <v>3077286</v>
      </c>
      <c r="AD385" s="36"/>
      <c r="AE385" s="28" t="s">
        <v>95</v>
      </c>
      <c r="AF385" s="40">
        <f t="shared" si="0"/>
        <v>19</v>
      </c>
      <c r="AG385" s="40">
        <f t="shared" si="1"/>
        <v>5</v>
      </c>
      <c r="AH385" s="40" t="str">
        <f t="shared" si="2"/>
        <v>568398847195</v>
      </c>
      <c r="AI385" s="44">
        <f t="shared" si="3"/>
        <v>3077286</v>
      </c>
      <c r="AJ385" s="47" t="str">
        <f>IF(AD385&lt;10000,IFERROR(VLOOKUP(AH385,'BK06'!$X$9:$Y$1196,2,0),""),AD385)</f>
        <v/>
      </c>
      <c r="AK385" s="49" t="str">
        <f>IFERROR(VLOOKUP(AH385,'BK06'!$X$9:$Z$1164,3,0),"")</f>
        <v/>
      </c>
      <c r="AL385" s="40"/>
      <c r="AM385" s="51" t="str">
        <f t="shared" si="8"/>
        <v>QK co HDBH so 568398847 can phai dong phi 3077286d vao ngay 19/5. Vui long lien he TVV de duoc ho tro thu phi!</v>
      </c>
      <c r="AN385" s="54" t="str">
        <f t="shared" si="5"/>
        <v>0967450786</v>
      </c>
    </row>
    <row r="386" spans="1:40" ht="13.5" customHeight="1">
      <c r="A386" s="25">
        <v>381</v>
      </c>
      <c r="B386" s="28" t="s">
        <v>74</v>
      </c>
      <c r="C386" s="28"/>
      <c r="D386" s="32" t="s">
        <v>80</v>
      </c>
      <c r="E386" s="28" t="s">
        <v>82</v>
      </c>
      <c r="F386" s="32" t="s">
        <v>83</v>
      </c>
      <c r="G386" s="28" t="s">
        <v>84</v>
      </c>
      <c r="H386" s="32" t="s">
        <v>85</v>
      </c>
      <c r="I386" s="28" t="s">
        <v>86</v>
      </c>
      <c r="J386" s="32" t="s">
        <v>202</v>
      </c>
      <c r="K386" s="28" t="s">
        <v>201</v>
      </c>
      <c r="L386" s="28" t="s">
        <v>4116</v>
      </c>
      <c r="M386" s="34">
        <v>41220</v>
      </c>
      <c r="N386" s="34"/>
      <c r="O386" s="28" t="s">
        <v>2177</v>
      </c>
      <c r="P386" s="28" t="s">
        <v>2178</v>
      </c>
      <c r="Q386" s="28" t="s">
        <v>4564</v>
      </c>
      <c r="R386" s="28"/>
      <c r="S386" s="28"/>
      <c r="T386" s="28" t="s">
        <v>4280</v>
      </c>
      <c r="U386" s="28" t="s">
        <v>2176</v>
      </c>
      <c r="V386" s="28"/>
      <c r="W386" s="34">
        <v>43604</v>
      </c>
      <c r="X386" s="34">
        <v>43634</v>
      </c>
      <c r="Y386" s="36">
        <v>528956</v>
      </c>
      <c r="Z386" s="36">
        <v>528956</v>
      </c>
      <c r="AA386" s="34">
        <v>43608</v>
      </c>
      <c r="AB386" s="32"/>
      <c r="AC386" s="36">
        <v>528956</v>
      </c>
      <c r="AD386" s="36"/>
      <c r="AE386" s="28" t="s">
        <v>95</v>
      </c>
      <c r="AF386" s="40">
        <f t="shared" si="0"/>
        <v>19</v>
      </c>
      <c r="AG386" s="40">
        <f t="shared" si="1"/>
        <v>5</v>
      </c>
      <c r="AH386" s="40" t="str">
        <f t="shared" si="2"/>
        <v>568667698195</v>
      </c>
      <c r="AI386" s="44">
        <f t="shared" si="3"/>
        <v>528956</v>
      </c>
      <c r="AJ386" s="47">
        <f>IF(AD386&lt;10000,IFERROR(VLOOKUP(AH386,'BK06'!$X$9:$Y$1196,2,0),""),AD386)</f>
        <v>528956</v>
      </c>
      <c r="AK386" s="49" t="str">
        <f>IFERROR(VLOOKUP(AH386,'BK06'!$X$9:$Z$1164,3,0),"")</f>
        <v>AC/018P-0350194</v>
      </c>
      <c r="AL386" s="40"/>
      <c r="AM386" s="51" t="str">
        <f t="shared" si="8"/>
        <v>QK co HDBH so 568667698 can phai dong phi 528956d vao ngay 19/5. Vui long lien he TVV de duoc ho tro thu phi!</v>
      </c>
      <c r="AN386" s="54" t="str">
        <f t="shared" si="5"/>
        <v>0936017884</v>
      </c>
    </row>
    <row r="387" spans="1:40" ht="13.5" customHeight="1">
      <c r="A387" s="25">
        <v>382</v>
      </c>
      <c r="B387" s="28" t="s">
        <v>74</v>
      </c>
      <c r="C387" s="28"/>
      <c r="D387" s="32" t="s">
        <v>80</v>
      </c>
      <c r="E387" s="28" t="s">
        <v>82</v>
      </c>
      <c r="F387" s="32" t="s">
        <v>83</v>
      </c>
      <c r="G387" s="28" t="s">
        <v>84</v>
      </c>
      <c r="H387" s="32" t="s">
        <v>85</v>
      </c>
      <c r="I387" s="28" t="s">
        <v>86</v>
      </c>
      <c r="J387" s="32" t="s">
        <v>202</v>
      </c>
      <c r="K387" s="28" t="s">
        <v>201</v>
      </c>
      <c r="L387" s="28" t="s">
        <v>4116</v>
      </c>
      <c r="M387" s="34">
        <v>41220</v>
      </c>
      <c r="N387" s="34"/>
      <c r="O387" s="28" t="s">
        <v>2173</v>
      </c>
      <c r="P387" s="28" t="s">
        <v>2174</v>
      </c>
      <c r="Q387" s="28" t="s">
        <v>891</v>
      </c>
      <c r="R387" s="28"/>
      <c r="S387" s="28"/>
      <c r="T387" s="28" t="s">
        <v>4565</v>
      </c>
      <c r="U387" s="28" t="s">
        <v>2172</v>
      </c>
      <c r="V387" s="28"/>
      <c r="W387" s="34">
        <v>43604</v>
      </c>
      <c r="X387" s="34">
        <v>43969</v>
      </c>
      <c r="Y387" s="36">
        <v>6011320</v>
      </c>
      <c r="Z387" s="36">
        <v>6011320</v>
      </c>
      <c r="AA387" s="34">
        <v>43606</v>
      </c>
      <c r="AB387" s="32"/>
      <c r="AC387" s="36">
        <v>6011320</v>
      </c>
      <c r="AD387" s="36"/>
      <c r="AE387" s="28" t="s">
        <v>95</v>
      </c>
      <c r="AF387" s="40">
        <f t="shared" si="0"/>
        <v>19</v>
      </c>
      <c r="AG387" s="40">
        <f t="shared" si="1"/>
        <v>5</v>
      </c>
      <c r="AH387" s="40" t="str">
        <f t="shared" si="2"/>
        <v>568397327195</v>
      </c>
      <c r="AI387" s="44">
        <f t="shared" si="3"/>
        <v>6011320</v>
      </c>
      <c r="AJ387" s="47">
        <f>IF(AD387&lt;10000,IFERROR(VLOOKUP(AH387,'BK06'!$X$9:$Y$1196,2,0),""),AD387)</f>
        <v>6011320</v>
      </c>
      <c r="AK387" s="49" t="str">
        <f>IFERROR(VLOOKUP(AH387,'BK06'!$X$9:$Z$1164,3,0),"")</f>
        <v>AC/018P-0350192</v>
      </c>
      <c r="AL387" s="40"/>
      <c r="AM387" s="51" t="str">
        <f t="shared" si="8"/>
        <v>QK co HDBH so 568397327 can phai dong phi 6011320d vao ngay 19/5. Vui long lien he TVV de duoc ho tro thu phi!</v>
      </c>
      <c r="AN387" s="54" t="str">
        <f t="shared" si="5"/>
        <v>01663 171 026</v>
      </c>
    </row>
    <row r="388" spans="1:40" ht="13.5" customHeight="1">
      <c r="A388" s="25">
        <v>383</v>
      </c>
      <c r="B388" s="28" t="s">
        <v>74</v>
      </c>
      <c r="C388" s="28"/>
      <c r="D388" s="32" t="s">
        <v>80</v>
      </c>
      <c r="E388" s="28" t="s">
        <v>82</v>
      </c>
      <c r="F388" s="32" t="s">
        <v>83</v>
      </c>
      <c r="G388" s="28" t="s">
        <v>84</v>
      </c>
      <c r="H388" s="32" t="s">
        <v>85</v>
      </c>
      <c r="I388" s="28" t="s">
        <v>86</v>
      </c>
      <c r="J388" s="32" t="s">
        <v>202</v>
      </c>
      <c r="K388" s="28" t="s">
        <v>201</v>
      </c>
      <c r="L388" s="28" t="s">
        <v>4116</v>
      </c>
      <c r="M388" s="34">
        <v>41220</v>
      </c>
      <c r="N388" s="34"/>
      <c r="O388" s="28" t="s">
        <v>2211</v>
      </c>
      <c r="P388" s="28" t="s">
        <v>2203</v>
      </c>
      <c r="Q388" s="28" t="s">
        <v>4328</v>
      </c>
      <c r="R388" s="28"/>
      <c r="S388" s="28"/>
      <c r="T388" s="28" t="s">
        <v>4566</v>
      </c>
      <c r="U388" s="28" t="s">
        <v>2210</v>
      </c>
      <c r="V388" s="28"/>
      <c r="W388" s="34">
        <v>43605</v>
      </c>
      <c r="X388" s="34">
        <v>43696</v>
      </c>
      <c r="Y388" s="36">
        <v>1522509</v>
      </c>
      <c r="Z388" s="36">
        <v>1522509</v>
      </c>
      <c r="AA388" s="34">
        <v>43609</v>
      </c>
      <c r="AB388" s="32"/>
      <c r="AC388" s="36">
        <v>1522509</v>
      </c>
      <c r="AD388" s="36"/>
      <c r="AE388" s="28" t="s">
        <v>95</v>
      </c>
      <c r="AF388" s="40">
        <f t="shared" si="0"/>
        <v>20</v>
      </c>
      <c r="AG388" s="40">
        <f t="shared" si="1"/>
        <v>5</v>
      </c>
      <c r="AH388" s="40" t="str">
        <f t="shared" si="2"/>
        <v>568449051205</v>
      </c>
      <c r="AI388" s="44">
        <f t="shared" si="3"/>
        <v>1522509</v>
      </c>
      <c r="AJ388" s="47">
        <f>IF(AD388&lt;10000,IFERROR(VLOOKUP(AH388,'BK06'!$X$9:$Y$1196,2,0),""),AD388)</f>
        <v>1522509</v>
      </c>
      <c r="AK388" s="49" t="str">
        <f>IFERROR(VLOOKUP(AH388,'BK06'!$X$9:$Z$1164,3,0),"")</f>
        <v>AC/018P-0350202</v>
      </c>
      <c r="AL388" s="40"/>
      <c r="AM388" s="51" t="str">
        <f t="shared" si="8"/>
        <v>QK co HDBH so 568449051 can phai dong phi 1522509d vao ngay 20/5. Vui long lien he TVV de duoc ho tro thu phi!</v>
      </c>
      <c r="AN388" s="54" t="str">
        <f t="shared" si="5"/>
        <v>0947223420</v>
      </c>
    </row>
    <row r="389" spans="1:40" ht="13.5" customHeight="1">
      <c r="A389" s="25">
        <v>384</v>
      </c>
      <c r="B389" s="28" t="s">
        <v>74</v>
      </c>
      <c r="C389" s="28"/>
      <c r="D389" s="32" t="s">
        <v>80</v>
      </c>
      <c r="E389" s="28" t="s">
        <v>82</v>
      </c>
      <c r="F389" s="32" t="s">
        <v>83</v>
      </c>
      <c r="G389" s="28" t="s">
        <v>84</v>
      </c>
      <c r="H389" s="32" t="s">
        <v>85</v>
      </c>
      <c r="I389" s="28" t="s">
        <v>86</v>
      </c>
      <c r="J389" s="32" t="s">
        <v>202</v>
      </c>
      <c r="K389" s="28" t="s">
        <v>201</v>
      </c>
      <c r="L389" s="28" t="s">
        <v>4116</v>
      </c>
      <c r="M389" s="34">
        <v>41220</v>
      </c>
      <c r="N389" s="34"/>
      <c r="O389" s="28" t="s">
        <v>2187</v>
      </c>
      <c r="P389" s="28" t="s">
        <v>2188</v>
      </c>
      <c r="Q389" s="28" t="s">
        <v>3690</v>
      </c>
      <c r="R389" s="28"/>
      <c r="S389" s="28"/>
      <c r="T389" s="28" t="s">
        <v>4567</v>
      </c>
      <c r="U389" s="28" t="s">
        <v>2186</v>
      </c>
      <c r="V389" s="28"/>
      <c r="W389" s="34">
        <v>43605</v>
      </c>
      <c r="X389" s="34">
        <v>43970</v>
      </c>
      <c r="Y389" s="36">
        <v>3000000</v>
      </c>
      <c r="Z389" s="36">
        <v>3000000</v>
      </c>
      <c r="AA389" s="34">
        <v>43607</v>
      </c>
      <c r="AB389" s="32"/>
      <c r="AC389" s="36">
        <v>3000000</v>
      </c>
      <c r="AD389" s="36"/>
      <c r="AE389" s="28" t="s">
        <v>95</v>
      </c>
      <c r="AF389" s="40">
        <f t="shared" si="0"/>
        <v>20</v>
      </c>
      <c r="AG389" s="40">
        <f t="shared" si="1"/>
        <v>5</v>
      </c>
      <c r="AH389" s="40" t="str">
        <f t="shared" si="2"/>
        <v>568240108205</v>
      </c>
      <c r="AI389" s="44">
        <f t="shared" si="3"/>
        <v>3000000</v>
      </c>
      <c r="AJ389" s="47">
        <f>IF(AD389&lt;10000,IFERROR(VLOOKUP(AH389,'BK06'!$X$9:$Y$1196,2,0),""),AD389)</f>
        <v>3000000</v>
      </c>
      <c r="AK389" s="49" t="str">
        <f>IFERROR(VLOOKUP(AH389,'BK06'!$X$9:$Z$1164,3,0),"")</f>
        <v>AC/018P-0350196</v>
      </c>
      <c r="AL389" s="40"/>
      <c r="AM389" s="51" t="str">
        <f t="shared" si="8"/>
        <v>QK co HDBH so 568240108 can phai dong phi 3000000d vao ngay 20/5. Vui long lien he TVV de duoc ho tro thu phi!</v>
      </c>
      <c r="AN389" s="54" t="str">
        <f t="shared" si="5"/>
        <v>01656007721</v>
      </c>
    </row>
    <row r="390" spans="1:40" ht="13.5" customHeight="1">
      <c r="A390" s="25">
        <v>385</v>
      </c>
      <c r="B390" s="28" t="s">
        <v>74</v>
      </c>
      <c r="C390" s="28"/>
      <c r="D390" s="32" t="s">
        <v>80</v>
      </c>
      <c r="E390" s="28" t="s">
        <v>82</v>
      </c>
      <c r="F390" s="32" t="s">
        <v>83</v>
      </c>
      <c r="G390" s="28" t="s">
        <v>84</v>
      </c>
      <c r="H390" s="32" t="s">
        <v>85</v>
      </c>
      <c r="I390" s="28" t="s">
        <v>86</v>
      </c>
      <c r="J390" s="32" t="s">
        <v>202</v>
      </c>
      <c r="K390" s="28" t="s">
        <v>201</v>
      </c>
      <c r="L390" s="28" t="s">
        <v>4116</v>
      </c>
      <c r="M390" s="34">
        <v>41220</v>
      </c>
      <c r="N390" s="34"/>
      <c r="O390" s="28" t="s">
        <v>2223</v>
      </c>
      <c r="P390" s="28" t="s">
        <v>2224</v>
      </c>
      <c r="Q390" s="28" t="s">
        <v>1509</v>
      </c>
      <c r="R390" s="28" t="s">
        <v>2830</v>
      </c>
      <c r="S390" s="28"/>
      <c r="T390" s="28" t="s">
        <v>2831</v>
      </c>
      <c r="U390" s="28" t="s">
        <v>2222</v>
      </c>
      <c r="V390" s="28"/>
      <c r="W390" s="34">
        <v>43605</v>
      </c>
      <c r="X390" s="34">
        <v>43635</v>
      </c>
      <c r="Y390" s="36">
        <v>503200</v>
      </c>
      <c r="Z390" s="36">
        <v>503200</v>
      </c>
      <c r="AA390" s="34">
        <v>43608</v>
      </c>
      <c r="AB390" s="32"/>
      <c r="AC390" s="36">
        <v>503200</v>
      </c>
      <c r="AD390" s="36"/>
      <c r="AE390" s="28" t="s">
        <v>95</v>
      </c>
      <c r="AF390" s="40">
        <f t="shared" si="0"/>
        <v>20</v>
      </c>
      <c r="AG390" s="40">
        <f t="shared" si="1"/>
        <v>5</v>
      </c>
      <c r="AH390" s="40" t="str">
        <f t="shared" si="2"/>
        <v>568988914205</v>
      </c>
      <c r="AI390" s="44">
        <f t="shared" si="3"/>
        <v>503200</v>
      </c>
      <c r="AJ390" s="47">
        <f>IF(AD390&lt;10000,IFERROR(VLOOKUP(AH390,'BK06'!$X$9:$Y$1196,2,0),""),AD390)</f>
        <v>503200</v>
      </c>
      <c r="AK390" s="49" t="str">
        <f>IFERROR(VLOOKUP(AH390,'BK06'!$X$9:$Z$1164,3,0),"")</f>
        <v>AC/018P-0350205</v>
      </c>
      <c r="AL390" s="40"/>
      <c r="AM390" s="51" t="str">
        <f t="shared" si="8"/>
        <v>QK co HDBH so 568988914 can phai dong phi 503200d vao ngay 20/5. Vui long lien he TVV de duoc ho tro thu phi!</v>
      </c>
      <c r="AN390" s="54" t="str">
        <f t="shared" si="5"/>
        <v>03735957670393007763</v>
      </c>
    </row>
    <row r="391" spans="1:40" ht="13.5" customHeight="1">
      <c r="A391" s="25">
        <v>386</v>
      </c>
      <c r="B391" s="28" t="s">
        <v>74</v>
      </c>
      <c r="C391" s="28"/>
      <c r="D391" s="32" t="s">
        <v>80</v>
      </c>
      <c r="E391" s="28" t="s">
        <v>82</v>
      </c>
      <c r="F391" s="32" t="s">
        <v>83</v>
      </c>
      <c r="G391" s="28" t="s">
        <v>84</v>
      </c>
      <c r="H391" s="32" t="s">
        <v>85</v>
      </c>
      <c r="I391" s="28" t="s">
        <v>86</v>
      </c>
      <c r="J391" s="32" t="s">
        <v>202</v>
      </c>
      <c r="K391" s="28" t="s">
        <v>201</v>
      </c>
      <c r="L391" s="28" t="s">
        <v>4116</v>
      </c>
      <c r="M391" s="34">
        <v>41220</v>
      </c>
      <c r="N391" s="34"/>
      <c r="O391" s="28" t="s">
        <v>2197</v>
      </c>
      <c r="P391" s="28" t="s">
        <v>2198</v>
      </c>
      <c r="Q391" s="28" t="s">
        <v>614</v>
      </c>
      <c r="R391" s="28"/>
      <c r="S391" s="28"/>
      <c r="T391" s="28" t="s">
        <v>4568</v>
      </c>
      <c r="U391" s="28" t="s">
        <v>2196</v>
      </c>
      <c r="V391" s="28"/>
      <c r="W391" s="34">
        <v>43605</v>
      </c>
      <c r="X391" s="34">
        <v>43970</v>
      </c>
      <c r="Y391" s="36">
        <v>3000000</v>
      </c>
      <c r="Z391" s="36">
        <v>3000000</v>
      </c>
      <c r="AA391" s="34">
        <v>43607</v>
      </c>
      <c r="AB391" s="32"/>
      <c r="AC391" s="36">
        <v>3000000</v>
      </c>
      <c r="AD391" s="36"/>
      <c r="AE391" s="28" t="s">
        <v>95</v>
      </c>
      <c r="AF391" s="40">
        <f t="shared" si="0"/>
        <v>20</v>
      </c>
      <c r="AG391" s="40">
        <f t="shared" si="1"/>
        <v>5</v>
      </c>
      <c r="AH391" s="40" t="str">
        <f t="shared" si="2"/>
        <v>568240141205</v>
      </c>
      <c r="AI391" s="44">
        <f t="shared" si="3"/>
        <v>3000000</v>
      </c>
      <c r="AJ391" s="47">
        <f>IF(AD391&lt;10000,IFERROR(VLOOKUP(AH391,'BK06'!$X$9:$Y$1196,2,0),""),AD391)</f>
        <v>3000000</v>
      </c>
      <c r="AK391" s="49" t="str">
        <f>IFERROR(VLOOKUP(AH391,'BK06'!$X$9:$Z$1164,3,0),"")</f>
        <v>AC/018P-0350198</v>
      </c>
      <c r="AL391" s="40"/>
      <c r="AM391" s="51" t="str">
        <f t="shared" si="8"/>
        <v>QK co HDBH so 568240141 can phai dong phi 3000000d vao ngay 20/5. Vui long lien he TVV de duoc ho tro thu phi!</v>
      </c>
      <c r="AN391" s="54" t="str">
        <f t="shared" si="5"/>
        <v>0356007721</v>
      </c>
    </row>
    <row r="392" spans="1:40" ht="13.5" customHeight="1">
      <c r="A392" s="25">
        <v>387</v>
      </c>
      <c r="B392" s="28" t="s">
        <v>74</v>
      </c>
      <c r="C392" s="28"/>
      <c r="D392" s="32" t="s">
        <v>80</v>
      </c>
      <c r="E392" s="28" t="s">
        <v>82</v>
      </c>
      <c r="F392" s="32" t="s">
        <v>83</v>
      </c>
      <c r="G392" s="28" t="s">
        <v>84</v>
      </c>
      <c r="H392" s="32" t="s">
        <v>85</v>
      </c>
      <c r="I392" s="28" t="s">
        <v>86</v>
      </c>
      <c r="J392" s="32" t="s">
        <v>202</v>
      </c>
      <c r="K392" s="28" t="s">
        <v>201</v>
      </c>
      <c r="L392" s="28" t="s">
        <v>4116</v>
      </c>
      <c r="M392" s="34">
        <v>41220</v>
      </c>
      <c r="N392" s="34"/>
      <c r="O392" s="28" t="s">
        <v>2214</v>
      </c>
      <c r="P392" s="28" t="s">
        <v>2207</v>
      </c>
      <c r="Q392" s="28" t="s">
        <v>4569</v>
      </c>
      <c r="R392" s="28"/>
      <c r="S392" s="28"/>
      <c r="T392" s="28" t="s">
        <v>4570</v>
      </c>
      <c r="U392" s="28" t="s">
        <v>2213</v>
      </c>
      <c r="V392" s="28"/>
      <c r="W392" s="34">
        <v>43605</v>
      </c>
      <c r="X392" s="34">
        <v>43696</v>
      </c>
      <c r="Y392" s="36">
        <v>762131</v>
      </c>
      <c r="Z392" s="36">
        <v>762131</v>
      </c>
      <c r="AA392" s="34">
        <v>43598</v>
      </c>
      <c r="AB392" s="32"/>
      <c r="AC392" s="36">
        <v>762131</v>
      </c>
      <c r="AD392" s="36"/>
      <c r="AE392" s="28" t="s">
        <v>95</v>
      </c>
      <c r="AF392" s="40">
        <f t="shared" si="0"/>
        <v>20</v>
      </c>
      <c r="AG392" s="40">
        <f t="shared" si="1"/>
        <v>5</v>
      </c>
      <c r="AH392" s="40" t="str">
        <f t="shared" si="2"/>
        <v>568450793205</v>
      </c>
      <c r="AI392" s="44">
        <f t="shared" si="3"/>
        <v>762131</v>
      </c>
      <c r="AJ392" s="47">
        <f>IF(AD392&lt;10000,IFERROR(VLOOKUP(AH392,'BK06'!$X$9:$Y$1196,2,0),""),AD392)</f>
        <v>762131</v>
      </c>
      <c r="AK392" s="49" t="str">
        <f>IFERROR(VLOOKUP(AH392,'BK06'!$X$9:$Z$1164,3,0),"")</f>
        <v>AC/018P-0350203</v>
      </c>
      <c r="AL392" s="40"/>
      <c r="AM392" s="51" t="str">
        <f t="shared" si="8"/>
        <v>QK co HDBH so 568450793 can phai dong phi 762131d vao ngay 20/5. Vui long lien he TVV de duoc ho tro thu phi!</v>
      </c>
      <c r="AN392" s="54" t="str">
        <f t="shared" si="5"/>
        <v>0983500488</v>
      </c>
    </row>
    <row r="393" spans="1:40" ht="13.5" customHeight="1">
      <c r="A393" s="25">
        <v>388</v>
      </c>
      <c r="B393" s="28" t="s">
        <v>74</v>
      </c>
      <c r="C393" s="28"/>
      <c r="D393" s="32" t="s">
        <v>80</v>
      </c>
      <c r="E393" s="28" t="s">
        <v>82</v>
      </c>
      <c r="F393" s="32" t="s">
        <v>83</v>
      </c>
      <c r="G393" s="28" t="s">
        <v>84</v>
      </c>
      <c r="H393" s="32" t="s">
        <v>85</v>
      </c>
      <c r="I393" s="28" t="s">
        <v>86</v>
      </c>
      <c r="J393" s="32" t="s">
        <v>202</v>
      </c>
      <c r="K393" s="28" t="s">
        <v>201</v>
      </c>
      <c r="L393" s="28" t="s">
        <v>4116</v>
      </c>
      <c r="M393" s="34">
        <v>41220</v>
      </c>
      <c r="N393" s="34"/>
      <c r="O393" s="28" t="s">
        <v>2202</v>
      </c>
      <c r="P393" s="28" t="s">
        <v>2203</v>
      </c>
      <c r="Q393" s="28" t="s">
        <v>4328</v>
      </c>
      <c r="R393" s="28"/>
      <c r="S393" s="28"/>
      <c r="T393" s="28" t="s">
        <v>4566</v>
      </c>
      <c r="U393" s="28" t="s">
        <v>2201</v>
      </c>
      <c r="V393" s="28"/>
      <c r="W393" s="34">
        <v>43605</v>
      </c>
      <c r="X393" s="34">
        <v>43696</v>
      </c>
      <c r="Y393" s="36">
        <v>1522509</v>
      </c>
      <c r="Z393" s="36">
        <v>1522509</v>
      </c>
      <c r="AA393" s="34">
        <v>43609</v>
      </c>
      <c r="AB393" s="32"/>
      <c r="AC393" s="36">
        <v>1522509</v>
      </c>
      <c r="AD393" s="36"/>
      <c r="AE393" s="28" t="s">
        <v>95</v>
      </c>
      <c r="AF393" s="40">
        <f t="shared" si="0"/>
        <v>20</v>
      </c>
      <c r="AG393" s="40">
        <f t="shared" si="1"/>
        <v>5</v>
      </c>
      <c r="AH393" s="40" t="str">
        <f t="shared" si="2"/>
        <v>568448260205</v>
      </c>
      <c r="AI393" s="44">
        <f t="shared" si="3"/>
        <v>1522509</v>
      </c>
      <c r="AJ393" s="47">
        <f>IF(AD393&lt;10000,IFERROR(VLOOKUP(AH393,'BK06'!$X$9:$Y$1196,2,0),""),AD393)</f>
        <v>1522509</v>
      </c>
      <c r="AK393" s="49" t="str">
        <f>IFERROR(VLOOKUP(AH393,'BK06'!$X$9:$Z$1164,3,0),"")</f>
        <v>AC/018P-0350200</v>
      </c>
      <c r="AL393" s="40"/>
      <c r="AM393" s="51" t="str">
        <f t="shared" si="8"/>
        <v>QK co HDBH so 568448260 can phai dong phi 1522509d vao ngay 20/5. Vui long lien he TVV de duoc ho tro thu phi!</v>
      </c>
      <c r="AN393" s="54" t="str">
        <f t="shared" si="5"/>
        <v>0947223420</v>
      </c>
    </row>
    <row r="394" spans="1:40" ht="13.5" customHeight="1">
      <c r="A394" s="25">
        <v>389</v>
      </c>
      <c r="B394" s="28" t="s">
        <v>74</v>
      </c>
      <c r="C394" s="28"/>
      <c r="D394" s="32" t="s">
        <v>80</v>
      </c>
      <c r="E394" s="28" t="s">
        <v>82</v>
      </c>
      <c r="F394" s="32" t="s">
        <v>83</v>
      </c>
      <c r="G394" s="28" t="s">
        <v>84</v>
      </c>
      <c r="H394" s="32" t="s">
        <v>85</v>
      </c>
      <c r="I394" s="28" t="s">
        <v>86</v>
      </c>
      <c r="J394" s="32" t="s">
        <v>202</v>
      </c>
      <c r="K394" s="28" t="s">
        <v>201</v>
      </c>
      <c r="L394" s="28" t="s">
        <v>4116</v>
      </c>
      <c r="M394" s="34">
        <v>41220</v>
      </c>
      <c r="N394" s="34"/>
      <c r="O394" s="28" t="s">
        <v>2219</v>
      </c>
      <c r="P394" s="28" t="s">
        <v>2220</v>
      </c>
      <c r="Q394" s="28" t="s">
        <v>4571</v>
      </c>
      <c r="R394" s="28"/>
      <c r="S394" s="28"/>
      <c r="T394" s="28" t="s">
        <v>4572</v>
      </c>
      <c r="U394" s="28" t="s">
        <v>2218</v>
      </c>
      <c r="V394" s="28"/>
      <c r="W394" s="34">
        <v>43605</v>
      </c>
      <c r="X394" s="34">
        <v>43635</v>
      </c>
      <c r="Y394" s="36">
        <v>510995</v>
      </c>
      <c r="Z394" s="36">
        <v>510995</v>
      </c>
      <c r="AA394" s="34">
        <v>43608</v>
      </c>
      <c r="AB394" s="32"/>
      <c r="AC394" s="36">
        <v>510995</v>
      </c>
      <c r="AD394" s="36"/>
      <c r="AE394" s="28" t="s">
        <v>95</v>
      </c>
      <c r="AF394" s="40">
        <f t="shared" si="0"/>
        <v>20</v>
      </c>
      <c r="AG394" s="40">
        <f t="shared" si="1"/>
        <v>5</v>
      </c>
      <c r="AH394" s="40" t="str">
        <f t="shared" si="2"/>
        <v>568667780205</v>
      </c>
      <c r="AI394" s="44">
        <f t="shared" si="3"/>
        <v>510995</v>
      </c>
      <c r="AJ394" s="47">
        <f>IF(AD394&lt;10000,IFERROR(VLOOKUP(AH394,'BK06'!$X$9:$Y$1196,2,0),""),AD394)</f>
        <v>510995</v>
      </c>
      <c r="AK394" s="49" t="str">
        <f>IFERROR(VLOOKUP(AH394,'BK06'!$X$9:$Z$1164,3,0),"")</f>
        <v>AC/018P-0350204</v>
      </c>
      <c r="AL394" s="40"/>
      <c r="AM394" s="51" t="str">
        <f t="shared" si="8"/>
        <v>QK co HDBH so 568667780 can phai dong phi 510995d vao ngay 20/5. Vui long lien he TVV de duoc ho tro thu phi!</v>
      </c>
      <c r="AN394" s="54" t="str">
        <f t="shared" si="5"/>
        <v>0916123866</v>
      </c>
    </row>
    <row r="395" spans="1:40" ht="13.5" customHeight="1">
      <c r="A395" s="25">
        <v>390</v>
      </c>
      <c r="B395" s="28" t="s">
        <v>74</v>
      </c>
      <c r="C395" s="28"/>
      <c r="D395" s="32" t="s">
        <v>80</v>
      </c>
      <c r="E395" s="28" t="s">
        <v>82</v>
      </c>
      <c r="F395" s="32" t="s">
        <v>83</v>
      </c>
      <c r="G395" s="28" t="s">
        <v>84</v>
      </c>
      <c r="H395" s="32" t="s">
        <v>85</v>
      </c>
      <c r="I395" s="28" t="s">
        <v>86</v>
      </c>
      <c r="J395" s="32" t="s">
        <v>202</v>
      </c>
      <c r="K395" s="28" t="s">
        <v>201</v>
      </c>
      <c r="L395" s="28" t="s">
        <v>4116</v>
      </c>
      <c r="M395" s="34">
        <v>41220</v>
      </c>
      <c r="N395" s="34"/>
      <c r="O395" s="28" t="s">
        <v>2206</v>
      </c>
      <c r="P395" s="28" t="s">
        <v>2207</v>
      </c>
      <c r="Q395" s="28" t="s">
        <v>4569</v>
      </c>
      <c r="R395" s="28"/>
      <c r="S395" s="28"/>
      <c r="T395" s="28" t="s">
        <v>4570</v>
      </c>
      <c r="U395" s="28" t="s">
        <v>2205</v>
      </c>
      <c r="V395" s="28"/>
      <c r="W395" s="34">
        <v>43605</v>
      </c>
      <c r="X395" s="34">
        <v>43696</v>
      </c>
      <c r="Y395" s="36">
        <v>768696</v>
      </c>
      <c r="Z395" s="36">
        <v>768696</v>
      </c>
      <c r="AA395" s="34">
        <v>43598</v>
      </c>
      <c r="AB395" s="32"/>
      <c r="AC395" s="36">
        <v>768696</v>
      </c>
      <c r="AD395" s="36"/>
      <c r="AE395" s="28" t="s">
        <v>95</v>
      </c>
      <c r="AF395" s="40">
        <f t="shared" si="0"/>
        <v>20</v>
      </c>
      <c r="AG395" s="40">
        <f t="shared" si="1"/>
        <v>5</v>
      </c>
      <c r="AH395" s="40" t="str">
        <f t="shared" si="2"/>
        <v>568448971205</v>
      </c>
      <c r="AI395" s="44">
        <f t="shared" si="3"/>
        <v>768696</v>
      </c>
      <c r="AJ395" s="47">
        <f>IF(AD395&lt;10000,IFERROR(VLOOKUP(AH395,'BK06'!$X$9:$Y$1196,2,0),""),AD395)</f>
        <v>768696</v>
      </c>
      <c r="AK395" s="49" t="str">
        <f>IFERROR(VLOOKUP(AH395,'BK06'!$X$9:$Z$1164,3,0),"")</f>
        <v>AC/018P-0350201</v>
      </c>
      <c r="AL395" s="40"/>
      <c r="AM395" s="51" t="str">
        <f t="shared" si="8"/>
        <v>QK co HDBH so 568448971 can phai dong phi 768696d vao ngay 20/5. Vui long lien he TVV de duoc ho tro thu phi!</v>
      </c>
      <c r="AN395" s="54" t="str">
        <f t="shared" si="5"/>
        <v>0983500488</v>
      </c>
    </row>
    <row r="396" spans="1:40" ht="13.5" customHeight="1">
      <c r="A396" s="25">
        <v>391</v>
      </c>
      <c r="B396" s="28" t="s">
        <v>74</v>
      </c>
      <c r="C396" s="28"/>
      <c r="D396" s="32" t="s">
        <v>80</v>
      </c>
      <c r="E396" s="28" t="s">
        <v>82</v>
      </c>
      <c r="F396" s="32" t="s">
        <v>83</v>
      </c>
      <c r="G396" s="28" t="s">
        <v>84</v>
      </c>
      <c r="H396" s="32" t="s">
        <v>85</v>
      </c>
      <c r="I396" s="28" t="s">
        <v>86</v>
      </c>
      <c r="J396" s="32" t="s">
        <v>202</v>
      </c>
      <c r="K396" s="28" t="s">
        <v>201</v>
      </c>
      <c r="L396" s="28" t="s">
        <v>4116</v>
      </c>
      <c r="M396" s="34">
        <v>41220</v>
      </c>
      <c r="N396" s="34"/>
      <c r="O396" s="28" t="s">
        <v>4573</v>
      </c>
      <c r="P396" s="28" t="s">
        <v>4574</v>
      </c>
      <c r="Q396" s="28" t="s">
        <v>1417</v>
      </c>
      <c r="R396" s="28"/>
      <c r="S396" s="28"/>
      <c r="T396" s="28" t="s">
        <v>4575</v>
      </c>
      <c r="U396" s="28" t="s">
        <v>4576</v>
      </c>
      <c r="V396" s="28"/>
      <c r="W396" s="34">
        <v>43605</v>
      </c>
      <c r="X396" s="34">
        <v>43788</v>
      </c>
      <c r="Y396" s="36">
        <v>3000000</v>
      </c>
      <c r="Z396" s="36"/>
      <c r="AA396" s="34"/>
      <c r="AB396" s="32"/>
      <c r="AC396" s="36">
        <v>3000000</v>
      </c>
      <c r="AD396" s="36"/>
      <c r="AE396" s="28" t="s">
        <v>95</v>
      </c>
      <c r="AF396" s="40">
        <f t="shared" si="0"/>
        <v>20</v>
      </c>
      <c r="AG396" s="40">
        <f t="shared" si="1"/>
        <v>5</v>
      </c>
      <c r="AH396" s="40" t="str">
        <f t="shared" si="2"/>
        <v>568401469205</v>
      </c>
      <c r="AI396" s="44">
        <f t="shared" si="3"/>
        <v>3000000</v>
      </c>
      <c r="AJ396" s="47" t="str">
        <f>IF(AD396&lt;10000,IFERROR(VLOOKUP(AH396,'BK06'!$X$9:$Y$1196,2,0),""),AD396)</f>
        <v/>
      </c>
      <c r="AK396" s="49" t="str">
        <f>IFERROR(VLOOKUP(AH396,'BK06'!$X$9:$Z$1164,3,0),"")</f>
        <v/>
      </c>
      <c r="AL396" s="40"/>
      <c r="AM396" s="51" t="str">
        <f t="shared" si="8"/>
        <v>QK co HDBH so 568401469 can phai dong phi 3000000d vao ngay 20/5. Vui long lien he TVV de duoc ho tro thu phi!</v>
      </c>
      <c r="AN396" s="54" t="str">
        <f t="shared" si="5"/>
        <v>0979 530 366</v>
      </c>
    </row>
    <row r="397" spans="1:40" ht="13.5" customHeight="1">
      <c r="A397" s="25">
        <v>392</v>
      </c>
      <c r="B397" s="28" t="s">
        <v>74</v>
      </c>
      <c r="C397" s="28"/>
      <c r="D397" s="32" t="s">
        <v>80</v>
      </c>
      <c r="E397" s="28" t="s">
        <v>82</v>
      </c>
      <c r="F397" s="32" t="s">
        <v>83</v>
      </c>
      <c r="G397" s="28" t="s">
        <v>84</v>
      </c>
      <c r="H397" s="32" t="s">
        <v>85</v>
      </c>
      <c r="I397" s="28" t="s">
        <v>86</v>
      </c>
      <c r="J397" s="32" t="s">
        <v>202</v>
      </c>
      <c r="K397" s="28" t="s">
        <v>201</v>
      </c>
      <c r="L397" s="28" t="s">
        <v>4116</v>
      </c>
      <c r="M397" s="34">
        <v>41220</v>
      </c>
      <c r="N397" s="34"/>
      <c r="O397" s="28" t="s">
        <v>2191</v>
      </c>
      <c r="P397" s="28" t="s">
        <v>2192</v>
      </c>
      <c r="Q397" s="28" t="s">
        <v>347</v>
      </c>
      <c r="R397" s="28"/>
      <c r="S397" s="28"/>
      <c r="T397" s="28" t="s">
        <v>4577</v>
      </c>
      <c r="U397" s="28" t="s">
        <v>2190</v>
      </c>
      <c r="V397" s="28"/>
      <c r="W397" s="34">
        <v>43605</v>
      </c>
      <c r="X397" s="34">
        <v>43970</v>
      </c>
      <c r="Y397" s="36">
        <v>5000000</v>
      </c>
      <c r="Z397" s="36">
        <v>5000000</v>
      </c>
      <c r="AA397" s="34">
        <v>43605</v>
      </c>
      <c r="AB397" s="32"/>
      <c r="AC397" s="36">
        <v>5000000</v>
      </c>
      <c r="AD397" s="36"/>
      <c r="AE397" s="28" t="s">
        <v>95</v>
      </c>
      <c r="AF397" s="40">
        <f t="shared" si="0"/>
        <v>20</v>
      </c>
      <c r="AG397" s="40">
        <f t="shared" si="1"/>
        <v>5</v>
      </c>
      <c r="AH397" s="40" t="str">
        <f t="shared" si="2"/>
        <v>568240126205</v>
      </c>
      <c r="AI397" s="44">
        <f t="shared" si="3"/>
        <v>5000000</v>
      </c>
      <c r="AJ397" s="47">
        <f>IF(AD397&lt;10000,IFERROR(VLOOKUP(AH397,'BK06'!$X$9:$Y$1196,2,0),""),AD397)</f>
        <v>5000000</v>
      </c>
      <c r="AK397" s="49" t="str">
        <f>IFERROR(VLOOKUP(AH397,'BK06'!$X$9:$Z$1164,3,0),"")</f>
        <v>AC/018P-0350197</v>
      </c>
      <c r="AL397" s="40"/>
      <c r="AM397" s="51" t="str">
        <f t="shared" si="8"/>
        <v>QK co HDBH so 568240126 can phai dong phi 5000000d vao ngay 20/5. Vui long lien he TVV de duoc ho tro thu phi!</v>
      </c>
      <c r="AN397" s="54" t="str">
        <f t="shared" si="5"/>
        <v>01695945933</v>
      </c>
    </row>
    <row r="398" spans="1:40" ht="13.5" customHeight="1">
      <c r="A398" s="25">
        <v>393</v>
      </c>
      <c r="B398" s="28" t="s">
        <v>74</v>
      </c>
      <c r="C398" s="28"/>
      <c r="D398" s="32" t="s">
        <v>80</v>
      </c>
      <c r="E398" s="28" t="s">
        <v>82</v>
      </c>
      <c r="F398" s="32" t="s">
        <v>83</v>
      </c>
      <c r="G398" s="28" t="s">
        <v>84</v>
      </c>
      <c r="H398" s="32" t="s">
        <v>85</v>
      </c>
      <c r="I398" s="28" t="s">
        <v>86</v>
      </c>
      <c r="J398" s="32" t="s">
        <v>202</v>
      </c>
      <c r="K398" s="28" t="s">
        <v>201</v>
      </c>
      <c r="L398" s="28" t="s">
        <v>4116</v>
      </c>
      <c r="M398" s="34">
        <v>41220</v>
      </c>
      <c r="N398" s="34"/>
      <c r="O398" s="28" t="s">
        <v>2235</v>
      </c>
      <c r="P398" s="28" t="s">
        <v>2236</v>
      </c>
      <c r="Q398" s="28" t="s">
        <v>4578</v>
      </c>
      <c r="R398" s="28"/>
      <c r="S398" s="28"/>
      <c r="T398" s="28" t="s">
        <v>4579</v>
      </c>
      <c r="U398" s="28" t="s">
        <v>2234</v>
      </c>
      <c r="V398" s="28"/>
      <c r="W398" s="34">
        <v>43606</v>
      </c>
      <c r="X398" s="34">
        <v>43697</v>
      </c>
      <c r="Y398" s="36">
        <v>760344</v>
      </c>
      <c r="Z398" s="36">
        <v>760344</v>
      </c>
      <c r="AA398" s="34">
        <v>43609</v>
      </c>
      <c r="AB398" s="32"/>
      <c r="AC398" s="36">
        <v>760344</v>
      </c>
      <c r="AD398" s="36"/>
      <c r="AE398" s="28" t="s">
        <v>95</v>
      </c>
      <c r="AF398" s="40">
        <f t="shared" si="0"/>
        <v>21</v>
      </c>
      <c r="AG398" s="40">
        <f t="shared" si="1"/>
        <v>5</v>
      </c>
      <c r="AH398" s="40" t="str">
        <f t="shared" si="2"/>
        <v>568401420215</v>
      </c>
      <c r="AI398" s="44">
        <f t="shared" si="3"/>
        <v>760344</v>
      </c>
      <c r="AJ398" s="47">
        <f>IF(AD398&lt;10000,IFERROR(VLOOKUP(AH398,'BK06'!$X$9:$Y$1196,2,0),""),AD398)</f>
        <v>760344</v>
      </c>
      <c r="AK398" s="49" t="str">
        <f>IFERROR(VLOOKUP(AH398,'BK06'!$X$9:$Z$1164,3,0),"")</f>
        <v>AC/018P-0350207</v>
      </c>
      <c r="AL398" s="40"/>
      <c r="AM398" s="51" t="str">
        <f t="shared" si="8"/>
        <v>QK co HDBH so 568401420 can phai dong phi 760344d vao ngay 21/5. Vui long lien he TVV de duoc ho tro thu phi!</v>
      </c>
      <c r="AN398" s="54" t="str">
        <f t="shared" si="5"/>
        <v>01629 631 220</v>
      </c>
    </row>
    <row r="399" spans="1:40" ht="13.5" customHeight="1">
      <c r="A399" s="25">
        <v>394</v>
      </c>
      <c r="B399" s="28" t="s">
        <v>74</v>
      </c>
      <c r="C399" s="28"/>
      <c r="D399" s="32" t="s">
        <v>80</v>
      </c>
      <c r="E399" s="28" t="s">
        <v>82</v>
      </c>
      <c r="F399" s="32" t="s">
        <v>83</v>
      </c>
      <c r="G399" s="28" t="s">
        <v>84</v>
      </c>
      <c r="H399" s="32" t="s">
        <v>85</v>
      </c>
      <c r="I399" s="28" t="s">
        <v>86</v>
      </c>
      <c r="J399" s="32" t="s">
        <v>202</v>
      </c>
      <c r="K399" s="28" t="s">
        <v>201</v>
      </c>
      <c r="L399" s="28" t="s">
        <v>4116</v>
      </c>
      <c r="M399" s="34">
        <v>41220</v>
      </c>
      <c r="N399" s="34"/>
      <c r="O399" s="28" t="s">
        <v>2230</v>
      </c>
      <c r="P399" s="28" t="s">
        <v>2231</v>
      </c>
      <c r="Q399" s="28" t="s">
        <v>4578</v>
      </c>
      <c r="R399" s="28"/>
      <c r="S399" s="28"/>
      <c r="T399" s="28" t="s">
        <v>4580</v>
      </c>
      <c r="U399" s="28" t="s">
        <v>2229</v>
      </c>
      <c r="V399" s="28"/>
      <c r="W399" s="34">
        <v>43606</v>
      </c>
      <c r="X399" s="34">
        <v>43697</v>
      </c>
      <c r="Y399" s="36">
        <v>764040</v>
      </c>
      <c r="Z399" s="36">
        <v>764040</v>
      </c>
      <c r="AA399" s="34">
        <v>43609</v>
      </c>
      <c r="AB399" s="32"/>
      <c r="AC399" s="36">
        <v>764040</v>
      </c>
      <c r="AD399" s="36"/>
      <c r="AE399" s="28" t="s">
        <v>95</v>
      </c>
      <c r="AF399" s="40">
        <f t="shared" si="0"/>
        <v>21</v>
      </c>
      <c r="AG399" s="40">
        <f t="shared" si="1"/>
        <v>5</v>
      </c>
      <c r="AH399" s="40" t="str">
        <f t="shared" si="2"/>
        <v>568401402215</v>
      </c>
      <c r="AI399" s="44">
        <f t="shared" si="3"/>
        <v>764040</v>
      </c>
      <c r="AJ399" s="47">
        <f>IF(AD399&lt;10000,IFERROR(VLOOKUP(AH399,'BK06'!$X$9:$Y$1196,2,0),""),AD399)</f>
        <v>764040</v>
      </c>
      <c r="AK399" s="49" t="str">
        <f>IFERROR(VLOOKUP(AH399,'BK06'!$X$9:$Z$1164,3,0),"")</f>
        <v>AC/018P-0350206</v>
      </c>
      <c r="AL399" s="40"/>
      <c r="AM399" s="51" t="str">
        <f t="shared" si="8"/>
        <v>QK co HDBH so 568401402 can phai dong phi 764040d vao ngay 21/5. Vui long lien he TVV de duoc ho tro thu phi!</v>
      </c>
      <c r="AN399" s="54" t="str">
        <f t="shared" si="5"/>
        <v>01677 280 558</v>
      </c>
    </row>
    <row r="400" spans="1:40" ht="13.5" customHeight="1">
      <c r="A400" s="25">
        <v>395</v>
      </c>
      <c r="B400" s="28" t="s">
        <v>74</v>
      </c>
      <c r="C400" s="28"/>
      <c r="D400" s="32" t="s">
        <v>80</v>
      </c>
      <c r="E400" s="28" t="s">
        <v>82</v>
      </c>
      <c r="F400" s="32" t="s">
        <v>83</v>
      </c>
      <c r="G400" s="28" t="s">
        <v>84</v>
      </c>
      <c r="H400" s="32" t="s">
        <v>85</v>
      </c>
      <c r="I400" s="28" t="s">
        <v>86</v>
      </c>
      <c r="J400" s="32" t="s">
        <v>202</v>
      </c>
      <c r="K400" s="28" t="s">
        <v>201</v>
      </c>
      <c r="L400" s="28" t="s">
        <v>4116</v>
      </c>
      <c r="M400" s="34">
        <v>41220</v>
      </c>
      <c r="N400" s="34"/>
      <c r="O400" s="28" t="s">
        <v>4581</v>
      </c>
      <c r="P400" s="28" t="s">
        <v>506</v>
      </c>
      <c r="Q400" s="28" t="s">
        <v>4328</v>
      </c>
      <c r="R400" s="28"/>
      <c r="S400" s="28"/>
      <c r="T400" s="28" t="s">
        <v>4582</v>
      </c>
      <c r="U400" s="28" t="s">
        <v>4583</v>
      </c>
      <c r="V400" s="28"/>
      <c r="W400" s="34">
        <v>43606</v>
      </c>
      <c r="X400" s="34">
        <v>43697</v>
      </c>
      <c r="Y400" s="36">
        <v>766492</v>
      </c>
      <c r="Z400" s="36"/>
      <c r="AA400" s="34"/>
      <c r="AB400" s="32"/>
      <c r="AC400" s="36">
        <v>766492</v>
      </c>
      <c r="AD400" s="36"/>
      <c r="AE400" s="28" t="s">
        <v>95</v>
      </c>
      <c r="AF400" s="40">
        <f t="shared" si="0"/>
        <v>21</v>
      </c>
      <c r="AG400" s="40">
        <f t="shared" si="1"/>
        <v>5</v>
      </c>
      <c r="AH400" s="40" t="str">
        <f t="shared" si="2"/>
        <v>568403576215</v>
      </c>
      <c r="AI400" s="44">
        <f t="shared" si="3"/>
        <v>766492</v>
      </c>
      <c r="AJ400" s="47" t="str">
        <f>IF(AD400&lt;10000,IFERROR(VLOOKUP(AH400,'BK06'!$X$9:$Y$1196,2,0),""),AD400)</f>
        <v/>
      </c>
      <c r="AK400" s="49" t="str">
        <f>IFERROR(VLOOKUP(AH400,'BK06'!$X$9:$Z$1164,3,0),"")</f>
        <v/>
      </c>
      <c r="AL400" s="40"/>
      <c r="AM400" s="51" t="str">
        <f t="shared" si="8"/>
        <v>QK co HDBH so 568403576 can phai dong phi 766492d vao ngay 21/5. Vui long lien he TVV de duoc ho tro thu phi!</v>
      </c>
      <c r="AN400" s="54" t="str">
        <f t="shared" si="5"/>
        <v>01668 813 291</v>
      </c>
    </row>
    <row r="401" spans="1:40" ht="13.5" customHeight="1">
      <c r="A401" s="25">
        <v>396</v>
      </c>
      <c r="B401" s="28" t="s">
        <v>74</v>
      </c>
      <c r="C401" s="28"/>
      <c r="D401" s="32" t="s">
        <v>80</v>
      </c>
      <c r="E401" s="28" t="s">
        <v>82</v>
      </c>
      <c r="F401" s="32" t="s">
        <v>83</v>
      </c>
      <c r="G401" s="28" t="s">
        <v>84</v>
      </c>
      <c r="H401" s="32" t="s">
        <v>85</v>
      </c>
      <c r="I401" s="28" t="s">
        <v>86</v>
      </c>
      <c r="J401" s="32" t="s">
        <v>202</v>
      </c>
      <c r="K401" s="28" t="s">
        <v>201</v>
      </c>
      <c r="L401" s="28" t="s">
        <v>4116</v>
      </c>
      <c r="M401" s="34">
        <v>41220</v>
      </c>
      <c r="N401" s="34"/>
      <c r="O401" s="28" t="s">
        <v>4584</v>
      </c>
      <c r="P401" s="28" t="s">
        <v>4585</v>
      </c>
      <c r="Q401" s="28" t="s">
        <v>4340</v>
      </c>
      <c r="R401" s="28"/>
      <c r="S401" s="28"/>
      <c r="T401" s="28" t="s">
        <v>4586</v>
      </c>
      <c r="U401" s="28" t="s">
        <v>4587</v>
      </c>
      <c r="V401" s="28"/>
      <c r="W401" s="34">
        <v>43606</v>
      </c>
      <c r="X401" s="34">
        <v>43697</v>
      </c>
      <c r="Y401" s="36">
        <v>760668</v>
      </c>
      <c r="Z401" s="36"/>
      <c r="AA401" s="34"/>
      <c r="AB401" s="32"/>
      <c r="AC401" s="36">
        <v>760668</v>
      </c>
      <c r="AD401" s="36"/>
      <c r="AE401" s="28" t="s">
        <v>95</v>
      </c>
      <c r="AF401" s="40">
        <f t="shared" si="0"/>
        <v>21</v>
      </c>
      <c r="AG401" s="40">
        <f t="shared" si="1"/>
        <v>5</v>
      </c>
      <c r="AH401" s="40" t="str">
        <f t="shared" si="2"/>
        <v>568401450215</v>
      </c>
      <c r="AI401" s="44">
        <f t="shared" si="3"/>
        <v>760668</v>
      </c>
      <c r="AJ401" s="47" t="str">
        <f>IF(AD401&lt;10000,IFERROR(VLOOKUP(AH401,'BK06'!$X$9:$Y$1196,2,0),""),AD401)</f>
        <v/>
      </c>
      <c r="AK401" s="49" t="str">
        <f>IFERROR(VLOOKUP(AH401,'BK06'!$X$9:$Z$1164,3,0),"")</f>
        <v/>
      </c>
      <c r="AL401" s="40"/>
      <c r="AM401" s="51" t="str">
        <f t="shared" si="8"/>
        <v>QK co HDBH so 568401450 can phai dong phi 760668d vao ngay 21/5. Vui long lien he TVV de duoc ho tro thu phi!</v>
      </c>
      <c r="AN401" s="54" t="str">
        <f t="shared" si="5"/>
        <v>0987 519 233</v>
      </c>
    </row>
    <row r="402" spans="1:40" ht="13.5" customHeight="1">
      <c r="A402" s="25">
        <v>397</v>
      </c>
      <c r="B402" s="28" t="s">
        <v>74</v>
      </c>
      <c r="C402" s="28"/>
      <c r="D402" s="32" t="s">
        <v>80</v>
      </c>
      <c r="E402" s="28" t="s">
        <v>82</v>
      </c>
      <c r="F402" s="32" t="s">
        <v>83</v>
      </c>
      <c r="G402" s="28" t="s">
        <v>84</v>
      </c>
      <c r="H402" s="32" t="s">
        <v>85</v>
      </c>
      <c r="I402" s="28" t="s">
        <v>86</v>
      </c>
      <c r="J402" s="32" t="s">
        <v>202</v>
      </c>
      <c r="K402" s="28" t="s">
        <v>201</v>
      </c>
      <c r="L402" s="28" t="s">
        <v>4116</v>
      </c>
      <c r="M402" s="34">
        <v>41220</v>
      </c>
      <c r="N402" s="34"/>
      <c r="O402" s="28" t="s">
        <v>4588</v>
      </c>
      <c r="P402" s="28" t="s">
        <v>506</v>
      </c>
      <c r="Q402" s="28" t="s">
        <v>4328</v>
      </c>
      <c r="R402" s="28"/>
      <c r="S402" s="28"/>
      <c r="T402" s="28" t="s">
        <v>4582</v>
      </c>
      <c r="U402" s="28" t="s">
        <v>4589</v>
      </c>
      <c r="V402" s="28"/>
      <c r="W402" s="34">
        <v>43606</v>
      </c>
      <c r="X402" s="34">
        <v>43697</v>
      </c>
      <c r="Y402" s="36">
        <v>766492</v>
      </c>
      <c r="Z402" s="36"/>
      <c r="AA402" s="34"/>
      <c r="AB402" s="32"/>
      <c r="AC402" s="36">
        <v>766492</v>
      </c>
      <c r="AD402" s="36"/>
      <c r="AE402" s="28" t="s">
        <v>95</v>
      </c>
      <c r="AF402" s="40">
        <f t="shared" si="0"/>
        <v>21</v>
      </c>
      <c r="AG402" s="40">
        <f t="shared" si="1"/>
        <v>5</v>
      </c>
      <c r="AH402" s="40" t="str">
        <f t="shared" si="2"/>
        <v>568403599215</v>
      </c>
      <c r="AI402" s="44">
        <f t="shared" si="3"/>
        <v>766492</v>
      </c>
      <c r="AJ402" s="47" t="str">
        <f>IF(AD402&lt;10000,IFERROR(VLOOKUP(AH402,'BK06'!$X$9:$Y$1196,2,0),""),AD402)</f>
        <v/>
      </c>
      <c r="AK402" s="49" t="str">
        <f>IFERROR(VLOOKUP(AH402,'BK06'!$X$9:$Z$1164,3,0),"")</f>
        <v/>
      </c>
      <c r="AL402" s="40"/>
      <c r="AM402" s="51" t="str">
        <f t="shared" si="8"/>
        <v>QK co HDBH so 568403599 can phai dong phi 766492d vao ngay 21/5. Vui long lien he TVV de duoc ho tro thu phi!</v>
      </c>
      <c r="AN402" s="54" t="str">
        <f t="shared" si="5"/>
        <v>01668 813 291</v>
      </c>
    </row>
    <row r="403" spans="1:40" ht="13.5" customHeight="1">
      <c r="A403" s="25">
        <v>398</v>
      </c>
      <c r="B403" s="28" t="s">
        <v>74</v>
      </c>
      <c r="C403" s="28"/>
      <c r="D403" s="32" t="s">
        <v>80</v>
      </c>
      <c r="E403" s="28" t="s">
        <v>82</v>
      </c>
      <c r="F403" s="32" t="s">
        <v>83</v>
      </c>
      <c r="G403" s="28" t="s">
        <v>84</v>
      </c>
      <c r="H403" s="32" t="s">
        <v>85</v>
      </c>
      <c r="I403" s="28" t="s">
        <v>86</v>
      </c>
      <c r="J403" s="32" t="s">
        <v>202</v>
      </c>
      <c r="K403" s="28" t="s">
        <v>201</v>
      </c>
      <c r="L403" s="28" t="s">
        <v>4116</v>
      </c>
      <c r="M403" s="34">
        <v>41220</v>
      </c>
      <c r="N403" s="34"/>
      <c r="O403" s="28" t="s">
        <v>2240</v>
      </c>
      <c r="P403" s="28" t="s">
        <v>2241</v>
      </c>
      <c r="Q403" s="28" t="s">
        <v>1575</v>
      </c>
      <c r="R403" s="28"/>
      <c r="S403" s="28"/>
      <c r="T403" s="28" t="s">
        <v>4590</v>
      </c>
      <c r="U403" s="28" t="s">
        <v>2239</v>
      </c>
      <c r="V403" s="28"/>
      <c r="W403" s="34">
        <v>43607</v>
      </c>
      <c r="X403" s="34">
        <v>43698</v>
      </c>
      <c r="Y403" s="36">
        <v>764388</v>
      </c>
      <c r="Z403" s="36">
        <v>764388</v>
      </c>
      <c r="AA403" s="34">
        <v>43609</v>
      </c>
      <c r="AB403" s="32"/>
      <c r="AC403" s="36">
        <v>764388</v>
      </c>
      <c r="AD403" s="36"/>
      <c r="AE403" s="28" t="s">
        <v>95</v>
      </c>
      <c r="AF403" s="40">
        <f t="shared" si="0"/>
        <v>22</v>
      </c>
      <c r="AG403" s="40">
        <f t="shared" si="1"/>
        <v>5</v>
      </c>
      <c r="AH403" s="40" t="str">
        <f t="shared" si="2"/>
        <v>568281297225</v>
      </c>
      <c r="AI403" s="44">
        <f t="shared" si="3"/>
        <v>764388</v>
      </c>
      <c r="AJ403" s="47">
        <f>IF(AD403&lt;10000,IFERROR(VLOOKUP(AH403,'BK06'!$X$9:$Y$1196,2,0),""),AD403)</f>
        <v>764388</v>
      </c>
      <c r="AK403" s="49" t="str">
        <f>IFERROR(VLOOKUP(AH403,'BK06'!$X$9:$Z$1164,3,0),"")</f>
        <v>AC/018P-0350211</v>
      </c>
      <c r="AL403" s="40"/>
      <c r="AM403" s="51" t="str">
        <f t="shared" si="8"/>
        <v>QK co HDBH so 568281297 can phai dong phi 764388d vao ngay 22/5. Vui long lien he TVV de duoc ho tro thu phi!</v>
      </c>
      <c r="AN403" s="54" t="str">
        <f t="shared" si="5"/>
        <v>0972 271 735</v>
      </c>
    </row>
    <row r="404" spans="1:40" ht="13.5" customHeight="1">
      <c r="A404" s="25">
        <v>399</v>
      </c>
      <c r="B404" s="28" t="s">
        <v>74</v>
      </c>
      <c r="C404" s="28"/>
      <c r="D404" s="32" t="s">
        <v>80</v>
      </c>
      <c r="E404" s="28" t="s">
        <v>82</v>
      </c>
      <c r="F404" s="32" t="s">
        <v>83</v>
      </c>
      <c r="G404" s="28" t="s">
        <v>84</v>
      </c>
      <c r="H404" s="32" t="s">
        <v>85</v>
      </c>
      <c r="I404" s="28" t="s">
        <v>86</v>
      </c>
      <c r="J404" s="32" t="s">
        <v>202</v>
      </c>
      <c r="K404" s="28" t="s">
        <v>201</v>
      </c>
      <c r="L404" s="28" t="s">
        <v>4116</v>
      </c>
      <c r="M404" s="34">
        <v>41220</v>
      </c>
      <c r="N404" s="34"/>
      <c r="O404" s="28" t="s">
        <v>4591</v>
      </c>
      <c r="P404" s="28" t="s">
        <v>1698</v>
      </c>
      <c r="Q404" s="28" t="s">
        <v>2483</v>
      </c>
      <c r="R404" s="28"/>
      <c r="S404" s="28" t="s">
        <v>2484</v>
      </c>
      <c r="T404" s="28"/>
      <c r="U404" s="28" t="s">
        <v>4592</v>
      </c>
      <c r="V404" s="28"/>
      <c r="W404" s="34">
        <v>43609</v>
      </c>
      <c r="X404" s="34">
        <v>43974</v>
      </c>
      <c r="Y404" s="36">
        <v>3099267</v>
      </c>
      <c r="Z404" s="36"/>
      <c r="AA404" s="34"/>
      <c r="AB404" s="32"/>
      <c r="AC404" s="36">
        <v>3099267</v>
      </c>
      <c r="AD404" s="36"/>
      <c r="AE404" s="28" t="s">
        <v>95</v>
      </c>
      <c r="AF404" s="40">
        <f t="shared" si="0"/>
        <v>24</v>
      </c>
      <c r="AG404" s="40">
        <f t="shared" si="1"/>
        <v>5</v>
      </c>
      <c r="AH404" s="40" t="str">
        <f t="shared" si="2"/>
        <v>568242658245</v>
      </c>
      <c r="AI404" s="44">
        <f t="shared" si="3"/>
        <v>3099267</v>
      </c>
      <c r="AJ404" s="47" t="str">
        <f>IF(AD404&lt;10000,IFERROR(VLOOKUP(AH404,'BK06'!$X$9:$Y$1196,2,0),""),AD404)</f>
        <v/>
      </c>
      <c r="AK404" s="49" t="str">
        <f>IFERROR(VLOOKUP(AH404,'BK06'!$X$9:$Z$1164,3,0),"")</f>
        <v/>
      </c>
      <c r="AL404" s="40"/>
      <c r="AM404" s="51" t="str">
        <f t="shared" si="8"/>
        <v>QK co HDBH so 568242658 can phai dong phi 3099267d vao ngay 24/5. Vui long lien he TVV de duoc ho tro thu phi!</v>
      </c>
      <c r="AN404" s="54" t="str">
        <f t="shared" si="5"/>
        <v>01249828962</v>
      </c>
    </row>
    <row r="405" spans="1:40" ht="13.5" customHeight="1">
      <c r="A405" s="25">
        <v>400</v>
      </c>
      <c r="B405" s="28" t="s">
        <v>74</v>
      </c>
      <c r="C405" s="28"/>
      <c r="D405" s="32" t="s">
        <v>80</v>
      </c>
      <c r="E405" s="28" t="s">
        <v>82</v>
      </c>
      <c r="F405" s="32" t="s">
        <v>83</v>
      </c>
      <c r="G405" s="28" t="s">
        <v>84</v>
      </c>
      <c r="H405" s="32" t="s">
        <v>85</v>
      </c>
      <c r="I405" s="28" t="s">
        <v>86</v>
      </c>
      <c r="J405" s="32" t="s">
        <v>202</v>
      </c>
      <c r="K405" s="28" t="s">
        <v>201</v>
      </c>
      <c r="L405" s="28" t="s">
        <v>4116</v>
      </c>
      <c r="M405" s="34">
        <v>41220</v>
      </c>
      <c r="N405" s="34"/>
      <c r="O405" s="28" t="s">
        <v>2255</v>
      </c>
      <c r="P405" s="28" t="s">
        <v>2256</v>
      </c>
      <c r="Q405" s="28" t="s">
        <v>539</v>
      </c>
      <c r="R405" s="28"/>
      <c r="S405" s="28"/>
      <c r="T405" s="28" t="s">
        <v>4593</v>
      </c>
      <c r="U405" s="28" t="s">
        <v>2254</v>
      </c>
      <c r="V405" s="28"/>
      <c r="W405" s="34">
        <v>43609</v>
      </c>
      <c r="X405" s="34">
        <v>43700</v>
      </c>
      <c r="Y405" s="36">
        <v>1557501</v>
      </c>
      <c r="Z405" s="36">
        <v>1557501</v>
      </c>
      <c r="AA405" s="34">
        <v>43607</v>
      </c>
      <c r="AB405" s="32"/>
      <c r="AC405" s="36">
        <v>1557501</v>
      </c>
      <c r="AD405" s="36"/>
      <c r="AE405" s="28" t="s">
        <v>95</v>
      </c>
      <c r="AF405" s="40">
        <f t="shared" si="0"/>
        <v>24</v>
      </c>
      <c r="AG405" s="40">
        <f t="shared" si="1"/>
        <v>5</v>
      </c>
      <c r="AH405" s="40" t="str">
        <f t="shared" si="2"/>
        <v>568242310245</v>
      </c>
      <c r="AI405" s="44">
        <f t="shared" si="3"/>
        <v>1557501</v>
      </c>
      <c r="AJ405" s="47">
        <f>IF(AD405&lt;10000,IFERROR(VLOOKUP(AH405,'BK06'!$X$9:$Y$1196,2,0),""),AD405)</f>
        <v>1557501</v>
      </c>
      <c r="AK405" s="49" t="str">
        <f>IFERROR(VLOOKUP(AH405,'BK06'!$X$9:$Z$1164,3,0),"")</f>
        <v>AC/018P-0350214</v>
      </c>
      <c r="AL405" s="40"/>
      <c r="AM405" s="51" t="str">
        <f t="shared" si="8"/>
        <v>QK co HDBH so 568242310 can phai dong phi 1557501d vao ngay 24/5. Vui long lien he TVV de duoc ho tro thu phi!</v>
      </c>
      <c r="AN405" s="54" t="str">
        <f t="shared" si="5"/>
        <v>01674226792</v>
      </c>
    </row>
    <row r="406" spans="1:40" ht="13.5" customHeight="1">
      <c r="A406" s="25">
        <v>401</v>
      </c>
      <c r="B406" s="28" t="s">
        <v>74</v>
      </c>
      <c r="C406" s="28"/>
      <c r="D406" s="32" t="s">
        <v>80</v>
      </c>
      <c r="E406" s="28" t="s">
        <v>82</v>
      </c>
      <c r="F406" s="32" t="s">
        <v>83</v>
      </c>
      <c r="G406" s="28" t="s">
        <v>84</v>
      </c>
      <c r="H406" s="32" t="s">
        <v>85</v>
      </c>
      <c r="I406" s="28" t="s">
        <v>86</v>
      </c>
      <c r="J406" s="32" t="s">
        <v>202</v>
      </c>
      <c r="K406" s="28" t="s">
        <v>201</v>
      </c>
      <c r="L406" s="28" t="s">
        <v>4116</v>
      </c>
      <c r="M406" s="34">
        <v>41220</v>
      </c>
      <c r="N406" s="34"/>
      <c r="O406" s="28" t="s">
        <v>2248</v>
      </c>
      <c r="P406" s="28" t="s">
        <v>2249</v>
      </c>
      <c r="Q406" s="28" t="s">
        <v>539</v>
      </c>
      <c r="R406" s="28"/>
      <c r="S406" s="28"/>
      <c r="T406" s="28" t="s">
        <v>4594</v>
      </c>
      <c r="U406" s="28" t="s">
        <v>2247</v>
      </c>
      <c r="V406" s="28"/>
      <c r="W406" s="34">
        <v>43609</v>
      </c>
      <c r="X406" s="34">
        <v>43792</v>
      </c>
      <c r="Y406" s="36">
        <v>1531089</v>
      </c>
      <c r="Z406" s="36">
        <v>1531089</v>
      </c>
      <c r="AA406" s="34">
        <v>43603</v>
      </c>
      <c r="AB406" s="32"/>
      <c r="AC406" s="36">
        <v>1531089</v>
      </c>
      <c r="AD406" s="36"/>
      <c r="AE406" s="28" t="s">
        <v>95</v>
      </c>
      <c r="AF406" s="40">
        <f t="shared" si="0"/>
        <v>24</v>
      </c>
      <c r="AG406" s="40">
        <f t="shared" si="1"/>
        <v>5</v>
      </c>
      <c r="AH406" s="40" t="str">
        <f t="shared" si="2"/>
        <v>568242188245</v>
      </c>
      <c r="AI406" s="44">
        <f t="shared" si="3"/>
        <v>1531089</v>
      </c>
      <c r="AJ406" s="47">
        <f>IF(AD406&lt;10000,IFERROR(VLOOKUP(AH406,'BK06'!$X$9:$Y$1196,2,0),""),AD406)</f>
        <v>1531089</v>
      </c>
      <c r="AK406" s="49" t="str">
        <f>IFERROR(VLOOKUP(AH406,'BK06'!$X$9:$Z$1164,3,0),"")</f>
        <v>AC/018P-0350213</v>
      </c>
      <c r="AL406" s="40"/>
      <c r="AM406" s="51" t="str">
        <f t="shared" si="8"/>
        <v>QK co HDBH so 568242188 can phai dong phi 1531089d vao ngay 24/5. Vui long lien he TVV de duoc ho tro thu phi!</v>
      </c>
      <c r="AN406" s="54" t="str">
        <f t="shared" si="5"/>
        <v>01646790380</v>
      </c>
    </row>
    <row r="407" spans="1:40" ht="13.5" customHeight="1">
      <c r="A407" s="25">
        <v>402</v>
      </c>
      <c r="B407" s="28" t="s">
        <v>74</v>
      </c>
      <c r="C407" s="28"/>
      <c r="D407" s="32" t="s">
        <v>80</v>
      </c>
      <c r="E407" s="28" t="s">
        <v>82</v>
      </c>
      <c r="F407" s="32" t="s">
        <v>83</v>
      </c>
      <c r="G407" s="28" t="s">
        <v>84</v>
      </c>
      <c r="H407" s="32" t="s">
        <v>85</v>
      </c>
      <c r="I407" s="28" t="s">
        <v>86</v>
      </c>
      <c r="J407" s="32" t="s">
        <v>202</v>
      </c>
      <c r="K407" s="28" t="s">
        <v>201</v>
      </c>
      <c r="L407" s="28" t="s">
        <v>4116</v>
      </c>
      <c r="M407" s="34">
        <v>41220</v>
      </c>
      <c r="N407" s="34"/>
      <c r="O407" s="28" t="s">
        <v>2244</v>
      </c>
      <c r="P407" s="28" t="s">
        <v>2245</v>
      </c>
      <c r="Q407" s="28" t="s">
        <v>539</v>
      </c>
      <c r="R407" s="28"/>
      <c r="S407" s="28"/>
      <c r="T407" s="28" t="s">
        <v>4595</v>
      </c>
      <c r="U407" s="28" t="s">
        <v>2243</v>
      </c>
      <c r="V407" s="28"/>
      <c r="W407" s="34">
        <v>43609</v>
      </c>
      <c r="X407" s="34">
        <v>43974</v>
      </c>
      <c r="Y407" s="36">
        <v>3000000</v>
      </c>
      <c r="Z407" s="36">
        <v>3000000</v>
      </c>
      <c r="AA407" s="34">
        <v>43607</v>
      </c>
      <c r="AB407" s="32"/>
      <c r="AC407" s="36">
        <v>3000000</v>
      </c>
      <c r="AD407" s="36"/>
      <c r="AE407" s="28" t="s">
        <v>95</v>
      </c>
      <c r="AF407" s="40">
        <f t="shared" si="0"/>
        <v>24</v>
      </c>
      <c r="AG407" s="40">
        <f t="shared" si="1"/>
        <v>5</v>
      </c>
      <c r="AH407" s="40" t="str">
        <f t="shared" si="2"/>
        <v>568242170245</v>
      </c>
      <c r="AI407" s="44">
        <f t="shared" si="3"/>
        <v>3000000</v>
      </c>
      <c r="AJ407" s="47">
        <f>IF(AD407&lt;10000,IFERROR(VLOOKUP(AH407,'BK06'!$X$9:$Y$1196,2,0),""),AD407)</f>
        <v>3000000</v>
      </c>
      <c r="AK407" s="49" t="str">
        <f>IFERROR(VLOOKUP(AH407,'BK06'!$X$9:$Z$1164,3,0),"")</f>
        <v>AC/018P-0350212</v>
      </c>
      <c r="AL407" s="40"/>
      <c r="AM407" s="51" t="str">
        <f t="shared" si="8"/>
        <v>QK co HDBH so 568242170 can phai dong phi 3000000d vao ngay 24/5. Vui long lien he TVV de duoc ho tro thu phi!</v>
      </c>
      <c r="AN407" s="54" t="str">
        <f t="shared" si="5"/>
        <v>0333745429</v>
      </c>
    </row>
    <row r="408" spans="1:40" ht="13.5" customHeight="1">
      <c r="A408" s="25">
        <v>403</v>
      </c>
      <c r="B408" s="28" t="s">
        <v>74</v>
      </c>
      <c r="C408" s="28"/>
      <c r="D408" s="32" t="s">
        <v>80</v>
      </c>
      <c r="E408" s="28" t="s">
        <v>82</v>
      </c>
      <c r="F408" s="32" t="s">
        <v>83</v>
      </c>
      <c r="G408" s="28" t="s">
        <v>84</v>
      </c>
      <c r="H408" s="32" t="s">
        <v>85</v>
      </c>
      <c r="I408" s="28" t="s">
        <v>86</v>
      </c>
      <c r="J408" s="32" t="s">
        <v>202</v>
      </c>
      <c r="K408" s="28" t="s">
        <v>201</v>
      </c>
      <c r="L408" s="28" t="s">
        <v>4116</v>
      </c>
      <c r="M408" s="34">
        <v>41220</v>
      </c>
      <c r="N408" s="34"/>
      <c r="O408" s="28" t="s">
        <v>2264</v>
      </c>
      <c r="P408" s="28" t="s">
        <v>2265</v>
      </c>
      <c r="Q408" s="28" t="s">
        <v>4596</v>
      </c>
      <c r="R408" s="28"/>
      <c r="S408" s="28"/>
      <c r="T408" s="28" t="s">
        <v>4597</v>
      </c>
      <c r="U408" s="28" t="s">
        <v>2263</v>
      </c>
      <c r="V408" s="28"/>
      <c r="W408" s="34">
        <v>43609</v>
      </c>
      <c r="X408" s="34">
        <v>43974</v>
      </c>
      <c r="Y408" s="36">
        <v>3000000</v>
      </c>
      <c r="Z408" s="36">
        <v>3000000</v>
      </c>
      <c r="AA408" s="34">
        <v>43608</v>
      </c>
      <c r="AB408" s="32"/>
      <c r="AC408" s="36">
        <v>3000000</v>
      </c>
      <c r="AD408" s="36"/>
      <c r="AE408" s="28" t="s">
        <v>95</v>
      </c>
      <c r="AF408" s="40">
        <f t="shared" si="0"/>
        <v>24</v>
      </c>
      <c r="AG408" s="40">
        <f t="shared" si="1"/>
        <v>5</v>
      </c>
      <c r="AH408" s="40" t="str">
        <f t="shared" si="2"/>
        <v>568242615245</v>
      </c>
      <c r="AI408" s="44">
        <f t="shared" si="3"/>
        <v>3000000</v>
      </c>
      <c r="AJ408" s="47">
        <f>IF(AD408&lt;10000,IFERROR(VLOOKUP(AH408,'BK06'!$X$9:$Y$1196,2,0),""),AD408)</f>
        <v>3000000</v>
      </c>
      <c r="AK408" s="49" t="str">
        <f>IFERROR(VLOOKUP(AH408,'BK06'!$X$9:$Z$1164,3,0),"")</f>
        <v>AC/018P-0350216</v>
      </c>
      <c r="AL408" s="40"/>
      <c r="AM408" s="51" t="str">
        <f t="shared" si="8"/>
        <v>QK co HDBH so 568242615 can phai dong phi 3000000d vao ngay 24/5. Vui long lien he TVV de duoc ho tro thu phi!</v>
      </c>
      <c r="AN408" s="54" t="str">
        <f t="shared" si="5"/>
        <v>0987 081 645</v>
      </c>
    </row>
    <row r="409" spans="1:40" ht="13.5" customHeight="1">
      <c r="A409" s="25">
        <v>404</v>
      </c>
      <c r="B409" s="28" t="s">
        <v>74</v>
      </c>
      <c r="C409" s="28"/>
      <c r="D409" s="32" t="s">
        <v>80</v>
      </c>
      <c r="E409" s="28" t="s">
        <v>82</v>
      </c>
      <c r="F409" s="32" t="s">
        <v>83</v>
      </c>
      <c r="G409" s="28" t="s">
        <v>84</v>
      </c>
      <c r="H409" s="32" t="s">
        <v>85</v>
      </c>
      <c r="I409" s="28" t="s">
        <v>86</v>
      </c>
      <c r="J409" s="32" t="s">
        <v>202</v>
      </c>
      <c r="K409" s="28" t="s">
        <v>201</v>
      </c>
      <c r="L409" s="28" t="s">
        <v>4116</v>
      </c>
      <c r="M409" s="34">
        <v>41220</v>
      </c>
      <c r="N409" s="34"/>
      <c r="O409" s="28" t="s">
        <v>2268</v>
      </c>
      <c r="P409" s="28" t="s">
        <v>2269</v>
      </c>
      <c r="Q409" s="28" t="s">
        <v>539</v>
      </c>
      <c r="R409" s="28"/>
      <c r="S409" s="28"/>
      <c r="T409" s="28" t="s">
        <v>4595</v>
      </c>
      <c r="U409" s="28" t="s">
        <v>2267</v>
      </c>
      <c r="V409" s="28"/>
      <c r="W409" s="34">
        <v>43609</v>
      </c>
      <c r="X409" s="34">
        <v>43974</v>
      </c>
      <c r="Y409" s="36">
        <v>3000000</v>
      </c>
      <c r="Z409" s="36">
        <v>3000000</v>
      </c>
      <c r="AA409" s="34">
        <v>43607</v>
      </c>
      <c r="AB409" s="32"/>
      <c r="AC409" s="36">
        <v>3000000</v>
      </c>
      <c r="AD409" s="36"/>
      <c r="AE409" s="28" t="s">
        <v>95</v>
      </c>
      <c r="AF409" s="40">
        <f t="shared" si="0"/>
        <v>24</v>
      </c>
      <c r="AG409" s="40">
        <f t="shared" si="1"/>
        <v>5</v>
      </c>
      <c r="AH409" s="40" t="str">
        <f t="shared" si="2"/>
        <v>568242636245</v>
      </c>
      <c r="AI409" s="44">
        <f t="shared" si="3"/>
        <v>3000000</v>
      </c>
      <c r="AJ409" s="47">
        <f>IF(AD409&lt;10000,IFERROR(VLOOKUP(AH409,'BK06'!$X$9:$Y$1196,2,0),""),AD409)</f>
        <v>3000000</v>
      </c>
      <c r="AK409" s="49" t="str">
        <f>IFERROR(VLOOKUP(AH409,'BK06'!$X$9:$Z$1164,3,0),"")</f>
        <v>AC/018P-0350217</v>
      </c>
      <c r="AL409" s="40"/>
      <c r="AM409" s="51" t="str">
        <f t="shared" si="8"/>
        <v>QK co HDBH so 568242636 can phai dong phi 3000000d vao ngay 24/5. Vui long lien he TVV de duoc ho tro thu phi!</v>
      </c>
      <c r="AN409" s="54" t="str">
        <f t="shared" si="5"/>
        <v>0333745429</v>
      </c>
    </row>
    <row r="410" spans="1:40" ht="13.5" customHeight="1">
      <c r="A410" s="25">
        <v>405</v>
      </c>
      <c r="B410" s="28" t="s">
        <v>74</v>
      </c>
      <c r="C410" s="28"/>
      <c r="D410" s="32" t="s">
        <v>80</v>
      </c>
      <c r="E410" s="28" t="s">
        <v>82</v>
      </c>
      <c r="F410" s="32" t="s">
        <v>83</v>
      </c>
      <c r="G410" s="28" t="s">
        <v>84</v>
      </c>
      <c r="H410" s="32" t="s">
        <v>85</v>
      </c>
      <c r="I410" s="28" t="s">
        <v>86</v>
      </c>
      <c r="J410" s="32" t="s">
        <v>202</v>
      </c>
      <c r="K410" s="28" t="s">
        <v>201</v>
      </c>
      <c r="L410" s="28" t="s">
        <v>4116</v>
      </c>
      <c r="M410" s="34">
        <v>41220</v>
      </c>
      <c r="N410" s="34"/>
      <c r="O410" s="28" t="s">
        <v>2260</v>
      </c>
      <c r="P410" s="28" t="s">
        <v>2261</v>
      </c>
      <c r="Q410" s="28" t="s">
        <v>539</v>
      </c>
      <c r="R410" s="28"/>
      <c r="S410" s="28"/>
      <c r="T410" s="28" t="s">
        <v>4594</v>
      </c>
      <c r="U410" s="28" t="s">
        <v>2259</v>
      </c>
      <c r="V410" s="28"/>
      <c r="W410" s="34">
        <v>43609</v>
      </c>
      <c r="X410" s="34">
        <v>43792</v>
      </c>
      <c r="Y410" s="36">
        <v>1548117</v>
      </c>
      <c r="Z410" s="36">
        <v>1548117</v>
      </c>
      <c r="AA410" s="34">
        <v>43603</v>
      </c>
      <c r="AB410" s="32"/>
      <c r="AC410" s="36">
        <v>1548117</v>
      </c>
      <c r="AD410" s="36"/>
      <c r="AE410" s="28" t="s">
        <v>95</v>
      </c>
      <c r="AF410" s="40">
        <f t="shared" si="0"/>
        <v>24</v>
      </c>
      <c r="AG410" s="40">
        <f t="shared" si="1"/>
        <v>5</v>
      </c>
      <c r="AH410" s="40" t="str">
        <f t="shared" si="2"/>
        <v>568242521245</v>
      </c>
      <c r="AI410" s="44">
        <f t="shared" si="3"/>
        <v>1548117</v>
      </c>
      <c r="AJ410" s="47">
        <f>IF(AD410&lt;10000,IFERROR(VLOOKUP(AH410,'BK06'!$X$9:$Y$1196,2,0),""),AD410)</f>
        <v>1548117</v>
      </c>
      <c r="AK410" s="49" t="str">
        <f>IFERROR(VLOOKUP(AH410,'BK06'!$X$9:$Z$1164,3,0),"")</f>
        <v>AC/018P-0350215</v>
      </c>
      <c r="AL410" s="40"/>
      <c r="AM410" s="51" t="str">
        <f t="shared" si="8"/>
        <v>QK co HDBH so 568242521 can phai dong phi 1548117d vao ngay 24/5. Vui long lien he TVV de duoc ho tro thu phi!</v>
      </c>
      <c r="AN410" s="54" t="str">
        <f t="shared" si="5"/>
        <v>01646790380</v>
      </c>
    </row>
    <row r="411" spans="1:40" ht="13.5" customHeight="1">
      <c r="A411" s="25">
        <v>406</v>
      </c>
      <c r="B411" s="28" t="s">
        <v>74</v>
      </c>
      <c r="C411" s="28"/>
      <c r="D411" s="32" t="s">
        <v>80</v>
      </c>
      <c r="E411" s="28" t="s">
        <v>82</v>
      </c>
      <c r="F411" s="32" t="s">
        <v>83</v>
      </c>
      <c r="G411" s="28" t="s">
        <v>84</v>
      </c>
      <c r="H411" s="32" t="s">
        <v>85</v>
      </c>
      <c r="I411" s="28" t="s">
        <v>86</v>
      </c>
      <c r="J411" s="32" t="s">
        <v>202</v>
      </c>
      <c r="K411" s="28" t="s">
        <v>201</v>
      </c>
      <c r="L411" s="28" t="s">
        <v>4116</v>
      </c>
      <c r="M411" s="34">
        <v>41220</v>
      </c>
      <c r="N411" s="34"/>
      <c r="O411" s="28" t="s">
        <v>2278</v>
      </c>
      <c r="P411" s="28" t="s">
        <v>2279</v>
      </c>
      <c r="Q411" s="28" t="s">
        <v>539</v>
      </c>
      <c r="R411" s="28" t="s">
        <v>4598</v>
      </c>
      <c r="S411" s="28"/>
      <c r="T411" s="28" t="s">
        <v>4599</v>
      </c>
      <c r="U411" s="28" t="s">
        <v>2276</v>
      </c>
      <c r="V411" s="28"/>
      <c r="W411" s="34">
        <v>43612</v>
      </c>
      <c r="X411" s="34">
        <v>43703</v>
      </c>
      <c r="Y411" s="36">
        <v>750000</v>
      </c>
      <c r="Z411" s="36">
        <v>750000</v>
      </c>
      <c r="AA411" s="34">
        <v>43606</v>
      </c>
      <c r="AB411" s="32"/>
      <c r="AC411" s="36">
        <v>750000</v>
      </c>
      <c r="AD411" s="36"/>
      <c r="AE411" s="28" t="s">
        <v>95</v>
      </c>
      <c r="AF411" s="40">
        <f t="shared" si="0"/>
        <v>27</v>
      </c>
      <c r="AG411" s="40">
        <f t="shared" si="1"/>
        <v>5</v>
      </c>
      <c r="AH411" s="40" t="str">
        <f t="shared" si="2"/>
        <v>568242623275</v>
      </c>
      <c r="AI411" s="44">
        <f t="shared" si="3"/>
        <v>750000</v>
      </c>
      <c r="AJ411" s="47">
        <f>IF(AD411&lt;10000,IFERROR(VLOOKUP(AH411,'BK06'!$X$9:$Y$1196,2,0),""),AD411)</f>
        <v>750000</v>
      </c>
      <c r="AK411" s="49" t="str">
        <f>IFERROR(VLOOKUP(AH411,'BK06'!$X$9:$Z$1164,3,0),"")</f>
        <v>AC/018P-0350222</v>
      </c>
      <c r="AL411" s="40"/>
      <c r="AM411" s="51" t="str">
        <f t="shared" si="8"/>
        <v>QK co HDBH so 568242623 can phai dong phi 750000d vao ngay 27/5. Vui long lien he TVV de duoc ho tro thu phi!</v>
      </c>
      <c r="AN411" s="54" t="str">
        <f t="shared" si="5"/>
        <v>09762821450978 178 216</v>
      </c>
    </row>
    <row r="412" spans="1:40" ht="13.5" customHeight="1">
      <c r="A412" s="25">
        <v>407</v>
      </c>
      <c r="B412" s="28" t="s">
        <v>74</v>
      </c>
      <c r="C412" s="28"/>
      <c r="D412" s="32" t="s">
        <v>80</v>
      </c>
      <c r="E412" s="28" t="s">
        <v>82</v>
      </c>
      <c r="F412" s="32" t="s">
        <v>83</v>
      </c>
      <c r="G412" s="28" t="s">
        <v>84</v>
      </c>
      <c r="H412" s="32" t="s">
        <v>85</v>
      </c>
      <c r="I412" s="28" t="s">
        <v>86</v>
      </c>
      <c r="J412" s="32" t="s">
        <v>202</v>
      </c>
      <c r="K412" s="28" t="s">
        <v>201</v>
      </c>
      <c r="L412" s="28" t="s">
        <v>4116</v>
      </c>
      <c r="M412" s="34">
        <v>41220</v>
      </c>
      <c r="N412" s="34"/>
      <c r="O412" s="28" t="s">
        <v>4129</v>
      </c>
      <c r="P412" s="28" t="s">
        <v>4130</v>
      </c>
      <c r="Q412" s="28" t="s">
        <v>2627</v>
      </c>
      <c r="R412" s="28" t="s">
        <v>4131</v>
      </c>
      <c r="S412" s="28"/>
      <c r="T412" s="28"/>
      <c r="U412" s="28" t="s">
        <v>4600</v>
      </c>
      <c r="V412" s="28"/>
      <c r="W412" s="34">
        <v>43612</v>
      </c>
      <c r="X412" s="34">
        <v>43642</v>
      </c>
      <c r="Y412" s="36">
        <v>357300</v>
      </c>
      <c r="Z412" s="36"/>
      <c r="AA412" s="34"/>
      <c r="AB412" s="32"/>
      <c r="AC412" s="36"/>
      <c r="AD412" s="36"/>
      <c r="AE412" s="28" t="s">
        <v>180</v>
      </c>
      <c r="AF412" s="40">
        <f t="shared" si="0"/>
        <v>27</v>
      </c>
      <c r="AG412" s="40">
        <f t="shared" si="1"/>
        <v>5</v>
      </c>
      <c r="AH412" s="40" t="str">
        <f t="shared" si="2"/>
        <v>08008700000070275</v>
      </c>
      <c r="AI412" s="44" t="str">
        <f t="shared" si="3"/>
        <v/>
      </c>
      <c r="AJ412" s="47" t="str">
        <f>IF(AD412&lt;10000,IFERROR(VLOOKUP(AH412,'BK06'!$X$9:$Y$1196,2,0),""),AD412)</f>
        <v/>
      </c>
      <c r="AK412" s="49" t="str">
        <f>IFERROR(VLOOKUP(AH412,'BK06'!$X$9:$Z$1164,3,0),"")</f>
        <v/>
      </c>
      <c r="AL412" s="40"/>
      <c r="AM412" s="51" t="str">
        <f t="shared" si="8"/>
        <v>QK co HDBH so 08008700000070 can phai dong phi 357300d vao ngay 27/5. Vui long lien he TVV de duoc ho tro thu phi!</v>
      </c>
      <c r="AN412" s="54" t="str">
        <f t="shared" si="5"/>
        <v>0388230633</v>
      </c>
    </row>
    <row r="413" spans="1:40" ht="13.5" customHeight="1">
      <c r="A413" s="25">
        <v>408</v>
      </c>
      <c r="B413" s="28" t="s">
        <v>74</v>
      </c>
      <c r="C413" s="28"/>
      <c r="D413" s="32" t="s">
        <v>80</v>
      </c>
      <c r="E413" s="28" t="s">
        <v>82</v>
      </c>
      <c r="F413" s="32" t="s">
        <v>83</v>
      </c>
      <c r="G413" s="28" t="s">
        <v>84</v>
      </c>
      <c r="H413" s="32" t="s">
        <v>85</v>
      </c>
      <c r="I413" s="28" t="s">
        <v>86</v>
      </c>
      <c r="J413" s="32" t="s">
        <v>202</v>
      </c>
      <c r="K413" s="28" t="s">
        <v>201</v>
      </c>
      <c r="L413" s="28" t="s">
        <v>4116</v>
      </c>
      <c r="M413" s="34">
        <v>41220</v>
      </c>
      <c r="N413" s="34"/>
      <c r="O413" s="28" t="s">
        <v>2288</v>
      </c>
      <c r="P413" s="28" t="s">
        <v>2289</v>
      </c>
      <c r="Q413" s="28" t="s">
        <v>4601</v>
      </c>
      <c r="R413" s="28"/>
      <c r="S413" s="28" t="s">
        <v>4602</v>
      </c>
      <c r="T413" s="28"/>
      <c r="U413" s="28" t="s">
        <v>2287</v>
      </c>
      <c r="V413" s="28"/>
      <c r="W413" s="34">
        <v>43612</v>
      </c>
      <c r="X413" s="34">
        <v>43977</v>
      </c>
      <c r="Y413" s="36">
        <v>10000000</v>
      </c>
      <c r="Z413" s="36">
        <v>10000000</v>
      </c>
      <c r="AA413" s="34">
        <v>43607</v>
      </c>
      <c r="AB413" s="32"/>
      <c r="AC413" s="36">
        <v>10000000</v>
      </c>
      <c r="AD413" s="36"/>
      <c r="AE413" s="28" t="s">
        <v>95</v>
      </c>
      <c r="AF413" s="40">
        <f t="shared" si="0"/>
        <v>27</v>
      </c>
      <c r="AG413" s="40">
        <f t="shared" si="1"/>
        <v>5</v>
      </c>
      <c r="AH413" s="40" t="str">
        <f t="shared" si="2"/>
        <v>568242670275</v>
      </c>
      <c r="AI413" s="44">
        <f t="shared" si="3"/>
        <v>10000000</v>
      </c>
      <c r="AJ413" s="47">
        <f>IF(AD413&lt;10000,IFERROR(VLOOKUP(AH413,'BK06'!$X$9:$Y$1196,2,0),""),AD413)</f>
        <v>10000000</v>
      </c>
      <c r="AK413" s="49" t="str">
        <f>IFERROR(VLOOKUP(AH413,'BK06'!$X$9:$Z$1164,3,0),"")</f>
        <v>AC/018P-0350224</v>
      </c>
      <c r="AL413" s="40"/>
      <c r="AM413" s="51" t="str">
        <f t="shared" si="8"/>
        <v>QK co HDBH so 568242670 can phai dong phi 10000000d vao ngay 27/5. Vui long lien he TVV de duoc ho tro thu phi!</v>
      </c>
      <c r="AN413" s="54" t="str">
        <f t="shared" si="5"/>
        <v>0333 745 565</v>
      </c>
    </row>
    <row r="414" spans="1:40" ht="13.5" customHeight="1">
      <c r="A414" s="25">
        <v>409</v>
      </c>
      <c r="B414" s="28" t="s">
        <v>74</v>
      </c>
      <c r="C414" s="28"/>
      <c r="D414" s="32" t="s">
        <v>80</v>
      </c>
      <c r="E414" s="28" t="s">
        <v>82</v>
      </c>
      <c r="F414" s="32" t="s">
        <v>83</v>
      </c>
      <c r="G414" s="28" t="s">
        <v>84</v>
      </c>
      <c r="H414" s="32" t="s">
        <v>85</v>
      </c>
      <c r="I414" s="28" t="s">
        <v>86</v>
      </c>
      <c r="J414" s="32" t="s">
        <v>202</v>
      </c>
      <c r="K414" s="28" t="s">
        <v>201</v>
      </c>
      <c r="L414" s="28" t="s">
        <v>4116</v>
      </c>
      <c r="M414" s="34">
        <v>41220</v>
      </c>
      <c r="N414" s="34"/>
      <c r="O414" s="28" t="s">
        <v>2282</v>
      </c>
      <c r="P414" s="28" t="s">
        <v>2283</v>
      </c>
      <c r="Q414" s="28" t="s">
        <v>4603</v>
      </c>
      <c r="R414" s="28"/>
      <c r="S414" s="28"/>
      <c r="T414" s="28" t="s">
        <v>4604</v>
      </c>
      <c r="U414" s="28" t="s">
        <v>2281</v>
      </c>
      <c r="V414" s="28"/>
      <c r="W414" s="34">
        <v>43612</v>
      </c>
      <c r="X414" s="34">
        <v>43703</v>
      </c>
      <c r="Y414" s="36">
        <v>765545</v>
      </c>
      <c r="Z414" s="36">
        <v>765545</v>
      </c>
      <c r="AA414" s="34">
        <v>43606</v>
      </c>
      <c r="AB414" s="32"/>
      <c r="AC414" s="36">
        <v>765545</v>
      </c>
      <c r="AD414" s="36"/>
      <c r="AE414" s="28" t="s">
        <v>95</v>
      </c>
      <c r="AF414" s="40">
        <f t="shared" si="0"/>
        <v>27</v>
      </c>
      <c r="AG414" s="40">
        <f t="shared" si="1"/>
        <v>5</v>
      </c>
      <c r="AH414" s="40" t="str">
        <f t="shared" si="2"/>
        <v>568242627275</v>
      </c>
      <c r="AI414" s="44">
        <f t="shared" si="3"/>
        <v>765545</v>
      </c>
      <c r="AJ414" s="47">
        <f>IF(AD414&lt;10000,IFERROR(VLOOKUP(AH414,'BK06'!$X$9:$Y$1196,2,0),""),AD414)</f>
        <v>765545</v>
      </c>
      <c r="AK414" s="49" t="str">
        <f>IFERROR(VLOOKUP(AH414,'BK06'!$X$9:$Z$1164,3,0),"")</f>
        <v>AC/018P-0350223</v>
      </c>
      <c r="AL414" s="40"/>
      <c r="AM414" s="51" t="str">
        <f t="shared" si="8"/>
        <v>QK co HDBH so 568242627 can phai dong phi 765545d vao ngay 27/5. Vui long lien he TVV de duoc ho tro thu phi!</v>
      </c>
      <c r="AN414" s="54" t="str">
        <f t="shared" si="5"/>
        <v>0987 262 416</v>
      </c>
    </row>
    <row r="415" spans="1:40" ht="13.5" customHeight="1">
      <c r="A415" s="25">
        <v>410</v>
      </c>
      <c r="B415" s="28" t="s">
        <v>74</v>
      </c>
      <c r="C415" s="28"/>
      <c r="D415" s="32" t="s">
        <v>80</v>
      </c>
      <c r="E415" s="28" t="s">
        <v>82</v>
      </c>
      <c r="F415" s="32" t="s">
        <v>83</v>
      </c>
      <c r="G415" s="28" t="s">
        <v>84</v>
      </c>
      <c r="H415" s="32" t="s">
        <v>85</v>
      </c>
      <c r="I415" s="28" t="s">
        <v>86</v>
      </c>
      <c r="J415" s="32" t="s">
        <v>202</v>
      </c>
      <c r="K415" s="28" t="s">
        <v>201</v>
      </c>
      <c r="L415" s="28" t="s">
        <v>4116</v>
      </c>
      <c r="M415" s="34">
        <v>41220</v>
      </c>
      <c r="N415" s="34"/>
      <c r="O415" s="28" t="s">
        <v>4143</v>
      </c>
      <c r="P415" s="28" t="s">
        <v>4144</v>
      </c>
      <c r="Q415" s="28" t="s">
        <v>4145</v>
      </c>
      <c r="R415" s="28" t="s">
        <v>4146</v>
      </c>
      <c r="S415" s="28"/>
      <c r="T415" s="28"/>
      <c r="U415" s="28" t="s">
        <v>4605</v>
      </c>
      <c r="V415" s="28"/>
      <c r="W415" s="34">
        <v>43612</v>
      </c>
      <c r="X415" s="34">
        <v>43642</v>
      </c>
      <c r="Y415" s="36">
        <v>353200</v>
      </c>
      <c r="Z415" s="36"/>
      <c r="AA415" s="34"/>
      <c r="AB415" s="32"/>
      <c r="AC415" s="36"/>
      <c r="AD415" s="36"/>
      <c r="AE415" s="28" t="s">
        <v>180</v>
      </c>
      <c r="AF415" s="40">
        <f t="shared" si="0"/>
        <v>27</v>
      </c>
      <c r="AG415" s="40">
        <f t="shared" si="1"/>
        <v>5</v>
      </c>
      <c r="AH415" s="40" t="str">
        <f t="shared" si="2"/>
        <v>08008700000063275</v>
      </c>
      <c r="AI415" s="44" t="str">
        <f t="shared" si="3"/>
        <v/>
      </c>
      <c r="AJ415" s="47" t="str">
        <f>IF(AD415&lt;10000,IFERROR(VLOOKUP(AH415,'BK06'!$X$9:$Y$1196,2,0),""),AD415)</f>
        <v/>
      </c>
      <c r="AK415" s="49" t="str">
        <f>IFERROR(VLOOKUP(AH415,'BK06'!$X$9:$Z$1164,3,0),"")</f>
        <v/>
      </c>
      <c r="AL415" s="40"/>
      <c r="AM415" s="51" t="str">
        <f t="shared" si="8"/>
        <v>QK co HDBH so 08008700000063 can phai dong phi 353200d vao ngay 27/5. Vui long lien he TVV de duoc ho tro thu phi!</v>
      </c>
      <c r="AN415" s="54" t="str">
        <f t="shared" si="5"/>
        <v>0382916600</v>
      </c>
    </row>
    <row r="416" spans="1:40" ht="13.5" customHeight="1">
      <c r="A416" s="25">
        <v>411</v>
      </c>
      <c r="B416" s="28" t="s">
        <v>74</v>
      </c>
      <c r="C416" s="28"/>
      <c r="D416" s="32" t="s">
        <v>80</v>
      </c>
      <c r="E416" s="28" t="s">
        <v>82</v>
      </c>
      <c r="F416" s="32" t="s">
        <v>83</v>
      </c>
      <c r="G416" s="28" t="s">
        <v>84</v>
      </c>
      <c r="H416" s="32" t="s">
        <v>85</v>
      </c>
      <c r="I416" s="28" t="s">
        <v>86</v>
      </c>
      <c r="J416" s="32" t="s">
        <v>202</v>
      </c>
      <c r="K416" s="28" t="s">
        <v>201</v>
      </c>
      <c r="L416" s="28" t="s">
        <v>4116</v>
      </c>
      <c r="M416" s="34">
        <v>41220</v>
      </c>
      <c r="N416" s="34"/>
      <c r="O416" s="28" t="s">
        <v>2292</v>
      </c>
      <c r="P416" s="28" t="s">
        <v>442</v>
      </c>
      <c r="Q416" s="28" t="s">
        <v>4608</v>
      </c>
      <c r="R416" s="28"/>
      <c r="S416" s="28" t="s">
        <v>4609</v>
      </c>
      <c r="T416" s="28" t="s">
        <v>4610</v>
      </c>
      <c r="U416" s="28" t="s">
        <v>2291</v>
      </c>
      <c r="V416" s="28"/>
      <c r="W416" s="34">
        <v>43612</v>
      </c>
      <c r="X416" s="34">
        <v>43977</v>
      </c>
      <c r="Y416" s="36">
        <v>6000000</v>
      </c>
      <c r="Z416" s="36">
        <v>6000000</v>
      </c>
      <c r="AA416" s="34">
        <v>43602</v>
      </c>
      <c r="AB416" s="32"/>
      <c r="AC416" s="36">
        <v>6000000</v>
      </c>
      <c r="AD416" s="36"/>
      <c r="AE416" s="28" t="s">
        <v>95</v>
      </c>
      <c r="AF416" s="40">
        <f t="shared" si="0"/>
        <v>27</v>
      </c>
      <c r="AG416" s="40">
        <f t="shared" si="1"/>
        <v>5</v>
      </c>
      <c r="AH416" s="40" t="str">
        <f t="shared" si="2"/>
        <v>568242680275</v>
      </c>
      <c r="AI416" s="44">
        <f t="shared" si="3"/>
        <v>6000000</v>
      </c>
      <c r="AJ416" s="47">
        <f>IF(AD416&lt;10000,IFERROR(VLOOKUP(AH416,'BK06'!$X$9:$Y$1196,2,0),""),AD416)</f>
        <v>6000000</v>
      </c>
      <c r="AK416" s="49" t="str">
        <f>IFERROR(VLOOKUP(AH416,'BK06'!$X$9:$Z$1164,3,0),"")</f>
        <v>AC/018P-0350225</v>
      </c>
      <c r="AL416" s="40"/>
      <c r="AM416" s="51" t="str">
        <f t="shared" si="8"/>
        <v>QK co HDBH so 568242680 can phai dong phi 6000000d vao ngay 27/5. Vui long lien he TVV de duoc ho tro thu phi!</v>
      </c>
      <c r="AN416" s="54" t="str">
        <f t="shared" si="5"/>
        <v>0333 766 06101655 772 500</v>
      </c>
    </row>
    <row r="417" spans="1:40" ht="13.5" customHeight="1">
      <c r="A417" s="25">
        <v>412</v>
      </c>
      <c r="B417" s="28" t="s">
        <v>74</v>
      </c>
      <c r="C417" s="28"/>
      <c r="D417" s="32" t="s">
        <v>80</v>
      </c>
      <c r="E417" s="28" t="s">
        <v>82</v>
      </c>
      <c r="F417" s="32" t="s">
        <v>83</v>
      </c>
      <c r="G417" s="28" t="s">
        <v>84</v>
      </c>
      <c r="H417" s="32" t="s">
        <v>85</v>
      </c>
      <c r="I417" s="28" t="s">
        <v>86</v>
      </c>
      <c r="J417" s="32" t="s">
        <v>202</v>
      </c>
      <c r="K417" s="28" t="s">
        <v>201</v>
      </c>
      <c r="L417" s="28" t="s">
        <v>4116</v>
      </c>
      <c r="M417" s="34">
        <v>41220</v>
      </c>
      <c r="N417" s="34"/>
      <c r="O417" s="28" t="s">
        <v>4611</v>
      </c>
      <c r="P417" s="28" t="s">
        <v>4612</v>
      </c>
      <c r="Q417" s="28" t="s">
        <v>4613</v>
      </c>
      <c r="R417" s="28"/>
      <c r="S417" s="28"/>
      <c r="T417" s="28" t="s">
        <v>4614</v>
      </c>
      <c r="U417" s="28" t="s">
        <v>4615</v>
      </c>
      <c r="V417" s="28"/>
      <c r="W417" s="34">
        <v>43612</v>
      </c>
      <c r="X417" s="34">
        <v>43703</v>
      </c>
      <c r="Y417" s="36">
        <v>910242</v>
      </c>
      <c r="Z417" s="36"/>
      <c r="AA417" s="34"/>
      <c r="AB417" s="32"/>
      <c r="AC417" s="36"/>
      <c r="AD417" s="36"/>
      <c r="AE417" s="28" t="s">
        <v>95</v>
      </c>
      <c r="AF417" s="40">
        <f t="shared" si="0"/>
        <v>27</v>
      </c>
      <c r="AG417" s="40">
        <f t="shared" si="1"/>
        <v>5</v>
      </c>
      <c r="AH417" s="40" t="str">
        <f t="shared" si="2"/>
        <v>568242739275</v>
      </c>
      <c r="AI417" s="44" t="str">
        <f t="shared" si="3"/>
        <v/>
      </c>
      <c r="AJ417" s="47" t="str">
        <f>IF(AD417&lt;10000,IFERROR(VLOOKUP(AH417,'BK06'!$X$9:$Y$1196,2,0),""),AD417)</f>
        <v/>
      </c>
      <c r="AK417" s="49" t="str">
        <f>IFERROR(VLOOKUP(AH417,'BK06'!$X$9:$Z$1164,3,0),"")</f>
        <v/>
      </c>
      <c r="AL417" s="40"/>
      <c r="AM417" s="51" t="str">
        <f t="shared" si="8"/>
        <v>QK co HDBH so 568242739 can phai dong phi 910242d vao ngay 27/5. Vui long lien he TVV de duoc ho tro thu phi!</v>
      </c>
      <c r="AN417" s="54" t="str">
        <f t="shared" si="5"/>
        <v>01696123699</v>
      </c>
    </row>
    <row r="418" spans="1:40" ht="13.5" customHeight="1">
      <c r="A418" s="25">
        <v>413</v>
      </c>
      <c r="B418" s="28" t="s">
        <v>74</v>
      </c>
      <c r="C418" s="28"/>
      <c r="D418" s="32" t="s">
        <v>80</v>
      </c>
      <c r="E418" s="28" t="s">
        <v>82</v>
      </c>
      <c r="F418" s="32" t="s">
        <v>83</v>
      </c>
      <c r="G418" s="28" t="s">
        <v>84</v>
      </c>
      <c r="H418" s="32" t="s">
        <v>85</v>
      </c>
      <c r="I418" s="28" t="s">
        <v>86</v>
      </c>
      <c r="J418" s="32" t="s">
        <v>202</v>
      </c>
      <c r="K418" s="28" t="s">
        <v>201</v>
      </c>
      <c r="L418" s="28" t="s">
        <v>4116</v>
      </c>
      <c r="M418" s="34">
        <v>41220</v>
      </c>
      <c r="N418" s="34"/>
      <c r="O418" s="28" t="s">
        <v>2272</v>
      </c>
      <c r="P418" s="28" t="s">
        <v>2273</v>
      </c>
      <c r="Q418" s="28" t="s">
        <v>4616</v>
      </c>
      <c r="R418" s="28"/>
      <c r="S418" s="28"/>
      <c r="T418" s="28" t="s">
        <v>4617</v>
      </c>
      <c r="U418" s="28" t="s">
        <v>2271</v>
      </c>
      <c r="V418" s="28"/>
      <c r="W418" s="34">
        <v>43612</v>
      </c>
      <c r="X418" s="34">
        <v>43977</v>
      </c>
      <c r="Y418" s="36">
        <v>3000000</v>
      </c>
      <c r="Z418" s="36">
        <v>3000000</v>
      </c>
      <c r="AA418" s="34">
        <v>43607</v>
      </c>
      <c r="AB418" s="32"/>
      <c r="AC418" s="36">
        <v>3000000</v>
      </c>
      <c r="AD418" s="36"/>
      <c r="AE418" s="28" t="s">
        <v>95</v>
      </c>
      <c r="AF418" s="40">
        <f t="shared" si="0"/>
        <v>27</v>
      </c>
      <c r="AG418" s="40">
        <f t="shared" si="1"/>
        <v>5</v>
      </c>
      <c r="AH418" s="40" t="str">
        <f t="shared" si="2"/>
        <v>568242337275</v>
      </c>
      <c r="AI418" s="44">
        <f t="shared" si="3"/>
        <v>3000000</v>
      </c>
      <c r="AJ418" s="47">
        <f>IF(AD418&lt;10000,IFERROR(VLOOKUP(AH418,'BK06'!$X$9:$Y$1196,2,0),""),AD418)</f>
        <v>3000000</v>
      </c>
      <c r="AK418" s="49" t="str">
        <f>IFERROR(VLOOKUP(AH418,'BK06'!$X$9:$Z$1164,3,0),"")</f>
        <v>AC/018P-0350221</v>
      </c>
      <c r="AL418" s="40"/>
      <c r="AM418" s="51" t="str">
        <f t="shared" si="8"/>
        <v>QK co HDBH so 568242337 can phai dong phi 3000000d vao ngay 27/5. Vui long lien he TVV de duoc ho tro thu phi!</v>
      </c>
      <c r="AN418" s="54" t="str">
        <f t="shared" si="5"/>
        <v>01263498580</v>
      </c>
    </row>
    <row r="419" spans="1:40" ht="13.5" customHeight="1">
      <c r="A419" s="25">
        <v>414</v>
      </c>
      <c r="B419" s="28" t="s">
        <v>74</v>
      </c>
      <c r="C419" s="28"/>
      <c r="D419" s="32" t="s">
        <v>80</v>
      </c>
      <c r="E419" s="28" t="s">
        <v>82</v>
      </c>
      <c r="F419" s="32" t="s">
        <v>83</v>
      </c>
      <c r="G419" s="28" t="s">
        <v>84</v>
      </c>
      <c r="H419" s="32" t="s">
        <v>85</v>
      </c>
      <c r="I419" s="28" t="s">
        <v>86</v>
      </c>
      <c r="J419" s="32" t="s">
        <v>202</v>
      </c>
      <c r="K419" s="28" t="s">
        <v>201</v>
      </c>
      <c r="L419" s="28" t="s">
        <v>4116</v>
      </c>
      <c r="M419" s="34">
        <v>41220</v>
      </c>
      <c r="N419" s="34"/>
      <c r="O419" s="28" t="s">
        <v>2296</v>
      </c>
      <c r="P419" s="28" t="s">
        <v>2297</v>
      </c>
      <c r="Q419" s="28" t="s">
        <v>4618</v>
      </c>
      <c r="R419" s="28"/>
      <c r="S419" s="28"/>
      <c r="T419" s="28" t="s">
        <v>4619</v>
      </c>
      <c r="U419" s="28" t="s">
        <v>2295</v>
      </c>
      <c r="V419" s="28"/>
      <c r="W419" s="34">
        <v>43613</v>
      </c>
      <c r="X419" s="34">
        <v>43643</v>
      </c>
      <c r="Y419" s="36">
        <v>519911</v>
      </c>
      <c r="Z419" s="36">
        <v>519911</v>
      </c>
      <c r="AA419" s="34">
        <v>43608</v>
      </c>
      <c r="AB419" s="32"/>
      <c r="AC419" s="36">
        <v>519911</v>
      </c>
      <c r="AD419" s="36"/>
      <c r="AE419" s="28" t="s">
        <v>95</v>
      </c>
      <c r="AF419" s="40">
        <f t="shared" si="0"/>
        <v>28</v>
      </c>
      <c r="AG419" s="40">
        <f t="shared" si="1"/>
        <v>5</v>
      </c>
      <c r="AH419" s="40" t="str">
        <f t="shared" si="2"/>
        <v>568673685285</v>
      </c>
      <c r="AI419" s="44">
        <f t="shared" si="3"/>
        <v>519911</v>
      </c>
      <c r="AJ419" s="47">
        <f>IF(AD419&lt;10000,IFERROR(VLOOKUP(AH419,'BK06'!$X$9:$Y$1196,2,0),""),AD419)</f>
        <v>519911</v>
      </c>
      <c r="AK419" s="49" t="str">
        <f>IFERROR(VLOOKUP(AH419,'BK06'!$X$9:$Z$1164,3,0),"")</f>
        <v>AC/018P-0350227</v>
      </c>
      <c r="AL419" s="40"/>
      <c r="AM419" s="51" t="str">
        <f t="shared" si="8"/>
        <v>QK co HDBH so 568673685 can phai dong phi 519911d vao ngay 28/5. Vui long lien he TVV de duoc ho tro thu phi!</v>
      </c>
      <c r="AN419" s="54" t="str">
        <f t="shared" si="5"/>
        <v>0983563288</v>
      </c>
    </row>
    <row r="420" spans="1:40" ht="13.5" customHeight="1">
      <c r="A420" s="25">
        <v>415</v>
      </c>
      <c r="B420" s="28" t="s">
        <v>74</v>
      </c>
      <c r="C420" s="28"/>
      <c r="D420" s="32" t="s">
        <v>80</v>
      </c>
      <c r="E420" s="28" t="s">
        <v>82</v>
      </c>
      <c r="F420" s="32" t="s">
        <v>83</v>
      </c>
      <c r="G420" s="28" t="s">
        <v>84</v>
      </c>
      <c r="H420" s="32" t="s">
        <v>85</v>
      </c>
      <c r="I420" s="28" t="s">
        <v>86</v>
      </c>
      <c r="J420" s="32" t="s">
        <v>202</v>
      </c>
      <c r="K420" s="28" t="s">
        <v>201</v>
      </c>
      <c r="L420" s="28" t="s">
        <v>4116</v>
      </c>
      <c r="M420" s="34">
        <v>41220</v>
      </c>
      <c r="N420" s="34"/>
      <c r="O420" s="28" t="s">
        <v>2300</v>
      </c>
      <c r="P420" s="28" t="s">
        <v>2301</v>
      </c>
      <c r="Q420" s="28" t="s">
        <v>3047</v>
      </c>
      <c r="R420" s="28"/>
      <c r="S420" s="28"/>
      <c r="T420" s="28" t="s">
        <v>4620</v>
      </c>
      <c r="U420" s="28" t="s">
        <v>2299</v>
      </c>
      <c r="V420" s="28"/>
      <c r="W420" s="34">
        <v>43613</v>
      </c>
      <c r="X420" s="34">
        <v>43643</v>
      </c>
      <c r="Y420" s="36">
        <v>508402</v>
      </c>
      <c r="Z420" s="36">
        <v>508402</v>
      </c>
      <c r="AA420" s="34">
        <v>43609</v>
      </c>
      <c r="AB420" s="32"/>
      <c r="AC420" s="36">
        <v>508402</v>
      </c>
      <c r="AD420" s="36"/>
      <c r="AE420" s="28" t="s">
        <v>95</v>
      </c>
      <c r="AF420" s="40">
        <f t="shared" si="0"/>
        <v>28</v>
      </c>
      <c r="AG420" s="40">
        <f t="shared" si="1"/>
        <v>5</v>
      </c>
      <c r="AH420" s="40" t="str">
        <f t="shared" si="2"/>
        <v>568917171285</v>
      </c>
      <c r="AI420" s="44">
        <f t="shared" si="3"/>
        <v>508402</v>
      </c>
      <c r="AJ420" s="47">
        <f>IF(AD420&lt;10000,IFERROR(VLOOKUP(AH420,'BK06'!$X$9:$Y$1196,2,0),""),AD420)</f>
        <v>508402</v>
      </c>
      <c r="AK420" s="49" t="str">
        <f>IFERROR(VLOOKUP(AH420,'BK06'!$X$9:$Z$1164,3,0),"")</f>
        <v>AC/018P-0350228</v>
      </c>
      <c r="AL420" s="40"/>
      <c r="AM420" s="51" t="str">
        <f t="shared" si="8"/>
        <v>QK co HDBH so 568917171 can phai dong phi 508402d vao ngay 28/5. Vui long lien he TVV de duoc ho tro thu phi!</v>
      </c>
      <c r="AN420" s="54" t="str">
        <f t="shared" si="5"/>
        <v>01688946843</v>
      </c>
    </row>
    <row r="421" spans="1:40" ht="13.5" customHeight="1">
      <c r="A421" s="25">
        <v>416</v>
      </c>
      <c r="B421" s="28" t="s">
        <v>74</v>
      </c>
      <c r="C421" s="28"/>
      <c r="D421" s="32" t="s">
        <v>80</v>
      </c>
      <c r="E421" s="28" t="s">
        <v>82</v>
      </c>
      <c r="F421" s="32" t="s">
        <v>83</v>
      </c>
      <c r="G421" s="28" t="s">
        <v>84</v>
      </c>
      <c r="H421" s="32" t="s">
        <v>85</v>
      </c>
      <c r="I421" s="28" t="s">
        <v>86</v>
      </c>
      <c r="J421" s="32" t="s">
        <v>202</v>
      </c>
      <c r="K421" s="28" t="s">
        <v>201</v>
      </c>
      <c r="L421" s="28" t="s">
        <v>4116</v>
      </c>
      <c r="M421" s="34">
        <v>41220</v>
      </c>
      <c r="N421" s="34"/>
      <c r="O421" s="28" t="s">
        <v>4621</v>
      </c>
      <c r="P421" s="28" t="s">
        <v>573</v>
      </c>
      <c r="Q421" s="28" t="s">
        <v>4622</v>
      </c>
      <c r="R421" s="28"/>
      <c r="S421" s="28"/>
      <c r="T421" s="28"/>
      <c r="U421" s="28" t="s">
        <v>4623</v>
      </c>
      <c r="V421" s="28"/>
      <c r="W421" s="34">
        <v>43614</v>
      </c>
      <c r="X421" s="34">
        <v>43979</v>
      </c>
      <c r="Y421" s="36">
        <v>6000000</v>
      </c>
      <c r="Z421" s="36"/>
      <c r="AA421" s="34"/>
      <c r="AB421" s="32"/>
      <c r="AC421" s="36"/>
      <c r="AD421" s="36"/>
      <c r="AE421" s="28" t="s">
        <v>95</v>
      </c>
      <c r="AF421" s="40">
        <f t="shared" si="0"/>
        <v>29</v>
      </c>
      <c r="AG421" s="40">
        <f t="shared" si="1"/>
        <v>5</v>
      </c>
      <c r="AH421" s="40" t="str">
        <f t="shared" si="2"/>
        <v>568404991295</v>
      </c>
      <c r="AI421" s="44" t="str">
        <f t="shared" si="3"/>
        <v/>
      </c>
      <c r="AJ421" s="47" t="str">
        <f>IF(AD421&lt;10000,IFERROR(VLOOKUP(AH421,'BK06'!$X$9:$Y$1196,2,0),""),AD421)</f>
        <v/>
      </c>
      <c r="AK421" s="49" t="str">
        <f>IFERROR(VLOOKUP(AH421,'BK06'!$X$9:$Z$1164,3,0),"")</f>
        <v/>
      </c>
      <c r="AL421" s="40"/>
      <c r="AM421" s="51" t="str">
        <f t="shared" si="8"/>
        <v>QK co HDBH so 568404991 can phai dong phi 6000000d vao ngay 29/5. Vui long lien he TVV de duoc ho tro thu phi!</v>
      </c>
      <c r="AN421" s="54" t="str">
        <f t="shared" si="5"/>
        <v/>
      </c>
    </row>
    <row r="422" spans="1:40" ht="13.5" customHeight="1">
      <c r="A422" s="25">
        <v>417</v>
      </c>
      <c r="B422" s="28" t="s">
        <v>74</v>
      </c>
      <c r="C422" s="28"/>
      <c r="D422" s="32" t="s">
        <v>80</v>
      </c>
      <c r="E422" s="28" t="s">
        <v>82</v>
      </c>
      <c r="F422" s="32" t="s">
        <v>83</v>
      </c>
      <c r="G422" s="28" t="s">
        <v>84</v>
      </c>
      <c r="H422" s="32" t="s">
        <v>85</v>
      </c>
      <c r="I422" s="28" t="s">
        <v>86</v>
      </c>
      <c r="J422" s="32" t="s">
        <v>202</v>
      </c>
      <c r="K422" s="28" t="s">
        <v>201</v>
      </c>
      <c r="L422" s="28" t="s">
        <v>4116</v>
      </c>
      <c r="M422" s="34">
        <v>41220</v>
      </c>
      <c r="N422" s="34"/>
      <c r="O422" s="28" t="s">
        <v>2304</v>
      </c>
      <c r="P422" s="28" t="s">
        <v>2305</v>
      </c>
      <c r="Q422" s="28" t="s">
        <v>3011</v>
      </c>
      <c r="R422" s="28"/>
      <c r="S422" s="28"/>
      <c r="T422" s="28" t="s">
        <v>4624</v>
      </c>
      <c r="U422" s="28" t="s">
        <v>2303</v>
      </c>
      <c r="V422" s="28"/>
      <c r="W422" s="34">
        <v>43614</v>
      </c>
      <c r="X422" s="34">
        <v>43979</v>
      </c>
      <c r="Y422" s="36">
        <v>4000000</v>
      </c>
      <c r="Z422" s="36">
        <v>4000000</v>
      </c>
      <c r="AA422" s="34">
        <v>43605</v>
      </c>
      <c r="AB422" s="32"/>
      <c r="AC422" s="36">
        <v>4000000</v>
      </c>
      <c r="AD422" s="36"/>
      <c r="AE422" s="28" t="s">
        <v>95</v>
      </c>
      <c r="AF422" s="40">
        <f t="shared" si="0"/>
        <v>29</v>
      </c>
      <c r="AG422" s="40">
        <f t="shared" si="1"/>
        <v>5</v>
      </c>
      <c r="AH422" s="40" t="str">
        <f t="shared" si="2"/>
        <v>568404897295</v>
      </c>
      <c r="AI422" s="44">
        <f t="shared" si="3"/>
        <v>4000000</v>
      </c>
      <c r="AJ422" s="47">
        <f>IF(AD422&lt;10000,IFERROR(VLOOKUP(AH422,'BK06'!$X$9:$Y$1196,2,0),""),AD422)</f>
        <v>4000000</v>
      </c>
      <c r="AK422" s="49" t="str">
        <f>IFERROR(VLOOKUP(AH422,'BK06'!$X$9:$Z$1164,3,0),"")</f>
        <v>AC/018P-0350229</v>
      </c>
      <c r="AL422" s="40"/>
      <c r="AM422" s="51" t="str">
        <f t="shared" si="8"/>
        <v>QK co HDBH so 568404897 can phai dong phi 4000000d vao ngay 29/5. Vui long lien he TVV de duoc ho tro thu phi!</v>
      </c>
      <c r="AN422" s="54" t="str">
        <f t="shared" si="5"/>
        <v>01657496533</v>
      </c>
    </row>
    <row r="423" spans="1:40" ht="13.5" customHeight="1">
      <c r="A423" s="25">
        <v>418</v>
      </c>
      <c r="B423" s="28" t="s">
        <v>74</v>
      </c>
      <c r="C423" s="28"/>
      <c r="D423" s="32" t="s">
        <v>80</v>
      </c>
      <c r="E423" s="28" t="s">
        <v>82</v>
      </c>
      <c r="F423" s="32" t="s">
        <v>83</v>
      </c>
      <c r="G423" s="28" t="s">
        <v>84</v>
      </c>
      <c r="H423" s="32" t="s">
        <v>85</v>
      </c>
      <c r="I423" s="28" t="s">
        <v>86</v>
      </c>
      <c r="J423" s="32" t="s">
        <v>202</v>
      </c>
      <c r="K423" s="28" t="s">
        <v>201</v>
      </c>
      <c r="L423" s="28" t="s">
        <v>4116</v>
      </c>
      <c r="M423" s="34">
        <v>41220</v>
      </c>
      <c r="N423" s="34"/>
      <c r="O423" s="28" t="s">
        <v>2308</v>
      </c>
      <c r="P423" s="28" t="s">
        <v>2309</v>
      </c>
      <c r="Q423" s="28" t="s">
        <v>3011</v>
      </c>
      <c r="R423" s="28"/>
      <c r="S423" s="28"/>
      <c r="T423" s="28" t="s">
        <v>4625</v>
      </c>
      <c r="U423" s="28" t="s">
        <v>2307</v>
      </c>
      <c r="V423" s="28"/>
      <c r="W423" s="34">
        <v>43615</v>
      </c>
      <c r="X423" s="34">
        <v>43980</v>
      </c>
      <c r="Y423" s="36">
        <v>3000000</v>
      </c>
      <c r="Z423" s="36">
        <v>3000000</v>
      </c>
      <c r="AA423" s="34">
        <v>43608</v>
      </c>
      <c r="AB423" s="32"/>
      <c r="AC423" s="36">
        <v>3000000</v>
      </c>
      <c r="AD423" s="36"/>
      <c r="AE423" s="28" t="s">
        <v>95</v>
      </c>
      <c r="AF423" s="40">
        <f t="shared" si="0"/>
        <v>30</v>
      </c>
      <c r="AG423" s="40">
        <f t="shared" si="1"/>
        <v>5</v>
      </c>
      <c r="AH423" s="40" t="str">
        <f t="shared" si="2"/>
        <v>568405051305</v>
      </c>
      <c r="AI423" s="44">
        <f t="shared" si="3"/>
        <v>3000000</v>
      </c>
      <c r="AJ423" s="47">
        <f>IF(AD423&lt;10000,IFERROR(VLOOKUP(AH423,'BK06'!$X$9:$Y$1196,2,0),""),AD423)</f>
        <v>3000000</v>
      </c>
      <c r="AK423" s="49" t="str">
        <f>IFERROR(VLOOKUP(AH423,'BK06'!$X$9:$Z$1164,3,0),"")</f>
        <v>AC/018P-0350231</v>
      </c>
      <c r="AL423" s="40"/>
      <c r="AM423" s="51" t="str">
        <f t="shared" si="8"/>
        <v>QK co HDBH so 568405051 can phai dong phi 3000000d vao ngay 30/5. Vui long lien he TVV de duoc ho tro thu phi!</v>
      </c>
      <c r="AN423" s="54" t="str">
        <f t="shared" si="5"/>
        <v>0913767786</v>
      </c>
    </row>
    <row r="424" spans="1:40" ht="13.5" customHeight="1">
      <c r="A424" s="25">
        <v>419</v>
      </c>
      <c r="B424" s="28" t="s">
        <v>74</v>
      </c>
      <c r="C424" s="28"/>
      <c r="D424" s="32" t="s">
        <v>80</v>
      </c>
      <c r="E424" s="28" t="s">
        <v>82</v>
      </c>
      <c r="F424" s="32" t="s">
        <v>83</v>
      </c>
      <c r="G424" s="28" t="s">
        <v>84</v>
      </c>
      <c r="H424" s="32" t="s">
        <v>85</v>
      </c>
      <c r="I424" s="28" t="s">
        <v>86</v>
      </c>
      <c r="J424" s="32" t="s">
        <v>202</v>
      </c>
      <c r="K424" s="28" t="s">
        <v>201</v>
      </c>
      <c r="L424" s="28" t="s">
        <v>4116</v>
      </c>
      <c r="M424" s="34">
        <v>41220</v>
      </c>
      <c r="N424" s="34"/>
      <c r="O424" s="28" t="s">
        <v>2312</v>
      </c>
      <c r="P424" s="28" t="s">
        <v>2313</v>
      </c>
      <c r="Q424" s="28" t="s">
        <v>482</v>
      </c>
      <c r="R424" s="28"/>
      <c r="S424" s="28"/>
      <c r="T424" s="28" t="s">
        <v>4626</v>
      </c>
      <c r="U424" s="28" t="s">
        <v>2311</v>
      </c>
      <c r="V424" s="28"/>
      <c r="W424" s="34">
        <v>43615</v>
      </c>
      <c r="X424" s="34">
        <v>43980</v>
      </c>
      <c r="Y424" s="36">
        <v>3000000</v>
      </c>
      <c r="Z424" s="36">
        <v>3000000</v>
      </c>
      <c r="AA424" s="34">
        <v>43608</v>
      </c>
      <c r="AB424" s="32"/>
      <c r="AC424" s="36">
        <v>3000000</v>
      </c>
      <c r="AD424" s="36"/>
      <c r="AE424" s="28" t="s">
        <v>95</v>
      </c>
      <c r="AF424" s="40">
        <f t="shared" si="0"/>
        <v>30</v>
      </c>
      <c r="AG424" s="40">
        <f t="shared" si="1"/>
        <v>5</v>
      </c>
      <c r="AH424" s="40" t="str">
        <f t="shared" si="2"/>
        <v>568405063305</v>
      </c>
      <c r="AI424" s="44">
        <f t="shared" si="3"/>
        <v>3000000</v>
      </c>
      <c r="AJ424" s="47">
        <f>IF(AD424&lt;10000,IFERROR(VLOOKUP(AH424,'BK06'!$X$9:$Y$1196,2,0),""),AD424)</f>
        <v>3000000</v>
      </c>
      <c r="AK424" s="49" t="str">
        <f>IFERROR(VLOOKUP(AH424,'BK06'!$X$9:$Z$1164,3,0),"")</f>
        <v>AC/018P-0350232</v>
      </c>
      <c r="AL424" s="40"/>
      <c r="AM424" s="51" t="str">
        <f t="shared" si="8"/>
        <v>QK co HDBH so 568405063 can phai dong phi 3000000d vao ngay 30/5. Vui long lien he TVV de duoc ho tro thu phi!</v>
      </c>
      <c r="AN424" s="54" t="str">
        <f t="shared" si="5"/>
        <v>0975 411 366</v>
      </c>
    </row>
    <row r="425" spans="1:40" ht="13.5" customHeight="1">
      <c r="A425" s="25">
        <v>420</v>
      </c>
      <c r="B425" s="28" t="s">
        <v>74</v>
      </c>
      <c r="C425" s="28"/>
      <c r="D425" s="32" t="s">
        <v>80</v>
      </c>
      <c r="E425" s="28" t="s">
        <v>82</v>
      </c>
      <c r="F425" s="32" t="s">
        <v>83</v>
      </c>
      <c r="G425" s="28" t="s">
        <v>84</v>
      </c>
      <c r="H425" s="32" t="s">
        <v>85</v>
      </c>
      <c r="I425" s="28" t="s">
        <v>86</v>
      </c>
      <c r="J425" s="32" t="s">
        <v>202</v>
      </c>
      <c r="K425" s="28" t="s">
        <v>201</v>
      </c>
      <c r="L425" s="28" t="s">
        <v>4116</v>
      </c>
      <c r="M425" s="34">
        <v>41220</v>
      </c>
      <c r="N425" s="34"/>
      <c r="O425" s="28" t="s">
        <v>2320</v>
      </c>
      <c r="P425" s="28" t="s">
        <v>2321</v>
      </c>
      <c r="Q425" s="28" t="s">
        <v>4328</v>
      </c>
      <c r="R425" s="28"/>
      <c r="S425" s="28"/>
      <c r="T425" s="28" t="s">
        <v>4627</v>
      </c>
      <c r="U425" s="28" t="s">
        <v>2319</v>
      </c>
      <c r="V425" s="28"/>
      <c r="W425" s="34">
        <v>43615</v>
      </c>
      <c r="X425" s="34">
        <v>43645</v>
      </c>
      <c r="Y425" s="36">
        <v>1005200</v>
      </c>
      <c r="Z425" s="36">
        <v>1005200</v>
      </c>
      <c r="AA425" s="34">
        <v>43609</v>
      </c>
      <c r="AB425" s="32"/>
      <c r="AC425" s="36">
        <v>1005200</v>
      </c>
      <c r="AD425" s="36"/>
      <c r="AE425" s="28" t="s">
        <v>95</v>
      </c>
      <c r="AF425" s="40">
        <f t="shared" si="0"/>
        <v>30</v>
      </c>
      <c r="AG425" s="40">
        <f t="shared" si="1"/>
        <v>5</v>
      </c>
      <c r="AH425" s="40" t="str">
        <f t="shared" si="2"/>
        <v>568535676305</v>
      </c>
      <c r="AI425" s="44">
        <f t="shared" si="3"/>
        <v>1005200</v>
      </c>
      <c r="AJ425" s="47">
        <f>IF(AD425&lt;10000,IFERROR(VLOOKUP(AH425,'BK06'!$X$9:$Y$1196,2,0),""),AD425)</f>
        <v>1005200</v>
      </c>
      <c r="AK425" s="49" t="str">
        <f>IFERROR(VLOOKUP(AH425,'BK06'!$X$9:$Z$1164,3,0),"")</f>
        <v>AC/018P-0350234</v>
      </c>
      <c r="AL425" s="40"/>
      <c r="AM425" s="51" t="str">
        <f t="shared" si="8"/>
        <v>QK co HDBH so 568535676 can phai dong phi 1005200d vao ngay 30/5. Vui long lien he TVV de duoc ho tro thu phi!</v>
      </c>
      <c r="AN425" s="54" t="str">
        <f t="shared" si="5"/>
        <v>0978743163</v>
      </c>
    </row>
    <row r="426" spans="1:40" ht="13.5" customHeight="1">
      <c r="A426" s="25">
        <v>421</v>
      </c>
      <c r="B426" s="28" t="s">
        <v>74</v>
      </c>
      <c r="C426" s="28"/>
      <c r="D426" s="32" t="s">
        <v>80</v>
      </c>
      <c r="E426" s="28" t="s">
        <v>82</v>
      </c>
      <c r="F426" s="32" t="s">
        <v>83</v>
      </c>
      <c r="G426" s="28" t="s">
        <v>84</v>
      </c>
      <c r="H426" s="32" t="s">
        <v>85</v>
      </c>
      <c r="I426" s="28" t="s">
        <v>86</v>
      </c>
      <c r="J426" s="32" t="s">
        <v>202</v>
      </c>
      <c r="K426" s="28" t="s">
        <v>201</v>
      </c>
      <c r="L426" s="28" t="s">
        <v>4116</v>
      </c>
      <c r="M426" s="34">
        <v>41220</v>
      </c>
      <c r="N426" s="34"/>
      <c r="O426" s="28" t="s">
        <v>2316</v>
      </c>
      <c r="P426" s="28" t="s">
        <v>2317</v>
      </c>
      <c r="Q426" s="28" t="s">
        <v>482</v>
      </c>
      <c r="R426" s="28"/>
      <c r="S426" s="28"/>
      <c r="T426" s="28"/>
      <c r="U426" s="28" t="s">
        <v>2315</v>
      </c>
      <c r="V426" s="28"/>
      <c r="W426" s="34">
        <v>43615</v>
      </c>
      <c r="X426" s="34">
        <v>43980</v>
      </c>
      <c r="Y426" s="36">
        <v>3000000</v>
      </c>
      <c r="Z426" s="36">
        <v>3000000</v>
      </c>
      <c r="AA426" s="34">
        <v>43608</v>
      </c>
      <c r="AB426" s="32"/>
      <c r="AC426" s="36">
        <v>3000000</v>
      </c>
      <c r="AD426" s="36"/>
      <c r="AE426" s="28" t="s">
        <v>95</v>
      </c>
      <c r="AF426" s="40">
        <f t="shared" si="0"/>
        <v>30</v>
      </c>
      <c r="AG426" s="40">
        <f t="shared" si="1"/>
        <v>5</v>
      </c>
      <c r="AH426" s="40" t="str">
        <f t="shared" si="2"/>
        <v>568405196305</v>
      </c>
      <c r="AI426" s="44">
        <f t="shared" si="3"/>
        <v>3000000</v>
      </c>
      <c r="AJ426" s="47">
        <f>IF(AD426&lt;10000,IFERROR(VLOOKUP(AH426,'BK06'!$X$9:$Y$1196,2,0),""),AD426)</f>
        <v>3000000</v>
      </c>
      <c r="AK426" s="49" t="str">
        <f>IFERROR(VLOOKUP(AH426,'BK06'!$X$9:$Z$1164,3,0),"")</f>
        <v>AC/018P-0350233</v>
      </c>
      <c r="AL426" s="40"/>
      <c r="AM426" s="51" t="str">
        <f t="shared" si="8"/>
        <v>QK co HDBH so 568405196 can phai dong phi 3000000d vao ngay 30/5. Vui long lien he TVV de duoc ho tro thu phi!</v>
      </c>
      <c r="AN426" s="54" t="str">
        <f t="shared" si="5"/>
        <v/>
      </c>
    </row>
    <row r="427" spans="1:40" ht="13.5" customHeight="1">
      <c r="A427" s="25">
        <v>422</v>
      </c>
      <c r="B427" s="28" t="s">
        <v>74</v>
      </c>
      <c r="C427" s="28"/>
      <c r="D427" s="32" t="s">
        <v>80</v>
      </c>
      <c r="E427" s="28" t="s">
        <v>82</v>
      </c>
      <c r="F427" s="32" t="s">
        <v>83</v>
      </c>
      <c r="G427" s="28" t="s">
        <v>84</v>
      </c>
      <c r="H427" s="32" t="s">
        <v>85</v>
      </c>
      <c r="I427" s="28" t="s">
        <v>86</v>
      </c>
      <c r="J427" s="32" t="s">
        <v>443</v>
      </c>
      <c r="K427" s="28" t="s">
        <v>442</v>
      </c>
      <c r="L427" s="28" t="s">
        <v>89</v>
      </c>
      <c r="M427" s="34">
        <v>41439</v>
      </c>
      <c r="N427" s="34"/>
      <c r="O427" s="28" t="s">
        <v>2361</v>
      </c>
      <c r="P427" s="28" t="s">
        <v>2362</v>
      </c>
      <c r="Q427" s="28" t="s">
        <v>539</v>
      </c>
      <c r="R427" s="28"/>
      <c r="S427" s="28"/>
      <c r="T427" s="28" t="s">
        <v>4632</v>
      </c>
      <c r="U427" s="28" t="s">
        <v>4633</v>
      </c>
      <c r="V427" s="28"/>
      <c r="W427" s="34">
        <v>43210</v>
      </c>
      <c r="X427" s="34">
        <v>43239</v>
      </c>
      <c r="Y427" s="36">
        <v>514145</v>
      </c>
      <c r="Z427" s="36"/>
      <c r="AA427" s="34"/>
      <c r="AB427" s="32"/>
      <c r="AC427" s="36">
        <v>514145</v>
      </c>
      <c r="AD427" s="36"/>
      <c r="AE427" s="28" t="s">
        <v>95</v>
      </c>
      <c r="AF427" s="40">
        <f t="shared" si="0"/>
        <v>20</v>
      </c>
      <c r="AG427" s="40">
        <f t="shared" si="1"/>
        <v>4</v>
      </c>
      <c r="AH427" s="40" t="str">
        <f t="shared" si="2"/>
        <v>568291244204</v>
      </c>
      <c r="AI427" s="44">
        <f t="shared" si="3"/>
        <v>514145</v>
      </c>
      <c r="AJ427" s="47" t="str">
        <f>IF(AD427&lt;10000,IFERROR(VLOOKUP(AH427,'BK06'!$X$9:$Y$1196,2,0),""),AD427)</f>
        <v/>
      </c>
      <c r="AK427" s="49" t="str">
        <f>IFERROR(VLOOKUP(AH427,'BK06'!$X$9:$Z$1164,3,0),"")</f>
        <v/>
      </c>
      <c r="AL427" s="40"/>
      <c r="AM427" s="51" t="str">
        <f t="shared" si="8"/>
        <v>QK co HDBH so 568291244 can phai dong phi 514145d vao ngay 20/4. Vui long lien he TVV de duoc ho tro thu phi!</v>
      </c>
      <c r="AN427" s="54" t="str">
        <f t="shared" si="5"/>
        <v>0934 334 797</v>
      </c>
    </row>
    <row r="428" spans="1:40" ht="13.5" customHeight="1">
      <c r="A428" s="25">
        <v>423</v>
      </c>
      <c r="B428" s="28" t="s">
        <v>74</v>
      </c>
      <c r="C428" s="28"/>
      <c r="D428" s="32" t="s">
        <v>80</v>
      </c>
      <c r="E428" s="28" t="s">
        <v>82</v>
      </c>
      <c r="F428" s="32" t="s">
        <v>83</v>
      </c>
      <c r="G428" s="28" t="s">
        <v>84</v>
      </c>
      <c r="H428" s="32" t="s">
        <v>85</v>
      </c>
      <c r="I428" s="28" t="s">
        <v>86</v>
      </c>
      <c r="J428" s="32" t="s">
        <v>443</v>
      </c>
      <c r="K428" s="28" t="s">
        <v>442</v>
      </c>
      <c r="L428" s="28" t="s">
        <v>89</v>
      </c>
      <c r="M428" s="34">
        <v>41439</v>
      </c>
      <c r="N428" s="34"/>
      <c r="O428" s="28" t="s">
        <v>446</v>
      </c>
      <c r="P428" s="28" t="s">
        <v>447</v>
      </c>
      <c r="Q428" s="28" t="s">
        <v>4634</v>
      </c>
      <c r="R428" s="28"/>
      <c r="S428" s="28"/>
      <c r="T428" s="28" t="s">
        <v>4635</v>
      </c>
      <c r="U428" s="28" t="s">
        <v>445</v>
      </c>
      <c r="V428" s="28"/>
      <c r="W428" s="34">
        <v>43567</v>
      </c>
      <c r="X428" s="34">
        <v>43596</v>
      </c>
      <c r="Y428" s="36">
        <v>500000</v>
      </c>
      <c r="Z428" s="36">
        <v>500000</v>
      </c>
      <c r="AA428" s="34">
        <v>43602</v>
      </c>
      <c r="AB428" s="32"/>
      <c r="AC428" s="36">
        <v>500000</v>
      </c>
      <c r="AD428" s="36"/>
      <c r="AE428" s="28" t="s">
        <v>95</v>
      </c>
      <c r="AF428" s="40">
        <f t="shared" si="0"/>
        <v>12</v>
      </c>
      <c r="AG428" s="40">
        <f t="shared" si="1"/>
        <v>4</v>
      </c>
      <c r="AH428" s="40" t="str">
        <f t="shared" si="2"/>
        <v>569008627124</v>
      </c>
      <c r="AI428" s="44">
        <f t="shared" si="3"/>
        <v>500000</v>
      </c>
      <c r="AJ428" s="47">
        <f>IF(AD428&lt;10000,IFERROR(VLOOKUP(AH428,'BK06'!$X$9:$Y$1196,2,0),""),AD428)</f>
        <v>500000</v>
      </c>
      <c r="AK428" s="49" t="str">
        <f>IFERROR(VLOOKUP(AH428,'BK06'!$X$9:$Z$1164,3,0),"")</f>
        <v>AC/018P-0348968</v>
      </c>
      <c r="AL428" s="40"/>
      <c r="AM428" s="51" t="str">
        <f t="shared" si="8"/>
        <v>QK co HDBH so 569008627 can phai dong phi 500000d vao ngay 12/4. Vui long lien he TVV de duoc ho tro thu phi!</v>
      </c>
      <c r="AN428" s="54" t="str">
        <f t="shared" si="5"/>
        <v>01205522609</v>
      </c>
    </row>
    <row r="429" spans="1:40" ht="13.5" customHeight="1">
      <c r="A429" s="25">
        <v>424</v>
      </c>
      <c r="B429" s="28" t="s">
        <v>74</v>
      </c>
      <c r="C429" s="28"/>
      <c r="D429" s="32" t="s">
        <v>80</v>
      </c>
      <c r="E429" s="28" t="s">
        <v>82</v>
      </c>
      <c r="F429" s="32" t="s">
        <v>83</v>
      </c>
      <c r="G429" s="28" t="s">
        <v>84</v>
      </c>
      <c r="H429" s="32" t="s">
        <v>85</v>
      </c>
      <c r="I429" s="28" t="s">
        <v>86</v>
      </c>
      <c r="J429" s="32" t="s">
        <v>443</v>
      </c>
      <c r="K429" s="28" t="s">
        <v>442</v>
      </c>
      <c r="L429" s="28" t="s">
        <v>89</v>
      </c>
      <c r="M429" s="34">
        <v>41439</v>
      </c>
      <c r="N429" s="34"/>
      <c r="O429" s="28" t="s">
        <v>455</v>
      </c>
      <c r="P429" s="28" t="s">
        <v>456</v>
      </c>
      <c r="Q429" s="28" t="s">
        <v>4636</v>
      </c>
      <c r="R429" s="28"/>
      <c r="S429" s="28"/>
      <c r="T429" s="28" t="s">
        <v>4637</v>
      </c>
      <c r="U429" s="28" t="s">
        <v>454</v>
      </c>
      <c r="V429" s="28"/>
      <c r="W429" s="34">
        <v>43567</v>
      </c>
      <c r="X429" s="34">
        <v>43596</v>
      </c>
      <c r="Y429" s="36">
        <v>500000</v>
      </c>
      <c r="Z429" s="36">
        <v>500000</v>
      </c>
      <c r="AA429" s="34">
        <v>43602</v>
      </c>
      <c r="AB429" s="32"/>
      <c r="AC429" s="36">
        <v>500000</v>
      </c>
      <c r="AD429" s="36"/>
      <c r="AE429" s="28" t="s">
        <v>95</v>
      </c>
      <c r="AF429" s="40">
        <f t="shared" si="0"/>
        <v>12</v>
      </c>
      <c r="AG429" s="40">
        <f t="shared" si="1"/>
        <v>4</v>
      </c>
      <c r="AH429" s="40" t="str">
        <f t="shared" si="2"/>
        <v>569008666124</v>
      </c>
      <c r="AI429" s="44">
        <f t="shared" si="3"/>
        <v>500000</v>
      </c>
      <c r="AJ429" s="47">
        <f>IF(AD429&lt;10000,IFERROR(VLOOKUP(AH429,'BK06'!$X$9:$Y$1196,2,0),""),AD429)</f>
        <v>500000</v>
      </c>
      <c r="AK429" s="49" t="str">
        <f>IFERROR(VLOOKUP(AH429,'BK06'!$X$9:$Z$1164,3,0),"")</f>
        <v>AC/018P-0348969</v>
      </c>
      <c r="AL429" s="40"/>
      <c r="AM429" s="51" t="str">
        <f t="shared" si="8"/>
        <v>QK co HDBH so 569008666 can phai dong phi 500000d vao ngay 12/4. Vui long lien he TVV de duoc ho tro thu phi!</v>
      </c>
      <c r="AN429" s="54" t="str">
        <f t="shared" si="5"/>
        <v>01686166973</v>
      </c>
    </row>
    <row r="430" spans="1:40" ht="13.5" customHeight="1">
      <c r="A430" s="25">
        <v>425</v>
      </c>
      <c r="B430" s="28" t="s">
        <v>74</v>
      </c>
      <c r="C430" s="28"/>
      <c r="D430" s="32" t="s">
        <v>80</v>
      </c>
      <c r="E430" s="28" t="s">
        <v>82</v>
      </c>
      <c r="F430" s="32" t="s">
        <v>83</v>
      </c>
      <c r="G430" s="28" t="s">
        <v>84</v>
      </c>
      <c r="H430" s="32" t="s">
        <v>85</v>
      </c>
      <c r="I430" s="28" t="s">
        <v>86</v>
      </c>
      <c r="J430" s="32" t="s">
        <v>443</v>
      </c>
      <c r="K430" s="28" t="s">
        <v>442</v>
      </c>
      <c r="L430" s="28" t="s">
        <v>89</v>
      </c>
      <c r="M430" s="34">
        <v>41439</v>
      </c>
      <c r="N430" s="34"/>
      <c r="O430" s="28" t="s">
        <v>459</v>
      </c>
      <c r="P430" s="28" t="s">
        <v>460</v>
      </c>
      <c r="Q430" s="28" t="s">
        <v>1745</v>
      </c>
      <c r="R430" s="28"/>
      <c r="S430" s="28" t="s">
        <v>4638</v>
      </c>
      <c r="T430" s="28" t="s">
        <v>4639</v>
      </c>
      <c r="U430" s="28" t="s">
        <v>458</v>
      </c>
      <c r="V430" s="28"/>
      <c r="W430" s="34">
        <v>43580</v>
      </c>
      <c r="X430" s="34">
        <v>43945</v>
      </c>
      <c r="Y430" s="36">
        <v>3000000</v>
      </c>
      <c r="Z430" s="36">
        <v>3000000</v>
      </c>
      <c r="AA430" s="34">
        <v>43587</v>
      </c>
      <c r="AB430" s="32"/>
      <c r="AC430" s="36">
        <v>3000000</v>
      </c>
      <c r="AD430" s="36"/>
      <c r="AE430" s="28" t="s">
        <v>95</v>
      </c>
      <c r="AF430" s="40">
        <f t="shared" si="0"/>
        <v>25</v>
      </c>
      <c r="AG430" s="40">
        <f t="shared" si="1"/>
        <v>4</v>
      </c>
      <c r="AH430" s="40" t="str">
        <f t="shared" si="2"/>
        <v>568386065254</v>
      </c>
      <c r="AI430" s="44">
        <f t="shared" si="3"/>
        <v>3000000</v>
      </c>
      <c r="AJ430" s="47">
        <f>IF(AD430&lt;10000,IFERROR(VLOOKUP(AH430,'BK06'!$X$9:$Y$1196,2,0),""),AD430)</f>
        <v>3000000</v>
      </c>
      <c r="AK430" s="49" t="str">
        <f>IFERROR(VLOOKUP(AH430,'BK06'!$X$9:$Z$1164,3,0),"")</f>
        <v>AC/018P-0348983</v>
      </c>
      <c r="AL430" s="40"/>
      <c r="AM430" s="51"/>
      <c r="AN430" s="54" t="str">
        <f t="shared" si="5"/>
        <v>q01697098577</v>
      </c>
    </row>
    <row r="431" spans="1:40" ht="13.5" customHeight="1">
      <c r="A431" s="25">
        <v>426</v>
      </c>
      <c r="B431" s="28" t="s">
        <v>74</v>
      </c>
      <c r="C431" s="28"/>
      <c r="D431" s="32" t="s">
        <v>80</v>
      </c>
      <c r="E431" s="28" t="s">
        <v>82</v>
      </c>
      <c r="F431" s="32" t="s">
        <v>83</v>
      </c>
      <c r="G431" s="28" t="s">
        <v>84</v>
      </c>
      <c r="H431" s="32" t="s">
        <v>85</v>
      </c>
      <c r="I431" s="28" t="s">
        <v>86</v>
      </c>
      <c r="J431" s="32" t="s">
        <v>443</v>
      </c>
      <c r="K431" s="28" t="s">
        <v>442</v>
      </c>
      <c r="L431" s="28" t="s">
        <v>89</v>
      </c>
      <c r="M431" s="34">
        <v>41439</v>
      </c>
      <c r="N431" s="34"/>
      <c r="O431" s="28" t="s">
        <v>2327</v>
      </c>
      <c r="P431" s="28" t="s">
        <v>2328</v>
      </c>
      <c r="Q431" s="28" t="s">
        <v>2023</v>
      </c>
      <c r="R431" s="28"/>
      <c r="S431" s="28"/>
      <c r="T431" s="28" t="s">
        <v>4640</v>
      </c>
      <c r="U431" s="28" t="s">
        <v>2326</v>
      </c>
      <c r="V431" s="28"/>
      <c r="W431" s="34">
        <v>43586</v>
      </c>
      <c r="X431" s="34">
        <v>43616</v>
      </c>
      <c r="Y431" s="36">
        <v>519980</v>
      </c>
      <c r="Z431" s="36">
        <v>519980</v>
      </c>
      <c r="AA431" s="34">
        <v>43598</v>
      </c>
      <c r="AB431" s="32"/>
      <c r="AC431" s="36">
        <v>519980</v>
      </c>
      <c r="AD431" s="36"/>
      <c r="AE431" s="28" t="s">
        <v>95</v>
      </c>
      <c r="AF431" s="40">
        <f t="shared" si="0"/>
        <v>1</v>
      </c>
      <c r="AG431" s="40">
        <f t="shared" si="1"/>
        <v>5</v>
      </c>
      <c r="AH431" s="40" t="str">
        <f t="shared" si="2"/>
        <v>56897799615</v>
      </c>
      <c r="AI431" s="44">
        <f t="shared" si="3"/>
        <v>519980</v>
      </c>
      <c r="AJ431" s="47">
        <f>IF(AD431&lt;10000,IFERROR(VLOOKUP(AH431,'BK06'!$X$9:$Y$1196,2,0),""),AD431)</f>
        <v>519980</v>
      </c>
      <c r="AK431" s="49" t="str">
        <f>IFERROR(VLOOKUP(AH431,'BK06'!$X$9:$Z$1164,3,0),"")</f>
        <v>AC/018P-0350235</v>
      </c>
      <c r="AL431" s="40"/>
      <c r="AM431" s="51" t="str">
        <f t="shared" ref="AM431:AM492" si="9">CONCATENATE("QK co HDBH so ",O431," can phai dong phi ",Y431,"d vao ngay ",AF431,"/",AG431,". Vui long lien he TVV de duoc ho tro thu phi","!")</f>
        <v>QK co HDBH so 568977996 can phai dong phi 519980d vao ngay 1/5. Vui long lien he TVV de duoc ho tro thu phi!</v>
      </c>
      <c r="AN431" s="54" t="str">
        <f t="shared" si="5"/>
        <v>0987219111</v>
      </c>
    </row>
    <row r="432" spans="1:40" ht="13.5" customHeight="1">
      <c r="A432" s="25">
        <v>427</v>
      </c>
      <c r="B432" s="28" t="s">
        <v>74</v>
      </c>
      <c r="C432" s="28"/>
      <c r="D432" s="32" t="s">
        <v>80</v>
      </c>
      <c r="E432" s="28" t="s">
        <v>82</v>
      </c>
      <c r="F432" s="32" t="s">
        <v>83</v>
      </c>
      <c r="G432" s="28" t="s">
        <v>84</v>
      </c>
      <c r="H432" s="32" t="s">
        <v>85</v>
      </c>
      <c r="I432" s="28" t="s">
        <v>86</v>
      </c>
      <c r="J432" s="32" t="s">
        <v>443</v>
      </c>
      <c r="K432" s="28" t="s">
        <v>442</v>
      </c>
      <c r="L432" s="28" t="s">
        <v>89</v>
      </c>
      <c r="M432" s="34">
        <v>41439</v>
      </c>
      <c r="N432" s="34"/>
      <c r="O432" s="28" t="s">
        <v>2331</v>
      </c>
      <c r="P432" s="28" t="s">
        <v>2332</v>
      </c>
      <c r="Q432" s="28" t="s">
        <v>3690</v>
      </c>
      <c r="R432" s="28"/>
      <c r="S432" s="28"/>
      <c r="T432" s="28" t="s">
        <v>4643</v>
      </c>
      <c r="U432" s="28" t="s">
        <v>2330</v>
      </c>
      <c r="V432" s="28"/>
      <c r="W432" s="34">
        <v>43589</v>
      </c>
      <c r="X432" s="34">
        <v>43619</v>
      </c>
      <c r="Y432" s="36">
        <v>508087</v>
      </c>
      <c r="Z432" s="36">
        <v>508087</v>
      </c>
      <c r="AA432" s="34">
        <v>43602</v>
      </c>
      <c r="AB432" s="32"/>
      <c r="AC432" s="36">
        <v>508087</v>
      </c>
      <c r="AD432" s="36"/>
      <c r="AE432" s="28" t="s">
        <v>95</v>
      </c>
      <c r="AF432" s="40">
        <f t="shared" si="0"/>
        <v>4</v>
      </c>
      <c r="AG432" s="40">
        <f t="shared" si="1"/>
        <v>5</v>
      </c>
      <c r="AH432" s="40" t="str">
        <f t="shared" si="2"/>
        <v>56832228645</v>
      </c>
      <c r="AI432" s="44">
        <f t="shared" si="3"/>
        <v>508087</v>
      </c>
      <c r="AJ432" s="47">
        <f>IF(AD432&lt;10000,IFERROR(VLOOKUP(AH432,'BK06'!$X$9:$Y$1196,2,0),""),AD432)</f>
        <v>508087</v>
      </c>
      <c r="AK432" s="49" t="str">
        <f>IFERROR(VLOOKUP(AH432,'BK06'!$X$9:$Z$1164,3,0),"")</f>
        <v>AC/018P-0350236</v>
      </c>
      <c r="AL432" s="40"/>
      <c r="AM432" s="51" t="str">
        <f t="shared" si="9"/>
        <v>QK co HDBH so 568322286 can phai dong phi 508087d vao ngay 4/5. Vui long lien he TVV de duoc ho tro thu phi!</v>
      </c>
      <c r="AN432" s="54" t="str">
        <f t="shared" si="5"/>
        <v>01696 606 696</v>
      </c>
    </row>
    <row r="433" spans="1:40" ht="13.5" customHeight="1">
      <c r="A433" s="25">
        <v>428</v>
      </c>
      <c r="B433" s="28" t="s">
        <v>74</v>
      </c>
      <c r="C433" s="28"/>
      <c r="D433" s="32" t="s">
        <v>80</v>
      </c>
      <c r="E433" s="28" t="s">
        <v>82</v>
      </c>
      <c r="F433" s="32" t="s">
        <v>83</v>
      </c>
      <c r="G433" s="28" t="s">
        <v>84</v>
      </c>
      <c r="H433" s="32" t="s">
        <v>85</v>
      </c>
      <c r="I433" s="28" t="s">
        <v>86</v>
      </c>
      <c r="J433" s="32" t="s">
        <v>443</v>
      </c>
      <c r="K433" s="28" t="s">
        <v>442</v>
      </c>
      <c r="L433" s="28" t="s">
        <v>89</v>
      </c>
      <c r="M433" s="34">
        <v>41439</v>
      </c>
      <c r="N433" s="34"/>
      <c r="O433" s="28" t="s">
        <v>2335</v>
      </c>
      <c r="P433" s="28" t="s">
        <v>2336</v>
      </c>
      <c r="Q433" s="28" t="s">
        <v>4644</v>
      </c>
      <c r="R433" s="28"/>
      <c r="S433" s="28"/>
      <c r="T433" s="28"/>
      <c r="U433" s="28" t="s">
        <v>2334</v>
      </c>
      <c r="V433" s="28"/>
      <c r="W433" s="34">
        <v>43590</v>
      </c>
      <c r="X433" s="34">
        <v>43773</v>
      </c>
      <c r="Y433" s="36">
        <v>2000000</v>
      </c>
      <c r="Z433" s="36">
        <v>2000000</v>
      </c>
      <c r="AA433" s="34">
        <v>43606</v>
      </c>
      <c r="AB433" s="32"/>
      <c r="AC433" s="36">
        <v>2000000</v>
      </c>
      <c r="AD433" s="36"/>
      <c r="AE433" s="28" t="s">
        <v>95</v>
      </c>
      <c r="AF433" s="40">
        <f t="shared" si="0"/>
        <v>5</v>
      </c>
      <c r="AG433" s="40">
        <f t="shared" si="1"/>
        <v>5</v>
      </c>
      <c r="AH433" s="40" t="str">
        <f t="shared" si="2"/>
        <v>56839183955</v>
      </c>
      <c r="AI433" s="44">
        <f t="shared" si="3"/>
        <v>2000000</v>
      </c>
      <c r="AJ433" s="47">
        <f>IF(AD433&lt;10000,IFERROR(VLOOKUP(AH433,'BK06'!$X$9:$Y$1196,2,0),""),AD433)</f>
        <v>2000000</v>
      </c>
      <c r="AK433" s="49" t="str">
        <f>IFERROR(VLOOKUP(AH433,'BK06'!$X$9:$Z$1164,3,0),"")</f>
        <v>AC/018P-0350237</v>
      </c>
      <c r="AL433" s="40"/>
      <c r="AM433" s="51" t="str">
        <f t="shared" si="9"/>
        <v>QK co HDBH so 568391839 can phai dong phi 2000000d vao ngay 5/5. Vui long lien he TVV de duoc ho tro thu phi!</v>
      </c>
      <c r="AN433" s="54" t="str">
        <f t="shared" si="5"/>
        <v/>
      </c>
    </row>
    <row r="434" spans="1:40" ht="13.5" customHeight="1">
      <c r="A434" s="25">
        <v>429</v>
      </c>
      <c r="B434" s="28" t="s">
        <v>74</v>
      </c>
      <c r="C434" s="28"/>
      <c r="D434" s="32" t="s">
        <v>80</v>
      </c>
      <c r="E434" s="28" t="s">
        <v>82</v>
      </c>
      <c r="F434" s="32" t="s">
        <v>83</v>
      </c>
      <c r="G434" s="28" t="s">
        <v>84</v>
      </c>
      <c r="H434" s="32" t="s">
        <v>85</v>
      </c>
      <c r="I434" s="28" t="s">
        <v>86</v>
      </c>
      <c r="J434" s="32" t="s">
        <v>443</v>
      </c>
      <c r="K434" s="28" t="s">
        <v>442</v>
      </c>
      <c r="L434" s="28" t="s">
        <v>89</v>
      </c>
      <c r="M434" s="34">
        <v>41439</v>
      </c>
      <c r="N434" s="34"/>
      <c r="O434" s="28" t="s">
        <v>2343</v>
      </c>
      <c r="P434" s="28" t="s">
        <v>2344</v>
      </c>
      <c r="Q434" s="28" t="s">
        <v>1161</v>
      </c>
      <c r="R434" s="28"/>
      <c r="S434" s="28"/>
      <c r="T434" s="28" t="s">
        <v>4645</v>
      </c>
      <c r="U434" s="28" t="s">
        <v>2342</v>
      </c>
      <c r="V434" s="28"/>
      <c r="W434" s="34">
        <v>43591</v>
      </c>
      <c r="X434" s="34">
        <v>43682</v>
      </c>
      <c r="Y434" s="36">
        <v>1535580</v>
      </c>
      <c r="Z434" s="36">
        <v>1535580</v>
      </c>
      <c r="AA434" s="34">
        <v>43605</v>
      </c>
      <c r="AB434" s="32"/>
      <c r="AC434" s="36">
        <v>1535580</v>
      </c>
      <c r="AD434" s="36"/>
      <c r="AE434" s="28" t="s">
        <v>95</v>
      </c>
      <c r="AF434" s="40">
        <f t="shared" si="0"/>
        <v>6</v>
      </c>
      <c r="AG434" s="40">
        <f t="shared" si="1"/>
        <v>5</v>
      </c>
      <c r="AH434" s="40" t="str">
        <f t="shared" si="2"/>
        <v>56831097265</v>
      </c>
      <c r="AI434" s="44">
        <f t="shared" si="3"/>
        <v>1535580</v>
      </c>
      <c r="AJ434" s="47">
        <f>IF(AD434&lt;10000,IFERROR(VLOOKUP(AH434,'BK06'!$X$9:$Y$1196,2,0),""),AD434)</f>
        <v>1535580</v>
      </c>
      <c r="AK434" s="49" t="str">
        <f>IFERROR(VLOOKUP(AH434,'BK06'!$X$9:$Z$1164,3,0),"")</f>
        <v>AC/018P-0350238</v>
      </c>
      <c r="AL434" s="40"/>
      <c r="AM434" s="51" t="str">
        <f t="shared" si="9"/>
        <v>QK co HDBH so 568310972 can phai dong phi 1535580d vao ngay 6/5. Vui long lien he TVV de duoc ho tro thu phi!</v>
      </c>
      <c r="AN434" s="54" t="str">
        <f t="shared" si="5"/>
        <v>0167 606 9299</v>
      </c>
    </row>
    <row r="435" spans="1:40" ht="13.5" customHeight="1">
      <c r="A435" s="25">
        <v>430</v>
      </c>
      <c r="B435" s="28" t="s">
        <v>74</v>
      </c>
      <c r="C435" s="28"/>
      <c r="D435" s="32" t="s">
        <v>80</v>
      </c>
      <c r="E435" s="28" t="s">
        <v>82</v>
      </c>
      <c r="F435" s="32" t="s">
        <v>83</v>
      </c>
      <c r="G435" s="28" t="s">
        <v>84</v>
      </c>
      <c r="H435" s="32" t="s">
        <v>85</v>
      </c>
      <c r="I435" s="28" t="s">
        <v>86</v>
      </c>
      <c r="J435" s="32" t="s">
        <v>443</v>
      </c>
      <c r="K435" s="28" t="s">
        <v>442</v>
      </c>
      <c r="L435" s="28" t="s">
        <v>89</v>
      </c>
      <c r="M435" s="34">
        <v>41439</v>
      </c>
      <c r="N435" s="34"/>
      <c r="O435" s="28" t="s">
        <v>4646</v>
      </c>
      <c r="P435" s="28" t="s">
        <v>4647</v>
      </c>
      <c r="Q435" s="28" t="s">
        <v>1417</v>
      </c>
      <c r="R435" s="28"/>
      <c r="S435" s="28"/>
      <c r="T435" s="28" t="s">
        <v>4648</v>
      </c>
      <c r="U435" s="28" t="s">
        <v>4649</v>
      </c>
      <c r="V435" s="28"/>
      <c r="W435" s="34">
        <v>43594</v>
      </c>
      <c r="X435" s="34">
        <v>43959</v>
      </c>
      <c r="Y435" s="36">
        <v>3079176</v>
      </c>
      <c r="Z435" s="36"/>
      <c r="AA435" s="34"/>
      <c r="AB435" s="32"/>
      <c r="AC435" s="36">
        <v>3079176</v>
      </c>
      <c r="AD435" s="36"/>
      <c r="AE435" s="28" t="s">
        <v>95</v>
      </c>
      <c r="AF435" s="40">
        <f t="shared" si="0"/>
        <v>9</v>
      </c>
      <c r="AG435" s="40">
        <f t="shared" si="1"/>
        <v>5</v>
      </c>
      <c r="AH435" s="40" t="str">
        <f t="shared" si="2"/>
        <v>56839408895</v>
      </c>
      <c r="AI435" s="44">
        <f t="shared" si="3"/>
        <v>3079176</v>
      </c>
      <c r="AJ435" s="47" t="str">
        <f>IF(AD435&lt;10000,IFERROR(VLOOKUP(AH435,'BK06'!$X$9:$Y$1196,2,0),""),AD435)</f>
        <v/>
      </c>
      <c r="AK435" s="49" t="str">
        <f>IFERROR(VLOOKUP(AH435,'BK06'!$X$9:$Z$1164,3,0),"")</f>
        <v/>
      </c>
      <c r="AL435" s="40"/>
      <c r="AM435" s="51" t="str">
        <f t="shared" si="9"/>
        <v>QK co HDBH so 568394088 can phai dong phi 3079176d vao ngay 9/5. Vui long lien he TVV de duoc ho tro thu phi!</v>
      </c>
      <c r="AN435" s="54" t="str">
        <f t="shared" si="5"/>
        <v>0983 399 308</v>
      </c>
    </row>
    <row r="436" spans="1:40" ht="13.5" customHeight="1">
      <c r="A436" s="25">
        <v>431</v>
      </c>
      <c r="B436" s="28" t="s">
        <v>74</v>
      </c>
      <c r="C436" s="28"/>
      <c r="D436" s="32" t="s">
        <v>80</v>
      </c>
      <c r="E436" s="28" t="s">
        <v>82</v>
      </c>
      <c r="F436" s="32" t="s">
        <v>83</v>
      </c>
      <c r="G436" s="28" t="s">
        <v>84</v>
      </c>
      <c r="H436" s="32" t="s">
        <v>85</v>
      </c>
      <c r="I436" s="28" t="s">
        <v>86</v>
      </c>
      <c r="J436" s="32" t="s">
        <v>443</v>
      </c>
      <c r="K436" s="28" t="s">
        <v>442</v>
      </c>
      <c r="L436" s="28" t="s">
        <v>89</v>
      </c>
      <c r="M436" s="34">
        <v>41439</v>
      </c>
      <c r="N436" s="34"/>
      <c r="O436" s="28" t="s">
        <v>4650</v>
      </c>
      <c r="P436" s="28" t="s">
        <v>4651</v>
      </c>
      <c r="Q436" s="28" t="s">
        <v>4652</v>
      </c>
      <c r="R436" s="28"/>
      <c r="S436" s="28"/>
      <c r="T436" s="28" t="s">
        <v>4653</v>
      </c>
      <c r="U436" s="28" t="s">
        <v>4654</v>
      </c>
      <c r="V436" s="28"/>
      <c r="W436" s="34">
        <v>43594</v>
      </c>
      <c r="X436" s="34">
        <v>43959</v>
      </c>
      <c r="Y436" s="36">
        <v>4055884</v>
      </c>
      <c r="Z436" s="36"/>
      <c r="AA436" s="34"/>
      <c r="AB436" s="32"/>
      <c r="AC436" s="36">
        <v>4055884</v>
      </c>
      <c r="AD436" s="36"/>
      <c r="AE436" s="28" t="s">
        <v>95</v>
      </c>
      <c r="AF436" s="40">
        <f t="shared" si="0"/>
        <v>9</v>
      </c>
      <c r="AG436" s="40">
        <f t="shared" si="1"/>
        <v>5</v>
      </c>
      <c r="AH436" s="40" t="str">
        <f t="shared" si="2"/>
        <v>56839541395</v>
      </c>
      <c r="AI436" s="44">
        <f t="shared" si="3"/>
        <v>4055884</v>
      </c>
      <c r="AJ436" s="47" t="str">
        <f>IF(AD436&lt;10000,IFERROR(VLOOKUP(AH436,'BK06'!$X$9:$Y$1196,2,0),""),AD436)</f>
        <v/>
      </c>
      <c r="AK436" s="49" t="str">
        <f>IFERROR(VLOOKUP(AH436,'BK06'!$X$9:$Z$1164,3,0),"")</f>
        <v/>
      </c>
      <c r="AL436" s="40"/>
      <c r="AM436" s="51" t="str">
        <f t="shared" si="9"/>
        <v>QK co HDBH so 568395413 can phai dong phi 4055884d vao ngay 9/5. Vui long lien he TVV de duoc ho tro thu phi!</v>
      </c>
      <c r="AN436" s="54" t="str">
        <f t="shared" si="5"/>
        <v>0987 441 881</v>
      </c>
    </row>
    <row r="437" spans="1:40" ht="13.5" customHeight="1">
      <c r="A437" s="25">
        <v>432</v>
      </c>
      <c r="B437" s="28" t="s">
        <v>74</v>
      </c>
      <c r="C437" s="28"/>
      <c r="D437" s="32" t="s">
        <v>80</v>
      </c>
      <c r="E437" s="28" t="s">
        <v>82</v>
      </c>
      <c r="F437" s="32" t="s">
        <v>83</v>
      </c>
      <c r="G437" s="28" t="s">
        <v>84</v>
      </c>
      <c r="H437" s="32" t="s">
        <v>85</v>
      </c>
      <c r="I437" s="28" t="s">
        <v>86</v>
      </c>
      <c r="J437" s="32" t="s">
        <v>443</v>
      </c>
      <c r="K437" s="28" t="s">
        <v>442</v>
      </c>
      <c r="L437" s="28" t="s">
        <v>89</v>
      </c>
      <c r="M437" s="34">
        <v>41439</v>
      </c>
      <c r="N437" s="34"/>
      <c r="O437" s="28" t="s">
        <v>4655</v>
      </c>
      <c r="P437" s="28" t="s">
        <v>4656</v>
      </c>
      <c r="Q437" s="28" t="s">
        <v>1637</v>
      </c>
      <c r="R437" s="28"/>
      <c r="S437" s="28"/>
      <c r="T437" s="28" t="s">
        <v>4657</v>
      </c>
      <c r="U437" s="28" t="s">
        <v>4658</v>
      </c>
      <c r="V437" s="28"/>
      <c r="W437" s="34">
        <v>43594</v>
      </c>
      <c r="X437" s="34">
        <v>43624</v>
      </c>
      <c r="Y437" s="36">
        <v>513196</v>
      </c>
      <c r="Z437" s="36"/>
      <c r="AA437" s="34"/>
      <c r="AB437" s="32"/>
      <c r="AC437" s="36">
        <v>513196</v>
      </c>
      <c r="AD437" s="36"/>
      <c r="AE437" s="28" t="s">
        <v>95</v>
      </c>
      <c r="AF437" s="40">
        <f t="shared" si="0"/>
        <v>9</v>
      </c>
      <c r="AG437" s="40">
        <f t="shared" si="1"/>
        <v>5</v>
      </c>
      <c r="AH437" s="40" t="str">
        <f t="shared" si="2"/>
        <v>56830241695</v>
      </c>
      <c r="AI437" s="44">
        <f t="shared" si="3"/>
        <v>513196</v>
      </c>
      <c r="AJ437" s="47" t="str">
        <f>IF(AD437&lt;10000,IFERROR(VLOOKUP(AH437,'BK06'!$X$9:$Y$1196,2,0),""),AD437)</f>
        <v/>
      </c>
      <c r="AK437" s="49" t="str">
        <f>IFERROR(VLOOKUP(AH437,'BK06'!$X$9:$Z$1164,3,0),"")</f>
        <v/>
      </c>
      <c r="AL437" s="40"/>
      <c r="AM437" s="51" t="str">
        <f t="shared" si="9"/>
        <v>QK co HDBH so 568302416 can phai dong phi 513196d vao ngay 9/5. Vui long lien he TVV de duoc ho tro thu phi!</v>
      </c>
      <c r="AN437" s="54" t="str">
        <f t="shared" si="5"/>
        <v>01674 818 485</v>
      </c>
    </row>
    <row r="438" spans="1:40" ht="13.5" customHeight="1">
      <c r="A438" s="25">
        <v>433</v>
      </c>
      <c r="B438" s="28" t="s">
        <v>74</v>
      </c>
      <c r="C438" s="28"/>
      <c r="D438" s="32" t="s">
        <v>80</v>
      </c>
      <c r="E438" s="28" t="s">
        <v>82</v>
      </c>
      <c r="F438" s="32" t="s">
        <v>83</v>
      </c>
      <c r="G438" s="28" t="s">
        <v>84</v>
      </c>
      <c r="H438" s="32" t="s">
        <v>85</v>
      </c>
      <c r="I438" s="28" t="s">
        <v>86</v>
      </c>
      <c r="J438" s="32" t="s">
        <v>443</v>
      </c>
      <c r="K438" s="28" t="s">
        <v>442</v>
      </c>
      <c r="L438" s="28" t="s">
        <v>89</v>
      </c>
      <c r="M438" s="34">
        <v>41439</v>
      </c>
      <c r="N438" s="34"/>
      <c r="O438" s="28" t="s">
        <v>4659</v>
      </c>
      <c r="P438" s="28" t="s">
        <v>4660</v>
      </c>
      <c r="Q438" s="28" t="s">
        <v>4661</v>
      </c>
      <c r="R438" s="28"/>
      <c r="S438" s="28"/>
      <c r="T438" s="28" t="s">
        <v>4662</v>
      </c>
      <c r="U438" s="28" t="s">
        <v>4663</v>
      </c>
      <c r="V438" s="28"/>
      <c r="W438" s="34">
        <v>43595</v>
      </c>
      <c r="X438" s="34">
        <v>43625</v>
      </c>
      <c r="Y438" s="36">
        <v>512703</v>
      </c>
      <c r="Z438" s="36"/>
      <c r="AA438" s="34"/>
      <c r="AB438" s="32"/>
      <c r="AC438" s="36">
        <v>512703</v>
      </c>
      <c r="AD438" s="36"/>
      <c r="AE438" s="28" t="s">
        <v>95</v>
      </c>
      <c r="AF438" s="40">
        <f t="shared" si="0"/>
        <v>10</v>
      </c>
      <c r="AG438" s="40">
        <f t="shared" si="1"/>
        <v>5</v>
      </c>
      <c r="AH438" s="40" t="str">
        <f t="shared" si="2"/>
        <v>568962724105</v>
      </c>
      <c r="AI438" s="44">
        <f t="shared" si="3"/>
        <v>512703</v>
      </c>
      <c r="AJ438" s="47" t="str">
        <f>IF(AD438&lt;10000,IFERROR(VLOOKUP(AH438,'BK06'!$X$9:$Y$1196,2,0),""),AD438)</f>
        <v/>
      </c>
      <c r="AK438" s="49" t="str">
        <f>IFERROR(VLOOKUP(AH438,'BK06'!$X$9:$Z$1164,3,0),"")</f>
        <v/>
      </c>
      <c r="AL438" s="40"/>
      <c r="AM438" s="51" t="str">
        <f t="shared" si="9"/>
        <v>QK co HDBH so 568962724 can phai dong phi 512703d vao ngay 10/5. Vui long lien he TVV de duoc ho tro thu phi!</v>
      </c>
      <c r="AN438" s="54" t="str">
        <f t="shared" si="5"/>
        <v>01647690691</v>
      </c>
    </row>
    <row r="439" spans="1:40" ht="13.5" customHeight="1">
      <c r="A439" s="25">
        <v>434</v>
      </c>
      <c r="B439" s="28" t="s">
        <v>74</v>
      </c>
      <c r="C439" s="28"/>
      <c r="D439" s="32" t="s">
        <v>80</v>
      </c>
      <c r="E439" s="28" t="s">
        <v>82</v>
      </c>
      <c r="F439" s="32" t="s">
        <v>83</v>
      </c>
      <c r="G439" s="28" t="s">
        <v>84</v>
      </c>
      <c r="H439" s="32" t="s">
        <v>85</v>
      </c>
      <c r="I439" s="28" t="s">
        <v>86</v>
      </c>
      <c r="J439" s="32" t="s">
        <v>443</v>
      </c>
      <c r="K439" s="28" t="s">
        <v>442</v>
      </c>
      <c r="L439" s="28" t="s">
        <v>89</v>
      </c>
      <c r="M439" s="34">
        <v>41439</v>
      </c>
      <c r="N439" s="34"/>
      <c r="O439" s="28" t="s">
        <v>4666</v>
      </c>
      <c r="P439" s="28" t="s">
        <v>2726</v>
      </c>
      <c r="Q439" s="28" t="s">
        <v>2727</v>
      </c>
      <c r="R439" s="28"/>
      <c r="S439" s="28"/>
      <c r="T439" s="28" t="s">
        <v>2728</v>
      </c>
      <c r="U439" s="28" t="s">
        <v>4667</v>
      </c>
      <c r="V439" s="28"/>
      <c r="W439" s="34">
        <v>43596</v>
      </c>
      <c r="X439" s="34">
        <v>43626</v>
      </c>
      <c r="Y439" s="36">
        <v>500000</v>
      </c>
      <c r="Z439" s="36"/>
      <c r="AA439" s="34"/>
      <c r="AB439" s="32"/>
      <c r="AC439" s="36">
        <v>500000</v>
      </c>
      <c r="AD439" s="36"/>
      <c r="AE439" s="28" t="s">
        <v>95</v>
      </c>
      <c r="AF439" s="40">
        <f t="shared" si="0"/>
        <v>11</v>
      </c>
      <c r="AG439" s="40">
        <f t="shared" si="1"/>
        <v>5</v>
      </c>
      <c r="AH439" s="40" t="str">
        <f t="shared" si="2"/>
        <v>568288063115</v>
      </c>
      <c r="AI439" s="44">
        <f t="shared" si="3"/>
        <v>500000</v>
      </c>
      <c r="AJ439" s="47" t="str">
        <f>IF(AD439&lt;10000,IFERROR(VLOOKUP(AH439,'BK06'!$X$9:$Y$1196,2,0),""),AD439)</f>
        <v/>
      </c>
      <c r="AK439" s="49" t="str">
        <f>IFERROR(VLOOKUP(AH439,'BK06'!$X$9:$Z$1164,3,0),"")</f>
        <v/>
      </c>
      <c r="AL439" s="40"/>
      <c r="AM439" s="51" t="str">
        <f t="shared" si="9"/>
        <v>QK co HDBH so 568288063 can phai dong phi 500000d vao ngay 11/5. Vui long lien he TVV de duoc ho tro thu phi!</v>
      </c>
      <c r="AN439" s="54" t="str">
        <f t="shared" si="5"/>
        <v>01682847740</v>
      </c>
    </row>
    <row r="440" spans="1:40" ht="13.5" customHeight="1">
      <c r="A440" s="25">
        <v>435</v>
      </c>
      <c r="B440" s="28" t="s">
        <v>74</v>
      </c>
      <c r="C440" s="28"/>
      <c r="D440" s="32" t="s">
        <v>80</v>
      </c>
      <c r="E440" s="28" t="s">
        <v>82</v>
      </c>
      <c r="F440" s="32" t="s">
        <v>83</v>
      </c>
      <c r="G440" s="28" t="s">
        <v>84</v>
      </c>
      <c r="H440" s="32" t="s">
        <v>85</v>
      </c>
      <c r="I440" s="28" t="s">
        <v>86</v>
      </c>
      <c r="J440" s="32" t="s">
        <v>443</v>
      </c>
      <c r="K440" s="28" t="s">
        <v>442</v>
      </c>
      <c r="L440" s="28" t="s">
        <v>89</v>
      </c>
      <c r="M440" s="34">
        <v>41439</v>
      </c>
      <c r="N440" s="34"/>
      <c r="O440" s="28" t="s">
        <v>455</v>
      </c>
      <c r="P440" s="28" t="s">
        <v>456</v>
      </c>
      <c r="Q440" s="28" t="s">
        <v>4636</v>
      </c>
      <c r="R440" s="28"/>
      <c r="S440" s="28"/>
      <c r="T440" s="28" t="s">
        <v>4637</v>
      </c>
      <c r="U440" s="28" t="s">
        <v>4670</v>
      </c>
      <c r="V440" s="28"/>
      <c r="W440" s="34">
        <v>43597</v>
      </c>
      <c r="X440" s="34">
        <v>43627</v>
      </c>
      <c r="Y440" s="36">
        <v>500000</v>
      </c>
      <c r="Z440" s="36"/>
      <c r="AA440" s="34"/>
      <c r="AB440" s="32"/>
      <c r="AC440" s="36">
        <v>500000</v>
      </c>
      <c r="AD440" s="36"/>
      <c r="AE440" s="28" t="s">
        <v>95</v>
      </c>
      <c r="AF440" s="40">
        <f t="shared" si="0"/>
        <v>12</v>
      </c>
      <c r="AG440" s="40">
        <f t="shared" si="1"/>
        <v>5</v>
      </c>
      <c r="AH440" s="40" t="str">
        <f t="shared" si="2"/>
        <v>569008666125</v>
      </c>
      <c r="AI440" s="44">
        <f t="shared" si="3"/>
        <v>500000</v>
      </c>
      <c r="AJ440" s="47" t="str">
        <f>IF(AD440&lt;10000,IFERROR(VLOOKUP(AH440,'BK06'!$X$9:$Y$1196,2,0),""),AD440)</f>
        <v/>
      </c>
      <c r="AK440" s="49" t="str">
        <f>IFERROR(VLOOKUP(AH440,'BK06'!$X$9:$Z$1164,3,0),"")</f>
        <v/>
      </c>
      <c r="AL440" s="40"/>
      <c r="AM440" s="51" t="str">
        <f t="shared" si="9"/>
        <v>QK co HDBH so 569008666 can phai dong phi 500000d vao ngay 12/5. Vui long lien he TVV de duoc ho tro thu phi!</v>
      </c>
      <c r="AN440" s="54" t="str">
        <f t="shared" si="5"/>
        <v>01686166973</v>
      </c>
    </row>
    <row r="441" spans="1:40" ht="13.5" customHeight="1">
      <c r="A441" s="25">
        <v>436</v>
      </c>
      <c r="B441" s="28" t="s">
        <v>74</v>
      </c>
      <c r="C441" s="28"/>
      <c r="D441" s="32" t="s">
        <v>80</v>
      </c>
      <c r="E441" s="28" t="s">
        <v>82</v>
      </c>
      <c r="F441" s="32" t="s">
        <v>83</v>
      </c>
      <c r="G441" s="28" t="s">
        <v>84</v>
      </c>
      <c r="H441" s="32" t="s">
        <v>85</v>
      </c>
      <c r="I441" s="28" t="s">
        <v>86</v>
      </c>
      <c r="J441" s="32" t="s">
        <v>443</v>
      </c>
      <c r="K441" s="28" t="s">
        <v>442</v>
      </c>
      <c r="L441" s="28" t="s">
        <v>89</v>
      </c>
      <c r="M441" s="34">
        <v>41439</v>
      </c>
      <c r="N441" s="34"/>
      <c r="O441" s="28" t="s">
        <v>2348</v>
      </c>
      <c r="P441" s="28" t="s">
        <v>2349</v>
      </c>
      <c r="Q441" s="28" t="s">
        <v>4671</v>
      </c>
      <c r="R441" s="28"/>
      <c r="S441" s="28"/>
      <c r="T441" s="28" t="s">
        <v>4672</v>
      </c>
      <c r="U441" s="28" t="s">
        <v>2347</v>
      </c>
      <c r="V441" s="28"/>
      <c r="W441" s="34">
        <v>43597</v>
      </c>
      <c r="X441" s="34">
        <v>43962</v>
      </c>
      <c r="Y441" s="36">
        <v>2036006</v>
      </c>
      <c r="Z441" s="36">
        <v>2036006</v>
      </c>
      <c r="AA441" s="34">
        <v>43608</v>
      </c>
      <c r="AB441" s="32"/>
      <c r="AC441" s="36">
        <v>2036006</v>
      </c>
      <c r="AD441" s="36"/>
      <c r="AE441" s="28" t="s">
        <v>95</v>
      </c>
      <c r="AF441" s="40">
        <f t="shared" si="0"/>
        <v>12</v>
      </c>
      <c r="AG441" s="40">
        <f t="shared" si="1"/>
        <v>5</v>
      </c>
      <c r="AH441" s="40" t="str">
        <f t="shared" si="2"/>
        <v>568395394125</v>
      </c>
      <c r="AI441" s="44">
        <f t="shared" si="3"/>
        <v>2036006</v>
      </c>
      <c r="AJ441" s="47">
        <f>IF(AD441&lt;10000,IFERROR(VLOOKUP(AH441,'BK06'!$X$9:$Y$1196,2,0),""),AD441)</f>
        <v>2036006</v>
      </c>
      <c r="AK441" s="49" t="str">
        <f>IFERROR(VLOOKUP(AH441,'BK06'!$X$9:$Z$1164,3,0),"")</f>
        <v>AC/018P-0350245</v>
      </c>
      <c r="AL441" s="40"/>
      <c r="AM441" s="51" t="str">
        <f t="shared" si="9"/>
        <v>QK co HDBH so 568395394 can phai dong phi 2036006d vao ngay 12/5. Vui long lien he TVV de duoc ho tro thu phi!</v>
      </c>
      <c r="AN441" s="54" t="str">
        <f t="shared" si="5"/>
        <v>01659 391 502</v>
      </c>
    </row>
    <row r="442" spans="1:40" ht="13.5" customHeight="1">
      <c r="A442" s="25">
        <v>437</v>
      </c>
      <c r="B442" s="28" t="s">
        <v>74</v>
      </c>
      <c r="C442" s="28"/>
      <c r="D442" s="32" t="s">
        <v>80</v>
      </c>
      <c r="E442" s="28" t="s">
        <v>82</v>
      </c>
      <c r="F442" s="32" t="s">
        <v>83</v>
      </c>
      <c r="G442" s="28" t="s">
        <v>84</v>
      </c>
      <c r="H442" s="32" t="s">
        <v>85</v>
      </c>
      <c r="I442" s="28" t="s">
        <v>86</v>
      </c>
      <c r="J442" s="32" t="s">
        <v>443</v>
      </c>
      <c r="K442" s="28" t="s">
        <v>442</v>
      </c>
      <c r="L442" s="28" t="s">
        <v>89</v>
      </c>
      <c r="M442" s="34">
        <v>41439</v>
      </c>
      <c r="N442" s="34"/>
      <c r="O442" s="28" t="s">
        <v>446</v>
      </c>
      <c r="P442" s="28" t="s">
        <v>447</v>
      </c>
      <c r="Q442" s="28" t="s">
        <v>4634</v>
      </c>
      <c r="R442" s="28"/>
      <c r="S442" s="28"/>
      <c r="T442" s="28" t="s">
        <v>4635</v>
      </c>
      <c r="U442" s="28" t="s">
        <v>4673</v>
      </c>
      <c r="V442" s="28"/>
      <c r="W442" s="34">
        <v>43597</v>
      </c>
      <c r="X442" s="34">
        <v>43627</v>
      </c>
      <c r="Y442" s="36">
        <v>500000</v>
      </c>
      <c r="Z442" s="36"/>
      <c r="AA442" s="34"/>
      <c r="AB442" s="32"/>
      <c r="AC442" s="36">
        <v>500000</v>
      </c>
      <c r="AD442" s="36"/>
      <c r="AE442" s="28" t="s">
        <v>95</v>
      </c>
      <c r="AF442" s="40">
        <f t="shared" si="0"/>
        <v>12</v>
      </c>
      <c r="AG442" s="40">
        <f t="shared" si="1"/>
        <v>5</v>
      </c>
      <c r="AH442" s="40" t="str">
        <f t="shared" si="2"/>
        <v>569008627125</v>
      </c>
      <c r="AI442" s="44">
        <f t="shared" si="3"/>
        <v>500000</v>
      </c>
      <c r="AJ442" s="47" t="str">
        <f>IF(AD442&lt;10000,IFERROR(VLOOKUP(AH442,'BK06'!$X$9:$Y$1196,2,0),""),AD442)</f>
        <v/>
      </c>
      <c r="AK442" s="49" t="str">
        <f>IFERROR(VLOOKUP(AH442,'BK06'!$X$9:$Z$1164,3,0),"")</f>
        <v/>
      </c>
      <c r="AL442" s="40"/>
      <c r="AM442" s="51" t="str">
        <f t="shared" si="9"/>
        <v>QK co HDBH so 569008627 can phai dong phi 500000d vao ngay 12/5. Vui long lien he TVV de duoc ho tro thu phi!</v>
      </c>
      <c r="AN442" s="54" t="str">
        <f t="shared" si="5"/>
        <v>01205522609</v>
      </c>
    </row>
    <row r="443" spans="1:40" ht="13.5" customHeight="1">
      <c r="A443" s="25">
        <v>438</v>
      </c>
      <c r="B443" s="28" t="s">
        <v>74</v>
      </c>
      <c r="C443" s="28"/>
      <c r="D443" s="32" t="s">
        <v>80</v>
      </c>
      <c r="E443" s="28" t="s">
        <v>82</v>
      </c>
      <c r="F443" s="32" t="s">
        <v>83</v>
      </c>
      <c r="G443" s="28" t="s">
        <v>84</v>
      </c>
      <c r="H443" s="32" t="s">
        <v>85</v>
      </c>
      <c r="I443" s="28" t="s">
        <v>86</v>
      </c>
      <c r="J443" s="32" t="s">
        <v>443</v>
      </c>
      <c r="K443" s="28" t="s">
        <v>442</v>
      </c>
      <c r="L443" s="28" t="s">
        <v>89</v>
      </c>
      <c r="M443" s="34">
        <v>41439</v>
      </c>
      <c r="N443" s="34"/>
      <c r="O443" s="28" t="s">
        <v>4674</v>
      </c>
      <c r="P443" s="28" t="s">
        <v>4675</v>
      </c>
      <c r="Q443" s="28" t="s">
        <v>1745</v>
      </c>
      <c r="R443" s="28"/>
      <c r="S443" s="28"/>
      <c r="T443" s="28" t="s">
        <v>4676</v>
      </c>
      <c r="U443" s="28" t="s">
        <v>4677</v>
      </c>
      <c r="V443" s="28"/>
      <c r="W443" s="34">
        <v>43597</v>
      </c>
      <c r="X443" s="34">
        <v>43780</v>
      </c>
      <c r="Y443" s="36">
        <v>3000000</v>
      </c>
      <c r="Z443" s="36"/>
      <c r="AA443" s="34"/>
      <c r="AB443" s="32"/>
      <c r="AC443" s="36">
        <v>3000000</v>
      </c>
      <c r="AD443" s="36"/>
      <c r="AE443" s="28" t="s">
        <v>95</v>
      </c>
      <c r="AF443" s="40">
        <f t="shared" si="0"/>
        <v>12</v>
      </c>
      <c r="AG443" s="40">
        <f t="shared" si="1"/>
        <v>5</v>
      </c>
      <c r="AH443" s="40" t="str">
        <f t="shared" si="2"/>
        <v>568394119125</v>
      </c>
      <c r="AI443" s="44">
        <f t="shared" si="3"/>
        <v>3000000</v>
      </c>
      <c r="AJ443" s="47" t="str">
        <f>IF(AD443&lt;10000,IFERROR(VLOOKUP(AH443,'BK06'!$X$9:$Y$1196,2,0),""),AD443)</f>
        <v/>
      </c>
      <c r="AK443" s="49" t="str">
        <f>IFERROR(VLOOKUP(AH443,'BK06'!$X$9:$Z$1164,3,0),"")</f>
        <v/>
      </c>
      <c r="AL443" s="40"/>
      <c r="AM443" s="51" t="str">
        <f t="shared" si="9"/>
        <v>QK co HDBH so 568394119 can phai dong phi 3000000d vao ngay 12/5. Vui long lien he TVV de duoc ho tro thu phi!</v>
      </c>
      <c r="AN443" s="54" t="str">
        <f t="shared" si="5"/>
        <v>01697 098 577</v>
      </c>
    </row>
    <row r="444" spans="1:40" ht="13.5" customHeight="1">
      <c r="A444" s="25">
        <v>439</v>
      </c>
      <c r="B444" s="28" t="s">
        <v>74</v>
      </c>
      <c r="C444" s="28"/>
      <c r="D444" s="32" t="s">
        <v>80</v>
      </c>
      <c r="E444" s="28" t="s">
        <v>82</v>
      </c>
      <c r="F444" s="32" t="s">
        <v>83</v>
      </c>
      <c r="G444" s="28" t="s">
        <v>84</v>
      </c>
      <c r="H444" s="32" t="s">
        <v>85</v>
      </c>
      <c r="I444" s="28" t="s">
        <v>86</v>
      </c>
      <c r="J444" s="32" t="s">
        <v>443</v>
      </c>
      <c r="K444" s="28" t="s">
        <v>442</v>
      </c>
      <c r="L444" s="28" t="s">
        <v>89</v>
      </c>
      <c r="M444" s="34">
        <v>41439</v>
      </c>
      <c r="N444" s="34"/>
      <c r="O444" s="28" t="s">
        <v>2353</v>
      </c>
      <c r="P444" s="28" t="s">
        <v>2354</v>
      </c>
      <c r="Q444" s="28" t="s">
        <v>1745</v>
      </c>
      <c r="R444" s="28" t="s">
        <v>4680</v>
      </c>
      <c r="S444" s="28"/>
      <c r="T444" s="28" t="s">
        <v>4681</v>
      </c>
      <c r="U444" s="28" t="s">
        <v>2352</v>
      </c>
      <c r="V444" s="28"/>
      <c r="W444" s="34">
        <v>43598</v>
      </c>
      <c r="X444" s="34">
        <v>43781</v>
      </c>
      <c r="Y444" s="36">
        <v>1543953</v>
      </c>
      <c r="Z444" s="36">
        <v>1543953</v>
      </c>
      <c r="AA444" s="34">
        <v>43608</v>
      </c>
      <c r="AB444" s="32"/>
      <c r="AC444" s="36">
        <v>1543953</v>
      </c>
      <c r="AD444" s="36"/>
      <c r="AE444" s="28" t="s">
        <v>95</v>
      </c>
      <c r="AF444" s="40">
        <f t="shared" si="0"/>
        <v>13</v>
      </c>
      <c r="AG444" s="40">
        <f t="shared" si="1"/>
        <v>5</v>
      </c>
      <c r="AH444" s="40" t="str">
        <f t="shared" si="2"/>
        <v>568312823135</v>
      </c>
      <c r="AI444" s="44">
        <f t="shared" si="3"/>
        <v>1543953</v>
      </c>
      <c r="AJ444" s="47">
        <f>IF(AD444&lt;10000,IFERROR(VLOOKUP(AH444,'BK06'!$X$9:$Y$1196,2,0),""),AD444)</f>
        <v>1543953</v>
      </c>
      <c r="AK444" s="49" t="str">
        <f>IFERROR(VLOOKUP(AH444,'BK06'!$X$9:$Z$1164,3,0),"")</f>
        <v>AC/018P-0350248</v>
      </c>
      <c r="AL444" s="40"/>
      <c r="AM444" s="51" t="str">
        <f t="shared" si="9"/>
        <v>QK co HDBH so 568312823 can phai dong phi 1543953d vao ngay 13/5. Vui long lien he TVV de duoc ho tro thu phi!</v>
      </c>
      <c r="AN444" s="54" t="str">
        <f t="shared" si="5"/>
        <v>0165458431601689 891 246</v>
      </c>
    </row>
    <row r="445" spans="1:40" ht="13.5" customHeight="1">
      <c r="A445" s="25">
        <v>440</v>
      </c>
      <c r="B445" s="28" t="s">
        <v>74</v>
      </c>
      <c r="C445" s="28"/>
      <c r="D445" s="32" t="s">
        <v>80</v>
      </c>
      <c r="E445" s="28" t="s">
        <v>82</v>
      </c>
      <c r="F445" s="32" t="s">
        <v>83</v>
      </c>
      <c r="G445" s="28" t="s">
        <v>84</v>
      </c>
      <c r="H445" s="32" t="s">
        <v>85</v>
      </c>
      <c r="I445" s="28" t="s">
        <v>86</v>
      </c>
      <c r="J445" s="32" t="s">
        <v>443</v>
      </c>
      <c r="K445" s="28" t="s">
        <v>442</v>
      </c>
      <c r="L445" s="28" t="s">
        <v>89</v>
      </c>
      <c r="M445" s="34">
        <v>41439</v>
      </c>
      <c r="N445" s="34"/>
      <c r="O445" s="28" t="s">
        <v>4682</v>
      </c>
      <c r="P445" s="28" t="s">
        <v>2970</v>
      </c>
      <c r="Q445" s="28" t="s">
        <v>4683</v>
      </c>
      <c r="R445" s="28"/>
      <c r="S445" s="28"/>
      <c r="T445" s="28" t="s">
        <v>4684</v>
      </c>
      <c r="U445" s="28" t="s">
        <v>4685</v>
      </c>
      <c r="V445" s="28"/>
      <c r="W445" s="34">
        <v>43599</v>
      </c>
      <c r="X445" s="34">
        <v>43629</v>
      </c>
      <c r="Y445" s="36">
        <v>1033756</v>
      </c>
      <c r="Z445" s="36"/>
      <c r="AA445" s="34"/>
      <c r="AB445" s="32"/>
      <c r="AC445" s="36">
        <v>1033756</v>
      </c>
      <c r="AD445" s="36"/>
      <c r="AE445" s="28" t="s">
        <v>95</v>
      </c>
      <c r="AF445" s="40">
        <f t="shared" si="0"/>
        <v>14</v>
      </c>
      <c r="AG445" s="40">
        <f t="shared" si="1"/>
        <v>5</v>
      </c>
      <c r="AH445" s="40" t="str">
        <f t="shared" si="2"/>
        <v>569257572145</v>
      </c>
      <c r="AI445" s="44">
        <f t="shared" si="3"/>
        <v>1033756</v>
      </c>
      <c r="AJ445" s="47" t="str">
        <f>IF(AD445&lt;10000,IFERROR(VLOOKUP(AH445,'BK06'!$X$9:$Y$1196,2,0),""),AD445)</f>
        <v/>
      </c>
      <c r="AK445" s="49" t="str">
        <f>IFERROR(VLOOKUP(AH445,'BK06'!$X$9:$Z$1164,3,0),"")</f>
        <v/>
      </c>
      <c r="AL445" s="40"/>
      <c r="AM445" s="51" t="str">
        <f t="shared" si="9"/>
        <v>QK co HDBH so 569257572 can phai dong phi 1033756d vao ngay 14/5. Vui long lien he TVV de duoc ho tro thu phi!</v>
      </c>
      <c r="AN445" s="54" t="str">
        <f t="shared" si="5"/>
        <v>0972198345</v>
      </c>
    </row>
    <row r="446" spans="1:40" ht="13.5" customHeight="1">
      <c r="A446" s="25">
        <v>441</v>
      </c>
      <c r="B446" s="28" t="s">
        <v>74</v>
      </c>
      <c r="C446" s="28"/>
      <c r="D446" s="32" t="s">
        <v>80</v>
      </c>
      <c r="E446" s="28" t="s">
        <v>82</v>
      </c>
      <c r="F446" s="32" t="s">
        <v>83</v>
      </c>
      <c r="G446" s="28" t="s">
        <v>84</v>
      </c>
      <c r="H446" s="32" t="s">
        <v>85</v>
      </c>
      <c r="I446" s="28" t="s">
        <v>86</v>
      </c>
      <c r="J446" s="32" t="s">
        <v>443</v>
      </c>
      <c r="K446" s="28" t="s">
        <v>442</v>
      </c>
      <c r="L446" s="28" t="s">
        <v>89</v>
      </c>
      <c r="M446" s="34">
        <v>41439</v>
      </c>
      <c r="N446" s="34"/>
      <c r="O446" s="28" t="s">
        <v>2357</v>
      </c>
      <c r="P446" s="28" t="s">
        <v>2358</v>
      </c>
      <c r="Q446" s="28" t="s">
        <v>413</v>
      </c>
      <c r="R446" s="28"/>
      <c r="S446" s="28"/>
      <c r="T446" s="28" t="s">
        <v>4687</v>
      </c>
      <c r="U446" s="28" t="s">
        <v>2356</v>
      </c>
      <c r="V446" s="28"/>
      <c r="W446" s="34">
        <v>43601</v>
      </c>
      <c r="X446" s="34">
        <v>43631</v>
      </c>
      <c r="Y446" s="36">
        <v>1015537</v>
      </c>
      <c r="Z446" s="36">
        <v>1015537</v>
      </c>
      <c r="AA446" s="34">
        <v>43608</v>
      </c>
      <c r="AB446" s="32"/>
      <c r="AC446" s="36">
        <v>1015537</v>
      </c>
      <c r="AD446" s="36"/>
      <c r="AE446" s="28" t="s">
        <v>95</v>
      </c>
      <c r="AF446" s="40">
        <f t="shared" si="0"/>
        <v>16</v>
      </c>
      <c r="AG446" s="40">
        <f t="shared" si="1"/>
        <v>5</v>
      </c>
      <c r="AH446" s="40" t="str">
        <f t="shared" si="2"/>
        <v>568265194165</v>
      </c>
      <c r="AI446" s="44">
        <f t="shared" si="3"/>
        <v>1015537</v>
      </c>
      <c r="AJ446" s="47">
        <f>IF(AD446&lt;10000,IFERROR(VLOOKUP(AH446,'BK06'!$X$9:$Y$1196,2,0),""),AD446)</f>
        <v>1015537</v>
      </c>
      <c r="AK446" s="49" t="str">
        <f>IFERROR(VLOOKUP(AH446,'BK06'!$X$9:$Z$1164,3,0),"")</f>
        <v>AC/018P-0350250</v>
      </c>
      <c r="AL446" s="40"/>
      <c r="AM446" s="51" t="str">
        <f t="shared" si="9"/>
        <v>QK co HDBH so 568265194 can phai dong phi 1015537d vao ngay 16/5. Vui long lien he TVV de duoc ho tro thu phi!</v>
      </c>
      <c r="AN446" s="54" t="str">
        <f t="shared" si="5"/>
        <v>0982569382</v>
      </c>
    </row>
    <row r="447" spans="1:40" ht="13.5" customHeight="1">
      <c r="A447" s="25">
        <v>442</v>
      </c>
      <c r="B447" s="28" t="s">
        <v>74</v>
      </c>
      <c r="C447" s="28"/>
      <c r="D447" s="32" t="s">
        <v>80</v>
      </c>
      <c r="E447" s="28" t="s">
        <v>82</v>
      </c>
      <c r="F447" s="32" t="s">
        <v>83</v>
      </c>
      <c r="G447" s="28" t="s">
        <v>84</v>
      </c>
      <c r="H447" s="32" t="s">
        <v>85</v>
      </c>
      <c r="I447" s="28" t="s">
        <v>86</v>
      </c>
      <c r="J447" s="32" t="s">
        <v>443</v>
      </c>
      <c r="K447" s="28" t="s">
        <v>442</v>
      </c>
      <c r="L447" s="28" t="s">
        <v>89</v>
      </c>
      <c r="M447" s="34">
        <v>41439</v>
      </c>
      <c r="N447" s="34"/>
      <c r="O447" s="28" t="s">
        <v>2373</v>
      </c>
      <c r="P447" s="28" t="s">
        <v>2374</v>
      </c>
      <c r="Q447" s="28" t="s">
        <v>4691</v>
      </c>
      <c r="R447" s="28"/>
      <c r="S447" s="28"/>
      <c r="T447" s="28" t="s">
        <v>4692</v>
      </c>
      <c r="U447" s="28" t="s">
        <v>2372</v>
      </c>
      <c r="V447" s="28"/>
      <c r="W447" s="34">
        <v>43605</v>
      </c>
      <c r="X447" s="34">
        <v>43635</v>
      </c>
      <c r="Y447" s="36">
        <v>1004800</v>
      </c>
      <c r="Z447" s="36">
        <v>1004800</v>
      </c>
      <c r="AA447" s="34">
        <v>43606</v>
      </c>
      <c r="AB447" s="32"/>
      <c r="AC447" s="36">
        <v>1004800</v>
      </c>
      <c r="AD447" s="36"/>
      <c r="AE447" s="28" t="s">
        <v>95</v>
      </c>
      <c r="AF447" s="40">
        <f t="shared" si="0"/>
        <v>20</v>
      </c>
      <c r="AG447" s="40">
        <f t="shared" si="1"/>
        <v>5</v>
      </c>
      <c r="AH447" s="40" t="str">
        <f t="shared" si="2"/>
        <v>569261518205</v>
      </c>
      <c r="AI447" s="44">
        <f t="shared" si="3"/>
        <v>1004800</v>
      </c>
      <c r="AJ447" s="47">
        <f>IF(AD447&lt;10000,IFERROR(VLOOKUP(AH447,'BK06'!$X$9:$Y$1196,2,0),""),AD447)</f>
        <v>1004800</v>
      </c>
      <c r="AK447" s="49" t="str">
        <f>IFERROR(VLOOKUP(AH447,'BK06'!$X$9:$Z$1164,3,0),"")</f>
        <v>AC/018P-0350254</v>
      </c>
      <c r="AL447" s="40"/>
      <c r="AM447" s="51" t="str">
        <f t="shared" si="9"/>
        <v>QK co HDBH so 569261518 can phai dong phi 1004800d vao ngay 20/5. Vui long lien he TVV de duoc ho tro thu phi!</v>
      </c>
      <c r="AN447" s="54" t="str">
        <f t="shared" si="5"/>
        <v>091515943</v>
      </c>
    </row>
    <row r="448" spans="1:40" ht="13.5" customHeight="1">
      <c r="A448" s="25">
        <v>443</v>
      </c>
      <c r="B448" s="28" t="s">
        <v>74</v>
      </c>
      <c r="C448" s="28"/>
      <c r="D448" s="32" t="s">
        <v>80</v>
      </c>
      <c r="E448" s="28" t="s">
        <v>82</v>
      </c>
      <c r="F448" s="32" t="s">
        <v>83</v>
      </c>
      <c r="G448" s="28" t="s">
        <v>84</v>
      </c>
      <c r="H448" s="32" t="s">
        <v>85</v>
      </c>
      <c r="I448" s="28" t="s">
        <v>86</v>
      </c>
      <c r="J448" s="32" t="s">
        <v>443</v>
      </c>
      <c r="K448" s="28" t="s">
        <v>442</v>
      </c>
      <c r="L448" s="28" t="s">
        <v>89</v>
      </c>
      <c r="M448" s="34">
        <v>41439</v>
      </c>
      <c r="N448" s="34"/>
      <c r="O448" s="28" t="s">
        <v>2369</v>
      </c>
      <c r="P448" s="28" t="s">
        <v>2370</v>
      </c>
      <c r="Q448" s="28" t="s">
        <v>1509</v>
      </c>
      <c r="R448" s="28"/>
      <c r="S448" s="28"/>
      <c r="T448" s="28" t="s">
        <v>4693</v>
      </c>
      <c r="U448" s="28" t="s">
        <v>2368</v>
      </c>
      <c r="V448" s="28"/>
      <c r="W448" s="34">
        <v>43605</v>
      </c>
      <c r="X448" s="34">
        <v>43635</v>
      </c>
      <c r="Y448" s="36">
        <v>522847</v>
      </c>
      <c r="Z448" s="36">
        <v>522847</v>
      </c>
      <c r="AA448" s="34">
        <v>43606</v>
      </c>
      <c r="AB448" s="32"/>
      <c r="AC448" s="36">
        <v>522847</v>
      </c>
      <c r="AD448" s="36"/>
      <c r="AE448" s="28" t="s">
        <v>95</v>
      </c>
      <c r="AF448" s="40">
        <f t="shared" si="0"/>
        <v>20</v>
      </c>
      <c r="AG448" s="40">
        <f t="shared" si="1"/>
        <v>5</v>
      </c>
      <c r="AH448" s="40" t="str">
        <f t="shared" si="2"/>
        <v>568989024205</v>
      </c>
      <c r="AI448" s="44">
        <f t="shared" si="3"/>
        <v>522847</v>
      </c>
      <c r="AJ448" s="47">
        <f>IF(AD448&lt;10000,IFERROR(VLOOKUP(AH448,'BK06'!$X$9:$Y$1196,2,0),""),AD448)</f>
        <v>522847</v>
      </c>
      <c r="AK448" s="49" t="str">
        <f>IFERROR(VLOOKUP(AH448,'BK06'!$X$9:$Z$1164,3,0),"")</f>
        <v>AC/018P-0350253</v>
      </c>
      <c r="AL448" s="40"/>
      <c r="AM448" s="51" t="str">
        <f t="shared" si="9"/>
        <v>QK co HDBH so 568989024 can phai dong phi 522847d vao ngay 20/5. Vui long lien he TVV de duoc ho tro thu phi!</v>
      </c>
      <c r="AN448" s="54" t="str">
        <f t="shared" si="5"/>
        <v>01655270614</v>
      </c>
    </row>
    <row r="449" spans="1:40" ht="13.5" customHeight="1">
      <c r="A449" s="25">
        <v>444</v>
      </c>
      <c r="B449" s="28" t="s">
        <v>74</v>
      </c>
      <c r="C449" s="28"/>
      <c r="D449" s="32" t="s">
        <v>80</v>
      </c>
      <c r="E449" s="28" t="s">
        <v>82</v>
      </c>
      <c r="F449" s="32" t="s">
        <v>83</v>
      </c>
      <c r="G449" s="28" t="s">
        <v>84</v>
      </c>
      <c r="H449" s="32" t="s">
        <v>85</v>
      </c>
      <c r="I449" s="28" t="s">
        <v>86</v>
      </c>
      <c r="J449" s="32" t="s">
        <v>443</v>
      </c>
      <c r="K449" s="28" t="s">
        <v>442</v>
      </c>
      <c r="L449" s="28" t="s">
        <v>89</v>
      </c>
      <c r="M449" s="34">
        <v>41439</v>
      </c>
      <c r="N449" s="34"/>
      <c r="O449" s="28" t="s">
        <v>2365</v>
      </c>
      <c r="P449" s="28" t="s">
        <v>2366</v>
      </c>
      <c r="Q449" s="28" t="s">
        <v>4694</v>
      </c>
      <c r="R449" s="28"/>
      <c r="S449" s="28"/>
      <c r="T449" s="28" t="s">
        <v>4695</v>
      </c>
      <c r="U449" s="28" t="s">
        <v>2364</v>
      </c>
      <c r="V449" s="28"/>
      <c r="W449" s="34">
        <v>43605</v>
      </c>
      <c r="X449" s="34">
        <v>43635</v>
      </c>
      <c r="Y449" s="36">
        <v>1001607</v>
      </c>
      <c r="Z449" s="36">
        <v>1001607</v>
      </c>
      <c r="AA449" s="34">
        <v>43608</v>
      </c>
      <c r="AB449" s="32"/>
      <c r="AC449" s="36">
        <v>1001607</v>
      </c>
      <c r="AD449" s="36"/>
      <c r="AE449" s="28" t="s">
        <v>95</v>
      </c>
      <c r="AF449" s="40">
        <f t="shared" si="0"/>
        <v>20</v>
      </c>
      <c r="AG449" s="40">
        <f t="shared" si="1"/>
        <v>5</v>
      </c>
      <c r="AH449" s="40" t="str">
        <f t="shared" si="2"/>
        <v>568971065205</v>
      </c>
      <c r="AI449" s="44">
        <f t="shared" si="3"/>
        <v>1001607</v>
      </c>
      <c r="AJ449" s="47">
        <f>IF(AD449&lt;10000,IFERROR(VLOOKUP(AH449,'BK06'!$X$9:$Y$1196,2,0),""),AD449)</f>
        <v>1001607</v>
      </c>
      <c r="AK449" s="49" t="str">
        <f>IFERROR(VLOOKUP(AH449,'BK06'!$X$9:$Z$1164,3,0),"")</f>
        <v>AC/018P-0350252</v>
      </c>
      <c r="AL449" s="40"/>
      <c r="AM449" s="51" t="str">
        <f t="shared" si="9"/>
        <v>QK co HDBH so 568971065 can phai dong phi 1001607d vao ngay 20/5. Vui long lien he TVV de duoc ho tro thu phi!</v>
      </c>
      <c r="AN449" s="54" t="str">
        <f t="shared" si="5"/>
        <v>0919559388</v>
      </c>
    </row>
    <row r="450" spans="1:40" ht="13.5" customHeight="1">
      <c r="A450" s="25">
        <v>445</v>
      </c>
      <c r="B450" s="28" t="s">
        <v>74</v>
      </c>
      <c r="C450" s="28"/>
      <c r="D450" s="32" t="s">
        <v>80</v>
      </c>
      <c r="E450" s="28" t="s">
        <v>82</v>
      </c>
      <c r="F450" s="32" t="s">
        <v>83</v>
      </c>
      <c r="G450" s="28" t="s">
        <v>84</v>
      </c>
      <c r="H450" s="32" t="s">
        <v>85</v>
      </c>
      <c r="I450" s="28" t="s">
        <v>86</v>
      </c>
      <c r="J450" s="32" t="s">
        <v>443</v>
      </c>
      <c r="K450" s="28" t="s">
        <v>442</v>
      </c>
      <c r="L450" s="28" t="s">
        <v>89</v>
      </c>
      <c r="M450" s="34">
        <v>41439</v>
      </c>
      <c r="N450" s="34"/>
      <c r="O450" s="28" t="s">
        <v>2361</v>
      </c>
      <c r="P450" s="28" t="s">
        <v>2362</v>
      </c>
      <c r="Q450" s="28" t="s">
        <v>539</v>
      </c>
      <c r="R450" s="28"/>
      <c r="S450" s="28"/>
      <c r="T450" s="28" t="s">
        <v>4632</v>
      </c>
      <c r="U450" s="28" t="s">
        <v>2360</v>
      </c>
      <c r="V450" s="28"/>
      <c r="W450" s="34">
        <v>43605</v>
      </c>
      <c r="X450" s="34">
        <v>43635</v>
      </c>
      <c r="Y450" s="36">
        <v>514145</v>
      </c>
      <c r="Z450" s="36">
        <v>514145</v>
      </c>
      <c r="AA450" s="34">
        <v>43603</v>
      </c>
      <c r="AB450" s="32"/>
      <c r="AC450" s="36">
        <v>514145</v>
      </c>
      <c r="AD450" s="36"/>
      <c r="AE450" s="28" t="s">
        <v>95</v>
      </c>
      <c r="AF450" s="40">
        <f t="shared" si="0"/>
        <v>20</v>
      </c>
      <c r="AG450" s="40">
        <f t="shared" si="1"/>
        <v>5</v>
      </c>
      <c r="AH450" s="40" t="str">
        <f t="shared" si="2"/>
        <v>568291244205</v>
      </c>
      <c r="AI450" s="44">
        <f t="shared" si="3"/>
        <v>514145</v>
      </c>
      <c r="AJ450" s="47">
        <f>IF(AD450&lt;10000,IFERROR(VLOOKUP(AH450,'BK06'!$X$9:$Y$1196,2,0),""),AD450)</f>
        <v>514145</v>
      </c>
      <c r="AK450" s="49" t="str">
        <f>IFERROR(VLOOKUP(AH450,'BK06'!$X$9:$Z$1164,3,0),"")</f>
        <v>AC/018P-0350251</v>
      </c>
      <c r="AL450" s="40"/>
      <c r="AM450" s="51" t="str">
        <f t="shared" si="9"/>
        <v>QK co HDBH so 568291244 can phai dong phi 514145d vao ngay 20/5. Vui long lien he TVV de duoc ho tro thu phi!</v>
      </c>
      <c r="AN450" s="54" t="str">
        <f t="shared" si="5"/>
        <v>0934 334 797</v>
      </c>
    </row>
    <row r="451" spans="1:40" ht="13.5" customHeight="1">
      <c r="A451" s="25">
        <v>446</v>
      </c>
      <c r="B451" s="28" t="s">
        <v>74</v>
      </c>
      <c r="C451" s="28"/>
      <c r="D451" s="32" t="s">
        <v>80</v>
      </c>
      <c r="E451" s="28" t="s">
        <v>82</v>
      </c>
      <c r="F451" s="32" t="s">
        <v>83</v>
      </c>
      <c r="G451" s="28" t="s">
        <v>84</v>
      </c>
      <c r="H451" s="32" t="s">
        <v>85</v>
      </c>
      <c r="I451" s="28" t="s">
        <v>86</v>
      </c>
      <c r="J451" s="32" t="s">
        <v>443</v>
      </c>
      <c r="K451" s="28" t="s">
        <v>442</v>
      </c>
      <c r="L451" s="28" t="s">
        <v>89</v>
      </c>
      <c r="M451" s="34">
        <v>41439</v>
      </c>
      <c r="N451" s="34"/>
      <c r="O451" s="28" t="s">
        <v>2377</v>
      </c>
      <c r="P451" s="28" t="s">
        <v>2378</v>
      </c>
      <c r="Q451" s="28" t="s">
        <v>1575</v>
      </c>
      <c r="R451" s="28"/>
      <c r="S451" s="28"/>
      <c r="T451" s="28" t="s">
        <v>4696</v>
      </c>
      <c r="U451" s="28" t="s">
        <v>2376</v>
      </c>
      <c r="V451" s="28"/>
      <c r="W451" s="34">
        <v>43606</v>
      </c>
      <c r="X451" s="34">
        <v>43636</v>
      </c>
      <c r="Y451" s="36">
        <v>500000</v>
      </c>
      <c r="Z451" s="36">
        <v>500000</v>
      </c>
      <c r="AA451" s="34">
        <v>43598</v>
      </c>
      <c r="AB451" s="32"/>
      <c r="AC451" s="36">
        <v>500000</v>
      </c>
      <c r="AD451" s="36"/>
      <c r="AE451" s="28" t="s">
        <v>95</v>
      </c>
      <c r="AF451" s="40">
        <f t="shared" si="0"/>
        <v>21</v>
      </c>
      <c r="AG451" s="40">
        <f t="shared" si="1"/>
        <v>5</v>
      </c>
      <c r="AH451" s="40" t="str">
        <f t="shared" si="2"/>
        <v>568969985215</v>
      </c>
      <c r="AI451" s="44">
        <f t="shared" si="3"/>
        <v>500000</v>
      </c>
      <c r="AJ451" s="47">
        <f>IF(AD451&lt;10000,IFERROR(VLOOKUP(AH451,'BK06'!$X$9:$Y$1196,2,0),""),AD451)</f>
        <v>500000</v>
      </c>
      <c r="AK451" s="49" t="str">
        <f>IFERROR(VLOOKUP(AH451,'BK06'!$X$9:$Z$1164,3,0),"")</f>
        <v>AC/018P-0350255</v>
      </c>
      <c r="AL451" s="40"/>
      <c r="AM451" s="51" t="str">
        <f t="shared" si="9"/>
        <v>QK co HDBH so 568969985 can phai dong phi 500000d vao ngay 21/5. Vui long lien he TVV de duoc ho tro thu phi!</v>
      </c>
      <c r="AN451" s="54" t="str">
        <f t="shared" si="5"/>
        <v>01689457855</v>
      </c>
    </row>
    <row r="452" spans="1:40" ht="13.5" customHeight="1">
      <c r="A452" s="25">
        <v>447</v>
      </c>
      <c r="B452" s="28" t="s">
        <v>74</v>
      </c>
      <c r="C452" s="28"/>
      <c r="D452" s="32" t="s">
        <v>80</v>
      </c>
      <c r="E452" s="28" t="s">
        <v>82</v>
      </c>
      <c r="F452" s="32" t="s">
        <v>83</v>
      </c>
      <c r="G452" s="28" t="s">
        <v>84</v>
      </c>
      <c r="H452" s="32" t="s">
        <v>85</v>
      </c>
      <c r="I452" s="28" t="s">
        <v>86</v>
      </c>
      <c r="J452" s="32" t="s">
        <v>443</v>
      </c>
      <c r="K452" s="28" t="s">
        <v>442</v>
      </c>
      <c r="L452" s="28" t="s">
        <v>89</v>
      </c>
      <c r="M452" s="34">
        <v>41439</v>
      </c>
      <c r="N452" s="34"/>
      <c r="O452" s="28" t="s">
        <v>2381</v>
      </c>
      <c r="P452" s="28" t="s">
        <v>2382</v>
      </c>
      <c r="Q452" s="28" t="s">
        <v>4697</v>
      </c>
      <c r="R452" s="28"/>
      <c r="S452" s="28"/>
      <c r="T452" s="28" t="s">
        <v>4698</v>
      </c>
      <c r="U452" s="28" t="s">
        <v>2380</v>
      </c>
      <c r="V452" s="28"/>
      <c r="W452" s="34">
        <v>43606</v>
      </c>
      <c r="X452" s="34">
        <v>43697</v>
      </c>
      <c r="Y452" s="36">
        <v>1500000</v>
      </c>
      <c r="Z452" s="36">
        <v>1500000</v>
      </c>
      <c r="AA452" s="34">
        <v>43598</v>
      </c>
      <c r="AB452" s="32"/>
      <c r="AC452" s="36">
        <v>1500000</v>
      </c>
      <c r="AD452" s="36"/>
      <c r="AE452" s="28" t="s">
        <v>95</v>
      </c>
      <c r="AF452" s="40">
        <f t="shared" si="0"/>
        <v>21</v>
      </c>
      <c r="AG452" s="40">
        <f t="shared" si="1"/>
        <v>5</v>
      </c>
      <c r="AH452" s="40" t="str">
        <f t="shared" si="2"/>
        <v>568971331215</v>
      </c>
      <c r="AI452" s="44">
        <f t="shared" si="3"/>
        <v>1500000</v>
      </c>
      <c r="AJ452" s="47">
        <f>IF(AD452&lt;10000,IFERROR(VLOOKUP(AH452,'BK06'!$X$9:$Y$1196,2,0),""),AD452)</f>
        <v>1500000</v>
      </c>
      <c r="AK452" s="49" t="str">
        <f>IFERROR(VLOOKUP(AH452,'BK06'!$X$9:$Z$1164,3,0),"")</f>
        <v>AC/018P-0350256</v>
      </c>
      <c r="AL452" s="40"/>
      <c r="AM452" s="51" t="str">
        <f t="shared" si="9"/>
        <v>QK co HDBH so 568971331 can phai dong phi 1500000d vao ngay 21/5. Vui long lien he TVV de duoc ho tro thu phi!</v>
      </c>
      <c r="AN452" s="54" t="str">
        <f t="shared" si="5"/>
        <v>0917978694</v>
      </c>
    </row>
    <row r="453" spans="1:40" ht="13.5" customHeight="1">
      <c r="A453" s="25">
        <v>448</v>
      </c>
      <c r="B453" s="28" t="s">
        <v>74</v>
      </c>
      <c r="C453" s="28"/>
      <c r="D453" s="32" t="s">
        <v>80</v>
      </c>
      <c r="E453" s="28" t="s">
        <v>82</v>
      </c>
      <c r="F453" s="32" t="s">
        <v>83</v>
      </c>
      <c r="G453" s="28" t="s">
        <v>84</v>
      </c>
      <c r="H453" s="32" t="s">
        <v>85</v>
      </c>
      <c r="I453" s="28" t="s">
        <v>86</v>
      </c>
      <c r="J453" s="32" t="s">
        <v>443</v>
      </c>
      <c r="K453" s="28" t="s">
        <v>442</v>
      </c>
      <c r="L453" s="28" t="s">
        <v>89</v>
      </c>
      <c r="M453" s="34">
        <v>41439</v>
      </c>
      <c r="N453" s="34"/>
      <c r="O453" s="28" t="s">
        <v>2385</v>
      </c>
      <c r="P453" s="28" t="s">
        <v>2386</v>
      </c>
      <c r="Q453" s="28" t="s">
        <v>4699</v>
      </c>
      <c r="R453" s="28"/>
      <c r="S453" s="28"/>
      <c r="T453" s="28" t="s">
        <v>4700</v>
      </c>
      <c r="U453" s="28" t="s">
        <v>2384</v>
      </c>
      <c r="V453" s="28"/>
      <c r="W453" s="34">
        <v>43610</v>
      </c>
      <c r="X453" s="34">
        <v>43793</v>
      </c>
      <c r="Y453" s="36">
        <v>3091728</v>
      </c>
      <c r="Z453" s="36">
        <v>3091728</v>
      </c>
      <c r="AA453" s="34">
        <v>43607</v>
      </c>
      <c r="AB453" s="32"/>
      <c r="AC453" s="36">
        <v>3091728</v>
      </c>
      <c r="AD453" s="36"/>
      <c r="AE453" s="28" t="s">
        <v>95</v>
      </c>
      <c r="AF453" s="40">
        <f t="shared" si="0"/>
        <v>25</v>
      </c>
      <c r="AG453" s="40">
        <f t="shared" si="1"/>
        <v>5</v>
      </c>
      <c r="AH453" s="40" t="str">
        <f t="shared" si="2"/>
        <v>568501527255</v>
      </c>
      <c r="AI453" s="44">
        <f t="shared" si="3"/>
        <v>3091728</v>
      </c>
      <c r="AJ453" s="47">
        <f>IF(AD453&lt;10000,IFERROR(VLOOKUP(AH453,'BK06'!$X$9:$Y$1196,2,0),""),AD453)</f>
        <v>3091728</v>
      </c>
      <c r="AK453" s="49" t="str">
        <f>IFERROR(VLOOKUP(AH453,'BK06'!$X$9:$Z$1164,3,0),"")</f>
        <v>AC/018P-0350257</v>
      </c>
      <c r="AL453" s="40"/>
      <c r="AM453" s="51" t="str">
        <f t="shared" si="9"/>
        <v>QK co HDBH so 568501527 can phai dong phi 3091728d vao ngay 25/5. Vui long lien he TVV de duoc ho tro thu phi!</v>
      </c>
      <c r="AN453" s="54" t="str">
        <f t="shared" si="5"/>
        <v>0912530815</v>
      </c>
    </row>
    <row r="454" spans="1:40" ht="13.5" customHeight="1">
      <c r="A454" s="25">
        <v>449</v>
      </c>
      <c r="B454" s="28" t="s">
        <v>74</v>
      </c>
      <c r="C454" s="28"/>
      <c r="D454" s="32" t="s">
        <v>80</v>
      </c>
      <c r="E454" s="28" t="s">
        <v>82</v>
      </c>
      <c r="F454" s="32" t="s">
        <v>83</v>
      </c>
      <c r="G454" s="28" t="s">
        <v>84</v>
      </c>
      <c r="H454" s="32" t="s">
        <v>85</v>
      </c>
      <c r="I454" s="28" t="s">
        <v>86</v>
      </c>
      <c r="J454" s="32" t="s">
        <v>443</v>
      </c>
      <c r="K454" s="28" t="s">
        <v>442</v>
      </c>
      <c r="L454" s="28" t="s">
        <v>89</v>
      </c>
      <c r="M454" s="34">
        <v>41439</v>
      </c>
      <c r="N454" s="34"/>
      <c r="O454" s="28" t="s">
        <v>4702</v>
      </c>
      <c r="P454" s="28" t="s">
        <v>4703</v>
      </c>
      <c r="Q454" s="28" t="s">
        <v>3690</v>
      </c>
      <c r="R454" s="28"/>
      <c r="S454" s="28"/>
      <c r="T454" s="28" t="s">
        <v>4704</v>
      </c>
      <c r="U454" s="28" t="s">
        <v>4705</v>
      </c>
      <c r="V454" s="28"/>
      <c r="W454" s="34">
        <v>43612</v>
      </c>
      <c r="X454" s="34">
        <v>43703</v>
      </c>
      <c r="Y454" s="36">
        <v>522551</v>
      </c>
      <c r="Z454" s="36"/>
      <c r="AA454" s="34"/>
      <c r="AB454" s="32"/>
      <c r="AC454" s="36"/>
      <c r="AD454" s="36"/>
      <c r="AE454" s="28" t="s">
        <v>95</v>
      </c>
      <c r="AF454" s="40">
        <f t="shared" si="0"/>
        <v>27</v>
      </c>
      <c r="AG454" s="40">
        <f t="shared" si="1"/>
        <v>5</v>
      </c>
      <c r="AH454" s="40" t="str">
        <f t="shared" si="2"/>
        <v>568319458275</v>
      </c>
      <c r="AI454" s="44" t="str">
        <f t="shared" si="3"/>
        <v/>
      </c>
      <c r="AJ454" s="47" t="str">
        <f>IF(AD454&lt;10000,IFERROR(VLOOKUP(AH454,'BK06'!$X$9:$Y$1196,2,0),""),AD454)</f>
        <v/>
      </c>
      <c r="AK454" s="49" t="str">
        <f>IFERROR(VLOOKUP(AH454,'BK06'!$X$9:$Z$1164,3,0),"")</f>
        <v/>
      </c>
      <c r="AL454" s="40"/>
      <c r="AM454" s="51" t="str">
        <f t="shared" si="9"/>
        <v>QK co HDBH so 568319458 can phai dong phi 522551d vao ngay 27/5. Vui long lien he TVV de duoc ho tro thu phi!</v>
      </c>
      <c r="AN454" s="54" t="str">
        <f t="shared" si="5"/>
        <v>0945 004 533</v>
      </c>
    </row>
    <row r="455" spans="1:40" ht="13.5" customHeight="1">
      <c r="A455" s="25">
        <v>450</v>
      </c>
      <c r="B455" s="28" t="s">
        <v>74</v>
      </c>
      <c r="C455" s="28"/>
      <c r="D455" s="32" t="s">
        <v>80</v>
      </c>
      <c r="E455" s="28" t="s">
        <v>82</v>
      </c>
      <c r="F455" s="32" t="s">
        <v>83</v>
      </c>
      <c r="G455" s="28" t="s">
        <v>84</v>
      </c>
      <c r="H455" s="32" t="s">
        <v>85</v>
      </c>
      <c r="I455" s="28" t="s">
        <v>86</v>
      </c>
      <c r="J455" s="32" t="s">
        <v>443</v>
      </c>
      <c r="K455" s="28" t="s">
        <v>442</v>
      </c>
      <c r="L455" s="28" t="s">
        <v>89</v>
      </c>
      <c r="M455" s="34">
        <v>41439</v>
      </c>
      <c r="N455" s="34"/>
      <c r="O455" s="28" t="s">
        <v>2389</v>
      </c>
      <c r="P455" s="28" t="s">
        <v>2390</v>
      </c>
      <c r="Q455" s="28" t="s">
        <v>347</v>
      </c>
      <c r="R455" s="28"/>
      <c r="S455" s="28"/>
      <c r="T455" s="28" t="s">
        <v>4708</v>
      </c>
      <c r="U455" s="28" t="s">
        <v>2388</v>
      </c>
      <c r="V455" s="28"/>
      <c r="W455" s="34">
        <v>43612</v>
      </c>
      <c r="X455" s="34">
        <v>43642</v>
      </c>
      <c r="Y455" s="36">
        <v>1069949</v>
      </c>
      <c r="Z455" s="36">
        <v>1069949</v>
      </c>
      <c r="AA455" s="34">
        <v>43605</v>
      </c>
      <c r="AB455" s="32"/>
      <c r="AC455" s="36">
        <v>1069949</v>
      </c>
      <c r="AD455" s="36"/>
      <c r="AE455" s="28" t="s">
        <v>95</v>
      </c>
      <c r="AF455" s="40">
        <f t="shared" si="0"/>
        <v>27</v>
      </c>
      <c r="AG455" s="40">
        <f t="shared" si="1"/>
        <v>5</v>
      </c>
      <c r="AH455" s="40" t="str">
        <f t="shared" si="2"/>
        <v>569304494275</v>
      </c>
      <c r="AI455" s="44">
        <f t="shared" si="3"/>
        <v>1069949</v>
      </c>
      <c r="AJ455" s="47">
        <f>IF(AD455&lt;10000,IFERROR(VLOOKUP(AH455,'BK06'!$X$9:$Y$1196,2,0),""),AD455)</f>
        <v>1069949</v>
      </c>
      <c r="AK455" s="49" t="str">
        <f>IFERROR(VLOOKUP(AH455,'BK06'!$X$9:$Z$1164,3,0),"")</f>
        <v>AC/018P-0350259</v>
      </c>
      <c r="AL455" s="40"/>
      <c r="AM455" s="51" t="str">
        <f t="shared" si="9"/>
        <v>QK co HDBH so 569304494 can phai dong phi 1069949d vao ngay 27/5. Vui long lien he TVV de duoc ho tro thu phi!</v>
      </c>
      <c r="AN455" s="54" t="str">
        <f t="shared" si="5"/>
        <v>01687901125</v>
      </c>
    </row>
    <row r="456" spans="1:40" ht="13.5" customHeight="1">
      <c r="A456" s="25">
        <v>451</v>
      </c>
      <c r="B456" s="28" t="s">
        <v>74</v>
      </c>
      <c r="C456" s="28"/>
      <c r="D456" s="32" t="s">
        <v>80</v>
      </c>
      <c r="E456" s="28" t="s">
        <v>82</v>
      </c>
      <c r="F456" s="32" t="s">
        <v>83</v>
      </c>
      <c r="G456" s="28" t="s">
        <v>84</v>
      </c>
      <c r="H456" s="32" t="s">
        <v>85</v>
      </c>
      <c r="I456" s="28" t="s">
        <v>86</v>
      </c>
      <c r="J456" s="32" t="s">
        <v>443</v>
      </c>
      <c r="K456" s="28" t="s">
        <v>442</v>
      </c>
      <c r="L456" s="28" t="s">
        <v>89</v>
      </c>
      <c r="M456" s="34">
        <v>41439</v>
      </c>
      <c r="N456" s="34"/>
      <c r="O456" s="28" t="s">
        <v>4711</v>
      </c>
      <c r="P456" s="28" t="s">
        <v>4712</v>
      </c>
      <c r="Q456" s="28" t="s">
        <v>4713</v>
      </c>
      <c r="R456" s="28"/>
      <c r="S456" s="28"/>
      <c r="T456" s="28" t="s">
        <v>4714</v>
      </c>
      <c r="U456" s="28" t="s">
        <v>4715</v>
      </c>
      <c r="V456" s="28"/>
      <c r="W456" s="34">
        <v>43612</v>
      </c>
      <c r="X456" s="34">
        <v>43795</v>
      </c>
      <c r="Y456" s="36">
        <v>3166653</v>
      </c>
      <c r="Z456" s="36"/>
      <c r="AA456" s="34"/>
      <c r="AB456" s="32"/>
      <c r="AC456" s="36"/>
      <c r="AD456" s="36"/>
      <c r="AE456" s="28" t="s">
        <v>95</v>
      </c>
      <c r="AF456" s="40">
        <f t="shared" si="0"/>
        <v>27</v>
      </c>
      <c r="AG456" s="40">
        <f t="shared" si="1"/>
        <v>5</v>
      </c>
      <c r="AH456" s="40" t="str">
        <f t="shared" si="2"/>
        <v>569376268275</v>
      </c>
      <c r="AI456" s="44" t="str">
        <f t="shared" si="3"/>
        <v/>
      </c>
      <c r="AJ456" s="47" t="str">
        <f>IF(AD456&lt;10000,IFERROR(VLOOKUP(AH456,'BK06'!$X$9:$Y$1196,2,0),""),AD456)</f>
        <v/>
      </c>
      <c r="AK456" s="49" t="str">
        <f>IFERROR(VLOOKUP(AH456,'BK06'!$X$9:$Z$1164,3,0),"")</f>
        <v/>
      </c>
      <c r="AL456" s="40"/>
      <c r="AM456" s="51" t="str">
        <f t="shared" si="9"/>
        <v>QK co HDBH so 569376268 can phai dong phi 3166653d vao ngay 27/5. Vui long lien he TVV de duoc ho tro thu phi!</v>
      </c>
      <c r="AN456" s="54" t="str">
        <f t="shared" si="5"/>
        <v>0977082762</v>
      </c>
    </row>
    <row r="457" spans="1:40" ht="13.5" customHeight="1">
      <c r="A457" s="25">
        <v>452</v>
      </c>
      <c r="B457" s="28" t="s">
        <v>74</v>
      </c>
      <c r="C457" s="28"/>
      <c r="D457" s="32" t="s">
        <v>80</v>
      </c>
      <c r="E457" s="28" t="s">
        <v>82</v>
      </c>
      <c r="F457" s="32" t="s">
        <v>83</v>
      </c>
      <c r="G457" s="28" t="s">
        <v>84</v>
      </c>
      <c r="H457" s="32" t="s">
        <v>85</v>
      </c>
      <c r="I457" s="28" t="s">
        <v>86</v>
      </c>
      <c r="J457" s="32" t="s">
        <v>465</v>
      </c>
      <c r="K457" s="28" t="s">
        <v>449</v>
      </c>
      <c r="L457" s="28" t="s">
        <v>4718</v>
      </c>
      <c r="M457" s="34">
        <v>41530</v>
      </c>
      <c r="N457" s="34"/>
      <c r="O457" s="28" t="s">
        <v>4719</v>
      </c>
      <c r="P457" s="28" t="s">
        <v>4720</v>
      </c>
      <c r="Q457" s="28" t="s">
        <v>1734</v>
      </c>
      <c r="R457" s="28"/>
      <c r="S457" s="28"/>
      <c r="T457" s="28" t="s">
        <v>4721</v>
      </c>
      <c r="U457" s="28" t="s">
        <v>4722</v>
      </c>
      <c r="V457" s="28"/>
      <c r="W457" s="34">
        <v>43536</v>
      </c>
      <c r="X457" s="34">
        <v>43901</v>
      </c>
      <c r="Y457" s="36">
        <v>4000000</v>
      </c>
      <c r="Z457" s="36"/>
      <c r="AA457" s="34"/>
      <c r="AB457" s="32"/>
      <c r="AC457" s="36">
        <v>4000000</v>
      </c>
      <c r="AD457" s="36"/>
      <c r="AE457" s="28" t="s">
        <v>95</v>
      </c>
      <c r="AF457" s="40">
        <f t="shared" si="0"/>
        <v>12</v>
      </c>
      <c r="AG457" s="40">
        <f t="shared" si="1"/>
        <v>3</v>
      </c>
      <c r="AH457" s="40" t="str">
        <f t="shared" si="2"/>
        <v>568550151123</v>
      </c>
      <c r="AI457" s="44">
        <f t="shared" si="3"/>
        <v>4000000</v>
      </c>
      <c r="AJ457" s="47" t="str">
        <f>IF(AD457&lt;10000,IFERROR(VLOOKUP(AH457,'BK06'!$X$9:$Y$1196,2,0),""),AD457)</f>
        <v/>
      </c>
      <c r="AK457" s="49" t="str">
        <f>IFERROR(VLOOKUP(AH457,'BK06'!$X$9:$Z$1164,3,0),"")</f>
        <v/>
      </c>
      <c r="AL457" s="40"/>
      <c r="AM457" s="51" t="str">
        <f t="shared" si="9"/>
        <v>QK co HDBH so 568550151 can phai dong phi 4000000d vao ngay 12/3. Vui long lien he TVV de duoc ho tro thu phi!</v>
      </c>
      <c r="AN457" s="54" t="str">
        <f t="shared" si="5"/>
        <v>01644819852</v>
      </c>
    </row>
    <row r="458" spans="1:40" ht="13.5" customHeight="1">
      <c r="A458" s="25">
        <v>453</v>
      </c>
      <c r="B458" s="28" t="s">
        <v>74</v>
      </c>
      <c r="C458" s="28"/>
      <c r="D458" s="32" t="s">
        <v>80</v>
      </c>
      <c r="E458" s="28" t="s">
        <v>82</v>
      </c>
      <c r="F458" s="32" t="s">
        <v>83</v>
      </c>
      <c r="G458" s="28" t="s">
        <v>84</v>
      </c>
      <c r="H458" s="32" t="s">
        <v>85</v>
      </c>
      <c r="I458" s="28" t="s">
        <v>86</v>
      </c>
      <c r="J458" s="32" t="s">
        <v>465</v>
      </c>
      <c r="K458" s="28" t="s">
        <v>449</v>
      </c>
      <c r="L458" s="28" t="s">
        <v>4718</v>
      </c>
      <c r="M458" s="34">
        <v>41530</v>
      </c>
      <c r="N458" s="34"/>
      <c r="O458" s="28" t="s">
        <v>4725</v>
      </c>
      <c r="P458" s="28" t="s">
        <v>4726</v>
      </c>
      <c r="Q458" s="28" t="s">
        <v>4727</v>
      </c>
      <c r="R458" s="28"/>
      <c r="S458" s="28"/>
      <c r="T458" s="28" t="s">
        <v>4728</v>
      </c>
      <c r="U458" s="28" t="s">
        <v>4729</v>
      </c>
      <c r="V458" s="28"/>
      <c r="W458" s="34">
        <v>43578</v>
      </c>
      <c r="X458" s="34">
        <v>43943</v>
      </c>
      <c r="Y458" s="36">
        <v>6000000</v>
      </c>
      <c r="Z458" s="36"/>
      <c r="AA458" s="34"/>
      <c r="AB458" s="32"/>
      <c r="AC458" s="36">
        <v>6000000</v>
      </c>
      <c r="AD458" s="36"/>
      <c r="AE458" s="28" t="s">
        <v>95</v>
      </c>
      <c r="AF458" s="40">
        <f t="shared" si="0"/>
        <v>23</v>
      </c>
      <c r="AG458" s="40">
        <f t="shared" si="1"/>
        <v>4</v>
      </c>
      <c r="AH458" s="40" t="str">
        <f t="shared" si="2"/>
        <v>568388873234</v>
      </c>
      <c r="AI458" s="44">
        <f t="shared" si="3"/>
        <v>6000000</v>
      </c>
      <c r="AJ458" s="47" t="str">
        <f>IF(AD458&lt;10000,IFERROR(VLOOKUP(AH458,'BK06'!$X$9:$Y$1196,2,0),""),AD458)</f>
        <v/>
      </c>
      <c r="AK458" s="49" t="str">
        <f>IFERROR(VLOOKUP(AH458,'BK06'!$X$9:$Z$1164,3,0),"")</f>
        <v/>
      </c>
      <c r="AL458" s="40"/>
      <c r="AM458" s="51" t="str">
        <f t="shared" si="9"/>
        <v>QK co HDBH so 568388873 can phai dong phi 6000000d vao ngay 23/4. Vui long lien he TVV de duoc ho tro thu phi!</v>
      </c>
      <c r="AN458" s="54" t="str">
        <f t="shared" si="5"/>
        <v>0979388618</v>
      </c>
    </row>
    <row r="459" spans="1:40" ht="13.5" customHeight="1">
      <c r="A459" s="25">
        <v>454</v>
      </c>
      <c r="B459" s="28" t="s">
        <v>74</v>
      </c>
      <c r="C459" s="28"/>
      <c r="D459" s="32" t="s">
        <v>80</v>
      </c>
      <c r="E459" s="28" t="s">
        <v>82</v>
      </c>
      <c r="F459" s="32" t="s">
        <v>83</v>
      </c>
      <c r="G459" s="28" t="s">
        <v>84</v>
      </c>
      <c r="H459" s="32" t="s">
        <v>85</v>
      </c>
      <c r="I459" s="28" t="s">
        <v>86</v>
      </c>
      <c r="J459" s="32" t="s">
        <v>465</v>
      </c>
      <c r="K459" s="28" t="s">
        <v>449</v>
      </c>
      <c r="L459" s="28" t="s">
        <v>4718</v>
      </c>
      <c r="M459" s="34">
        <v>41530</v>
      </c>
      <c r="N459" s="34"/>
      <c r="O459" s="28" t="s">
        <v>468</v>
      </c>
      <c r="P459" s="28" t="s">
        <v>469</v>
      </c>
      <c r="Q459" s="28" t="s">
        <v>4596</v>
      </c>
      <c r="R459" s="28"/>
      <c r="S459" s="28"/>
      <c r="T459" s="28" t="s">
        <v>4730</v>
      </c>
      <c r="U459" s="28" t="s">
        <v>467</v>
      </c>
      <c r="V459" s="28"/>
      <c r="W459" s="34">
        <v>43578</v>
      </c>
      <c r="X459" s="34">
        <v>43943</v>
      </c>
      <c r="Y459" s="36">
        <v>6000000</v>
      </c>
      <c r="Z459" s="36">
        <v>6000000</v>
      </c>
      <c r="AA459" s="34">
        <v>43609</v>
      </c>
      <c r="AB459" s="32"/>
      <c r="AC459" s="36">
        <v>6000000</v>
      </c>
      <c r="AD459" s="36"/>
      <c r="AE459" s="28" t="s">
        <v>95</v>
      </c>
      <c r="AF459" s="40">
        <f t="shared" si="0"/>
        <v>23</v>
      </c>
      <c r="AG459" s="40">
        <f t="shared" si="1"/>
        <v>4</v>
      </c>
      <c r="AH459" s="40" t="str">
        <f t="shared" si="2"/>
        <v>568388920234</v>
      </c>
      <c r="AI459" s="44">
        <f t="shared" si="3"/>
        <v>6000000</v>
      </c>
      <c r="AJ459" s="47">
        <f>IF(AD459&lt;10000,IFERROR(VLOOKUP(AH459,'BK06'!$X$9:$Y$1196,2,0),""),AD459)</f>
        <v>6000000</v>
      </c>
      <c r="AK459" s="49" t="str">
        <f>IFERROR(VLOOKUP(AH459,'BK06'!$X$9:$Z$1164,3,0),"")</f>
        <v>AC/018P-0349000</v>
      </c>
      <c r="AL459" s="40"/>
      <c r="AM459" s="51" t="str">
        <f t="shared" si="9"/>
        <v>QK co HDBH so 568388920 can phai dong phi 6000000d vao ngay 23/4. Vui long lien he TVV de duoc ho tro thu phi!</v>
      </c>
      <c r="AN459" s="54" t="str">
        <f t="shared" si="5"/>
        <v>0912 401 485</v>
      </c>
    </row>
    <row r="460" spans="1:40" ht="13.5" customHeight="1">
      <c r="A460" s="25">
        <v>455</v>
      </c>
      <c r="B460" s="28" t="s">
        <v>74</v>
      </c>
      <c r="C460" s="28"/>
      <c r="D460" s="32" t="s">
        <v>80</v>
      </c>
      <c r="E460" s="28" t="s">
        <v>82</v>
      </c>
      <c r="F460" s="32" t="s">
        <v>83</v>
      </c>
      <c r="G460" s="28" t="s">
        <v>84</v>
      </c>
      <c r="H460" s="32" t="s">
        <v>85</v>
      </c>
      <c r="I460" s="28" t="s">
        <v>86</v>
      </c>
      <c r="J460" s="32" t="s">
        <v>465</v>
      </c>
      <c r="K460" s="28" t="s">
        <v>449</v>
      </c>
      <c r="L460" s="28" t="s">
        <v>4718</v>
      </c>
      <c r="M460" s="34">
        <v>41530</v>
      </c>
      <c r="N460" s="34"/>
      <c r="O460" s="28" t="s">
        <v>4731</v>
      </c>
      <c r="P460" s="28" t="s">
        <v>4726</v>
      </c>
      <c r="Q460" s="28" t="s">
        <v>4727</v>
      </c>
      <c r="R460" s="28"/>
      <c r="S460" s="28"/>
      <c r="T460" s="28" t="s">
        <v>4728</v>
      </c>
      <c r="U460" s="28" t="s">
        <v>4732</v>
      </c>
      <c r="V460" s="28"/>
      <c r="W460" s="34">
        <v>43578</v>
      </c>
      <c r="X460" s="34">
        <v>43943</v>
      </c>
      <c r="Y460" s="36">
        <v>6000000</v>
      </c>
      <c r="Z460" s="36"/>
      <c r="AA460" s="34"/>
      <c r="AB460" s="32"/>
      <c r="AC460" s="36">
        <v>6000000</v>
      </c>
      <c r="AD460" s="36"/>
      <c r="AE460" s="28" t="s">
        <v>95</v>
      </c>
      <c r="AF460" s="40">
        <f t="shared" si="0"/>
        <v>23</v>
      </c>
      <c r="AG460" s="40">
        <f t="shared" si="1"/>
        <v>4</v>
      </c>
      <c r="AH460" s="40" t="str">
        <f t="shared" si="2"/>
        <v>568394158234</v>
      </c>
      <c r="AI460" s="44">
        <f t="shared" si="3"/>
        <v>6000000</v>
      </c>
      <c r="AJ460" s="47" t="str">
        <f>IF(AD460&lt;10000,IFERROR(VLOOKUP(AH460,'BK06'!$X$9:$Y$1196,2,0),""),AD460)</f>
        <v/>
      </c>
      <c r="AK460" s="49" t="str">
        <f>IFERROR(VLOOKUP(AH460,'BK06'!$X$9:$Z$1164,3,0),"")</f>
        <v/>
      </c>
      <c r="AL460" s="40"/>
      <c r="AM460" s="51" t="str">
        <f t="shared" si="9"/>
        <v>QK co HDBH so 568394158 can phai dong phi 6000000d vao ngay 23/4. Vui long lien he TVV de duoc ho tro thu phi!</v>
      </c>
      <c r="AN460" s="54" t="str">
        <f t="shared" si="5"/>
        <v>0979388618</v>
      </c>
    </row>
    <row r="461" spans="1:40" ht="13.5" customHeight="1">
      <c r="A461" s="25">
        <v>456</v>
      </c>
      <c r="B461" s="28" t="s">
        <v>74</v>
      </c>
      <c r="C461" s="28"/>
      <c r="D461" s="32" t="s">
        <v>80</v>
      </c>
      <c r="E461" s="28" t="s">
        <v>82</v>
      </c>
      <c r="F461" s="32" t="s">
        <v>83</v>
      </c>
      <c r="G461" s="28" t="s">
        <v>84</v>
      </c>
      <c r="H461" s="32" t="s">
        <v>85</v>
      </c>
      <c r="I461" s="28" t="s">
        <v>86</v>
      </c>
      <c r="J461" s="32" t="s">
        <v>465</v>
      </c>
      <c r="K461" s="28" t="s">
        <v>449</v>
      </c>
      <c r="L461" s="28" t="s">
        <v>4718</v>
      </c>
      <c r="M461" s="34">
        <v>41530</v>
      </c>
      <c r="N461" s="34"/>
      <c r="O461" s="28" t="s">
        <v>4735</v>
      </c>
      <c r="P461" s="28" t="s">
        <v>4736</v>
      </c>
      <c r="Q461" s="28" t="s">
        <v>413</v>
      </c>
      <c r="R461" s="28"/>
      <c r="S461" s="28"/>
      <c r="T461" s="28" t="s">
        <v>4737</v>
      </c>
      <c r="U461" s="28" t="s">
        <v>4738</v>
      </c>
      <c r="V461" s="28"/>
      <c r="W461" s="34">
        <v>43580</v>
      </c>
      <c r="X461" s="34">
        <v>43945</v>
      </c>
      <c r="Y461" s="36">
        <v>6000000</v>
      </c>
      <c r="Z461" s="36"/>
      <c r="AA461" s="34"/>
      <c r="AB461" s="32"/>
      <c r="AC461" s="36">
        <v>6000000</v>
      </c>
      <c r="AD461" s="36"/>
      <c r="AE461" s="28" t="s">
        <v>95</v>
      </c>
      <c r="AF461" s="40">
        <f t="shared" si="0"/>
        <v>25</v>
      </c>
      <c r="AG461" s="40">
        <f t="shared" si="1"/>
        <v>4</v>
      </c>
      <c r="AH461" s="40" t="str">
        <f t="shared" si="2"/>
        <v>568392155254</v>
      </c>
      <c r="AI461" s="44">
        <f t="shared" si="3"/>
        <v>6000000</v>
      </c>
      <c r="AJ461" s="47" t="str">
        <f>IF(AD461&lt;10000,IFERROR(VLOOKUP(AH461,'BK06'!$X$9:$Y$1196,2,0),""),AD461)</f>
        <v/>
      </c>
      <c r="AK461" s="49" t="str">
        <f>IFERROR(VLOOKUP(AH461,'BK06'!$X$9:$Z$1164,3,0),"")</f>
        <v/>
      </c>
      <c r="AL461" s="40"/>
      <c r="AM461" s="51" t="str">
        <f t="shared" si="9"/>
        <v>QK co HDBH so 568392155 can phai dong phi 6000000d vao ngay 25/4. Vui long lien he TVV de duoc ho tro thu phi!</v>
      </c>
      <c r="AN461" s="54" t="str">
        <f t="shared" si="5"/>
        <v>0985 829 538</v>
      </c>
    </row>
    <row r="462" spans="1:40" ht="13.5" customHeight="1">
      <c r="A462" s="25">
        <v>457</v>
      </c>
      <c r="B462" s="28" t="s">
        <v>74</v>
      </c>
      <c r="C462" s="28"/>
      <c r="D462" s="32" t="s">
        <v>80</v>
      </c>
      <c r="E462" s="28" t="s">
        <v>82</v>
      </c>
      <c r="F462" s="32" t="s">
        <v>83</v>
      </c>
      <c r="G462" s="28" t="s">
        <v>84</v>
      </c>
      <c r="H462" s="32" t="s">
        <v>85</v>
      </c>
      <c r="I462" s="28" t="s">
        <v>86</v>
      </c>
      <c r="J462" s="32" t="s">
        <v>465</v>
      </c>
      <c r="K462" s="28" t="s">
        <v>449</v>
      </c>
      <c r="L462" s="28" t="s">
        <v>4718</v>
      </c>
      <c r="M462" s="34">
        <v>41530</v>
      </c>
      <c r="N462" s="34"/>
      <c r="O462" s="28" t="s">
        <v>4739</v>
      </c>
      <c r="P462" s="28" t="s">
        <v>4740</v>
      </c>
      <c r="Q462" s="28" t="s">
        <v>1161</v>
      </c>
      <c r="R462" s="28"/>
      <c r="S462" s="28"/>
      <c r="T462" s="28" t="s">
        <v>4741</v>
      </c>
      <c r="U462" s="28" t="s">
        <v>4742</v>
      </c>
      <c r="V462" s="28"/>
      <c r="W462" s="34">
        <v>43580</v>
      </c>
      <c r="X462" s="34">
        <v>43945</v>
      </c>
      <c r="Y462" s="36">
        <v>3131691</v>
      </c>
      <c r="Z462" s="36"/>
      <c r="AA462" s="34"/>
      <c r="AB462" s="32"/>
      <c r="AC462" s="36">
        <v>3131691</v>
      </c>
      <c r="AD462" s="36"/>
      <c r="AE462" s="28" t="s">
        <v>95</v>
      </c>
      <c r="AF462" s="40">
        <f t="shared" si="0"/>
        <v>25</v>
      </c>
      <c r="AG462" s="40">
        <f t="shared" si="1"/>
        <v>4</v>
      </c>
      <c r="AH462" s="40" t="str">
        <f t="shared" si="2"/>
        <v>568389036254</v>
      </c>
      <c r="AI462" s="44">
        <f t="shared" si="3"/>
        <v>3131691</v>
      </c>
      <c r="AJ462" s="47" t="str">
        <f>IF(AD462&lt;10000,IFERROR(VLOOKUP(AH462,'BK06'!$X$9:$Y$1196,2,0),""),AD462)</f>
        <v/>
      </c>
      <c r="AK462" s="49" t="str">
        <f>IFERROR(VLOOKUP(AH462,'BK06'!$X$9:$Z$1164,3,0),"")</f>
        <v/>
      </c>
      <c r="AL462" s="40"/>
      <c r="AM462" s="51" t="str">
        <f t="shared" si="9"/>
        <v>QK co HDBH so 568389036 can phai dong phi 3131691d vao ngay 25/4. Vui long lien he TVV de duoc ho tro thu phi!</v>
      </c>
      <c r="AN462" s="54" t="str">
        <f t="shared" si="5"/>
        <v>0947 286 700</v>
      </c>
    </row>
    <row r="463" spans="1:40" ht="13.5" customHeight="1">
      <c r="A463" s="25">
        <v>458</v>
      </c>
      <c r="B463" s="28" t="s">
        <v>74</v>
      </c>
      <c r="C463" s="28"/>
      <c r="D463" s="32" t="s">
        <v>80</v>
      </c>
      <c r="E463" s="28" t="s">
        <v>82</v>
      </c>
      <c r="F463" s="32" t="s">
        <v>83</v>
      </c>
      <c r="G463" s="28" t="s">
        <v>84</v>
      </c>
      <c r="H463" s="32" t="s">
        <v>85</v>
      </c>
      <c r="I463" s="28" t="s">
        <v>86</v>
      </c>
      <c r="J463" s="32" t="s">
        <v>465</v>
      </c>
      <c r="K463" s="28" t="s">
        <v>449</v>
      </c>
      <c r="L463" s="28" t="s">
        <v>4718</v>
      </c>
      <c r="M463" s="34">
        <v>41530</v>
      </c>
      <c r="N463" s="34"/>
      <c r="O463" s="28" t="s">
        <v>4743</v>
      </c>
      <c r="P463" s="28" t="s">
        <v>4744</v>
      </c>
      <c r="Q463" s="28" t="s">
        <v>834</v>
      </c>
      <c r="R463" s="28"/>
      <c r="S463" s="28"/>
      <c r="T463" s="28" t="s">
        <v>4745</v>
      </c>
      <c r="U463" s="28" t="s">
        <v>4746</v>
      </c>
      <c r="V463" s="28"/>
      <c r="W463" s="34">
        <v>43580</v>
      </c>
      <c r="X463" s="34">
        <v>43945</v>
      </c>
      <c r="Y463" s="36">
        <v>6000000</v>
      </c>
      <c r="Z463" s="36"/>
      <c r="AA463" s="34"/>
      <c r="AB463" s="32"/>
      <c r="AC463" s="36">
        <v>6000000</v>
      </c>
      <c r="AD463" s="36"/>
      <c r="AE463" s="28" t="s">
        <v>95</v>
      </c>
      <c r="AF463" s="40">
        <f t="shared" si="0"/>
        <v>25</v>
      </c>
      <c r="AG463" s="40">
        <f t="shared" si="1"/>
        <v>4</v>
      </c>
      <c r="AH463" s="40" t="str">
        <f t="shared" si="2"/>
        <v>568389564254</v>
      </c>
      <c r="AI463" s="44">
        <f t="shared" si="3"/>
        <v>6000000</v>
      </c>
      <c r="AJ463" s="47" t="str">
        <f>IF(AD463&lt;10000,IFERROR(VLOOKUP(AH463,'BK06'!$X$9:$Y$1196,2,0),""),AD463)</f>
        <v/>
      </c>
      <c r="AK463" s="49" t="str">
        <f>IFERROR(VLOOKUP(AH463,'BK06'!$X$9:$Z$1164,3,0),"")</f>
        <v/>
      </c>
      <c r="AL463" s="40"/>
      <c r="AM463" s="51" t="str">
        <f t="shared" si="9"/>
        <v>QK co HDBH so 568389564 can phai dong phi 6000000d vao ngay 25/4. Vui long lien he TVV de duoc ho tro thu phi!</v>
      </c>
      <c r="AN463" s="54" t="str">
        <f t="shared" si="5"/>
        <v>0169 489 1668</v>
      </c>
    </row>
    <row r="464" spans="1:40" ht="13.5" customHeight="1">
      <c r="A464" s="25">
        <v>459</v>
      </c>
      <c r="B464" s="28" t="s">
        <v>74</v>
      </c>
      <c r="C464" s="28"/>
      <c r="D464" s="32" t="s">
        <v>80</v>
      </c>
      <c r="E464" s="28" t="s">
        <v>82</v>
      </c>
      <c r="F464" s="32" t="s">
        <v>83</v>
      </c>
      <c r="G464" s="28" t="s">
        <v>84</v>
      </c>
      <c r="H464" s="32" t="s">
        <v>85</v>
      </c>
      <c r="I464" s="28" t="s">
        <v>86</v>
      </c>
      <c r="J464" s="32" t="s">
        <v>465</v>
      </c>
      <c r="K464" s="28" t="s">
        <v>449</v>
      </c>
      <c r="L464" s="28" t="s">
        <v>4718</v>
      </c>
      <c r="M464" s="34">
        <v>41530</v>
      </c>
      <c r="N464" s="34"/>
      <c r="O464" s="28" t="s">
        <v>4751</v>
      </c>
      <c r="P464" s="28" t="s">
        <v>4752</v>
      </c>
      <c r="Q464" s="28" t="s">
        <v>4753</v>
      </c>
      <c r="R464" s="28"/>
      <c r="S464" s="28"/>
      <c r="T464" s="28" t="s">
        <v>4754</v>
      </c>
      <c r="U464" s="28" t="s">
        <v>4755</v>
      </c>
      <c r="V464" s="28"/>
      <c r="W464" s="34">
        <v>43583</v>
      </c>
      <c r="X464" s="34">
        <v>43948</v>
      </c>
      <c r="Y464" s="36">
        <v>6000000</v>
      </c>
      <c r="Z464" s="36"/>
      <c r="AA464" s="34"/>
      <c r="AB464" s="32"/>
      <c r="AC464" s="36">
        <v>6000000</v>
      </c>
      <c r="AD464" s="36"/>
      <c r="AE464" s="28" t="s">
        <v>95</v>
      </c>
      <c r="AF464" s="40">
        <f t="shared" si="0"/>
        <v>28</v>
      </c>
      <c r="AG464" s="40">
        <f t="shared" si="1"/>
        <v>4</v>
      </c>
      <c r="AH464" s="40" t="str">
        <f t="shared" si="2"/>
        <v>568394137284</v>
      </c>
      <c r="AI464" s="44">
        <f t="shared" si="3"/>
        <v>6000000</v>
      </c>
      <c r="AJ464" s="47" t="str">
        <f>IF(AD464&lt;10000,IFERROR(VLOOKUP(AH464,'BK06'!$X$9:$Y$1196,2,0),""),AD464)</f>
        <v/>
      </c>
      <c r="AK464" s="49" t="str">
        <f>IFERROR(VLOOKUP(AH464,'BK06'!$X$9:$Z$1164,3,0),"")</f>
        <v/>
      </c>
      <c r="AL464" s="40"/>
      <c r="AM464" s="51" t="str">
        <f t="shared" si="9"/>
        <v>QK co HDBH so 568394137 can phai dong phi 6000000d vao ngay 28/4. Vui long lien he TVV de duoc ho tro thu phi!</v>
      </c>
      <c r="AN464" s="54" t="str">
        <f t="shared" si="5"/>
        <v>01696 123 188</v>
      </c>
    </row>
    <row r="465" spans="1:40" ht="13.5" customHeight="1">
      <c r="A465" s="25">
        <v>460</v>
      </c>
      <c r="B465" s="28" t="s">
        <v>74</v>
      </c>
      <c r="C465" s="28"/>
      <c r="D465" s="32" t="s">
        <v>80</v>
      </c>
      <c r="E465" s="28" t="s">
        <v>82</v>
      </c>
      <c r="F465" s="32" t="s">
        <v>83</v>
      </c>
      <c r="G465" s="28" t="s">
        <v>84</v>
      </c>
      <c r="H465" s="32" t="s">
        <v>85</v>
      </c>
      <c r="I465" s="28" t="s">
        <v>86</v>
      </c>
      <c r="J465" s="32" t="s">
        <v>465</v>
      </c>
      <c r="K465" s="28" t="s">
        <v>449</v>
      </c>
      <c r="L465" s="28" t="s">
        <v>4718</v>
      </c>
      <c r="M465" s="34">
        <v>41530</v>
      </c>
      <c r="N465" s="34"/>
      <c r="O465" s="28" t="s">
        <v>2393</v>
      </c>
      <c r="P465" s="28" t="s">
        <v>2203</v>
      </c>
      <c r="Q465" s="28" t="s">
        <v>347</v>
      </c>
      <c r="R465" s="28"/>
      <c r="S465" s="28"/>
      <c r="T465" s="28" t="s">
        <v>4758</v>
      </c>
      <c r="U465" s="28" t="s">
        <v>2392</v>
      </c>
      <c r="V465" s="28"/>
      <c r="W465" s="34">
        <v>43595</v>
      </c>
      <c r="X465" s="34">
        <v>43778</v>
      </c>
      <c r="Y465" s="36">
        <v>3078654</v>
      </c>
      <c r="Z465" s="36">
        <v>3078654</v>
      </c>
      <c r="AA465" s="34">
        <v>43609</v>
      </c>
      <c r="AB465" s="32"/>
      <c r="AC465" s="36">
        <v>3078654</v>
      </c>
      <c r="AD465" s="36"/>
      <c r="AE465" s="28" t="s">
        <v>95</v>
      </c>
      <c r="AF465" s="40">
        <f t="shared" si="0"/>
        <v>10</v>
      </c>
      <c r="AG465" s="40">
        <f t="shared" si="1"/>
        <v>5</v>
      </c>
      <c r="AH465" s="40" t="str">
        <f t="shared" si="2"/>
        <v>569141208105</v>
      </c>
      <c r="AI465" s="44">
        <f t="shared" si="3"/>
        <v>3078654</v>
      </c>
      <c r="AJ465" s="47">
        <f>IF(AD465&lt;10000,IFERROR(VLOOKUP(AH465,'BK06'!$X$9:$Y$1196,2,0),""),AD465)</f>
        <v>3078654</v>
      </c>
      <c r="AK465" s="49" t="str">
        <f>IFERROR(VLOOKUP(AH465,'BK06'!$X$9:$Z$1164,3,0),"")</f>
        <v>AC/018P-0350261</v>
      </c>
      <c r="AL465" s="40"/>
      <c r="AM465" s="51" t="str">
        <f t="shared" si="9"/>
        <v>QK co HDBH so 569141208 can phai dong phi 3078654d vao ngay 10/5. Vui long lien he TVV de duoc ho tro thu phi!</v>
      </c>
      <c r="AN465" s="54" t="str">
        <f t="shared" si="5"/>
        <v>0967005103</v>
      </c>
    </row>
    <row r="466" spans="1:40" ht="13.5" customHeight="1">
      <c r="A466" s="25">
        <v>461</v>
      </c>
      <c r="B466" s="28" t="s">
        <v>74</v>
      </c>
      <c r="C466" s="28"/>
      <c r="D466" s="32" t="s">
        <v>80</v>
      </c>
      <c r="E466" s="28" t="s">
        <v>82</v>
      </c>
      <c r="F466" s="32" t="s">
        <v>83</v>
      </c>
      <c r="G466" s="28" t="s">
        <v>84</v>
      </c>
      <c r="H466" s="32" t="s">
        <v>85</v>
      </c>
      <c r="I466" s="28" t="s">
        <v>86</v>
      </c>
      <c r="J466" s="32" t="s">
        <v>465</v>
      </c>
      <c r="K466" s="28" t="s">
        <v>449</v>
      </c>
      <c r="L466" s="28" t="s">
        <v>4718</v>
      </c>
      <c r="M466" s="34">
        <v>41530</v>
      </c>
      <c r="N466" s="34"/>
      <c r="O466" s="28" t="s">
        <v>2400</v>
      </c>
      <c r="P466" s="28" t="s">
        <v>2401</v>
      </c>
      <c r="Q466" s="28" t="s">
        <v>1867</v>
      </c>
      <c r="R466" s="28"/>
      <c r="S466" s="28"/>
      <c r="T466" s="28" t="s">
        <v>4761</v>
      </c>
      <c r="U466" s="28" t="s">
        <v>2399</v>
      </c>
      <c r="V466" s="28"/>
      <c r="W466" s="34">
        <v>43595</v>
      </c>
      <c r="X466" s="34">
        <v>43778</v>
      </c>
      <c r="Y466" s="36">
        <v>3097992</v>
      </c>
      <c r="Z466" s="36">
        <v>3097992</v>
      </c>
      <c r="AA466" s="34">
        <v>43609</v>
      </c>
      <c r="AB466" s="32"/>
      <c r="AC466" s="36">
        <v>3097992</v>
      </c>
      <c r="AD466" s="36"/>
      <c r="AE466" s="28" t="s">
        <v>95</v>
      </c>
      <c r="AF466" s="40">
        <f t="shared" si="0"/>
        <v>10</v>
      </c>
      <c r="AG466" s="40">
        <f t="shared" si="1"/>
        <v>5</v>
      </c>
      <c r="AH466" s="40" t="str">
        <f t="shared" si="2"/>
        <v>569141228105</v>
      </c>
      <c r="AI466" s="44">
        <f t="shared" si="3"/>
        <v>3097992</v>
      </c>
      <c r="AJ466" s="47">
        <f>IF(AD466&lt;10000,IFERROR(VLOOKUP(AH466,'BK06'!$X$9:$Y$1196,2,0),""),AD466)</f>
        <v>3097992</v>
      </c>
      <c r="AK466" s="49" t="str">
        <f>IFERROR(VLOOKUP(AH466,'BK06'!$X$9:$Z$1164,3,0),"")</f>
        <v>AC/018P-0350262</v>
      </c>
      <c r="AL466" s="40"/>
      <c r="AM466" s="51" t="str">
        <f t="shared" si="9"/>
        <v>QK co HDBH so 569141228 can phai dong phi 3097992d vao ngay 10/5. Vui long lien he TVV de duoc ho tro thu phi!</v>
      </c>
      <c r="AN466" s="54" t="str">
        <f t="shared" si="5"/>
        <v>0983459909</v>
      </c>
    </row>
    <row r="467" spans="1:40" ht="13.5" customHeight="1">
      <c r="A467" s="25">
        <v>462</v>
      </c>
      <c r="B467" s="28" t="s">
        <v>74</v>
      </c>
      <c r="C467" s="28"/>
      <c r="D467" s="32" t="s">
        <v>80</v>
      </c>
      <c r="E467" s="28" t="s">
        <v>82</v>
      </c>
      <c r="F467" s="32" t="s">
        <v>83</v>
      </c>
      <c r="G467" s="28" t="s">
        <v>84</v>
      </c>
      <c r="H467" s="32" t="s">
        <v>85</v>
      </c>
      <c r="I467" s="28" t="s">
        <v>86</v>
      </c>
      <c r="J467" s="32" t="s">
        <v>465</v>
      </c>
      <c r="K467" s="28" t="s">
        <v>449</v>
      </c>
      <c r="L467" s="28" t="s">
        <v>4718</v>
      </c>
      <c r="M467" s="34">
        <v>41530</v>
      </c>
      <c r="N467" s="34"/>
      <c r="O467" s="28" t="s">
        <v>2409</v>
      </c>
      <c r="P467" s="28" t="s">
        <v>2410</v>
      </c>
      <c r="Q467" s="28" t="s">
        <v>4652</v>
      </c>
      <c r="R467" s="28"/>
      <c r="S467" s="28"/>
      <c r="T467" s="28" t="s">
        <v>4764</v>
      </c>
      <c r="U467" s="28" t="s">
        <v>2408</v>
      </c>
      <c r="V467" s="28"/>
      <c r="W467" s="34">
        <v>43602</v>
      </c>
      <c r="X467" s="34">
        <v>43693</v>
      </c>
      <c r="Y467" s="36">
        <v>1500000</v>
      </c>
      <c r="Z467" s="36">
        <v>1500000</v>
      </c>
      <c r="AA467" s="34">
        <v>43609</v>
      </c>
      <c r="AB467" s="32"/>
      <c r="AC467" s="36">
        <v>1500000</v>
      </c>
      <c r="AD467" s="36"/>
      <c r="AE467" s="28" t="s">
        <v>95</v>
      </c>
      <c r="AF467" s="40">
        <f t="shared" si="0"/>
        <v>17</v>
      </c>
      <c r="AG467" s="40">
        <f t="shared" si="1"/>
        <v>5</v>
      </c>
      <c r="AH467" s="40" t="str">
        <f t="shared" si="2"/>
        <v>568496518175</v>
      </c>
      <c r="AI467" s="44">
        <f t="shared" si="3"/>
        <v>1500000</v>
      </c>
      <c r="AJ467" s="47">
        <f>IF(AD467&lt;10000,IFERROR(VLOOKUP(AH467,'BK06'!$X$9:$Y$1196,2,0),""),AD467)</f>
        <v>1500000</v>
      </c>
      <c r="AK467" s="49" t="str">
        <f>IFERROR(VLOOKUP(AH467,'BK06'!$X$9:$Z$1164,3,0),"")</f>
        <v>AC/018P-0350264</v>
      </c>
      <c r="AL467" s="40"/>
      <c r="AM467" s="51" t="str">
        <f t="shared" si="9"/>
        <v>QK co HDBH so 568496518 can phai dong phi 1500000d vao ngay 17/5. Vui long lien he TVV de duoc ho tro thu phi!</v>
      </c>
      <c r="AN467" s="54" t="str">
        <f t="shared" si="5"/>
        <v>01659060820</v>
      </c>
    </row>
    <row r="468" spans="1:40" ht="13.5" customHeight="1">
      <c r="A468" s="25">
        <v>463</v>
      </c>
      <c r="B468" s="28" t="s">
        <v>74</v>
      </c>
      <c r="C468" s="28"/>
      <c r="D468" s="32" t="s">
        <v>80</v>
      </c>
      <c r="E468" s="28" t="s">
        <v>82</v>
      </c>
      <c r="F468" s="32" t="s">
        <v>83</v>
      </c>
      <c r="G468" s="28" t="s">
        <v>84</v>
      </c>
      <c r="H468" s="32" t="s">
        <v>85</v>
      </c>
      <c r="I468" s="28" t="s">
        <v>86</v>
      </c>
      <c r="J468" s="32" t="s">
        <v>465</v>
      </c>
      <c r="K468" s="28" t="s">
        <v>449</v>
      </c>
      <c r="L468" s="28" t="s">
        <v>4718</v>
      </c>
      <c r="M468" s="34">
        <v>41530</v>
      </c>
      <c r="N468" s="34"/>
      <c r="O468" s="28" t="s">
        <v>2404</v>
      </c>
      <c r="P468" s="28" t="s">
        <v>2405</v>
      </c>
      <c r="Q468" s="28" t="s">
        <v>4765</v>
      </c>
      <c r="R468" s="28"/>
      <c r="S468" s="28"/>
      <c r="T468" s="28" t="s">
        <v>4766</v>
      </c>
      <c r="U468" s="28" t="s">
        <v>2403</v>
      </c>
      <c r="V468" s="28"/>
      <c r="W468" s="34">
        <v>43602</v>
      </c>
      <c r="X468" s="34">
        <v>43693</v>
      </c>
      <c r="Y468" s="36">
        <v>1000000</v>
      </c>
      <c r="Z468" s="36">
        <v>1000000</v>
      </c>
      <c r="AA468" s="34">
        <v>43609</v>
      </c>
      <c r="AB468" s="32"/>
      <c r="AC468" s="36">
        <v>1000000</v>
      </c>
      <c r="AD468" s="36"/>
      <c r="AE468" s="28" t="s">
        <v>95</v>
      </c>
      <c r="AF468" s="40">
        <f t="shared" si="0"/>
        <v>17</v>
      </c>
      <c r="AG468" s="40">
        <f t="shared" si="1"/>
        <v>5</v>
      </c>
      <c r="AH468" s="40" t="str">
        <f t="shared" si="2"/>
        <v>568496505175</v>
      </c>
      <c r="AI468" s="44">
        <f t="shared" si="3"/>
        <v>1000000</v>
      </c>
      <c r="AJ468" s="47">
        <f>IF(AD468&lt;10000,IFERROR(VLOOKUP(AH468,'BK06'!$X$9:$Y$1196,2,0),""),AD468)</f>
        <v>1000000</v>
      </c>
      <c r="AK468" s="49" t="str">
        <f>IFERROR(VLOOKUP(AH468,'BK06'!$X$9:$Z$1164,3,0),"")</f>
        <v>AC/018P-0350263</v>
      </c>
      <c r="AL468" s="40"/>
      <c r="AM468" s="51" t="str">
        <f t="shared" si="9"/>
        <v>QK co HDBH so 568496505 can phai dong phi 1000000d vao ngay 17/5. Vui long lien he TVV de duoc ho tro thu phi!</v>
      </c>
      <c r="AN468" s="54" t="str">
        <f t="shared" si="5"/>
        <v>01668812025</v>
      </c>
    </row>
    <row r="469" spans="1:40" ht="13.5" customHeight="1">
      <c r="A469" s="25">
        <v>464</v>
      </c>
      <c r="B469" s="28" t="s">
        <v>74</v>
      </c>
      <c r="C469" s="28"/>
      <c r="D469" s="32" t="s">
        <v>80</v>
      </c>
      <c r="E469" s="28" t="s">
        <v>82</v>
      </c>
      <c r="F469" s="32" t="s">
        <v>83</v>
      </c>
      <c r="G469" s="28" t="s">
        <v>84</v>
      </c>
      <c r="H469" s="32" t="s">
        <v>85</v>
      </c>
      <c r="I469" s="28" t="s">
        <v>86</v>
      </c>
      <c r="J469" s="32" t="s">
        <v>465</v>
      </c>
      <c r="K469" s="28" t="s">
        <v>449</v>
      </c>
      <c r="L469" s="28" t="s">
        <v>4718</v>
      </c>
      <c r="M469" s="34">
        <v>41530</v>
      </c>
      <c r="N469" s="34"/>
      <c r="O469" s="28" t="s">
        <v>4767</v>
      </c>
      <c r="P469" s="28" t="s">
        <v>1778</v>
      </c>
      <c r="Q469" s="28" t="s">
        <v>2558</v>
      </c>
      <c r="R469" s="28" t="s">
        <v>2559</v>
      </c>
      <c r="S469" s="28"/>
      <c r="T469" s="28" t="s">
        <v>2560</v>
      </c>
      <c r="U469" s="28" t="s">
        <v>4768</v>
      </c>
      <c r="V469" s="28"/>
      <c r="W469" s="34">
        <v>43605</v>
      </c>
      <c r="X469" s="34">
        <v>43970</v>
      </c>
      <c r="Y469" s="36">
        <v>6000000</v>
      </c>
      <c r="Z469" s="36"/>
      <c r="AA469" s="34"/>
      <c r="AB469" s="32"/>
      <c r="AC469" s="36">
        <v>6000000</v>
      </c>
      <c r="AD469" s="36"/>
      <c r="AE469" s="28" t="s">
        <v>95</v>
      </c>
      <c r="AF469" s="40">
        <f t="shared" si="0"/>
        <v>20</v>
      </c>
      <c r="AG469" s="40">
        <f t="shared" si="1"/>
        <v>5</v>
      </c>
      <c r="AH469" s="40" t="str">
        <f t="shared" si="2"/>
        <v>568403934205</v>
      </c>
      <c r="AI469" s="44">
        <f t="shared" si="3"/>
        <v>6000000</v>
      </c>
      <c r="AJ469" s="47" t="str">
        <f>IF(AD469&lt;10000,IFERROR(VLOOKUP(AH469,'BK06'!$X$9:$Y$1196,2,0),""),AD469)</f>
        <v/>
      </c>
      <c r="AK469" s="49" t="str">
        <f>IFERROR(VLOOKUP(AH469,'BK06'!$X$9:$Z$1164,3,0),"")</f>
        <v/>
      </c>
      <c r="AL469" s="40"/>
      <c r="AM469" s="51" t="str">
        <f t="shared" si="9"/>
        <v>QK co HDBH so 568403934 can phai dong phi 6000000d vao ngay 20/5. Vui long lien he TVV de duoc ho tro thu phi!</v>
      </c>
      <c r="AN469" s="54" t="str">
        <f t="shared" si="5"/>
        <v>03931399180823220386</v>
      </c>
    </row>
    <row r="470" spans="1:40" ht="13.5" customHeight="1">
      <c r="A470" s="25">
        <v>465</v>
      </c>
      <c r="B470" s="28" t="s">
        <v>74</v>
      </c>
      <c r="C470" s="28"/>
      <c r="D470" s="32" t="s">
        <v>80</v>
      </c>
      <c r="E470" s="28" t="s">
        <v>82</v>
      </c>
      <c r="F470" s="32" t="s">
        <v>83</v>
      </c>
      <c r="G470" s="28" t="s">
        <v>84</v>
      </c>
      <c r="H470" s="32" t="s">
        <v>85</v>
      </c>
      <c r="I470" s="28" t="s">
        <v>86</v>
      </c>
      <c r="J470" s="32" t="s">
        <v>465</v>
      </c>
      <c r="K470" s="28" t="s">
        <v>449</v>
      </c>
      <c r="L470" s="28" t="s">
        <v>4718</v>
      </c>
      <c r="M470" s="34">
        <v>41530</v>
      </c>
      <c r="N470" s="34"/>
      <c r="O470" s="28" t="s">
        <v>4771</v>
      </c>
      <c r="P470" s="28" t="s">
        <v>670</v>
      </c>
      <c r="Q470" s="28" t="s">
        <v>4772</v>
      </c>
      <c r="R470" s="28"/>
      <c r="S470" s="28"/>
      <c r="T470" s="28" t="s">
        <v>4773</v>
      </c>
      <c r="U470" s="28" t="s">
        <v>4774</v>
      </c>
      <c r="V470" s="28"/>
      <c r="W470" s="34">
        <v>43605</v>
      </c>
      <c r="X470" s="34">
        <v>43970</v>
      </c>
      <c r="Y470" s="36">
        <v>6000000</v>
      </c>
      <c r="Z470" s="36"/>
      <c r="AA470" s="34"/>
      <c r="AB470" s="32"/>
      <c r="AC470" s="36">
        <v>6000000</v>
      </c>
      <c r="AD470" s="36"/>
      <c r="AE470" s="28" t="s">
        <v>95</v>
      </c>
      <c r="AF470" s="40">
        <f t="shared" si="0"/>
        <v>20</v>
      </c>
      <c r="AG470" s="40">
        <f t="shared" si="1"/>
        <v>5</v>
      </c>
      <c r="AH470" s="40" t="str">
        <f t="shared" si="2"/>
        <v>568403920205</v>
      </c>
      <c r="AI470" s="44">
        <f t="shared" si="3"/>
        <v>6000000</v>
      </c>
      <c r="AJ470" s="47" t="str">
        <f>IF(AD470&lt;10000,IFERROR(VLOOKUP(AH470,'BK06'!$X$9:$Y$1196,2,0),""),AD470)</f>
        <v/>
      </c>
      <c r="AK470" s="49" t="str">
        <f>IFERROR(VLOOKUP(AH470,'BK06'!$X$9:$Z$1164,3,0),"")</f>
        <v/>
      </c>
      <c r="AL470" s="40"/>
      <c r="AM470" s="51" t="str">
        <f t="shared" si="9"/>
        <v>QK co HDBH so 568403920 can phai dong phi 6000000d vao ngay 20/5. Vui long lien he TVV de duoc ho tro thu phi!</v>
      </c>
      <c r="AN470" s="54" t="str">
        <f t="shared" si="5"/>
        <v>01293 220 386</v>
      </c>
    </row>
    <row r="471" spans="1:40" ht="13.5" customHeight="1">
      <c r="A471" s="25">
        <v>466</v>
      </c>
      <c r="B471" s="28" t="s">
        <v>74</v>
      </c>
      <c r="C471" s="28"/>
      <c r="D471" s="32" t="s">
        <v>80</v>
      </c>
      <c r="E471" s="28" t="s">
        <v>82</v>
      </c>
      <c r="F471" s="32" t="s">
        <v>83</v>
      </c>
      <c r="G471" s="28" t="s">
        <v>84</v>
      </c>
      <c r="H471" s="32" t="s">
        <v>85</v>
      </c>
      <c r="I471" s="28" t="s">
        <v>86</v>
      </c>
      <c r="J471" s="32" t="s">
        <v>465</v>
      </c>
      <c r="K471" s="28" t="s">
        <v>449</v>
      </c>
      <c r="L471" s="28" t="s">
        <v>4718</v>
      </c>
      <c r="M471" s="34">
        <v>41530</v>
      </c>
      <c r="N471" s="34"/>
      <c r="O471" s="28" t="s">
        <v>4775</v>
      </c>
      <c r="P471" s="28" t="s">
        <v>4776</v>
      </c>
      <c r="Q471" s="28" t="s">
        <v>330</v>
      </c>
      <c r="R471" s="28"/>
      <c r="S471" s="28"/>
      <c r="T471" s="28" t="s">
        <v>4779</v>
      </c>
      <c r="U471" s="28" t="s">
        <v>4780</v>
      </c>
      <c r="V471" s="28"/>
      <c r="W471" s="34">
        <v>43605</v>
      </c>
      <c r="X471" s="34">
        <v>43970</v>
      </c>
      <c r="Y471" s="36">
        <v>6000000</v>
      </c>
      <c r="Z471" s="36"/>
      <c r="AA471" s="34"/>
      <c r="AB471" s="32"/>
      <c r="AC471" s="36">
        <v>6000000</v>
      </c>
      <c r="AD471" s="36"/>
      <c r="AE471" s="28" t="s">
        <v>95</v>
      </c>
      <c r="AF471" s="40">
        <f t="shared" si="0"/>
        <v>20</v>
      </c>
      <c r="AG471" s="40">
        <f t="shared" si="1"/>
        <v>5</v>
      </c>
      <c r="AH471" s="40" t="str">
        <f t="shared" si="2"/>
        <v>568403254205</v>
      </c>
      <c r="AI471" s="44">
        <f t="shared" si="3"/>
        <v>6000000</v>
      </c>
      <c r="AJ471" s="47" t="str">
        <f>IF(AD471&lt;10000,IFERROR(VLOOKUP(AH471,'BK06'!$X$9:$Y$1196,2,0),""),AD471)</f>
        <v/>
      </c>
      <c r="AK471" s="49" t="str">
        <f>IFERROR(VLOOKUP(AH471,'BK06'!$X$9:$Z$1164,3,0),"")</f>
        <v/>
      </c>
      <c r="AL471" s="40"/>
      <c r="AM471" s="51" t="str">
        <f t="shared" si="9"/>
        <v>QK co HDBH so 568403254 can phai dong phi 6000000d vao ngay 20/5. Vui long lien he TVV de duoc ho tro thu phi!</v>
      </c>
      <c r="AN471" s="54" t="str">
        <f t="shared" si="5"/>
        <v>01696 804 815</v>
      </c>
    </row>
    <row r="472" spans="1:40" ht="13.5" customHeight="1">
      <c r="A472" s="25">
        <v>467</v>
      </c>
      <c r="B472" s="28" t="s">
        <v>74</v>
      </c>
      <c r="C472" s="28"/>
      <c r="D472" s="32" t="s">
        <v>80</v>
      </c>
      <c r="E472" s="28" t="s">
        <v>82</v>
      </c>
      <c r="F472" s="32" t="s">
        <v>83</v>
      </c>
      <c r="G472" s="28" t="s">
        <v>84</v>
      </c>
      <c r="H472" s="32" t="s">
        <v>85</v>
      </c>
      <c r="I472" s="28" t="s">
        <v>86</v>
      </c>
      <c r="J472" s="32" t="s">
        <v>465</v>
      </c>
      <c r="K472" s="28" t="s">
        <v>449</v>
      </c>
      <c r="L472" s="28" t="s">
        <v>4718</v>
      </c>
      <c r="M472" s="34">
        <v>41530</v>
      </c>
      <c r="N472" s="34"/>
      <c r="O472" s="28" t="s">
        <v>2413</v>
      </c>
      <c r="P472" s="28" t="s">
        <v>2414</v>
      </c>
      <c r="Q472" s="28" t="s">
        <v>4772</v>
      </c>
      <c r="R472" s="28"/>
      <c r="S472" s="28"/>
      <c r="T472" s="28" t="s">
        <v>4781</v>
      </c>
      <c r="U472" s="28" t="s">
        <v>2412</v>
      </c>
      <c r="V472" s="28"/>
      <c r="W472" s="34">
        <v>43605</v>
      </c>
      <c r="X472" s="34">
        <v>43970</v>
      </c>
      <c r="Y472" s="36">
        <v>6000000</v>
      </c>
      <c r="Z472" s="36">
        <v>6000000</v>
      </c>
      <c r="AA472" s="34">
        <v>43609</v>
      </c>
      <c r="AB472" s="32"/>
      <c r="AC472" s="36">
        <v>6000000</v>
      </c>
      <c r="AD472" s="36"/>
      <c r="AE472" s="28" t="s">
        <v>95</v>
      </c>
      <c r="AF472" s="40">
        <f t="shared" si="0"/>
        <v>20</v>
      </c>
      <c r="AG472" s="40">
        <f t="shared" si="1"/>
        <v>5</v>
      </c>
      <c r="AH472" s="40" t="str">
        <f t="shared" si="2"/>
        <v>568403868205</v>
      </c>
      <c r="AI472" s="44">
        <f t="shared" si="3"/>
        <v>6000000</v>
      </c>
      <c r="AJ472" s="47">
        <f>IF(AD472&lt;10000,IFERROR(VLOOKUP(AH472,'BK06'!$X$9:$Y$1196,2,0),""),AD472)</f>
        <v>6000000</v>
      </c>
      <c r="AK472" s="49" t="str">
        <f>IFERROR(VLOOKUP(AH472,'BK06'!$X$9:$Z$1164,3,0),"")</f>
        <v>AC/018P-0350266</v>
      </c>
      <c r="AL472" s="40"/>
      <c r="AM472" s="51" t="str">
        <f t="shared" si="9"/>
        <v>QK co HDBH so 568403868 can phai dong phi 6000000d vao ngay 20/5. Vui long lien he TVV de duoc ho tro thu phi!</v>
      </c>
      <c r="AN472" s="54" t="str">
        <f t="shared" si="5"/>
        <v>01698 090 988</v>
      </c>
    </row>
    <row r="473" spans="1:40" ht="13.5" customHeight="1">
      <c r="A473" s="25">
        <v>468</v>
      </c>
      <c r="B473" s="28" t="s">
        <v>74</v>
      </c>
      <c r="C473" s="28"/>
      <c r="D473" s="32" t="s">
        <v>80</v>
      </c>
      <c r="E473" s="28" t="s">
        <v>82</v>
      </c>
      <c r="F473" s="32" t="s">
        <v>83</v>
      </c>
      <c r="G473" s="28" t="s">
        <v>84</v>
      </c>
      <c r="H473" s="32" t="s">
        <v>85</v>
      </c>
      <c r="I473" s="28" t="s">
        <v>86</v>
      </c>
      <c r="J473" s="32" t="s">
        <v>465</v>
      </c>
      <c r="K473" s="28" t="s">
        <v>449</v>
      </c>
      <c r="L473" s="28" t="s">
        <v>4718</v>
      </c>
      <c r="M473" s="34">
        <v>41530</v>
      </c>
      <c r="N473" s="34"/>
      <c r="O473" s="28" t="s">
        <v>2421</v>
      </c>
      <c r="P473" s="28" t="s">
        <v>2422</v>
      </c>
      <c r="Q473" s="28" t="s">
        <v>1734</v>
      </c>
      <c r="R473" s="28"/>
      <c r="S473" s="28"/>
      <c r="T473" s="28" t="s">
        <v>4784</v>
      </c>
      <c r="U473" s="28" t="s">
        <v>2420</v>
      </c>
      <c r="V473" s="28"/>
      <c r="W473" s="34">
        <v>43607</v>
      </c>
      <c r="X473" s="34">
        <v>43972</v>
      </c>
      <c r="Y473" s="36">
        <v>4000000</v>
      </c>
      <c r="Z473" s="36">
        <v>4000000</v>
      </c>
      <c r="AA473" s="34">
        <v>43609</v>
      </c>
      <c r="AB473" s="32"/>
      <c r="AC473" s="36">
        <v>4000000</v>
      </c>
      <c r="AD473" s="36"/>
      <c r="AE473" s="28" t="s">
        <v>95</v>
      </c>
      <c r="AF473" s="40">
        <f t="shared" si="0"/>
        <v>22</v>
      </c>
      <c r="AG473" s="40">
        <f t="shared" si="1"/>
        <v>5</v>
      </c>
      <c r="AH473" s="40" t="str">
        <f t="shared" si="2"/>
        <v>568403401225</v>
      </c>
      <c r="AI473" s="44">
        <f t="shared" si="3"/>
        <v>4000000</v>
      </c>
      <c r="AJ473" s="47">
        <f>IF(AD473&lt;10000,IFERROR(VLOOKUP(AH473,'BK06'!$X$9:$Y$1196,2,0),""),AD473)</f>
        <v>4000000</v>
      </c>
      <c r="AK473" s="49" t="str">
        <f>IFERROR(VLOOKUP(AH473,'BK06'!$X$9:$Z$1164,3,0),"")</f>
        <v>AC/018P-0350271</v>
      </c>
      <c r="AL473" s="40"/>
      <c r="AM473" s="51" t="str">
        <f t="shared" si="9"/>
        <v>QK co HDBH so 568403401 can phai dong phi 4000000d vao ngay 22/5. Vui long lien he TVV de duoc ho tro thu phi!</v>
      </c>
      <c r="AN473" s="54" t="str">
        <f t="shared" si="5"/>
        <v>01669 813 775</v>
      </c>
    </row>
    <row r="474" spans="1:40" ht="13.5" customHeight="1">
      <c r="A474" s="25">
        <v>469</v>
      </c>
      <c r="B474" s="28" t="s">
        <v>74</v>
      </c>
      <c r="C474" s="28"/>
      <c r="D474" s="32" t="s">
        <v>80</v>
      </c>
      <c r="E474" s="28" t="s">
        <v>82</v>
      </c>
      <c r="F474" s="32" t="s">
        <v>83</v>
      </c>
      <c r="G474" s="28" t="s">
        <v>84</v>
      </c>
      <c r="H474" s="32" t="s">
        <v>85</v>
      </c>
      <c r="I474" s="28" t="s">
        <v>86</v>
      </c>
      <c r="J474" s="32" t="s">
        <v>465</v>
      </c>
      <c r="K474" s="28" t="s">
        <v>449</v>
      </c>
      <c r="L474" s="28" t="s">
        <v>4718</v>
      </c>
      <c r="M474" s="34">
        <v>41530</v>
      </c>
      <c r="N474" s="34"/>
      <c r="O474" s="28" t="s">
        <v>2430</v>
      </c>
      <c r="P474" s="28" t="s">
        <v>2431</v>
      </c>
      <c r="Q474" s="28" t="s">
        <v>614</v>
      </c>
      <c r="R474" s="28"/>
      <c r="S474" s="28"/>
      <c r="T474" s="28" t="s">
        <v>4785</v>
      </c>
      <c r="U474" s="28" t="s">
        <v>2429</v>
      </c>
      <c r="V474" s="28"/>
      <c r="W474" s="34">
        <v>43607</v>
      </c>
      <c r="X474" s="34">
        <v>43972</v>
      </c>
      <c r="Y474" s="36">
        <v>4000000</v>
      </c>
      <c r="Z474" s="36">
        <v>4000000</v>
      </c>
      <c r="AA474" s="34">
        <v>43609</v>
      </c>
      <c r="AB474" s="32"/>
      <c r="AC474" s="36">
        <v>4000000</v>
      </c>
      <c r="AD474" s="36"/>
      <c r="AE474" s="28" t="s">
        <v>95</v>
      </c>
      <c r="AF474" s="40">
        <f t="shared" si="0"/>
        <v>22</v>
      </c>
      <c r="AG474" s="40">
        <f t="shared" si="1"/>
        <v>5</v>
      </c>
      <c r="AH474" s="40" t="str">
        <f t="shared" si="2"/>
        <v>568403450225</v>
      </c>
      <c r="AI474" s="44">
        <f t="shared" si="3"/>
        <v>4000000</v>
      </c>
      <c r="AJ474" s="47">
        <f>IF(AD474&lt;10000,IFERROR(VLOOKUP(AH474,'BK06'!$X$9:$Y$1196,2,0),""),AD474)</f>
        <v>4000000</v>
      </c>
      <c r="AK474" s="49" t="str">
        <f>IFERROR(VLOOKUP(AH474,'BK06'!$X$9:$Z$1164,3,0),"")</f>
        <v>AC/018P-0350274</v>
      </c>
      <c r="AL474" s="40"/>
      <c r="AM474" s="51" t="str">
        <f t="shared" si="9"/>
        <v>QK co HDBH so 568403450 can phai dong phi 4000000d vao ngay 22/5. Vui long lien he TVV de duoc ho tro thu phi!</v>
      </c>
      <c r="AN474" s="54" t="str">
        <f t="shared" si="5"/>
        <v>01662 500 953</v>
      </c>
    </row>
    <row r="475" spans="1:40" ht="13.5" customHeight="1">
      <c r="A475" s="25">
        <v>470</v>
      </c>
      <c r="B475" s="28" t="s">
        <v>74</v>
      </c>
      <c r="C475" s="28"/>
      <c r="D475" s="32" t="s">
        <v>80</v>
      </c>
      <c r="E475" s="28" t="s">
        <v>82</v>
      </c>
      <c r="F475" s="32" t="s">
        <v>83</v>
      </c>
      <c r="G475" s="28" t="s">
        <v>84</v>
      </c>
      <c r="H475" s="32" t="s">
        <v>85</v>
      </c>
      <c r="I475" s="28" t="s">
        <v>86</v>
      </c>
      <c r="J475" s="32" t="s">
        <v>465</v>
      </c>
      <c r="K475" s="28" t="s">
        <v>449</v>
      </c>
      <c r="L475" s="28" t="s">
        <v>4718</v>
      </c>
      <c r="M475" s="34">
        <v>41530</v>
      </c>
      <c r="N475" s="34"/>
      <c r="O475" s="28" t="s">
        <v>4789</v>
      </c>
      <c r="P475" s="28" t="s">
        <v>4790</v>
      </c>
      <c r="Q475" s="28" t="s">
        <v>834</v>
      </c>
      <c r="R475" s="28"/>
      <c r="S475" s="28"/>
      <c r="T475" s="28" t="s">
        <v>4791</v>
      </c>
      <c r="U475" s="28" t="s">
        <v>4792</v>
      </c>
      <c r="V475" s="28"/>
      <c r="W475" s="34">
        <v>43607</v>
      </c>
      <c r="X475" s="34">
        <v>43972</v>
      </c>
      <c r="Y475" s="36">
        <v>4081120</v>
      </c>
      <c r="Z475" s="36"/>
      <c r="AA475" s="34"/>
      <c r="AB475" s="32"/>
      <c r="AC475" s="36">
        <v>4081120</v>
      </c>
      <c r="AD475" s="36"/>
      <c r="AE475" s="28" t="s">
        <v>95</v>
      </c>
      <c r="AF475" s="40">
        <f t="shared" si="0"/>
        <v>22</v>
      </c>
      <c r="AG475" s="40">
        <f t="shared" si="1"/>
        <v>5</v>
      </c>
      <c r="AH475" s="40" t="str">
        <f t="shared" si="2"/>
        <v>568403432225</v>
      </c>
      <c r="AI475" s="44">
        <f t="shared" si="3"/>
        <v>4081120</v>
      </c>
      <c r="AJ475" s="47" t="str">
        <f>IF(AD475&lt;10000,IFERROR(VLOOKUP(AH475,'BK06'!$X$9:$Y$1196,2,0),""),AD475)</f>
        <v/>
      </c>
      <c r="AK475" s="49" t="str">
        <f>IFERROR(VLOOKUP(AH475,'BK06'!$X$9:$Z$1164,3,0),"")</f>
        <v/>
      </c>
      <c r="AL475" s="40"/>
      <c r="AM475" s="51" t="str">
        <f t="shared" si="9"/>
        <v>QK co HDBH so 568403432 can phai dong phi 4081120d vao ngay 22/5. Vui long lien he TVV de duoc ho tro thu phi!</v>
      </c>
      <c r="AN475" s="54" t="str">
        <f t="shared" si="5"/>
        <v>01694 891 668</v>
      </c>
    </row>
    <row r="476" spans="1:40" ht="13.5" customHeight="1">
      <c r="A476" s="25">
        <v>471</v>
      </c>
      <c r="B476" s="28" t="s">
        <v>74</v>
      </c>
      <c r="C476" s="28"/>
      <c r="D476" s="32" t="s">
        <v>80</v>
      </c>
      <c r="E476" s="28" t="s">
        <v>82</v>
      </c>
      <c r="F476" s="32" t="s">
        <v>83</v>
      </c>
      <c r="G476" s="28" t="s">
        <v>84</v>
      </c>
      <c r="H476" s="32" t="s">
        <v>85</v>
      </c>
      <c r="I476" s="28" t="s">
        <v>86</v>
      </c>
      <c r="J476" s="32" t="s">
        <v>465</v>
      </c>
      <c r="K476" s="28" t="s">
        <v>449</v>
      </c>
      <c r="L476" s="28" t="s">
        <v>4718</v>
      </c>
      <c r="M476" s="34">
        <v>41530</v>
      </c>
      <c r="N476" s="34"/>
      <c r="O476" s="28" t="s">
        <v>2417</v>
      </c>
      <c r="P476" s="28" t="s">
        <v>2418</v>
      </c>
      <c r="Q476" s="28" t="s">
        <v>482</v>
      </c>
      <c r="R476" s="28"/>
      <c r="S476" s="28"/>
      <c r="T476" s="28" t="s">
        <v>4797</v>
      </c>
      <c r="U476" s="28" t="s">
        <v>2416</v>
      </c>
      <c r="V476" s="28"/>
      <c r="W476" s="34">
        <v>43607</v>
      </c>
      <c r="X476" s="34">
        <v>43972</v>
      </c>
      <c r="Y476" s="36">
        <v>7000000</v>
      </c>
      <c r="Z476" s="36">
        <v>7000000</v>
      </c>
      <c r="AA476" s="34">
        <v>43609</v>
      </c>
      <c r="AB476" s="32"/>
      <c r="AC476" s="36">
        <v>7000000</v>
      </c>
      <c r="AD476" s="36"/>
      <c r="AE476" s="28" t="s">
        <v>95</v>
      </c>
      <c r="AF476" s="40">
        <f t="shared" si="0"/>
        <v>22</v>
      </c>
      <c r="AG476" s="40">
        <f t="shared" si="1"/>
        <v>5</v>
      </c>
      <c r="AH476" s="40" t="str">
        <f t="shared" si="2"/>
        <v>568403386225</v>
      </c>
      <c r="AI476" s="44">
        <f t="shared" si="3"/>
        <v>7000000</v>
      </c>
      <c r="AJ476" s="47">
        <f>IF(AD476&lt;10000,IFERROR(VLOOKUP(AH476,'BK06'!$X$9:$Y$1196,2,0),""),AD476)</f>
        <v>7000000</v>
      </c>
      <c r="AK476" s="49" t="str">
        <f>IFERROR(VLOOKUP(AH476,'BK06'!$X$9:$Z$1164,3,0),"")</f>
        <v>AC/018P-0350270</v>
      </c>
      <c r="AL476" s="40"/>
      <c r="AM476" s="51" t="str">
        <f t="shared" si="9"/>
        <v>QK co HDBH so 568403386 can phai dong phi 7000000d vao ngay 22/5. Vui long lien he TVV de duoc ho tro thu phi!</v>
      </c>
      <c r="AN476" s="54" t="str">
        <f t="shared" si="5"/>
        <v>01649 863 217</v>
      </c>
    </row>
    <row r="477" spans="1:40" ht="13.5" customHeight="1">
      <c r="A477" s="25">
        <v>472</v>
      </c>
      <c r="B477" s="28" t="s">
        <v>74</v>
      </c>
      <c r="C477" s="28"/>
      <c r="D477" s="32" t="s">
        <v>80</v>
      </c>
      <c r="E477" s="28" t="s">
        <v>82</v>
      </c>
      <c r="F477" s="32" t="s">
        <v>83</v>
      </c>
      <c r="G477" s="28" t="s">
        <v>84</v>
      </c>
      <c r="H477" s="32" t="s">
        <v>85</v>
      </c>
      <c r="I477" s="28" t="s">
        <v>86</v>
      </c>
      <c r="J477" s="32" t="s">
        <v>465</v>
      </c>
      <c r="K477" s="28" t="s">
        <v>449</v>
      </c>
      <c r="L477" s="28" t="s">
        <v>4718</v>
      </c>
      <c r="M477" s="34">
        <v>41530</v>
      </c>
      <c r="N477" s="34"/>
      <c r="O477" s="28" t="s">
        <v>4799</v>
      </c>
      <c r="P477" s="28" t="s">
        <v>4800</v>
      </c>
      <c r="Q477" s="28" t="s">
        <v>1509</v>
      </c>
      <c r="R477" s="28"/>
      <c r="S477" s="28"/>
      <c r="T477" s="28" t="s">
        <v>4801</v>
      </c>
      <c r="U477" s="28" t="s">
        <v>4802</v>
      </c>
      <c r="V477" s="28"/>
      <c r="W477" s="34">
        <v>43607</v>
      </c>
      <c r="X477" s="34">
        <v>43972</v>
      </c>
      <c r="Y477" s="36">
        <v>4078820</v>
      </c>
      <c r="Z477" s="36"/>
      <c r="AA477" s="34"/>
      <c r="AB477" s="32"/>
      <c r="AC477" s="36">
        <v>4078820</v>
      </c>
      <c r="AD477" s="36"/>
      <c r="AE477" s="28" t="s">
        <v>95</v>
      </c>
      <c r="AF477" s="40">
        <f t="shared" si="0"/>
        <v>22</v>
      </c>
      <c r="AG477" s="40">
        <f t="shared" si="1"/>
        <v>5</v>
      </c>
      <c r="AH477" s="40" t="str">
        <f t="shared" si="2"/>
        <v>568403341225</v>
      </c>
      <c r="AI477" s="44">
        <f t="shared" si="3"/>
        <v>4078820</v>
      </c>
      <c r="AJ477" s="47" t="str">
        <f>IF(AD477&lt;10000,IFERROR(VLOOKUP(AH477,'BK06'!$X$9:$Y$1196,2,0),""),AD477)</f>
        <v/>
      </c>
      <c r="AK477" s="49" t="str">
        <f>IFERROR(VLOOKUP(AH477,'BK06'!$X$9:$Z$1164,3,0),"")</f>
        <v/>
      </c>
      <c r="AL477" s="40"/>
      <c r="AM477" s="51" t="str">
        <f t="shared" si="9"/>
        <v>QK co HDBH so 568403341 can phai dong phi 4078820d vao ngay 22/5. Vui long lien he TVV de duoc ho tro thu phi!</v>
      </c>
      <c r="AN477" s="54" t="str">
        <f t="shared" si="5"/>
        <v>0975 487 665</v>
      </c>
    </row>
    <row r="478" spans="1:40" ht="13.5" customHeight="1">
      <c r="A478" s="25">
        <v>473</v>
      </c>
      <c r="B478" s="28" t="s">
        <v>74</v>
      </c>
      <c r="C478" s="28"/>
      <c r="D478" s="32" t="s">
        <v>80</v>
      </c>
      <c r="E478" s="28" t="s">
        <v>82</v>
      </c>
      <c r="F478" s="32" t="s">
        <v>83</v>
      </c>
      <c r="G478" s="28" t="s">
        <v>84</v>
      </c>
      <c r="H478" s="32" t="s">
        <v>85</v>
      </c>
      <c r="I478" s="28" t="s">
        <v>86</v>
      </c>
      <c r="J478" s="32" t="s">
        <v>465</v>
      </c>
      <c r="K478" s="28" t="s">
        <v>449</v>
      </c>
      <c r="L478" s="28" t="s">
        <v>4718</v>
      </c>
      <c r="M478" s="34">
        <v>41530</v>
      </c>
      <c r="N478" s="34"/>
      <c r="O478" s="28" t="s">
        <v>4805</v>
      </c>
      <c r="P478" s="28" t="s">
        <v>4806</v>
      </c>
      <c r="Q478" s="28" t="s">
        <v>1161</v>
      </c>
      <c r="R478" s="28"/>
      <c r="S478" s="28"/>
      <c r="T478" s="28" t="s">
        <v>4741</v>
      </c>
      <c r="U478" s="28" t="s">
        <v>4807</v>
      </c>
      <c r="V478" s="28"/>
      <c r="W478" s="34">
        <v>43607</v>
      </c>
      <c r="X478" s="34">
        <v>43972</v>
      </c>
      <c r="Y478" s="36">
        <v>5131050</v>
      </c>
      <c r="Z478" s="36"/>
      <c r="AA478" s="34"/>
      <c r="AB478" s="32"/>
      <c r="AC478" s="36">
        <v>5131050</v>
      </c>
      <c r="AD478" s="36"/>
      <c r="AE478" s="28" t="s">
        <v>95</v>
      </c>
      <c r="AF478" s="40">
        <f t="shared" si="0"/>
        <v>22</v>
      </c>
      <c r="AG478" s="40">
        <f t="shared" si="1"/>
        <v>5</v>
      </c>
      <c r="AH478" s="40" t="str">
        <f t="shared" si="2"/>
        <v>568403414225</v>
      </c>
      <c r="AI478" s="44">
        <f t="shared" si="3"/>
        <v>5131050</v>
      </c>
      <c r="AJ478" s="47" t="str">
        <f>IF(AD478&lt;10000,IFERROR(VLOOKUP(AH478,'BK06'!$X$9:$Y$1196,2,0),""),AD478)</f>
        <v/>
      </c>
      <c r="AK478" s="49" t="str">
        <f>IFERROR(VLOOKUP(AH478,'BK06'!$X$9:$Z$1164,3,0),"")</f>
        <v/>
      </c>
      <c r="AL478" s="40"/>
      <c r="AM478" s="51" t="str">
        <f t="shared" si="9"/>
        <v>QK co HDBH so 568403414 can phai dong phi 5131050d vao ngay 22/5. Vui long lien he TVV de duoc ho tro thu phi!</v>
      </c>
      <c r="AN478" s="54" t="str">
        <f t="shared" si="5"/>
        <v>0947 286 700</v>
      </c>
    </row>
    <row r="479" spans="1:40" ht="13.5" customHeight="1">
      <c r="A479" s="25">
        <v>474</v>
      </c>
      <c r="B479" s="28" t="s">
        <v>74</v>
      </c>
      <c r="C479" s="28"/>
      <c r="D479" s="32" t="s">
        <v>80</v>
      </c>
      <c r="E479" s="28" t="s">
        <v>82</v>
      </c>
      <c r="F479" s="32" t="s">
        <v>83</v>
      </c>
      <c r="G479" s="28" t="s">
        <v>84</v>
      </c>
      <c r="H479" s="32" t="s">
        <v>85</v>
      </c>
      <c r="I479" s="28" t="s">
        <v>86</v>
      </c>
      <c r="J479" s="32" t="s">
        <v>465</v>
      </c>
      <c r="K479" s="28" t="s">
        <v>449</v>
      </c>
      <c r="L479" s="28" t="s">
        <v>4718</v>
      </c>
      <c r="M479" s="34">
        <v>41530</v>
      </c>
      <c r="N479" s="34"/>
      <c r="O479" s="28" t="s">
        <v>4810</v>
      </c>
      <c r="P479" s="28" t="s">
        <v>4811</v>
      </c>
      <c r="Q479" s="28" t="s">
        <v>1509</v>
      </c>
      <c r="R479" s="28"/>
      <c r="S479" s="28"/>
      <c r="T479" s="28" t="s">
        <v>4812</v>
      </c>
      <c r="U479" s="28" t="s">
        <v>4813</v>
      </c>
      <c r="V479" s="28"/>
      <c r="W479" s="34">
        <v>43607</v>
      </c>
      <c r="X479" s="34">
        <v>43972</v>
      </c>
      <c r="Y479" s="36">
        <v>4000000</v>
      </c>
      <c r="Z479" s="36"/>
      <c r="AA479" s="34"/>
      <c r="AB479" s="32"/>
      <c r="AC479" s="36">
        <v>4000000</v>
      </c>
      <c r="AD479" s="36"/>
      <c r="AE479" s="28" t="s">
        <v>95</v>
      </c>
      <c r="AF479" s="40">
        <f t="shared" si="0"/>
        <v>22</v>
      </c>
      <c r="AG479" s="40">
        <f t="shared" si="1"/>
        <v>5</v>
      </c>
      <c r="AH479" s="40" t="str">
        <f t="shared" si="2"/>
        <v>568403503225</v>
      </c>
      <c r="AI479" s="44">
        <f t="shared" si="3"/>
        <v>4000000</v>
      </c>
      <c r="AJ479" s="47" t="str">
        <f>IF(AD479&lt;10000,IFERROR(VLOOKUP(AH479,'BK06'!$X$9:$Y$1196,2,0),""),AD479)</f>
        <v/>
      </c>
      <c r="AK479" s="49" t="str">
        <f>IFERROR(VLOOKUP(AH479,'BK06'!$X$9:$Z$1164,3,0),"")</f>
        <v/>
      </c>
      <c r="AL479" s="40"/>
      <c r="AM479" s="51" t="str">
        <f t="shared" si="9"/>
        <v>QK co HDBH so 568403503 can phai dong phi 4000000d vao ngay 22/5. Vui long lien he TVV de duoc ho tro thu phi!</v>
      </c>
      <c r="AN479" s="54" t="str">
        <f t="shared" si="5"/>
        <v>01628 020 672</v>
      </c>
    </row>
    <row r="480" spans="1:40" ht="13.5" customHeight="1">
      <c r="A480" s="25">
        <v>475</v>
      </c>
      <c r="B480" s="28" t="s">
        <v>74</v>
      </c>
      <c r="C480" s="28"/>
      <c r="D480" s="32" t="s">
        <v>80</v>
      </c>
      <c r="E480" s="28" t="s">
        <v>82</v>
      </c>
      <c r="F480" s="32" t="s">
        <v>83</v>
      </c>
      <c r="G480" s="28" t="s">
        <v>84</v>
      </c>
      <c r="H480" s="32" t="s">
        <v>85</v>
      </c>
      <c r="I480" s="28" t="s">
        <v>86</v>
      </c>
      <c r="J480" s="32" t="s">
        <v>465</v>
      </c>
      <c r="K480" s="28" t="s">
        <v>449</v>
      </c>
      <c r="L480" s="28" t="s">
        <v>4718</v>
      </c>
      <c r="M480" s="34">
        <v>41530</v>
      </c>
      <c r="N480" s="34"/>
      <c r="O480" s="28" t="s">
        <v>2445</v>
      </c>
      <c r="P480" s="28" t="s">
        <v>2446</v>
      </c>
      <c r="Q480" s="28" t="s">
        <v>1867</v>
      </c>
      <c r="R480" s="28"/>
      <c r="S480" s="28"/>
      <c r="T480" s="28" t="s">
        <v>4816</v>
      </c>
      <c r="U480" s="28" t="s">
        <v>2444</v>
      </c>
      <c r="V480" s="28"/>
      <c r="W480" s="34">
        <v>43609</v>
      </c>
      <c r="X480" s="34">
        <v>43974</v>
      </c>
      <c r="Y480" s="36">
        <v>6210580</v>
      </c>
      <c r="Z480" s="36">
        <v>6210580</v>
      </c>
      <c r="AA480" s="34">
        <v>43609</v>
      </c>
      <c r="AB480" s="32"/>
      <c r="AC480" s="36">
        <v>6210580</v>
      </c>
      <c r="AD480" s="36"/>
      <c r="AE480" s="28" t="s">
        <v>95</v>
      </c>
      <c r="AF480" s="40">
        <f t="shared" si="0"/>
        <v>24</v>
      </c>
      <c r="AG480" s="40">
        <f t="shared" si="1"/>
        <v>5</v>
      </c>
      <c r="AH480" s="40" t="str">
        <f t="shared" si="2"/>
        <v>568792910245</v>
      </c>
      <c r="AI480" s="44">
        <f t="shared" si="3"/>
        <v>6210580</v>
      </c>
      <c r="AJ480" s="47">
        <f>IF(AD480&lt;10000,IFERROR(VLOOKUP(AH480,'BK06'!$X$9:$Y$1196,2,0),""),AD480)</f>
        <v>6210580</v>
      </c>
      <c r="AK480" s="49" t="str">
        <f>IFERROR(VLOOKUP(AH480,'BK06'!$X$9:$Z$1164,3,0),"")</f>
        <v>AC/018P-0350278</v>
      </c>
      <c r="AL480" s="40"/>
      <c r="AM480" s="51" t="str">
        <f t="shared" si="9"/>
        <v>QK co HDBH so 568792910 can phai dong phi 6210580d vao ngay 24/5. Vui long lien he TVV de duoc ho tro thu phi!</v>
      </c>
      <c r="AN480" s="54" t="str">
        <f t="shared" si="5"/>
        <v>0904158916</v>
      </c>
    </row>
    <row r="481" spans="1:40" ht="13.5" customHeight="1">
      <c r="A481" s="25">
        <v>476</v>
      </c>
      <c r="B481" s="28" t="s">
        <v>74</v>
      </c>
      <c r="C481" s="28"/>
      <c r="D481" s="32" t="s">
        <v>80</v>
      </c>
      <c r="E481" s="28" t="s">
        <v>82</v>
      </c>
      <c r="F481" s="32" t="s">
        <v>83</v>
      </c>
      <c r="G481" s="28" t="s">
        <v>84</v>
      </c>
      <c r="H481" s="32" t="s">
        <v>85</v>
      </c>
      <c r="I481" s="28" t="s">
        <v>86</v>
      </c>
      <c r="J481" s="32" t="s">
        <v>465</v>
      </c>
      <c r="K481" s="28" t="s">
        <v>449</v>
      </c>
      <c r="L481" s="28" t="s">
        <v>4718</v>
      </c>
      <c r="M481" s="34">
        <v>41530</v>
      </c>
      <c r="N481" s="34"/>
      <c r="O481" s="28" t="s">
        <v>2441</v>
      </c>
      <c r="P481" s="28" t="s">
        <v>2442</v>
      </c>
      <c r="Q481" s="28" t="s">
        <v>4652</v>
      </c>
      <c r="R481" s="28"/>
      <c r="S481" s="28"/>
      <c r="T481" s="28" t="s">
        <v>4817</v>
      </c>
      <c r="U481" s="28" t="s">
        <v>2440</v>
      </c>
      <c r="V481" s="28"/>
      <c r="W481" s="34">
        <v>43609</v>
      </c>
      <c r="X481" s="34">
        <v>43700</v>
      </c>
      <c r="Y481" s="36">
        <v>1545992</v>
      </c>
      <c r="Z481" s="36">
        <v>1545992</v>
      </c>
      <c r="AA481" s="34">
        <v>43609</v>
      </c>
      <c r="AB481" s="32"/>
      <c r="AC481" s="36">
        <v>1545992</v>
      </c>
      <c r="AD481" s="36"/>
      <c r="AE481" s="28" t="s">
        <v>95</v>
      </c>
      <c r="AF481" s="40">
        <f t="shared" si="0"/>
        <v>24</v>
      </c>
      <c r="AG481" s="40">
        <f t="shared" si="1"/>
        <v>5</v>
      </c>
      <c r="AH481" s="40" t="str">
        <f t="shared" si="2"/>
        <v>568792874245</v>
      </c>
      <c r="AI481" s="44">
        <f t="shared" si="3"/>
        <v>1545992</v>
      </c>
      <c r="AJ481" s="47">
        <f>IF(AD481&lt;10000,IFERROR(VLOOKUP(AH481,'BK06'!$X$9:$Y$1196,2,0),""),AD481)</f>
        <v>1545992</v>
      </c>
      <c r="AK481" s="49" t="str">
        <f>IFERROR(VLOOKUP(AH481,'BK06'!$X$9:$Z$1164,3,0),"")</f>
        <v>AC/018P-0350277</v>
      </c>
      <c r="AL481" s="40"/>
      <c r="AM481" s="51" t="str">
        <f t="shared" si="9"/>
        <v>QK co HDBH so 568792874 can phai dong phi 1545992d vao ngay 24/5. Vui long lien he TVV de duoc ho tro thu phi!</v>
      </c>
      <c r="AN481" s="54" t="str">
        <f t="shared" si="5"/>
        <v>0982896962</v>
      </c>
    </row>
    <row r="482" spans="1:40" ht="13.5" customHeight="1">
      <c r="A482" s="25">
        <v>477</v>
      </c>
      <c r="B482" s="28" t="s">
        <v>74</v>
      </c>
      <c r="C482" s="28"/>
      <c r="D482" s="32" t="s">
        <v>80</v>
      </c>
      <c r="E482" s="28" t="s">
        <v>82</v>
      </c>
      <c r="F482" s="32" t="s">
        <v>83</v>
      </c>
      <c r="G482" s="28" t="s">
        <v>84</v>
      </c>
      <c r="H482" s="32" t="s">
        <v>85</v>
      </c>
      <c r="I482" s="28" t="s">
        <v>86</v>
      </c>
      <c r="J482" s="32" t="s">
        <v>465</v>
      </c>
      <c r="K482" s="28" t="s">
        <v>449</v>
      </c>
      <c r="L482" s="28" t="s">
        <v>4718</v>
      </c>
      <c r="M482" s="34">
        <v>41530</v>
      </c>
      <c r="N482" s="34"/>
      <c r="O482" s="28" t="s">
        <v>2434</v>
      </c>
      <c r="P482" s="28" t="s">
        <v>1065</v>
      </c>
      <c r="Q482" s="28" t="s">
        <v>4818</v>
      </c>
      <c r="R482" s="28" t="s">
        <v>4819</v>
      </c>
      <c r="S482" s="28"/>
      <c r="T482" s="28" t="s">
        <v>4820</v>
      </c>
      <c r="U482" s="28" t="s">
        <v>2433</v>
      </c>
      <c r="V482" s="28"/>
      <c r="W482" s="34">
        <v>43609</v>
      </c>
      <c r="X482" s="34">
        <v>43792</v>
      </c>
      <c r="Y482" s="36">
        <v>2000000</v>
      </c>
      <c r="Z482" s="36">
        <v>2000000</v>
      </c>
      <c r="AA482" s="34">
        <v>43609</v>
      </c>
      <c r="AB482" s="32"/>
      <c r="AC482" s="36">
        <v>2000000</v>
      </c>
      <c r="AD482" s="36"/>
      <c r="AE482" s="28" t="s">
        <v>95</v>
      </c>
      <c r="AF482" s="40">
        <f t="shared" si="0"/>
        <v>24</v>
      </c>
      <c r="AG482" s="40">
        <f t="shared" si="1"/>
        <v>5</v>
      </c>
      <c r="AH482" s="40" t="str">
        <f t="shared" si="2"/>
        <v>568792854245</v>
      </c>
      <c r="AI482" s="44">
        <f t="shared" si="3"/>
        <v>2000000</v>
      </c>
      <c r="AJ482" s="47">
        <f>IF(AD482&lt;10000,IFERROR(VLOOKUP(AH482,'BK06'!$X$9:$Y$1196,2,0),""),AD482)</f>
        <v>2000000</v>
      </c>
      <c r="AK482" s="49" t="str">
        <f>IFERROR(VLOOKUP(AH482,'BK06'!$X$9:$Z$1164,3,0),"")</f>
        <v>AC/018P-0350276</v>
      </c>
      <c r="AL482" s="40"/>
      <c r="AM482" s="51" t="str">
        <f t="shared" si="9"/>
        <v>QK co HDBH so 568792854 can phai dong phi 2000000d vao ngay 24/5. Vui long lien he TVV de duoc ho tro thu phi!</v>
      </c>
      <c r="AN482" s="54" t="str">
        <f t="shared" si="5"/>
        <v>098790254801669283558</v>
      </c>
    </row>
    <row r="483" spans="1:40" ht="13.5" customHeight="1">
      <c r="A483" s="25">
        <v>478</v>
      </c>
      <c r="B483" s="28" t="s">
        <v>74</v>
      </c>
      <c r="C483" s="28"/>
      <c r="D483" s="32" t="s">
        <v>80</v>
      </c>
      <c r="E483" s="28" t="s">
        <v>82</v>
      </c>
      <c r="F483" s="32" t="s">
        <v>83</v>
      </c>
      <c r="G483" s="28" t="s">
        <v>84</v>
      </c>
      <c r="H483" s="32" t="s">
        <v>85</v>
      </c>
      <c r="I483" s="28" t="s">
        <v>86</v>
      </c>
      <c r="J483" s="32" t="s">
        <v>2448</v>
      </c>
      <c r="K483" s="28" t="s">
        <v>2447</v>
      </c>
      <c r="L483" s="28" t="s">
        <v>89</v>
      </c>
      <c r="M483" s="34">
        <v>41556</v>
      </c>
      <c r="N483" s="34"/>
      <c r="O483" s="28" t="s">
        <v>2451</v>
      </c>
      <c r="P483" s="28" t="s">
        <v>2452</v>
      </c>
      <c r="Q483" s="28" t="s">
        <v>1745</v>
      </c>
      <c r="R483" s="28"/>
      <c r="S483" s="28"/>
      <c r="T483" s="28" t="s">
        <v>4823</v>
      </c>
      <c r="U483" s="28" t="s">
        <v>2450</v>
      </c>
      <c r="V483" s="28"/>
      <c r="W483" s="34">
        <v>43588</v>
      </c>
      <c r="X483" s="34">
        <v>43679</v>
      </c>
      <c r="Y483" s="36">
        <v>1009504</v>
      </c>
      <c r="Z483" s="36">
        <v>1009504</v>
      </c>
      <c r="AA483" s="34">
        <v>43605</v>
      </c>
      <c r="AB483" s="32"/>
      <c r="AC483" s="36">
        <v>1009504</v>
      </c>
      <c r="AD483" s="36"/>
      <c r="AE483" s="28" t="s">
        <v>95</v>
      </c>
      <c r="AF483" s="40">
        <f t="shared" si="0"/>
        <v>3</v>
      </c>
      <c r="AG483" s="40">
        <f t="shared" si="1"/>
        <v>5</v>
      </c>
      <c r="AH483" s="40" t="str">
        <f t="shared" si="2"/>
        <v>56862357435</v>
      </c>
      <c r="AI483" s="44">
        <f t="shared" si="3"/>
        <v>1009504</v>
      </c>
      <c r="AJ483" s="47">
        <f>IF(AD483&lt;10000,IFERROR(VLOOKUP(AH483,'BK06'!$X$9:$Y$1196,2,0),""),AD483)</f>
        <v>1009504</v>
      </c>
      <c r="AK483" s="49" t="str">
        <f>IFERROR(VLOOKUP(AH483,'BK06'!$X$9:$Z$1164,3,0),"")</f>
        <v>AC/018P-0350279</v>
      </c>
      <c r="AL483" s="40"/>
      <c r="AM483" s="51" t="str">
        <f t="shared" si="9"/>
        <v>QK co HDBH so 568623574 can phai dong phi 1009504d vao ngay 3/5. Vui long lien he TVV de duoc ho tro thu phi!</v>
      </c>
      <c r="AN483" s="54" t="str">
        <f t="shared" si="5"/>
        <v>0979874369</v>
      </c>
    </row>
    <row r="484" spans="1:40" ht="13.5" customHeight="1">
      <c r="A484" s="25">
        <v>479</v>
      </c>
      <c r="B484" s="28" t="s">
        <v>74</v>
      </c>
      <c r="C484" s="28"/>
      <c r="D484" s="32" t="s">
        <v>80</v>
      </c>
      <c r="E484" s="28" t="s">
        <v>82</v>
      </c>
      <c r="F484" s="32" t="s">
        <v>83</v>
      </c>
      <c r="G484" s="28" t="s">
        <v>84</v>
      </c>
      <c r="H484" s="32" t="s">
        <v>85</v>
      </c>
      <c r="I484" s="28" t="s">
        <v>86</v>
      </c>
      <c r="J484" s="32" t="s">
        <v>2448</v>
      </c>
      <c r="K484" s="28" t="s">
        <v>2447</v>
      </c>
      <c r="L484" s="28" t="s">
        <v>89</v>
      </c>
      <c r="M484" s="34">
        <v>41556</v>
      </c>
      <c r="N484" s="34"/>
      <c r="O484" s="28" t="s">
        <v>2464</v>
      </c>
      <c r="P484" s="28" t="s">
        <v>2465</v>
      </c>
      <c r="Q484" s="28" t="s">
        <v>4622</v>
      </c>
      <c r="R484" s="28"/>
      <c r="S484" s="28"/>
      <c r="T484" s="28" t="s">
        <v>4824</v>
      </c>
      <c r="U484" s="28" t="s">
        <v>2463</v>
      </c>
      <c r="V484" s="28"/>
      <c r="W484" s="34">
        <v>43595</v>
      </c>
      <c r="X484" s="34">
        <v>43625</v>
      </c>
      <c r="Y484" s="36">
        <v>1005200</v>
      </c>
      <c r="Z484" s="36">
        <v>1005200</v>
      </c>
      <c r="AA484" s="34">
        <v>43612</v>
      </c>
      <c r="AB484" s="32"/>
      <c r="AC484" s="36">
        <v>1005200</v>
      </c>
      <c r="AD484" s="36"/>
      <c r="AE484" s="28" t="s">
        <v>95</v>
      </c>
      <c r="AF484" s="40">
        <f t="shared" si="0"/>
        <v>10</v>
      </c>
      <c r="AG484" s="40">
        <f t="shared" si="1"/>
        <v>5</v>
      </c>
      <c r="AH484" s="40" t="str">
        <f t="shared" si="2"/>
        <v>569220207105</v>
      </c>
      <c r="AI484" s="44">
        <f t="shared" si="3"/>
        <v>1005200</v>
      </c>
      <c r="AJ484" s="47">
        <f>IF(AD484&lt;10000,IFERROR(VLOOKUP(AH484,'BK06'!$X$9:$Y$1196,2,0),""),AD484)</f>
        <v>1005200</v>
      </c>
      <c r="AK484" s="49" t="str">
        <f>IFERROR(VLOOKUP(AH484,'BK06'!$X$9:$Z$1164,3,0),"")</f>
        <v>AC/018P-0350282</v>
      </c>
      <c r="AL484" s="40"/>
      <c r="AM484" s="51" t="str">
        <f t="shared" si="9"/>
        <v>QK co HDBH so 569220207 can phai dong phi 1005200d vao ngay 10/5. Vui long lien he TVV de duoc ho tro thu phi!</v>
      </c>
      <c r="AN484" s="54" t="str">
        <f t="shared" si="5"/>
        <v>01676165681</v>
      </c>
    </row>
    <row r="485" spans="1:40" ht="13.5" customHeight="1">
      <c r="A485" s="25">
        <v>480</v>
      </c>
      <c r="B485" s="28" t="s">
        <v>74</v>
      </c>
      <c r="C485" s="28"/>
      <c r="D485" s="32" t="s">
        <v>80</v>
      </c>
      <c r="E485" s="28" t="s">
        <v>82</v>
      </c>
      <c r="F485" s="32" t="s">
        <v>83</v>
      </c>
      <c r="G485" s="28" t="s">
        <v>84</v>
      </c>
      <c r="H485" s="32" t="s">
        <v>85</v>
      </c>
      <c r="I485" s="28" t="s">
        <v>86</v>
      </c>
      <c r="J485" s="32" t="s">
        <v>2448</v>
      </c>
      <c r="K485" s="28" t="s">
        <v>2447</v>
      </c>
      <c r="L485" s="28" t="s">
        <v>89</v>
      </c>
      <c r="M485" s="34">
        <v>41556</v>
      </c>
      <c r="N485" s="34"/>
      <c r="O485" s="28" t="s">
        <v>2459</v>
      </c>
      <c r="P485" s="28" t="s">
        <v>1471</v>
      </c>
      <c r="Q485" s="28" t="s">
        <v>1745</v>
      </c>
      <c r="R485" s="28"/>
      <c r="S485" s="28"/>
      <c r="T485" s="28" t="s">
        <v>4827</v>
      </c>
      <c r="U485" s="28" t="s">
        <v>2458</v>
      </c>
      <c r="V485" s="28"/>
      <c r="W485" s="34">
        <v>43595</v>
      </c>
      <c r="X485" s="34">
        <v>43960</v>
      </c>
      <c r="Y485" s="36">
        <v>3000000</v>
      </c>
      <c r="Z485" s="36">
        <v>3000000</v>
      </c>
      <c r="AA485" s="34">
        <v>43605</v>
      </c>
      <c r="AB485" s="32"/>
      <c r="AC485" s="36">
        <v>3000000</v>
      </c>
      <c r="AD485" s="36"/>
      <c r="AE485" s="28" t="s">
        <v>95</v>
      </c>
      <c r="AF485" s="40">
        <f t="shared" si="0"/>
        <v>10</v>
      </c>
      <c r="AG485" s="40">
        <f t="shared" si="1"/>
        <v>5</v>
      </c>
      <c r="AH485" s="40" t="str">
        <f t="shared" si="2"/>
        <v>568782994105</v>
      </c>
      <c r="AI485" s="44">
        <f t="shared" si="3"/>
        <v>3000000</v>
      </c>
      <c r="AJ485" s="47">
        <f>IF(AD485&lt;10000,IFERROR(VLOOKUP(AH485,'BK06'!$X$9:$Y$1196,2,0),""),AD485)</f>
        <v>3000000</v>
      </c>
      <c r="AK485" s="49" t="str">
        <f>IFERROR(VLOOKUP(AH485,'BK06'!$X$9:$Z$1164,3,0),"")</f>
        <v>AC/018P-0350281</v>
      </c>
      <c r="AL485" s="40"/>
      <c r="AM485" s="51" t="str">
        <f t="shared" si="9"/>
        <v>QK co HDBH so 568782994 can phai dong phi 3000000d vao ngay 10/5. Vui long lien he TVV de duoc ho tro thu phi!</v>
      </c>
      <c r="AN485" s="54" t="str">
        <f t="shared" si="5"/>
        <v>01694553118</v>
      </c>
    </row>
    <row r="486" spans="1:40" ht="13.5" customHeight="1">
      <c r="A486" s="25">
        <v>481</v>
      </c>
      <c r="B486" s="28" t="s">
        <v>74</v>
      </c>
      <c r="C486" s="28"/>
      <c r="D486" s="32" t="s">
        <v>80</v>
      </c>
      <c r="E486" s="28" t="s">
        <v>82</v>
      </c>
      <c r="F486" s="32" t="s">
        <v>83</v>
      </c>
      <c r="G486" s="28" t="s">
        <v>84</v>
      </c>
      <c r="H486" s="32" t="s">
        <v>85</v>
      </c>
      <c r="I486" s="28" t="s">
        <v>86</v>
      </c>
      <c r="J486" s="32" t="s">
        <v>2448</v>
      </c>
      <c r="K486" s="28" t="s">
        <v>2447</v>
      </c>
      <c r="L486" s="28" t="s">
        <v>89</v>
      </c>
      <c r="M486" s="34">
        <v>41556</v>
      </c>
      <c r="N486" s="34"/>
      <c r="O486" s="28" t="s">
        <v>2455</v>
      </c>
      <c r="P486" s="28" t="s">
        <v>2456</v>
      </c>
      <c r="Q486" s="28" t="s">
        <v>1509</v>
      </c>
      <c r="R486" s="28"/>
      <c r="S486" s="28"/>
      <c r="T486" s="28" t="s">
        <v>1723</v>
      </c>
      <c r="U486" s="28" t="s">
        <v>2454</v>
      </c>
      <c r="V486" s="28"/>
      <c r="W486" s="34">
        <v>43595</v>
      </c>
      <c r="X486" s="34">
        <v>43625</v>
      </c>
      <c r="Y486" s="36">
        <v>500000</v>
      </c>
      <c r="Z486" s="36">
        <v>500000</v>
      </c>
      <c r="AA486" s="34">
        <v>43606</v>
      </c>
      <c r="AB486" s="32"/>
      <c r="AC486" s="36">
        <v>500000</v>
      </c>
      <c r="AD486" s="36"/>
      <c r="AE486" s="28" t="s">
        <v>95</v>
      </c>
      <c r="AF486" s="40">
        <f t="shared" si="0"/>
        <v>10</v>
      </c>
      <c r="AG486" s="40">
        <f t="shared" si="1"/>
        <v>5</v>
      </c>
      <c r="AH486" s="40" t="str">
        <f t="shared" si="2"/>
        <v>568611715105</v>
      </c>
      <c r="AI486" s="44">
        <f t="shared" si="3"/>
        <v>500000</v>
      </c>
      <c r="AJ486" s="47">
        <f>IF(AD486&lt;10000,IFERROR(VLOOKUP(AH486,'BK06'!$X$9:$Y$1196,2,0),""),AD486)</f>
        <v>500000</v>
      </c>
      <c r="AK486" s="49" t="str">
        <f>IFERROR(VLOOKUP(AH486,'BK06'!$X$9:$Z$1164,3,0),"")</f>
        <v>AC/018P-0350280</v>
      </c>
      <c r="AL486" s="40"/>
      <c r="AM486" s="51" t="str">
        <f t="shared" si="9"/>
        <v>QK co HDBH so 568611715 can phai dong phi 500000d vao ngay 10/5. Vui long lien he TVV de duoc ho tro thu phi!</v>
      </c>
      <c r="AN486" s="54" t="str">
        <f t="shared" si="5"/>
        <v>01654592897</v>
      </c>
    </row>
    <row r="487" spans="1:40" ht="13.5" customHeight="1">
      <c r="A487" s="25">
        <v>482</v>
      </c>
      <c r="B487" s="28" t="s">
        <v>74</v>
      </c>
      <c r="C487" s="28"/>
      <c r="D487" s="32" t="s">
        <v>80</v>
      </c>
      <c r="E487" s="28" t="s">
        <v>82</v>
      </c>
      <c r="F487" s="32" t="s">
        <v>83</v>
      </c>
      <c r="G487" s="28" t="s">
        <v>84</v>
      </c>
      <c r="H487" s="32" t="s">
        <v>85</v>
      </c>
      <c r="I487" s="28" t="s">
        <v>86</v>
      </c>
      <c r="J487" s="32" t="s">
        <v>2448</v>
      </c>
      <c r="K487" s="28" t="s">
        <v>2447</v>
      </c>
      <c r="L487" s="28" t="s">
        <v>89</v>
      </c>
      <c r="M487" s="34">
        <v>41556</v>
      </c>
      <c r="N487" s="34"/>
      <c r="O487" s="28" t="s">
        <v>4833</v>
      </c>
      <c r="P487" s="28" t="s">
        <v>4834</v>
      </c>
      <c r="Q487" s="28" t="s">
        <v>4835</v>
      </c>
      <c r="R487" s="28"/>
      <c r="S487" s="28"/>
      <c r="T487" s="28" t="s">
        <v>4836</v>
      </c>
      <c r="U487" s="28" t="s">
        <v>4837</v>
      </c>
      <c r="V487" s="28"/>
      <c r="W487" s="34">
        <v>43596</v>
      </c>
      <c r="X487" s="34">
        <v>43626</v>
      </c>
      <c r="Y487" s="36">
        <v>1035278</v>
      </c>
      <c r="Z487" s="36"/>
      <c r="AA487" s="34"/>
      <c r="AB487" s="32"/>
      <c r="AC487" s="36">
        <v>1035278</v>
      </c>
      <c r="AD487" s="36"/>
      <c r="AE487" s="28" t="s">
        <v>95</v>
      </c>
      <c r="AF487" s="40">
        <f t="shared" si="0"/>
        <v>11</v>
      </c>
      <c r="AG487" s="40">
        <f t="shared" si="1"/>
        <v>5</v>
      </c>
      <c r="AH487" s="40" t="str">
        <f t="shared" si="2"/>
        <v>568550312115</v>
      </c>
      <c r="AI487" s="44">
        <f t="shared" si="3"/>
        <v>1035278</v>
      </c>
      <c r="AJ487" s="47" t="str">
        <f>IF(AD487&lt;10000,IFERROR(VLOOKUP(AH487,'BK06'!$X$9:$Y$1196,2,0),""),AD487)</f>
        <v/>
      </c>
      <c r="AK487" s="49" t="str">
        <f>IFERROR(VLOOKUP(AH487,'BK06'!$X$9:$Z$1164,3,0),"")</f>
        <v/>
      </c>
      <c r="AL487" s="40"/>
      <c r="AM487" s="51" t="str">
        <f t="shared" si="9"/>
        <v>QK co HDBH so 568550312 can phai dong phi 1035278d vao ngay 11/5. Vui long lien he TVV de duoc ho tro thu phi!</v>
      </c>
      <c r="AN487" s="54" t="str">
        <f t="shared" si="5"/>
        <v>0966632386</v>
      </c>
    </row>
    <row r="488" spans="1:40" ht="13.5" customHeight="1">
      <c r="A488" s="25">
        <v>483</v>
      </c>
      <c r="B488" s="28" t="s">
        <v>74</v>
      </c>
      <c r="C488" s="28"/>
      <c r="D488" s="32" t="s">
        <v>80</v>
      </c>
      <c r="E488" s="28" t="s">
        <v>82</v>
      </c>
      <c r="F488" s="32" t="s">
        <v>83</v>
      </c>
      <c r="G488" s="28" t="s">
        <v>84</v>
      </c>
      <c r="H488" s="32" t="s">
        <v>85</v>
      </c>
      <c r="I488" s="28" t="s">
        <v>86</v>
      </c>
      <c r="J488" s="32" t="s">
        <v>2448</v>
      </c>
      <c r="K488" s="28" t="s">
        <v>2447</v>
      </c>
      <c r="L488" s="28" t="s">
        <v>89</v>
      </c>
      <c r="M488" s="34">
        <v>41556</v>
      </c>
      <c r="N488" s="34"/>
      <c r="O488" s="28" t="s">
        <v>2468</v>
      </c>
      <c r="P488" s="28" t="s">
        <v>2469</v>
      </c>
      <c r="Q488" s="28" t="s">
        <v>1417</v>
      </c>
      <c r="R488" s="28"/>
      <c r="S488" s="28"/>
      <c r="T488" s="28" t="s">
        <v>1418</v>
      </c>
      <c r="U488" s="28" t="s">
        <v>2467</v>
      </c>
      <c r="V488" s="28"/>
      <c r="W488" s="34">
        <v>43597</v>
      </c>
      <c r="X488" s="34">
        <v>43627</v>
      </c>
      <c r="Y488" s="36">
        <v>518969</v>
      </c>
      <c r="Z488" s="36">
        <v>518969</v>
      </c>
      <c r="AA488" s="34">
        <v>43605</v>
      </c>
      <c r="AB488" s="32"/>
      <c r="AC488" s="36">
        <v>518969</v>
      </c>
      <c r="AD488" s="36"/>
      <c r="AE488" s="28" t="s">
        <v>95</v>
      </c>
      <c r="AF488" s="40">
        <f t="shared" si="0"/>
        <v>12</v>
      </c>
      <c r="AG488" s="40">
        <f t="shared" si="1"/>
        <v>5</v>
      </c>
      <c r="AH488" s="40" t="str">
        <f t="shared" si="2"/>
        <v>568924320125</v>
      </c>
      <c r="AI488" s="44">
        <f t="shared" si="3"/>
        <v>518969</v>
      </c>
      <c r="AJ488" s="47">
        <f>IF(AD488&lt;10000,IFERROR(VLOOKUP(AH488,'BK06'!$X$9:$Y$1196,2,0),""),AD488)</f>
        <v>518969</v>
      </c>
      <c r="AK488" s="49" t="str">
        <f>IFERROR(VLOOKUP(AH488,'BK06'!$X$9:$Z$1164,3,0),"")</f>
        <v>AC/018P-0350284</v>
      </c>
      <c r="AL488" s="40"/>
      <c r="AM488" s="51" t="str">
        <f t="shared" si="9"/>
        <v>QK co HDBH so 568924320 can phai dong phi 518969d vao ngay 12/5. Vui long lien he TVV de duoc ho tro thu phi!</v>
      </c>
      <c r="AN488" s="54" t="str">
        <f t="shared" si="5"/>
        <v>01642468558</v>
      </c>
    </row>
    <row r="489" spans="1:40" ht="13.5" customHeight="1">
      <c r="A489" s="25">
        <v>484</v>
      </c>
      <c r="B489" s="28" t="s">
        <v>74</v>
      </c>
      <c r="C489" s="28"/>
      <c r="D489" s="32" t="s">
        <v>80</v>
      </c>
      <c r="E489" s="28" t="s">
        <v>82</v>
      </c>
      <c r="F489" s="32" t="s">
        <v>83</v>
      </c>
      <c r="G489" s="28" t="s">
        <v>84</v>
      </c>
      <c r="H489" s="32" t="s">
        <v>85</v>
      </c>
      <c r="I489" s="28" t="s">
        <v>86</v>
      </c>
      <c r="J489" s="32" t="s">
        <v>2448</v>
      </c>
      <c r="K489" s="28" t="s">
        <v>2447</v>
      </c>
      <c r="L489" s="28" t="s">
        <v>89</v>
      </c>
      <c r="M489" s="34">
        <v>41556</v>
      </c>
      <c r="N489" s="34"/>
      <c r="O489" s="28" t="s">
        <v>2473</v>
      </c>
      <c r="P489" s="28" t="s">
        <v>2474</v>
      </c>
      <c r="Q489" s="28" t="s">
        <v>1028</v>
      </c>
      <c r="R489" s="28"/>
      <c r="S489" s="28"/>
      <c r="T489" s="28" t="s">
        <v>1145</v>
      </c>
      <c r="U489" s="28" t="s">
        <v>2472</v>
      </c>
      <c r="V489" s="28"/>
      <c r="W489" s="34">
        <v>43603</v>
      </c>
      <c r="X489" s="34">
        <v>43633</v>
      </c>
      <c r="Y489" s="36">
        <v>1000000</v>
      </c>
      <c r="Z489" s="36">
        <v>1000000</v>
      </c>
      <c r="AA489" s="34">
        <v>43607</v>
      </c>
      <c r="AB489" s="32"/>
      <c r="AC489" s="36">
        <v>1000000</v>
      </c>
      <c r="AD489" s="36"/>
      <c r="AE489" s="28" t="s">
        <v>95</v>
      </c>
      <c r="AF489" s="40">
        <f t="shared" si="0"/>
        <v>18</v>
      </c>
      <c r="AG489" s="40">
        <f t="shared" si="1"/>
        <v>5</v>
      </c>
      <c r="AH489" s="40" t="str">
        <f t="shared" si="2"/>
        <v>568908949185</v>
      </c>
      <c r="AI489" s="44">
        <f t="shared" si="3"/>
        <v>1000000</v>
      </c>
      <c r="AJ489" s="47">
        <f>IF(AD489&lt;10000,IFERROR(VLOOKUP(AH489,'BK06'!$X$9:$Y$1196,2,0),""),AD489)</f>
        <v>1000000</v>
      </c>
      <c r="AK489" s="49" t="str">
        <f>IFERROR(VLOOKUP(AH489,'BK06'!$X$9:$Z$1164,3,0),"")</f>
        <v>AC/018P-0350285</v>
      </c>
      <c r="AL489" s="40"/>
      <c r="AM489" s="51" t="str">
        <f t="shared" si="9"/>
        <v>QK co HDBH so 568908949 can phai dong phi 1000000d vao ngay 18/5. Vui long lien he TVV de duoc ho tro thu phi!</v>
      </c>
      <c r="AN489" s="54" t="str">
        <f t="shared" si="5"/>
        <v>0977659188</v>
      </c>
    </row>
    <row r="490" spans="1:40" ht="13.5" customHeight="1">
      <c r="A490" s="25">
        <v>485</v>
      </c>
      <c r="B490" s="28" t="s">
        <v>74</v>
      </c>
      <c r="C490" s="28"/>
      <c r="D490" s="32" t="s">
        <v>80</v>
      </c>
      <c r="E490" s="28" t="s">
        <v>82</v>
      </c>
      <c r="F490" s="32" t="s">
        <v>83</v>
      </c>
      <c r="G490" s="28" t="s">
        <v>84</v>
      </c>
      <c r="H490" s="32" t="s">
        <v>85</v>
      </c>
      <c r="I490" s="28" t="s">
        <v>86</v>
      </c>
      <c r="J490" s="32" t="s">
        <v>2448</v>
      </c>
      <c r="K490" s="28" t="s">
        <v>2447</v>
      </c>
      <c r="L490" s="28" t="s">
        <v>89</v>
      </c>
      <c r="M490" s="34">
        <v>41556</v>
      </c>
      <c r="N490" s="34"/>
      <c r="O490" s="28" t="s">
        <v>2477</v>
      </c>
      <c r="P490" s="28" t="s">
        <v>2478</v>
      </c>
      <c r="Q490" s="28" t="s">
        <v>413</v>
      </c>
      <c r="R490" s="28"/>
      <c r="S490" s="28"/>
      <c r="T490" s="28" t="s">
        <v>4842</v>
      </c>
      <c r="U490" s="28" t="s">
        <v>2476</v>
      </c>
      <c r="V490" s="28"/>
      <c r="W490" s="34">
        <v>43606</v>
      </c>
      <c r="X490" s="34">
        <v>43789</v>
      </c>
      <c r="Y490" s="36">
        <v>3000000</v>
      </c>
      <c r="Z490" s="36">
        <v>3000000</v>
      </c>
      <c r="AA490" s="34">
        <v>43612</v>
      </c>
      <c r="AB490" s="32"/>
      <c r="AC490" s="36">
        <v>3000000</v>
      </c>
      <c r="AD490" s="36"/>
      <c r="AE490" s="28" t="s">
        <v>95</v>
      </c>
      <c r="AF490" s="40">
        <f t="shared" si="0"/>
        <v>21</v>
      </c>
      <c r="AG490" s="40">
        <f t="shared" si="1"/>
        <v>5</v>
      </c>
      <c r="AH490" s="40" t="str">
        <f t="shared" si="2"/>
        <v>569371867215</v>
      </c>
      <c r="AI490" s="44">
        <f t="shared" si="3"/>
        <v>3000000</v>
      </c>
      <c r="AJ490" s="47">
        <f>IF(AD490&lt;10000,IFERROR(VLOOKUP(AH490,'BK06'!$X$9:$Y$1196,2,0),""),AD490)</f>
        <v>3000000</v>
      </c>
      <c r="AK490" s="49" t="str">
        <f>IFERROR(VLOOKUP(AH490,'BK06'!$X$9:$Z$1164,3,0),"")</f>
        <v>AC/018P-0350286</v>
      </c>
      <c r="AL490" s="40"/>
      <c r="AM490" s="51" t="str">
        <f t="shared" si="9"/>
        <v>QK co HDBH so 569371867 can phai dong phi 3000000d vao ngay 21/5. Vui long lien he TVV de duoc ho tro thu phi!</v>
      </c>
      <c r="AN490" s="54" t="str">
        <f t="shared" si="5"/>
        <v>0363392195</v>
      </c>
    </row>
    <row r="491" spans="1:40" ht="13.5" customHeight="1">
      <c r="A491" s="25">
        <v>486</v>
      </c>
      <c r="B491" s="28" t="s">
        <v>74</v>
      </c>
      <c r="C491" s="28"/>
      <c r="D491" s="32" t="s">
        <v>80</v>
      </c>
      <c r="E491" s="28" t="s">
        <v>82</v>
      </c>
      <c r="F491" s="32" t="s">
        <v>83</v>
      </c>
      <c r="G491" s="28" t="s">
        <v>84</v>
      </c>
      <c r="H491" s="32" t="s">
        <v>85</v>
      </c>
      <c r="I491" s="28" t="s">
        <v>86</v>
      </c>
      <c r="J491" s="32" t="s">
        <v>2448</v>
      </c>
      <c r="K491" s="28" t="s">
        <v>2447</v>
      </c>
      <c r="L491" s="28" t="s">
        <v>89</v>
      </c>
      <c r="M491" s="34">
        <v>41556</v>
      </c>
      <c r="N491" s="34"/>
      <c r="O491" s="28" t="s">
        <v>2481</v>
      </c>
      <c r="P491" s="28" t="s">
        <v>2482</v>
      </c>
      <c r="Q491" s="28" t="s">
        <v>1161</v>
      </c>
      <c r="R491" s="28"/>
      <c r="S491" s="28" t="s">
        <v>4843</v>
      </c>
      <c r="T491" s="28"/>
      <c r="U491" s="28" t="s">
        <v>2480</v>
      </c>
      <c r="V491" s="28"/>
      <c r="W491" s="34">
        <v>43614</v>
      </c>
      <c r="X491" s="34">
        <v>43979</v>
      </c>
      <c r="Y491" s="36">
        <v>3999110</v>
      </c>
      <c r="Z491" s="36">
        <v>3999110</v>
      </c>
      <c r="AA491" s="34">
        <v>43605</v>
      </c>
      <c r="AB491" s="32"/>
      <c r="AC491" s="36">
        <v>3999110</v>
      </c>
      <c r="AD491" s="36"/>
      <c r="AE491" s="28" t="s">
        <v>95</v>
      </c>
      <c r="AF491" s="40">
        <f t="shared" si="0"/>
        <v>29</v>
      </c>
      <c r="AG491" s="40">
        <f t="shared" si="1"/>
        <v>5</v>
      </c>
      <c r="AH491" s="40" t="str">
        <f t="shared" si="2"/>
        <v>568589918295</v>
      </c>
      <c r="AI491" s="44">
        <f t="shared" si="3"/>
        <v>3999110</v>
      </c>
      <c r="AJ491" s="47">
        <f>IF(AD491&lt;10000,IFERROR(VLOOKUP(AH491,'BK06'!$X$9:$Y$1196,2,0),""),AD491)</f>
        <v>3999110</v>
      </c>
      <c r="AK491" s="49" t="str">
        <f>IFERROR(VLOOKUP(AH491,'BK06'!$X$9:$Z$1164,3,0),"")</f>
        <v>AC/018P-0350287</v>
      </c>
      <c r="AL491" s="40"/>
      <c r="AM491" s="51" t="str">
        <f t="shared" si="9"/>
        <v>QK co HDBH so 568589918 can phai dong phi 3999110d vao ngay 29/5. Vui long lien he TVV de duoc ho tro thu phi!</v>
      </c>
      <c r="AN491" s="54" t="str">
        <f t="shared" si="5"/>
        <v>01662292986</v>
      </c>
    </row>
    <row r="492" spans="1:40" ht="13.5" customHeight="1">
      <c r="A492" s="25">
        <v>487</v>
      </c>
      <c r="B492" s="28" t="s">
        <v>74</v>
      </c>
      <c r="C492" s="28"/>
      <c r="D492" s="32" t="s">
        <v>80</v>
      </c>
      <c r="E492" s="28" t="s">
        <v>82</v>
      </c>
      <c r="F492" s="32" t="s">
        <v>83</v>
      </c>
      <c r="G492" s="28" t="s">
        <v>84</v>
      </c>
      <c r="H492" s="32" t="s">
        <v>85</v>
      </c>
      <c r="I492" s="28" t="s">
        <v>86</v>
      </c>
      <c r="J492" s="32" t="s">
        <v>274</v>
      </c>
      <c r="K492" s="28" t="s">
        <v>273</v>
      </c>
      <c r="L492" s="28" t="s">
        <v>89</v>
      </c>
      <c r="M492" s="34">
        <v>41745</v>
      </c>
      <c r="N492" s="34"/>
      <c r="O492" s="28" t="s">
        <v>4844</v>
      </c>
      <c r="P492" s="28" t="s">
        <v>4845</v>
      </c>
      <c r="Q492" s="28" t="s">
        <v>1756</v>
      </c>
      <c r="R492" s="28"/>
      <c r="S492" s="28"/>
      <c r="T492" s="28" t="s">
        <v>4846</v>
      </c>
      <c r="U492" s="28" t="s">
        <v>4847</v>
      </c>
      <c r="V492" s="28"/>
      <c r="W492" s="34">
        <v>43530</v>
      </c>
      <c r="X492" s="34">
        <v>43560</v>
      </c>
      <c r="Y492" s="36">
        <v>1029003</v>
      </c>
      <c r="Z492" s="36"/>
      <c r="AA492" s="34"/>
      <c r="AB492" s="32"/>
      <c r="AC492" s="36">
        <v>1029003</v>
      </c>
      <c r="AD492" s="36"/>
      <c r="AE492" s="28" t="s">
        <v>95</v>
      </c>
      <c r="AF492" s="40">
        <f t="shared" si="0"/>
        <v>6</v>
      </c>
      <c r="AG492" s="40">
        <f t="shared" si="1"/>
        <v>3</v>
      </c>
      <c r="AH492" s="40" t="str">
        <f t="shared" si="2"/>
        <v>56925285763</v>
      </c>
      <c r="AI492" s="44">
        <f t="shared" si="3"/>
        <v>1029003</v>
      </c>
      <c r="AJ492" s="47" t="str">
        <f>IF(AD492&lt;10000,IFERROR(VLOOKUP(AH492,'BK06'!$X$9:$Y$1196,2,0),""),AD492)</f>
        <v/>
      </c>
      <c r="AK492" s="49" t="str">
        <f>IFERROR(VLOOKUP(AH492,'BK06'!$X$9:$Z$1164,3,0),"")</f>
        <v/>
      </c>
      <c r="AL492" s="40"/>
      <c r="AM492" s="51" t="str">
        <f t="shared" si="9"/>
        <v>QK co HDBH so 569252857 can phai dong phi 1029003d vao ngay 6/3. Vui long lien he TVV de duoc ho tro thu phi!</v>
      </c>
      <c r="AN492" s="54" t="str">
        <f t="shared" si="5"/>
        <v>01627498526</v>
      </c>
    </row>
    <row r="493" spans="1:40" ht="13.5" customHeight="1">
      <c r="A493" s="25">
        <v>488</v>
      </c>
      <c r="B493" s="28" t="s">
        <v>74</v>
      </c>
      <c r="C493" s="28"/>
      <c r="D493" s="32" t="s">
        <v>80</v>
      </c>
      <c r="E493" s="28" t="s">
        <v>82</v>
      </c>
      <c r="F493" s="32" t="s">
        <v>83</v>
      </c>
      <c r="G493" s="28" t="s">
        <v>84</v>
      </c>
      <c r="H493" s="32" t="s">
        <v>85</v>
      </c>
      <c r="I493" s="28" t="s">
        <v>86</v>
      </c>
      <c r="J493" s="32" t="s">
        <v>274</v>
      </c>
      <c r="K493" s="28" t="s">
        <v>273</v>
      </c>
      <c r="L493" s="28" t="s">
        <v>89</v>
      </c>
      <c r="M493" s="34">
        <v>41745</v>
      </c>
      <c r="N493" s="34"/>
      <c r="O493" s="28" t="s">
        <v>277</v>
      </c>
      <c r="P493" s="28" t="s">
        <v>278</v>
      </c>
      <c r="Q493" s="28" t="s">
        <v>614</v>
      </c>
      <c r="R493" s="28"/>
      <c r="S493" s="28"/>
      <c r="T493" s="28" t="s">
        <v>4848</v>
      </c>
      <c r="U493" s="28" t="s">
        <v>276</v>
      </c>
      <c r="V493" s="28"/>
      <c r="W493" s="34">
        <v>43555</v>
      </c>
      <c r="X493" s="34">
        <v>43920</v>
      </c>
      <c r="Y493" s="36">
        <v>5025859</v>
      </c>
      <c r="Z493" s="36">
        <v>5025859</v>
      </c>
      <c r="AA493" s="34">
        <v>43587</v>
      </c>
      <c r="AB493" s="32"/>
      <c r="AC493" s="36">
        <v>5025859</v>
      </c>
      <c r="AD493" s="36"/>
      <c r="AE493" s="28" t="s">
        <v>95</v>
      </c>
      <c r="AF493" s="40">
        <f t="shared" si="0"/>
        <v>31</v>
      </c>
      <c r="AG493" s="40">
        <f t="shared" si="1"/>
        <v>3</v>
      </c>
      <c r="AH493" s="40" t="str">
        <f t="shared" si="2"/>
        <v>568558977313</v>
      </c>
      <c r="AI493" s="44">
        <f t="shared" si="3"/>
        <v>5025859</v>
      </c>
      <c r="AJ493" s="47">
        <f>IF(AD493&lt;10000,IFERROR(VLOOKUP(AH493,'BK06'!$X$9:$Y$1196,2,0),""),AD493)</f>
        <v>5025859</v>
      </c>
      <c r="AK493" s="49" t="str">
        <f>IFERROR(VLOOKUP(AH493,'BK06'!$X$9:$Z$1164,3,0),"")</f>
        <v>AC/018P-0348526</v>
      </c>
      <c r="AL493" s="40"/>
      <c r="AM493" s="51"/>
      <c r="AN493" s="54" t="str">
        <f t="shared" si="5"/>
        <v>0986414981</v>
      </c>
    </row>
    <row r="494" spans="1:40" ht="13.5" customHeight="1">
      <c r="A494" s="25">
        <v>489</v>
      </c>
      <c r="B494" s="28" t="s">
        <v>74</v>
      </c>
      <c r="C494" s="28"/>
      <c r="D494" s="32" t="s">
        <v>80</v>
      </c>
      <c r="E494" s="28" t="s">
        <v>82</v>
      </c>
      <c r="F494" s="32" t="s">
        <v>83</v>
      </c>
      <c r="G494" s="28" t="s">
        <v>84</v>
      </c>
      <c r="H494" s="32" t="s">
        <v>85</v>
      </c>
      <c r="I494" s="28" t="s">
        <v>86</v>
      </c>
      <c r="J494" s="32" t="s">
        <v>274</v>
      </c>
      <c r="K494" s="28" t="s">
        <v>273</v>
      </c>
      <c r="L494" s="28" t="s">
        <v>89</v>
      </c>
      <c r="M494" s="34">
        <v>41745</v>
      </c>
      <c r="N494" s="34"/>
      <c r="O494" s="28" t="s">
        <v>474</v>
      </c>
      <c r="P494" s="28" t="s">
        <v>475</v>
      </c>
      <c r="Q494" s="28" t="s">
        <v>1745</v>
      </c>
      <c r="R494" s="28"/>
      <c r="S494" s="28"/>
      <c r="T494" s="28" t="s">
        <v>4849</v>
      </c>
      <c r="U494" s="28" t="s">
        <v>473</v>
      </c>
      <c r="V494" s="28"/>
      <c r="W494" s="34">
        <v>43560</v>
      </c>
      <c r="X494" s="34">
        <v>43650</v>
      </c>
      <c r="Y494" s="36">
        <v>1410653</v>
      </c>
      <c r="Z494" s="36">
        <v>1410653</v>
      </c>
      <c r="AA494" s="34">
        <v>43598</v>
      </c>
      <c r="AB494" s="32"/>
      <c r="AC494" s="36">
        <v>1410653</v>
      </c>
      <c r="AD494" s="36"/>
      <c r="AE494" s="28" t="s">
        <v>95</v>
      </c>
      <c r="AF494" s="40">
        <f t="shared" si="0"/>
        <v>5</v>
      </c>
      <c r="AG494" s="40">
        <f t="shared" si="1"/>
        <v>4</v>
      </c>
      <c r="AH494" s="40" t="str">
        <f t="shared" si="2"/>
        <v>56866021854</v>
      </c>
      <c r="AI494" s="44">
        <f t="shared" si="3"/>
        <v>1410653</v>
      </c>
      <c r="AJ494" s="47">
        <f>IF(AD494&lt;10000,IFERROR(VLOOKUP(AH494,'BK06'!$X$9:$Y$1196,2,0),""),AD494)</f>
        <v>1410653</v>
      </c>
      <c r="AK494" s="49" t="str">
        <f>IFERROR(VLOOKUP(AH494,'BK06'!$X$9:$Z$1164,3,0),"")</f>
        <v>AC/018P-0349033</v>
      </c>
      <c r="AL494" s="40"/>
      <c r="AM494" s="51" t="str">
        <f t="shared" ref="AM494:AM641" si="10">CONCATENATE("QK co HDBH so ",O494," can phai dong phi ",Y494,"d vao ngay ",AF494,"/",AG494,". Vui long lien he TVV de duoc ho tro thu phi","!")</f>
        <v>QK co HDBH so 568660218 can phai dong phi 1410653d vao ngay 5/4. Vui long lien he TVV de duoc ho tro thu phi!</v>
      </c>
      <c r="AN494" s="54" t="str">
        <f t="shared" si="5"/>
        <v>01668335183</v>
      </c>
    </row>
    <row r="495" spans="1:40" ht="13.5" customHeight="1">
      <c r="A495" s="25">
        <v>490</v>
      </c>
      <c r="B495" s="28" t="s">
        <v>74</v>
      </c>
      <c r="C495" s="28"/>
      <c r="D495" s="32" t="s">
        <v>80</v>
      </c>
      <c r="E495" s="28" t="s">
        <v>82</v>
      </c>
      <c r="F495" s="32" t="s">
        <v>83</v>
      </c>
      <c r="G495" s="28" t="s">
        <v>84</v>
      </c>
      <c r="H495" s="32" t="s">
        <v>85</v>
      </c>
      <c r="I495" s="28" t="s">
        <v>86</v>
      </c>
      <c r="J495" s="32" t="s">
        <v>274</v>
      </c>
      <c r="K495" s="28" t="s">
        <v>273</v>
      </c>
      <c r="L495" s="28" t="s">
        <v>89</v>
      </c>
      <c r="M495" s="34">
        <v>41745</v>
      </c>
      <c r="N495" s="34"/>
      <c r="O495" s="28" t="s">
        <v>4844</v>
      </c>
      <c r="P495" s="28" t="s">
        <v>4845</v>
      </c>
      <c r="Q495" s="28" t="s">
        <v>1756</v>
      </c>
      <c r="R495" s="28"/>
      <c r="S495" s="28"/>
      <c r="T495" s="28" t="s">
        <v>4846</v>
      </c>
      <c r="U495" s="28" t="s">
        <v>4850</v>
      </c>
      <c r="V495" s="28"/>
      <c r="W495" s="34">
        <v>43561</v>
      </c>
      <c r="X495" s="34">
        <v>43590</v>
      </c>
      <c r="Y495" s="36">
        <v>1029003</v>
      </c>
      <c r="Z495" s="36"/>
      <c r="AA495" s="34"/>
      <c r="AB495" s="32"/>
      <c r="AC495" s="36">
        <v>1029003</v>
      </c>
      <c r="AD495" s="36"/>
      <c r="AE495" s="28" t="s">
        <v>95</v>
      </c>
      <c r="AF495" s="40">
        <f t="shared" si="0"/>
        <v>6</v>
      </c>
      <c r="AG495" s="40">
        <f t="shared" si="1"/>
        <v>4</v>
      </c>
      <c r="AH495" s="40" t="str">
        <f t="shared" si="2"/>
        <v>56925285764</v>
      </c>
      <c r="AI495" s="44">
        <f t="shared" si="3"/>
        <v>1029003</v>
      </c>
      <c r="AJ495" s="47" t="str">
        <f>IF(AD495&lt;10000,IFERROR(VLOOKUP(AH495,'BK06'!$X$9:$Y$1196,2,0),""),AD495)</f>
        <v/>
      </c>
      <c r="AK495" s="49" t="str">
        <f>IFERROR(VLOOKUP(AH495,'BK06'!$X$9:$Z$1164,3,0),"")</f>
        <v/>
      </c>
      <c r="AL495" s="40"/>
      <c r="AM495" s="51" t="str">
        <f t="shared" si="10"/>
        <v>QK co HDBH so 569252857 can phai dong phi 1029003d vao ngay 6/4. Vui long lien he TVV de duoc ho tro thu phi!</v>
      </c>
      <c r="AN495" s="54" t="str">
        <f t="shared" si="5"/>
        <v>01627498526</v>
      </c>
    </row>
    <row r="496" spans="1:40" ht="13.5" customHeight="1">
      <c r="A496" s="25">
        <v>491</v>
      </c>
      <c r="B496" s="28" t="s">
        <v>74</v>
      </c>
      <c r="C496" s="28"/>
      <c r="D496" s="32" t="s">
        <v>80</v>
      </c>
      <c r="E496" s="28" t="s">
        <v>82</v>
      </c>
      <c r="F496" s="32" t="s">
        <v>83</v>
      </c>
      <c r="G496" s="28" t="s">
        <v>84</v>
      </c>
      <c r="H496" s="32" t="s">
        <v>85</v>
      </c>
      <c r="I496" s="28" t="s">
        <v>86</v>
      </c>
      <c r="J496" s="32" t="s">
        <v>274</v>
      </c>
      <c r="K496" s="28" t="s">
        <v>273</v>
      </c>
      <c r="L496" s="28" t="s">
        <v>89</v>
      </c>
      <c r="M496" s="34">
        <v>41745</v>
      </c>
      <c r="N496" s="34"/>
      <c r="O496" s="28" t="s">
        <v>4851</v>
      </c>
      <c r="P496" s="28" t="s">
        <v>4852</v>
      </c>
      <c r="Q496" s="28" t="s">
        <v>4853</v>
      </c>
      <c r="R496" s="28"/>
      <c r="S496" s="28"/>
      <c r="T496" s="28" t="s">
        <v>4854</v>
      </c>
      <c r="U496" s="28" t="s">
        <v>4855</v>
      </c>
      <c r="V496" s="28"/>
      <c r="W496" s="34">
        <v>43580</v>
      </c>
      <c r="X496" s="34">
        <v>43945</v>
      </c>
      <c r="Y496" s="36">
        <v>3000000</v>
      </c>
      <c r="Z496" s="36"/>
      <c r="AA496" s="34"/>
      <c r="AB496" s="32"/>
      <c r="AC496" s="36">
        <v>3000000</v>
      </c>
      <c r="AD496" s="36"/>
      <c r="AE496" s="28" t="s">
        <v>95</v>
      </c>
      <c r="AF496" s="40">
        <f t="shared" si="0"/>
        <v>25</v>
      </c>
      <c r="AG496" s="40">
        <f t="shared" si="1"/>
        <v>4</v>
      </c>
      <c r="AH496" s="40" t="str">
        <f t="shared" si="2"/>
        <v>568386612254</v>
      </c>
      <c r="AI496" s="44">
        <f t="shared" si="3"/>
        <v>3000000</v>
      </c>
      <c r="AJ496" s="47" t="str">
        <f>IF(AD496&lt;10000,IFERROR(VLOOKUP(AH496,'BK06'!$X$9:$Y$1196,2,0),""),AD496)</f>
        <v/>
      </c>
      <c r="AK496" s="49" t="str">
        <f>IFERROR(VLOOKUP(AH496,'BK06'!$X$9:$Z$1164,3,0),"")</f>
        <v/>
      </c>
      <c r="AL496" s="40"/>
      <c r="AM496" s="51" t="str">
        <f t="shared" si="10"/>
        <v>QK co HDBH so 568386612 can phai dong phi 3000000d vao ngay 25/4. Vui long lien he TVV de duoc ho tro thu phi!</v>
      </c>
      <c r="AN496" s="54" t="str">
        <f t="shared" si="5"/>
        <v>01652 638 436</v>
      </c>
    </row>
    <row r="497" spans="1:40" ht="13.5" customHeight="1">
      <c r="A497" s="25">
        <v>492</v>
      </c>
      <c r="B497" s="28" t="s">
        <v>74</v>
      </c>
      <c r="C497" s="28"/>
      <c r="D497" s="32" t="s">
        <v>80</v>
      </c>
      <c r="E497" s="28" t="s">
        <v>82</v>
      </c>
      <c r="F497" s="32" t="s">
        <v>83</v>
      </c>
      <c r="G497" s="28" t="s">
        <v>84</v>
      </c>
      <c r="H497" s="32" t="s">
        <v>85</v>
      </c>
      <c r="I497" s="28" t="s">
        <v>86</v>
      </c>
      <c r="J497" s="32" t="s">
        <v>274</v>
      </c>
      <c r="K497" s="28" t="s">
        <v>273</v>
      </c>
      <c r="L497" s="28" t="s">
        <v>89</v>
      </c>
      <c r="M497" s="34">
        <v>41745</v>
      </c>
      <c r="N497" s="34"/>
      <c r="O497" s="28" t="s">
        <v>2487</v>
      </c>
      <c r="P497" s="28" t="s">
        <v>2488</v>
      </c>
      <c r="Q497" s="28" t="s">
        <v>1745</v>
      </c>
      <c r="R497" s="28"/>
      <c r="S497" s="28"/>
      <c r="T497" s="28" t="s">
        <v>4856</v>
      </c>
      <c r="U497" s="28" t="s">
        <v>2486</v>
      </c>
      <c r="V497" s="28"/>
      <c r="W497" s="34">
        <v>43587</v>
      </c>
      <c r="X497" s="34">
        <v>43770</v>
      </c>
      <c r="Y497" s="36">
        <v>1509408</v>
      </c>
      <c r="Z497" s="36">
        <v>1509408</v>
      </c>
      <c r="AA497" s="34">
        <v>43609</v>
      </c>
      <c r="AB497" s="32"/>
      <c r="AC497" s="36">
        <v>1509408</v>
      </c>
      <c r="AD497" s="36"/>
      <c r="AE497" s="28" t="s">
        <v>95</v>
      </c>
      <c r="AF497" s="40">
        <f t="shared" si="0"/>
        <v>2</v>
      </c>
      <c r="AG497" s="40">
        <f t="shared" si="1"/>
        <v>5</v>
      </c>
      <c r="AH497" s="40" t="str">
        <f t="shared" si="2"/>
        <v>56867589525</v>
      </c>
      <c r="AI497" s="44">
        <f t="shared" si="3"/>
        <v>1509408</v>
      </c>
      <c r="AJ497" s="47">
        <f>IF(AD497&lt;10000,IFERROR(VLOOKUP(AH497,'BK06'!$X$9:$Y$1196,2,0),""),AD497)</f>
        <v>1509408</v>
      </c>
      <c r="AK497" s="49" t="str">
        <f>IFERROR(VLOOKUP(AH497,'BK06'!$X$9:$Z$1164,3,0),"")</f>
        <v>AC/018P-0350288</v>
      </c>
      <c r="AL497" s="40"/>
      <c r="AM497" s="51" t="str">
        <f t="shared" si="10"/>
        <v>QK co HDBH so 568675895 can phai dong phi 1509408d vao ngay 2/5. Vui long lien he TVV de duoc ho tro thu phi!</v>
      </c>
      <c r="AN497" s="54" t="str">
        <f t="shared" si="5"/>
        <v>01627021150</v>
      </c>
    </row>
    <row r="498" spans="1:40" ht="13.5" customHeight="1">
      <c r="A498" s="25">
        <v>493</v>
      </c>
      <c r="B498" s="28" t="s">
        <v>74</v>
      </c>
      <c r="C498" s="28"/>
      <c r="D498" s="32" t="s">
        <v>80</v>
      </c>
      <c r="E498" s="28" t="s">
        <v>82</v>
      </c>
      <c r="F498" s="32" t="s">
        <v>83</v>
      </c>
      <c r="G498" s="28" t="s">
        <v>84</v>
      </c>
      <c r="H498" s="32" t="s">
        <v>85</v>
      </c>
      <c r="I498" s="28" t="s">
        <v>86</v>
      </c>
      <c r="J498" s="32" t="s">
        <v>274</v>
      </c>
      <c r="K498" s="28" t="s">
        <v>273</v>
      </c>
      <c r="L498" s="28" t="s">
        <v>89</v>
      </c>
      <c r="M498" s="34">
        <v>41745</v>
      </c>
      <c r="N498" s="34"/>
      <c r="O498" s="28" t="s">
        <v>2492</v>
      </c>
      <c r="P498" s="28" t="s">
        <v>456</v>
      </c>
      <c r="Q498" s="28" t="s">
        <v>1521</v>
      </c>
      <c r="R498" s="28"/>
      <c r="S498" s="28"/>
      <c r="T498" s="28" t="s">
        <v>4857</v>
      </c>
      <c r="U498" s="28" t="s">
        <v>2491</v>
      </c>
      <c r="V498" s="28"/>
      <c r="W498" s="34">
        <v>43589</v>
      </c>
      <c r="X498" s="34">
        <v>43954</v>
      </c>
      <c r="Y498" s="36">
        <v>2000000</v>
      </c>
      <c r="Z498" s="36">
        <v>2000000</v>
      </c>
      <c r="AA498" s="34">
        <v>43607</v>
      </c>
      <c r="AB498" s="32"/>
      <c r="AC498" s="36">
        <v>2000000</v>
      </c>
      <c r="AD498" s="36"/>
      <c r="AE498" s="28" t="s">
        <v>95</v>
      </c>
      <c r="AF498" s="40">
        <f t="shared" si="0"/>
        <v>4</v>
      </c>
      <c r="AG498" s="40">
        <f t="shared" si="1"/>
        <v>5</v>
      </c>
      <c r="AH498" s="40" t="str">
        <f t="shared" si="2"/>
        <v>56857387845</v>
      </c>
      <c r="AI498" s="44">
        <f t="shared" si="3"/>
        <v>2000000</v>
      </c>
      <c r="AJ498" s="47">
        <f>IF(AD498&lt;10000,IFERROR(VLOOKUP(AH498,'BK06'!$X$9:$Y$1196,2,0),""),AD498)</f>
        <v>2000000</v>
      </c>
      <c r="AK498" s="49" t="str">
        <f>IFERROR(VLOOKUP(AH498,'BK06'!$X$9:$Z$1164,3,0),"")</f>
        <v>AC/018P-0350289</v>
      </c>
      <c r="AL498" s="40"/>
      <c r="AM498" s="51" t="str">
        <f t="shared" si="10"/>
        <v>QK co HDBH so 568573878 can phai dong phi 2000000d vao ngay 4/5. Vui long lien he TVV de duoc ho tro thu phi!</v>
      </c>
      <c r="AN498" s="54" t="str">
        <f t="shared" si="5"/>
        <v>01634354550</v>
      </c>
    </row>
    <row r="499" spans="1:40" ht="13.5" customHeight="1">
      <c r="A499" s="25">
        <v>494</v>
      </c>
      <c r="B499" s="28" t="s">
        <v>74</v>
      </c>
      <c r="C499" s="28"/>
      <c r="D499" s="32" t="s">
        <v>80</v>
      </c>
      <c r="E499" s="28" t="s">
        <v>82</v>
      </c>
      <c r="F499" s="32" t="s">
        <v>83</v>
      </c>
      <c r="G499" s="28" t="s">
        <v>84</v>
      </c>
      <c r="H499" s="32" t="s">
        <v>85</v>
      </c>
      <c r="I499" s="28" t="s">
        <v>86</v>
      </c>
      <c r="J499" s="32" t="s">
        <v>274</v>
      </c>
      <c r="K499" s="28" t="s">
        <v>273</v>
      </c>
      <c r="L499" s="28" t="s">
        <v>89</v>
      </c>
      <c r="M499" s="34">
        <v>41745</v>
      </c>
      <c r="N499" s="34"/>
      <c r="O499" s="28" t="s">
        <v>2500</v>
      </c>
      <c r="P499" s="28" t="s">
        <v>2501</v>
      </c>
      <c r="Q499" s="28" t="s">
        <v>539</v>
      </c>
      <c r="R499" s="28"/>
      <c r="S499" s="28"/>
      <c r="T499" s="28" t="s">
        <v>4859</v>
      </c>
      <c r="U499" s="28" t="s">
        <v>2499</v>
      </c>
      <c r="V499" s="28"/>
      <c r="W499" s="34">
        <v>43589</v>
      </c>
      <c r="X499" s="34">
        <v>43772</v>
      </c>
      <c r="Y499" s="36">
        <v>1509408</v>
      </c>
      <c r="Z499" s="36">
        <v>1509408</v>
      </c>
      <c r="AA499" s="34">
        <v>43607</v>
      </c>
      <c r="AB499" s="32"/>
      <c r="AC499" s="36">
        <v>1509408</v>
      </c>
      <c r="AD499" s="36"/>
      <c r="AE499" s="28" t="s">
        <v>95</v>
      </c>
      <c r="AF499" s="40">
        <f t="shared" si="0"/>
        <v>4</v>
      </c>
      <c r="AG499" s="40">
        <f t="shared" si="1"/>
        <v>5</v>
      </c>
      <c r="AH499" s="40" t="str">
        <f t="shared" si="2"/>
        <v>56857393245</v>
      </c>
      <c r="AI499" s="44">
        <f t="shared" si="3"/>
        <v>1509408</v>
      </c>
      <c r="AJ499" s="47">
        <f>IF(AD499&lt;10000,IFERROR(VLOOKUP(AH499,'BK06'!$X$9:$Y$1196,2,0),""),AD499)</f>
        <v>1509408</v>
      </c>
      <c r="AK499" s="49" t="str">
        <f>IFERROR(VLOOKUP(AH499,'BK06'!$X$9:$Z$1164,3,0),"")</f>
        <v>AC/018P-0350291</v>
      </c>
      <c r="AL499" s="40"/>
      <c r="AM499" s="51" t="str">
        <f t="shared" si="10"/>
        <v>QK co HDBH so 568573932 can phai dong phi 1509408d vao ngay 4/5. Vui long lien he TVV de duoc ho tro thu phi!</v>
      </c>
      <c r="AN499" s="54" t="str">
        <f t="shared" si="5"/>
        <v>01687801698</v>
      </c>
    </row>
    <row r="500" spans="1:40" ht="13.5" customHeight="1">
      <c r="A500" s="25">
        <v>495</v>
      </c>
      <c r="B500" s="28" t="s">
        <v>74</v>
      </c>
      <c r="C500" s="28"/>
      <c r="D500" s="32" t="s">
        <v>80</v>
      </c>
      <c r="E500" s="28" t="s">
        <v>82</v>
      </c>
      <c r="F500" s="32" t="s">
        <v>83</v>
      </c>
      <c r="G500" s="28" t="s">
        <v>84</v>
      </c>
      <c r="H500" s="32" t="s">
        <v>85</v>
      </c>
      <c r="I500" s="28" t="s">
        <v>86</v>
      </c>
      <c r="J500" s="32" t="s">
        <v>274</v>
      </c>
      <c r="K500" s="28" t="s">
        <v>273</v>
      </c>
      <c r="L500" s="28" t="s">
        <v>89</v>
      </c>
      <c r="M500" s="34">
        <v>41745</v>
      </c>
      <c r="N500" s="34"/>
      <c r="O500" s="28" t="s">
        <v>2496</v>
      </c>
      <c r="P500" s="28" t="s">
        <v>2497</v>
      </c>
      <c r="Q500" s="28" t="s">
        <v>539</v>
      </c>
      <c r="R500" s="28"/>
      <c r="S500" s="28"/>
      <c r="T500" s="28" t="s">
        <v>4874</v>
      </c>
      <c r="U500" s="28" t="s">
        <v>2495</v>
      </c>
      <c r="V500" s="28"/>
      <c r="W500" s="34">
        <v>43589</v>
      </c>
      <c r="X500" s="34">
        <v>43772</v>
      </c>
      <c r="Y500" s="36">
        <v>1509408</v>
      </c>
      <c r="Z500" s="36">
        <v>1509408</v>
      </c>
      <c r="AA500" s="34">
        <v>43603</v>
      </c>
      <c r="AB500" s="32"/>
      <c r="AC500" s="36">
        <v>1509408</v>
      </c>
      <c r="AD500" s="36"/>
      <c r="AE500" s="28" t="s">
        <v>95</v>
      </c>
      <c r="AF500" s="40">
        <f t="shared" si="0"/>
        <v>4</v>
      </c>
      <c r="AG500" s="40">
        <f t="shared" si="1"/>
        <v>5</v>
      </c>
      <c r="AH500" s="40" t="str">
        <f t="shared" si="2"/>
        <v>56857390945</v>
      </c>
      <c r="AI500" s="44">
        <f t="shared" si="3"/>
        <v>1509408</v>
      </c>
      <c r="AJ500" s="47">
        <f>IF(AD500&lt;10000,IFERROR(VLOOKUP(AH500,'BK06'!$X$9:$Y$1196,2,0),""),AD500)</f>
        <v>1509408</v>
      </c>
      <c r="AK500" s="49" t="str">
        <f>IFERROR(VLOOKUP(AH500,'BK06'!$X$9:$Z$1164,3,0),"")</f>
        <v>AC/018P-0350290</v>
      </c>
      <c r="AL500" s="40"/>
      <c r="AM500" s="51" t="str">
        <f t="shared" si="10"/>
        <v>QK co HDBH so 568573909 can phai dong phi 1509408d vao ngay 4/5. Vui long lien he TVV de duoc ho tro thu phi!</v>
      </c>
      <c r="AN500" s="54" t="str">
        <f t="shared" si="5"/>
        <v>01663395217</v>
      </c>
    </row>
    <row r="501" spans="1:40" ht="13.5" customHeight="1">
      <c r="A501" s="25">
        <v>496</v>
      </c>
      <c r="B501" s="28" t="s">
        <v>74</v>
      </c>
      <c r="C501" s="28"/>
      <c r="D501" s="32" t="s">
        <v>80</v>
      </c>
      <c r="E501" s="28" t="s">
        <v>82</v>
      </c>
      <c r="F501" s="32" t="s">
        <v>83</v>
      </c>
      <c r="G501" s="28" t="s">
        <v>84</v>
      </c>
      <c r="H501" s="32" t="s">
        <v>85</v>
      </c>
      <c r="I501" s="28" t="s">
        <v>86</v>
      </c>
      <c r="J501" s="32" t="s">
        <v>274</v>
      </c>
      <c r="K501" s="28" t="s">
        <v>273</v>
      </c>
      <c r="L501" s="28" t="s">
        <v>89</v>
      </c>
      <c r="M501" s="34">
        <v>41745</v>
      </c>
      <c r="N501" s="34"/>
      <c r="O501" s="28" t="s">
        <v>2504</v>
      </c>
      <c r="P501" s="28" t="s">
        <v>2505</v>
      </c>
      <c r="Q501" s="28" t="s">
        <v>539</v>
      </c>
      <c r="R501" s="28"/>
      <c r="S501" s="28"/>
      <c r="T501" s="28" t="s">
        <v>4904</v>
      </c>
      <c r="U501" s="28" t="s">
        <v>2503</v>
      </c>
      <c r="V501" s="28"/>
      <c r="W501" s="34">
        <v>43589</v>
      </c>
      <c r="X501" s="34">
        <v>43772</v>
      </c>
      <c r="Y501" s="36">
        <v>2009408</v>
      </c>
      <c r="Z501" s="36">
        <v>2009408</v>
      </c>
      <c r="AA501" s="34">
        <v>43607</v>
      </c>
      <c r="AB501" s="32"/>
      <c r="AC501" s="36">
        <v>2009408</v>
      </c>
      <c r="AD501" s="36"/>
      <c r="AE501" s="28" t="s">
        <v>95</v>
      </c>
      <c r="AF501" s="40">
        <f t="shared" si="0"/>
        <v>4</v>
      </c>
      <c r="AG501" s="40">
        <f t="shared" si="1"/>
        <v>5</v>
      </c>
      <c r="AH501" s="40" t="str">
        <f t="shared" si="2"/>
        <v>56857394645</v>
      </c>
      <c r="AI501" s="44">
        <f t="shared" si="3"/>
        <v>2009408</v>
      </c>
      <c r="AJ501" s="47">
        <f>IF(AD501&lt;10000,IFERROR(VLOOKUP(AH501,'BK06'!$X$9:$Y$1196,2,0),""),AD501)</f>
        <v>2009408</v>
      </c>
      <c r="AK501" s="49" t="str">
        <f>IFERROR(VLOOKUP(AH501,'BK06'!$X$9:$Z$1164,3,0),"")</f>
        <v>AC/018P-0350292</v>
      </c>
      <c r="AL501" s="40"/>
      <c r="AM501" s="51" t="str">
        <f t="shared" si="10"/>
        <v>QK co HDBH so 568573946 can phai dong phi 2009408d vao ngay 4/5. Vui long lien he TVV de duoc ho tro thu phi!</v>
      </c>
      <c r="AN501" s="54" t="str">
        <f t="shared" si="5"/>
        <v>01678074031</v>
      </c>
    </row>
    <row r="502" spans="1:40" ht="13.5" customHeight="1">
      <c r="A502" s="25">
        <v>497</v>
      </c>
      <c r="B502" s="28" t="s">
        <v>74</v>
      </c>
      <c r="C502" s="28"/>
      <c r="D502" s="32" t="s">
        <v>80</v>
      </c>
      <c r="E502" s="28" t="s">
        <v>82</v>
      </c>
      <c r="F502" s="32" t="s">
        <v>83</v>
      </c>
      <c r="G502" s="28" t="s">
        <v>84</v>
      </c>
      <c r="H502" s="32" t="s">
        <v>85</v>
      </c>
      <c r="I502" s="28" t="s">
        <v>86</v>
      </c>
      <c r="J502" s="32" t="s">
        <v>274</v>
      </c>
      <c r="K502" s="28" t="s">
        <v>273</v>
      </c>
      <c r="L502" s="28" t="s">
        <v>89</v>
      </c>
      <c r="M502" s="34">
        <v>41745</v>
      </c>
      <c r="N502" s="34"/>
      <c r="O502" s="28" t="s">
        <v>2521</v>
      </c>
      <c r="P502" s="28" t="s">
        <v>2522</v>
      </c>
      <c r="Q502" s="28" t="s">
        <v>3289</v>
      </c>
      <c r="R502" s="28"/>
      <c r="S502" s="28"/>
      <c r="T502" s="28" t="s">
        <v>4944</v>
      </c>
      <c r="U502" s="28" t="s">
        <v>2520</v>
      </c>
      <c r="V502" s="28"/>
      <c r="W502" s="34">
        <v>43590</v>
      </c>
      <c r="X502" s="34">
        <v>43955</v>
      </c>
      <c r="Y502" s="36">
        <v>4000000</v>
      </c>
      <c r="Z502" s="36">
        <v>4000000</v>
      </c>
      <c r="AA502" s="34">
        <v>43608</v>
      </c>
      <c r="AB502" s="32"/>
      <c r="AC502" s="36">
        <v>4000000</v>
      </c>
      <c r="AD502" s="36"/>
      <c r="AE502" s="28" t="s">
        <v>95</v>
      </c>
      <c r="AF502" s="40">
        <f t="shared" si="0"/>
        <v>5</v>
      </c>
      <c r="AG502" s="40">
        <f t="shared" si="1"/>
        <v>5</v>
      </c>
      <c r="AH502" s="40" t="str">
        <f t="shared" si="2"/>
        <v>56839225955</v>
      </c>
      <c r="AI502" s="44">
        <f t="shared" si="3"/>
        <v>4000000</v>
      </c>
      <c r="AJ502" s="47">
        <f>IF(AD502&lt;10000,IFERROR(VLOOKUP(AH502,'BK06'!$X$9:$Y$1196,2,0),""),AD502)</f>
        <v>4000000</v>
      </c>
      <c r="AK502" s="49" t="str">
        <f>IFERROR(VLOOKUP(AH502,'BK06'!$X$9:$Z$1164,3,0),"")</f>
        <v>AC/018P-0350296</v>
      </c>
      <c r="AL502" s="40"/>
      <c r="AM502" s="51" t="str">
        <f t="shared" si="10"/>
        <v>QK co HDBH so 568392259 can phai dong phi 4000000d vao ngay 5/5. Vui long lien he TVV de duoc ho tro thu phi!</v>
      </c>
      <c r="AN502" s="54" t="str">
        <f t="shared" si="5"/>
        <v>0948 414 069</v>
      </c>
    </row>
    <row r="503" spans="1:40" ht="13.5" customHeight="1">
      <c r="A503" s="25">
        <v>498</v>
      </c>
      <c r="B503" s="28" t="s">
        <v>74</v>
      </c>
      <c r="C503" s="28"/>
      <c r="D503" s="32" t="s">
        <v>80</v>
      </c>
      <c r="E503" s="28" t="s">
        <v>82</v>
      </c>
      <c r="F503" s="32" t="s">
        <v>83</v>
      </c>
      <c r="G503" s="28" t="s">
        <v>84</v>
      </c>
      <c r="H503" s="32" t="s">
        <v>85</v>
      </c>
      <c r="I503" s="28" t="s">
        <v>86</v>
      </c>
      <c r="J503" s="32" t="s">
        <v>274</v>
      </c>
      <c r="K503" s="28" t="s">
        <v>273</v>
      </c>
      <c r="L503" s="28" t="s">
        <v>89</v>
      </c>
      <c r="M503" s="34">
        <v>41745</v>
      </c>
      <c r="N503" s="34"/>
      <c r="O503" s="28" t="s">
        <v>2517</v>
      </c>
      <c r="P503" s="28" t="s">
        <v>2518</v>
      </c>
      <c r="Q503" s="28" t="s">
        <v>4982</v>
      </c>
      <c r="R503" s="28"/>
      <c r="S503" s="28"/>
      <c r="T503" s="28" t="s">
        <v>4985</v>
      </c>
      <c r="U503" s="28" t="s">
        <v>2516</v>
      </c>
      <c r="V503" s="28"/>
      <c r="W503" s="34">
        <v>43590</v>
      </c>
      <c r="X503" s="34">
        <v>43681</v>
      </c>
      <c r="Y503" s="36">
        <v>1019946</v>
      </c>
      <c r="Z503" s="36">
        <v>1019946</v>
      </c>
      <c r="AA503" s="34">
        <v>43605</v>
      </c>
      <c r="AB503" s="32"/>
      <c r="AC503" s="36">
        <v>1019946</v>
      </c>
      <c r="AD503" s="36"/>
      <c r="AE503" s="28" t="s">
        <v>95</v>
      </c>
      <c r="AF503" s="40">
        <f t="shared" si="0"/>
        <v>5</v>
      </c>
      <c r="AG503" s="40">
        <f t="shared" si="1"/>
        <v>5</v>
      </c>
      <c r="AH503" s="40" t="str">
        <f t="shared" si="2"/>
        <v>56839217755</v>
      </c>
      <c r="AI503" s="44">
        <f t="shared" si="3"/>
        <v>1019946</v>
      </c>
      <c r="AJ503" s="47">
        <f>IF(AD503&lt;10000,IFERROR(VLOOKUP(AH503,'BK06'!$X$9:$Y$1196,2,0),""),AD503)</f>
        <v>1019946</v>
      </c>
      <c r="AK503" s="49" t="str">
        <f>IFERROR(VLOOKUP(AH503,'BK06'!$X$9:$Z$1164,3,0),"")</f>
        <v>AC/018P-0350295</v>
      </c>
      <c r="AL503" s="40"/>
      <c r="AM503" s="51" t="str">
        <f t="shared" si="10"/>
        <v>QK co HDBH so 568392177 can phai dong phi 1019946d vao ngay 5/5. Vui long lien he TVV de duoc ho tro thu phi!</v>
      </c>
      <c r="AN503" s="54" t="str">
        <f t="shared" si="5"/>
        <v>01693 903 805</v>
      </c>
    </row>
    <row r="504" spans="1:40" ht="13.5" customHeight="1">
      <c r="A504" s="25">
        <v>499</v>
      </c>
      <c r="B504" s="28" t="s">
        <v>74</v>
      </c>
      <c r="C504" s="28"/>
      <c r="D504" s="32" t="s">
        <v>80</v>
      </c>
      <c r="E504" s="28" t="s">
        <v>82</v>
      </c>
      <c r="F504" s="32" t="s">
        <v>83</v>
      </c>
      <c r="G504" s="28" t="s">
        <v>84</v>
      </c>
      <c r="H504" s="32" t="s">
        <v>85</v>
      </c>
      <c r="I504" s="28" t="s">
        <v>86</v>
      </c>
      <c r="J504" s="32" t="s">
        <v>274</v>
      </c>
      <c r="K504" s="28" t="s">
        <v>273</v>
      </c>
      <c r="L504" s="28" t="s">
        <v>89</v>
      </c>
      <c r="M504" s="34">
        <v>41745</v>
      </c>
      <c r="N504" s="34"/>
      <c r="O504" s="28" t="s">
        <v>2508</v>
      </c>
      <c r="P504" s="28" t="s">
        <v>2509</v>
      </c>
      <c r="Q504" s="28" t="s">
        <v>1734</v>
      </c>
      <c r="R504" s="28"/>
      <c r="S504" s="28"/>
      <c r="T504" s="28" t="s">
        <v>5022</v>
      </c>
      <c r="U504" s="28" t="s">
        <v>2507</v>
      </c>
      <c r="V504" s="28"/>
      <c r="W504" s="34">
        <v>43590</v>
      </c>
      <c r="X504" s="34">
        <v>43955</v>
      </c>
      <c r="Y504" s="36">
        <v>3000000</v>
      </c>
      <c r="Z504" s="36">
        <v>3000000</v>
      </c>
      <c r="AA504" s="34">
        <v>43605</v>
      </c>
      <c r="AB504" s="32"/>
      <c r="AC504" s="36">
        <v>3000000</v>
      </c>
      <c r="AD504" s="36"/>
      <c r="AE504" s="28" t="s">
        <v>95</v>
      </c>
      <c r="AF504" s="40">
        <f t="shared" si="0"/>
        <v>5</v>
      </c>
      <c r="AG504" s="40">
        <f t="shared" si="1"/>
        <v>5</v>
      </c>
      <c r="AH504" s="40" t="str">
        <f t="shared" si="2"/>
        <v>56839078655</v>
      </c>
      <c r="AI504" s="44">
        <f t="shared" si="3"/>
        <v>3000000</v>
      </c>
      <c r="AJ504" s="47">
        <f>IF(AD504&lt;10000,IFERROR(VLOOKUP(AH504,'BK06'!$X$9:$Y$1196,2,0),""),AD504)</f>
        <v>3000000</v>
      </c>
      <c r="AK504" s="49" t="str">
        <f>IFERROR(VLOOKUP(AH504,'BK06'!$X$9:$Z$1164,3,0),"")</f>
        <v>AC/018P-0350293</v>
      </c>
      <c r="AL504" s="40"/>
      <c r="AM504" s="51" t="str">
        <f t="shared" si="10"/>
        <v>QK co HDBH so 568390786 can phai dong phi 3000000d vao ngay 5/5. Vui long lien he TVV de duoc ho tro thu phi!</v>
      </c>
      <c r="AN504" s="54" t="str">
        <f t="shared" si="5"/>
        <v>0978 099 132</v>
      </c>
    </row>
    <row r="505" spans="1:40" ht="13.5" customHeight="1">
      <c r="A505" s="25">
        <v>500</v>
      </c>
      <c r="B505" s="28" t="s">
        <v>74</v>
      </c>
      <c r="C505" s="28"/>
      <c r="D505" s="32" t="s">
        <v>80</v>
      </c>
      <c r="E505" s="28" t="s">
        <v>82</v>
      </c>
      <c r="F505" s="32" t="s">
        <v>83</v>
      </c>
      <c r="G505" s="28" t="s">
        <v>84</v>
      </c>
      <c r="H505" s="32" t="s">
        <v>85</v>
      </c>
      <c r="I505" s="28" t="s">
        <v>86</v>
      </c>
      <c r="J505" s="32" t="s">
        <v>274</v>
      </c>
      <c r="K505" s="28" t="s">
        <v>273</v>
      </c>
      <c r="L505" s="28" t="s">
        <v>89</v>
      </c>
      <c r="M505" s="34">
        <v>41745</v>
      </c>
      <c r="N505" s="34"/>
      <c r="O505" s="28" t="s">
        <v>2512</v>
      </c>
      <c r="P505" s="28" t="s">
        <v>2513</v>
      </c>
      <c r="Q505" s="28" t="s">
        <v>1417</v>
      </c>
      <c r="R505" s="28"/>
      <c r="S505" s="28"/>
      <c r="T505" s="28" t="s">
        <v>5068</v>
      </c>
      <c r="U505" s="28" t="s">
        <v>2511</v>
      </c>
      <c r="V505" s="28"/>
      <c r="W505" s="34">
        <v>43590</v>
      </c>
      <c r="X505" s="34">
        <v>43773</v>
      </c>
      <c r="Y505" s="36">
        <v>1540565</v>
      </c>
      <c r="Z505" s="36">
        <v>1540565</v>
      </c>
      <c r="AA505" s="34">
        <v>43608</v>
      </c>
      <c r="AB505" s="32"/>
      <c r="AC505" s="36">
        <v>1540565</v>
      </c>
      <c r="AD505" s="36"/>
      <c r="AE505" s="28" t="s">
        <v>95</v>
      </c>
      <c r="AF505" s="40">
        <f t="shared" si="0"/>
        <v>5</v>
      </c>
      <c r="AG505" s="40">
        <f t="shared" si="1"/>
        <v>5</v>
      </c>
      <c r="AH505" s="40" t="str">
        <f t="shared" si="2"/>
        <v>56839217555</v>
      </c>
      <c r="AI505" s="44">
        <f t="shared" si="3"/>
        <v>1540565</v>
      </c>
      <c r="AJ505" s="47">
        <f>IF(AD505&lt;10000,IFERROR(VLOOKUP(AH505,'BK06'!$X$9:$Y$1196,2,0),""),AD505)</f>
        <v>1540565</v>
      </c>
      <c r="AK505" s="49" t="str">
        <f>IFERROR(VLOOKUP(AH505,'BK06'!$X$9:$Z$1164,3,0),"")</f>
        <v>AC/018P-0350294</v>
      </c>
      <c r="AL505" s="40"/>
      <c r="AM505" s="51" t="str">
        <f t="shared" si="10"/>
        <v>QK co HDBH so 568392175 can phai dong phi 1540565d vao ngay 5/5. Vui long lien he TVV de duoc ho tro thu phi!</v>
      </c>
      <c r="AN505" s="54" t="str">
        <f t="shared" si="5"/>
        <v>01696 740 986</v>
      </c>
    </row>
    <row r="506" spans="1:40" ht="13.5" customHeight="1">
      <c r="A506" s="25">
        <v>501</v>
      </c>
      <c r="B506" s="28" t="s">
        <v>74</v>
      </c>
      <c r="C506" s="28"/>
      <c r="D506" s="32" t="s">
        <v>80</v>
      </c>
      <c r="E506" s="28" t="s">
        <v>82</v>
      </c>
      <c r="F506" s="32" t="s">
        <v>83</v>
      </c>
      <c r="G506" s="28" t="s">
        <v>84</v>
      </c>
      <c r="H506" s="32" t="s">
        <v>85</v>
      </c>
      <c r="I506" s="28" t="s">
        <v>86</v>
      </c>
      <c r="J506" s="32" t="s">
        <v>274</v>
      </c>
      <c r="K506" s="28" t="s">
        <v>273</v>
      </c>
      <c r="L506" s="28" t="s">
        <v>89</v>
      </c>
      <c r="M506" s="34">
        <v>41745</v>
      </c>
      <c r="N506" s="34"/>
      <c r="O506" s="28" t="s">
        <v>4844</v>
      </c>
      <c r="P506" s="28" t="s">
        <v>4845</v>
      </c>
      <c r="Q506" s="28" t="s">
        <v>1756</v>
      </c>
      <c r="R506" s="28"/>
      <c r="S506" s="28"/>
      <c r="T506" s="28" t="s">
        <v>4846</v>
      </c>
      <c r="U506" s="28" t="s">
        <v>5117</v>
      </c>
      <c r="V506" s="28"/>
      <c r="W506" s="34">
        <v>43591</v>
      </c>
      <c r="X506" s="34">
        <v>43621</v>
      </c>
      <c r="Y506" s="36">
        <v>1029003</v>
      </c>
      <c r="Z506" s="36"/>
      <c r="AA506" s="34"/>
      <c r="AB506" s="32"/>
      <c r="AC506" s="36">
        <v>1029003</v>
      </c>
      <c r="AD506" s="36"/>
      <c r="AE506" s="28" t="s">
        <v>95</v>
      </c>
      <c r="AF506" s="40">
        <f t="shared" si="0"/>
        <v>6</v>
      </c>
      <c r="AG506" s="40">
        <f t="shared" si="1"/>
        <v>5</v>
      </c>
      <c r="AH506" s="40" t="str">
        <f t="shared" si="2"/>
        <v>56925285765</v>
      </c>
      <c r="AI506" s="44">
        <f t="shared" si="3"/>
        <v>1029003</v>
      </c>
      <c r="AJ506" s="47" t="str">
        <f>IF(AD506&lt;10000,IFERROR(VLOOKUP(AH506,'BK06'!$X$9:$Y$1196,2,0),""),AD506)</f>
        <v/>
      </c>
      <c r="AK506" s="49" t="str">
        <f>IFERROR(VLOOKUP(AH506,'BK06'!$X$9:$Z$1164,3,0),"")</f>
        <v/>
      </c>
      <c r="AL506" s="40"/>
      <c r="AM506" s="51" t="str">
        <f t="shared" si="10"/>
        <v>QK co HDBH so 569252857 can phai dong phi 1029003d vao ngay 6/5. Vui long lien he TVV de duoc ho tro thu phi!</v>
      </c>
      <c r="AN506" s="54" t="str">
        <f t="shared" si="5"/>
        <v>01627498526</v>
      </c>
    </row>
    <row r="507" spans="1:40" ht="13.5" customHeight="1">
      <c r="A507" s="25">
        <v>502</v>
      </c>
      <c r="B507" s="28" t="s">
        <v>74</v>
      </c>
      <c r="C507" s="28"/>
      <c r="D507" s="32" t="s">
        <v>80</v>
      </c>
      <c r="E507" s="28" t="s">
        <v>82</v>
      </c>
      <c r="F507" s="32" t="s">
        <v>83</v>
      </c>
      <c r="G507" s="28" t="s">
        <v>84</v>
      </c>
      <c r="H507" s="32" t="s">
        <v>85</v>
      </c>
      <c r="I507" s="28" t="s">
        <v>86</v>
      </c>
      <c r="J507" s="32" t="s">
        <v>274</v>
      </c>
      <c r="K507" s="28" t="s">
        <v>273</v>
      </c>
      <c r="L507" s="28" t="s">
        <v>89</v>
      </c>
      <c r="M507" s="34">
        <v>41745</v>
      </c>
      <c r="N507" s="34"/>
      <c r="O507" s="28" t="s">
        <v>5156</v>
      </c>
      <c r="P507" s="28" t="s">
        <v>5157</v>
      </c>
      <c r="Q507" s="28" t="s">
        <v>1228</v>
      </c>
      <c r="R507" s="28"/>
      <c r="S507" s="28"/>
      <c r="T507" s="28" t="s">
        <v>5159</v>
      </c>
      <c r="U507" s="28" t="s">
        <v>5160</v>
      </c>
      <c r="V507" s="28"/>
      <c r="W507" s="34">
        <v>43592</v>
      </c>
      <c r="X507" s="34">
        <v>43775</v>
      </c>
      <c r="Y507" s="36">
        <v>3091668</v>
      </c>
      <c r="Z507" s="36"/>
      <c r="AA507" s="34"/>
      <c r="AB507" s="32"/>
      <c r="AC507" s="36">
        <v>3091668</v>
      </c>
      <c r="AD507" s="36"/>
      <c r="AE507" s="28" t="s">
        <v>95</v>
      </c>
      <c r="AF507" s="40">
        <f t="shared" si="0"/>
        <v>7</v>
      </c>
      <c r="AG507" s="40">
        <f t="shared" si="1"/>
        <v>5</v>
      </c>
      <c r="AH507" s="40" t="str">
        <f t="shared" si="2"/>
        <v>56839323375</v>
      </c>
      <c r="AI507" s="44">
        <f t="shared" si="3"/>
        <v>3091668</v>
      </c>
      <c r="AJ507" s="47" t="str">
        <f>IF(AD507&lt;10000,IFERROR(VLOOKUP(AH507,'BK06'!$X$9:$Y$1196,2,0),""),AD507)</f>
        <v/>
      </c>
      <c r="AK507" s="49" t="str">
        <f>IFERROR(VLOOKUP(AH507,'BK06'!$X$9:$Z$1164,3,0),"")</f>
        <v/>
      </c>
      <c r="AL507" s="40"/>
      <c r="AM507" s="51" t="str">
        <f t="shared" si="10"/>
        <v>QK co HDBH so 568393233 can phai dong phi 3091668d vao ngay 7/5. Vui long lien he TVV de duoc ho tro thu phi!</v>
      </c>
      <c r="AN507" s="54" t="str">
        <f t="shared" si="5"/>
        <v>0986948698</v>
      </c>
    </row>
    <row r="508" spans="1:40" ht="13.5" customHeight="1">
      <c r="A508" s="25">
        <v>503</v>
      </c>
      <c r="B508" s="28" t="s">
        <v>74</v>
      </c>
      <c r="C508" s="28"/>
      <c r="D508" s="32" t="s">
        <v>80</v>
      </c>
      <c r="E508" s="28" t="s">
        <v>82</v>
      </c>
      <c r="F508" s="32" t="s">
        <v>83</v>
      </c>
      <c r="G508" s="28" t="s">
        <v>84</v>
      </c>
      <c r="H508" s="32" t="s">
        <v>85</v>
      </c>
      <c r="I508" s="28" t="s">
        <v>86</v>
      </c>
      <c r="J508" s="32" t="s">
        <v>274</v>
      </c>
      <c r="K508" s="28" t="s">
        <v>273</v>
      </c>
      <c r="L508" s="28" t="s">
        <v>89</v>
      </c>
      <c r="M508" s="34">
        <v>41745</v>
      </c>
      <c r="N508" s="34"/>
      <c r="O508" s="28" t="s">
        <v>5205</v>
      </c>
      <c r="P508" s="28" t="s">
        <v>5207</v>
      </c>
      <c r="Q508" s="28" t="s">
        <v>5208</v>
      </c>
      <c r="R508" s="28"/>
      <c r="S508" s="28"/>
      <c r="T508" s="28" t="s">
        <v>5209</v>
      </c>
      <c r="U508" s="28" t="s">
        <v>5210</v>
      </c>
      <c r="V508" s="28"/>
      <c r="W508" s="34">
        <v>43594</v>
      </c>
      <c r="X508" s="34">
        <v>43685</v>
      </c>
      <c r="Y508" s="36">
        <v>1499831</v>
      </c>
      <c r="Z508" s="36"/>
      <c r="AA508" s="34"/>
      <c r="AB508" s="32"/>
      <c r="AC508" s="36">
        <v>1499831</v>
      </c>
      <c r="AD508" s="36"/>
      <c r="AE508" s="28" t="s">
        <v>95</v>
      </c>
      <c r="AF508" s="40">
        <f t="shared" si="0"/>
        <v>9</v>
      </c>
      <c r="AG508" s="40">
        <f t="shared" si="1"/>
        <v>5</v>
      </c>
      <c r="AH508" s="40" t="str">
        <f t="shared" si="2"/>
        <v>56867973095</v>
      </c>
      <c r="AI508" s="44">
        <f t="shared" si="3"/>
        <v>1499831</v>
      </c>
      <c r="AJ508" s="47" t="str">
        <f>IF(AD508&lt;10000,IFERROR(VLOOKUP(AH508,'BK06'!$X$9:$Y$1196,2,0),""),AD508)</f>
        <v/>
      </c>
      <c r="AK508" s="49" t="str">
        <f>IFERROR(VLOOKUP(AH508,'BK06'!$X$9:$Z$1164,3,0),"")</f>
        <v/>
      </c>
      <c r="AL508" s="40"/>
      <c r="AM508" s="51" t="str">
        <f t="shared" si="10"/>
        <v>QK co HDBH so 568679730 can phai dong phi 1499831d vao ngay 9/5. Vui long lien he TVV de duoc ho tro thu phi!</v>
      </c>
      <c r="AN508" s="54" t="str">
        <f t="shared" si="5"/>
        <v>0967710819</v>
      </c>
    </row>
    <row r="509" spans="1:40" ht="13.5" customHeight="1">
      <c r="A509" s="25">
        <v>504</v>
      </c>
      <c r="B509" s="28" t="s">
        <v>74</v>
      </c>
      <c r="C509" s="28"/>
      <c r="D509" s="32" t="s">
        <v>80</v>
      </c>
      <c r="E509" s="28" t="s">
        <v>82</v>
      </c>
      <c r="F509" s="32" t="s">
        <v>83</v>
      </c>
      <c r="G509" s="28" t="s">
        <v>84</v>
      </c>
      <c r="H509" s="32" t="s">
        <v>85</v>
      </c>
      <c r="I509" s="28" t="s">
        <v>86</v>
      </c>
      <c r="J509" s="32" t="s">
        <v>274</v>
      </c>
      <c r="K509" s="28" t="s">
        <v>273</v>
      </c>
      <c r="L509" s="28" t="s">
        <v>89</v>
      </c>
      <c r="M509" s="34">
        <v>41745</v>
      </c>
      <c r="N509" s="34"/>
      <c r="O509" s="28" t="s">
        <v>2525</v>
      </c>
      <c r="P509" s="28" t="s">
        <v>2527</v>
      </c>
      <c r="Q509" s="28" t="s">
        <v>92</v>
      </c>
      <c r="R509" s="28"/>
      <c r="S509" s="28"/>
      <c r="T509" s="28" t="s">
        <v>5245</v>
      </c>
      <c r="U509" s="28" t="s">
        <v>2524</v>
      </c>
      <c r="V509" s="28"/>
      <c r="W509" s="34">
        <v>43594</v>
      </c>
      <c r="X509" s="34">
        <v>43624</v>
      </c>
      <c r="Y509" s="36">
        <v>507285</v>
      </c>
      <c r="Z509" s="36">
        <v>507285</v>
      </c>
      <c r="AA509" s="34">
        <v>43606</v>
      </c>
      <c r="AB509" s="32"/>
      <c r="AC509" s="36">
        <v>507285</v>
      </c>
      <c r="AD509" s="36"/>
      <c r="AE509" s="28" t="s">
        <v>95</v>
      </c>
      <c r="AF509" s="40">
        <f t="shared" si="0"/>
        <v>9</v>
      </c>
      <c r="AG509" s="40">
        <f t="shared" si="1"/>
        <v>5</v>
      </c>
      <c r="AH509" s="40" t="str">
        <f t="shared" si="2"/>
        <v>56840919895</v>
      </c>
      <c r="AI509" s="44">
        <f t="shared" si="3"/>
        <v>507285</v>
      </c>
      <c r="AJ509" s="47">
        <f>IF(AD509&lt;10000,IFERROR(VLOOKUP(AH509,'BK06'!$X$9:$Y$1196,2,0),""),AD509)</f>
        <v>507285</v>
      </c>
      <c r="AK509" s="49" t="str">
        <f>IFERROR(VLOOKUP(AH509,'BK06'!$X$9:$Z$1164,3,0),"")</f>
        <v>AC/018P-0350299</v>
      </c>
      <c r="AL509" s="40"/>
      <c r="AM509" s="51" t="str">
        <f t="shared" si="10"/>
        <v>QK co HDBH so 568409198 can phai dong phi 507285d vao ngay 9/5. Vui long lien he TVV de duoc ho tro thu phi!</v>
      </c>
      <c r="AN509" s="54" t="str">
        <f t="shared" si="5"/>
        <v>01289 242 303</v>
      </c>
    </row>
    <row r="510" spans="1:40" ht="13.5" customHeight="1">
      <c r="A510" s="25">
        <v>505</v>
      </c>
      <c r="B510" s="28" t="s">
        <v>74</v>
      </c>
      <c r="C510" s="28"/>
      <c r="D510" s="32" t="s">
        <v>80</v>
      </c>
      <c r="E510" s="28" t="s">
        <v>82</v>
      </c>
      <c r="F510" s="32" t="s">
        <v>83</v>
      </c>
      <c r="G510" s="28" t="s">
        <v>84</v>
      </c>
      <c r="H510" s="32" t="s">
        <v>85</v>
      </c>
      <c r="I510" s="28" t="s">
        <v>86</v>
      </c>
      <c r="J510" s="32" t="s">
        <v>274</v>
      </c>
      <c r="K510" s="28" t="s">
        <v>273</v>
      </c>
      <c r="L510" s="28" t="s">
        <v>89</v>
      </c>
      <c r="M510" s="34">
        <v>41745</v>
      </c>
      <c r="N510" s="34"/>
      <c r="O510" s="28" t="s">
        <v>2531</v>
      </c>
      <c r="P510" s="28" t="s">
        <v>2532</v>
      </c>
      <c r="Q510" s="28" t="s">
        <v>1161</v>
      </c>
      <c r="R510" s="28"/>
      <c r="S510" s="28"/>
      <c r="T510" s="28" t="s">
        <v>5288</v>
      </c>
      <c r="U510" s="28" t="s">
        <v>2530</v>
      </c>
      <c r="V510" s="28"/>
      <c r="W510" s="34">
        <v>43601</v>
      </c>
      <c r="X510" s="34">
        <v>43966</v>
      </c>
      <c r="Y510" s="36">
        <v>2000000</v>
      </c>
      <c r="Z510" s="36">
        <v>2000000</v>
      </c>
      <c r="AA510" s="34">
        <v>43609</v>
      </c>
      <c r="AB510" s="32"/>
      <c r="AC510" s="36">
        <v>2000000</v>
      </c>
      <c r="AD510" s="36"/>
      <c r="AE510" s="28" t="s">
        <v>95</v>
      </c>
      <c r="AF510" s="40">
        <f t="shared" si="0"/>
        <v>16</v>
      </c>
      <c r="AG510" s="40">
        <f t="shared" si="1"/>
        <v>5</v>
      </c>
      <c r="AH510" s="40" t="str">
        <f t="shared" si="2"/>
        <v>568403639165</v>
      </c>
      <c r="AI510" s="44">
        <f t="shared" si="3"/>
        <v>2000000</v>
      </c>
      <c r="AJ510" s="47">
        <f>IF(AD510&lt;10000,IFERROR(VLOOKUP(AH510,'BK06'!$X$9:$Y$1196,2,0),""),AD510)</f>
        <v>2000000</v>
      </c>
      <c r="AK510" s="49" t="str">
        <f>IFERROR(VLOOKUP(AH510,'BK06'!$X$9:$Z$1164,3,0),"")</f>
        <v>AC/018P-0350301</v>
      </c>
      <c r="AL510" s="40"/>
      <c r="AM510" s="51" t="str">
        <f t="shared" si="10"/>
        <v>QK co HDBH so 568403639 can phai dong phi 2000000d vao ngay 16/5. Vui long lien he TVV de duoc ho tro thu phi!</v>
      </c>
      <c r="AN510" s="54" t="str">
        <f t="shared" si="5"/>
        <v>01648 336 979</v>
      </c>
    </row>
    <row r="511" spans="1:40" ht="13.5" customHeight="1">
      <c r="A511" s="25">
        <v>506</v>
      </c>
      <c r="B511" s="28" t="s">
        <v>74</v>
      </c>
      <c r="C511" s="28"/>
      <c r="D511" s="32" t="s">
        <v>80</v>
      </c>
      <c r="E511" s="28" t="s">
        <v>82</v>
      </c>
      <c r="F511" s="32" t="s">
        <v>83</v>
      </c>
      <c r="G511" s="28" t="s">
        <v>84</v>
      </c>
      <c r="H511" s="32" t="s">
        <v>85</v>
      </c>
      <c r="I511" s="28" t="s">
        <v>86</v>
      </c>
      <c r="J511" s="32" t="s">
        <v>274</v>
      </c>
      <c r="K511" s="28" t="s">
        <v>273</v>
      </c>
      <c r="L511" s="28" t="s">
        <v>89</v>
      </c>
      <c r="M511" s="34">
        <v>41745</v>
      </c>
      <c r="N511" s="34"/>
      <c r="O511" s="28" t="s">
        <v>2539</v>
      </c>
      <c r="P511" s="28" t="s">
        <v>2540</v>
      </c>
      <c r="Q511" s="28" t="s">
        <v>1161</v>
      </c>
      <c r="R511" s="28"/>
      <c r="S511" s="28"/>
      <c r="T511" s="28" t="s">
        <v>5329</v>
      </c>
      <c r="U511" s="28" t="s">
        <v>2537</v>
      </c>
      <c r="V511" s="28"/>
      <c r="W511" s="34">
        <v>43605</v>
      </c>
      <c r="X511" s="34">
        <v>43970</v>
      </c>
      <c r="Y511" s="36">
        <v>3000000</v>
      </c>
      <c r="Z511" s="36">
        <v>3000000</v>
      </c>
      <c r="AA511" s="34">
        <v>43598</v>
      </c>
      <c r="AB511" s="32"/>
      <c r="AC511" s="36">
        <v>3000000</v>
      </c>
      <c r="AD511" s="36"/>
      <c r="AE511" s="28" t="s">
        <v>95</v>
      </c>
      <c r="AF511" s="40">
        <f t="shared" si="0"/>
        <v>20</v>
      </c>
      <c r="AG511" s="40">
        <f t="shared" si="1"/>
        <v>5</v>
      </c>
      <c r="AH511" s="40" t="str">
        <f t="shared" si="2"/>
        <v>568401532205</v>
      </c>
      <c r="AI511" s="44">
        <f t="shared" si="3"/>
        <v>3000000</v>
      </c>
      <c r="AJ511" s="47">
        <f>IF(AD511&lt;10000,IFERROR(VLOOKUP(AH511,'BK06'!$X$9:$Y$1196,2,0),""),AD511)</f>
        <v>3000000</v>
      </c>
      <c r="AK511" s="49" t="str">
        <f>IFERROR(VLOOKUP(AH511,'BK06'!$X$9:$Z$1164,3,0),"")</f>
        <v>AC/018P-0350302</v>
      </c>
      <c r="AL511" s="40"/>
      <c r="AM511" s="51" t="str">
        <f t="shared" si="10"/>
        <v>QK co HDBH so 568401532 can phai dong phi 3000000d vao ngay 20/5. Vui long lien he TVV de duoc ho tro thu phi!</v>
      </c>
      <c r="AN511" s="54" t="str">
        <f t="shared" si="5"/>
        <v>0989 226 323</v>
      </c>
    </row>
    <row r="512" spans="1:40" ht="13.5" customHeight="1">
      <c r="A512" s="25">
        <v>507</v>
      </c>
      <c r="B512" s="28" t="s">
        <v>74</v>
      </c>
      <c r="C512" s="28"/>
      <c r="D512" s="32" t="s">
        <v>80</v>
      </c>
      <c r="E512" s="28" t="s">
        <v>82</v>
      </c>
      <c r="F512" s="32" t="s">
        <v>83</v>
      </c>
      <c r="G512" s="28" t="s">
        <v>84</v>
      </c>
      <c r="H512" s="32" t="s">
        <v>85</v>
      </c>
      <c r="I512" s="28" t="s">
        <v>86</v>
      </c>
      <c r="J512" s="32" t="s">
        <v>274</v>
      </c>
      <c r="K512" s="28" t="s">
        <v>273</v>
      </c>
      <c r="L512" s="28" t="s">
        <v>89</v>
      </c>
      <c r="M512" s="34">
        <v>41745</v>
      </c>
      <c r="N512" s="34"/>
      <c r="O512" s="28" t="s">
        <v>2543</v>
      </c>
      <c r="P512" s="28" t="s">
        <v>2544</v>
      </c>
      <c r="Q512" s="28" t="s">
        <v>1228</v>
      </c>
      <c r="R512" s="28"/>
      <c r="S512" s="28"/>
      <c r="T512" s="28" t="s">
        <v>5382</v>
      </c>
      <c r="U512" s="28" t="s">
        <v>2542</v>
      </c>
      <c r="V512" s="28"/>
      <c r="W512" s="34">
        <v>43605</v>
      </c>
      <c r="X512" s="34">
        <v>43788</v>
      </c>
      <c r="Y512" s="36">
        <v>1500000</v>
      </c>
      <c r="Z512" s="36">
        <v>1500000</v>
      </c>
      <c r="AA512" s="34">
        <v>43608</v>
      </c>
      <c r="AB512" s="32"/>
      <c r="AC512" s="36">
        <v>1500000</v>
      </c>
      <c r="AD512" s="36"/>
      <c r="AE512" s="28" t="s">
        <v>95</v>
      </c>
      <c r="AF512" s="40">
        <f t="shared" si="0"/>
        <v>20</v>
      </c>
      <c r="AG512" s="40">
        <f t="shared" si="1"/>
        <v>5</v>
      </c>
      <c r="AH512" s="40" t="str">
        <f t="shared" si="2"/>
        <v>568403289205</v>
      </c>
      <c r="AI512" s="44">
        <f t="shared" si="3"/>
        <v>1500000</v>
      </c>
      <c r="AJ512" s="47">
        <f>IF(AD512&lt;10000,IFERROR(VLOOKUP(AH512,'BK06'!$X$9:$Y$1196,2,0),""),AD512)</f>
        <v>1500000</v>
      </c>
      <c r="AK512" s="49" t="str">
        <f>IFERROR(VLOOKUP(AH512,'BK06'!$X$9:$Z$1164,3,0),"")</f>
        <v>AC/018P-0350303</v>
      </c>
      <c r="AL512" s="40"/>
      <c r="AM512" s="51" t="str">
        <f t="shared" si="10"/>
        <v>QK co HDBH so 568403289 can phai dong phi 1500000d vao ngay 20/5. Vui long lien he TVV de duoc ho tro thu phi!</v>
      </c>
      <c r="AN512" s="54" t="str">
        <f t="shared" si="5"/>
        <v>01699 289 380</v>
      </c>
    </row>
    <row r="513" spans="1:40" ht="13.5" customHeight="1">
      <c r="A513" s="25">
        <v>508</v>
      </c>
      <c r="B513" s="28" t="s">
        <v>74</v>
      </c>
      <c r="C513" s="28"/>
      <c r="D513" s="32" t="s">
        <v>80</v>
      </c>
      <c r="E513" s="28" t="s">
        <v>82</v>
      </c>
      <c r="F513" s="32" t="s">
        <v>83</v>
      </c>
      <c r="G513" s="28" t="s">
        <v>84</v>
      </c>
      <c r="H513" s="32" t="s">
        <v>85</v>
      </c>
      <c r="I513" s="28" t="s">
        <v>86</v>
      </c>
      <c r="J513" s="32" t="s">
        <v>274</v>
      </c>
      <c r="K513" s="28" t="s">
        <v>273</v>
      </c>
      <c r="L513" s="28" t="s">
        <v>89</v>
      </c>
      <c r="M513" s="34">
        <v>41745</v>
      </c>
      <c r="N513" s="34"/>
      <c r="O513" s="28" t="s">
        <v>5410</v>
      </c>
      <c r="P513" s="28" t="s">
        <v>5411</v>
      </c>
      <c r="Q513" s="28" t="s">
        <v>5412</v>
      </c>
      <c r="R513" s="28"/>
      <c r="S513" s="28"/>
      <c r="T513" s="28" t="s">
        <v>5413</v>
      </c>
      <c r="U513" s="28" t="s">
        <v>5414</v>
      </c>
      <c r="V513" s="28"/>
      <c r="W513" s="34">
        <v>43606</v>
      </c>
      <c r="X513" s="34">
        <v>43636</v>
      </c>
      <c r="Y513" s="36">
        <v>500000</v>
      </c>
      <c r="Z513" s="36"/>
      <c r="AA513" s="34"/>
      <c r="AB513" s="32"/>
      <c r="AC513" s="36">
        <v>500000</v>
      </c>
      <c r="AD513" s="36"/>
      <c r="AE513" s="28" t="s">
        <v>95</v>
      </c>
      <c r="AF513" s="40">
        <f t="shared" si="0"/>
        <v>21</v>
      </c>
      <c r="AG513" s="40">
        <f t="shared" si="1"/>
        <v>5</v>
      </c>
      <c r="AH513" s="40" t="str">
        <f t="shared" si="2"/>
        <v>568431995215</v>
      </c>
      <c r="AI513" s="44">
        <f t="shared" si="3"/>
        <v>500000</v>
      </c>
      <c r="AJ513" s="47" t="str">
        <f>IF(AD513&lt;10000,IFERROR(VLOOKUP(AH513,'BK06'!$X$9:$Y$1196,2,0),""),AD513)</f>
        <v/>
      </c>
      <c r="AK513" s="49" t="str">
        <f>IFERROR(VLOOKUP(AH513,'BK06'!$X$9:$Z$1164,3,0),"")</f>
        <v/>
      </c>
      <c r="AL513" s="40"/>
      <c r="AM513" s="51" t="str">
        <f t="shared" si="10"/>
        <v>QK co HDBH so 568431995 can phai dong phi 500000d vao ngay 21/5. Vui long lien he TVV de duoc ho tro thu phi!</v>
      </c>
      <c r="AN513" s="54" t="str">
        <f t="shared" si="5"/>
        <v>01683 557 590</v>
      </c>
    </row>
    <row r="514" spans="1:40" ht="13.5" customHeight="1">
      <c r="A514" s="25">
        <v>509</v>
      </c>
      <c r="B514" s="28" t="s">
        <v>74</v>
      </c>
      <c r="C514" s="28"/>
      <c r="D514" s="32" t="s">
        <v>80</v>
      </c>
      <c r="E514" s="28" t="s">
        <v>82</v>
      </c>
      <c r="F514" s="32" t="s">
        <v>83</v>
      </c>
      <c r="G514" s="28" t="s">
        <v>84</v>
      </c>
      <c r="H514" s="32" t="s">
        <v>85</v>
      </c>
      <c r="I514" s="28" t="s">
        <v>86</v>
      </c>
      <c r="J514" s="32" t="s">
        <v>274</v>
      </c>
      <c r="K514" s="28" t="s">
        <v>273</v>
      </c>
      <c r="L514" s="28" t="s">
        <v>89</v>
      </c>
      <c r="M514" s="34">
        <v>41745</v>
      </c>
      <c r="N514" s="34"/>
      <c r="O514" s="28" t="s">
        <v>2557</v>
      </c>
      <c r="P514" s="28" t="s">
        <v>257</v>
      </c>
      <c r="Q514" s="28" t="s">
        <v>2023</v>
      </c>
      <c r="R514" s="28"/>
      <c r="S514" s="28"/>
      <c r="T514" s="28" t="s">
        <v>5466</v>
      </c>
      <c r="U514" s="28" t="s">
        <v>2556</v>
      </c>
      <c r="V514" s="28"/>
      <c r="W514" s="34">
        <v>43608</v>
      </c>
      <c r="X514" s="34">
        <v>43638</v>
      </c>
      <c r="Y514" s="36">
        <v>513903</v>
      </c>
      <c r="Z514" s="36">
        <v>513903</v>
      </c>
      <c r="AA514" s="34">
        <v>43598</v>
      </c>
      <c r="AB514" s="32"/>
      <c r="AC514" s="36">
        <v>513903</v>
      </c>
      <c r="AD514" s="36"/>
      <c r="AE514" s="28" t="s">
        <v>95</v>
      </c>
      <c r="AF514" s="40">
        <f t="shared" si="0"/>
        <v>23</v>
      </c>
      <c r="AG514" s="40">
        <f t="shared" si="1"/>
        <v>5</v>
      </c>
      <c r="AH514" s="40" t="str">
        <f t="shared" si="2"/>
        <v>568605580235</v>
      </c>
      <c r="AI514" s="44">
        <f t="shared" si="3"/>
        <v>513903</v>
      </c>
      <c r="AJ514" s="47">
        <f>IF(AD514&lt;10000,IFERROR(VLOOKUP(AH514,'BK06'!$X$9:$Y$1196,2,0),""),AD514)</f>
        <v>513903</v>
      </c>
      <c r="AK514" s="49" t="str">
        <f>IFERROR(VLOOKUP(AH514,'BK06'!$X$9:$Z$1164,3,0),"")</f>
        <v>AC/018P-0350307</v>
      </c>
      <c r="AL514" s="40"/>
      <c r="AM514" s="51" t="str">
        <f t="shared" si="10"/>
        <v>QK co HDBH so 568605580 can phai dong phi 513903d vao ngay 23/5. Vui long lien he TVV de duoc ho tro thu phi!</v>
      </c>
      <c r="AN514" s="54" t="str">
        <f t="shared" si="5"/>
        <v>01649984863</v>
      </c>
    </row>
    <row r="515" spans="1:40" ht="13.5" customHeight="1">
      <c r="A515" s="25">
        <v>510</v>
      </c>
      <c r="B515" s="28" t="s">
        <v>74</v>
      </c>
      <c r="C515" s="28"/>
      <c r="D515" s="32" t="s">
        <v>80</v>
      </c>
      <c r="E515" s="28" t="s">
        <v>82</v>
      </c>
      <c r="F515" s="32" t="s">
        <v>83</v>
      </c>
      <c r="G515" s="28" t="s">
        <v>84</v>
      </c>
      <c r="H515" s="32" t="s">
        <v>85</v>
      </c>
      <c r="I515" s="28" t="s">
        <v>86</v>
      </c>
      <c r="J515" s="32" t="s">
        <v>274</v>
      </c>
      <c r="K515" s="28" t="s">
        <v>273</v>
      </c>
      <c r="L515" s="28" t="s">
        <v>89</v>
      </c>
      <c r="M515" s="34">
        <v>41745</v>
      </c>
      <c r="N515" s="34"/>
      <c r="O515" s="28" t="s">
        <v>2550</v>
      </c>
      <c r="P515" s="28" t="s">
        <v>1491</v>
      </c>
      <c r="Q515" s="28" t="s">
        <v>5521</v>
      </c>
      <c r="R515" s="28"/>
      <c r="S515" s="28"/>
      <c r="T515" s="28" t="s">
        <v>5523</v>
      </c>
      <c r="U515" s="28" t="s">
        <v>2549</v>
      </c>
      <c r="V515" s="28"/>
      <c r="W515" s="34">
        <v>43608</v>
      </c>
      <c r="X515" s="34">
        <v>43638</v>
      </c>
      <c r="Y515" s="36">
        <v>1039403</v>
      </c>
      <c r="Z515" s="36">
        <v>1039403</v>
      </c>
      <c r="AA515" s="34">
        <v>43606</v>
      </c>
      <c r="AB515" s="32"/>
      <c r="AC515" s="36">
        <v>1039403</v>
      </c>
      <c r="AD515" s="36"/>
      <c r="AE515" s="28" t="s">
        <v>95</v>
      </c>
      <c r="AF515" s="40">
        <f t="shared" si="0"/>
        <v>23</v>
      </c>
      <c r="AG515" s="40">
        <f t="shared" si="1"/>
        <v>5</v>
      </c>
      <c r="AH515" s="40" t="str">
        <f t="shared" si="2"/>
        <v>568569009235</v>
      </c>
      <c r="AI515" s="44">
        <f t="shared" si="3"/>
        <v>1039403</v>
      </c>
      <c r="AJ515" s="47">
        <f>IF(AD515&lt;10000,IFERROR(VLOOKUP(AH515,'BK06'!$X$9:$Y$1196,2,0),""),AD515)</f>
        <v>1039403</v>
      </c>
      <c r="AK515" s="49" t="str">
        <f>IFERROR(VLOOKUP(AH515,'BK06'!$X$9:$Z$1164,3,0),"")</f>
        <v>AC/018P-0350305</v>
      </c>
      <c r="AL515" s="40"/>
      <c r="AM515" s="51" t="str">
        <f t="shared" si="10"/>
        <v>QK co HDBH so 568569009 can phai dong phi 1039403d vao ngay 23/5. Vui long lien he TVV de duoc ho tro thu phi!</v>
      </c>
      <c r="AN515" s="54" t="str">
        <f t="shared" si="5"/>
        <v>01255145688</v>
      </c>
    </row>
    <row r="516" spans="1:40" ht="13.5" customHeight="1">
      <c r="A516" s="25">
        <v>511</v>
      </c>
      <c r="B516" s="28" t="s">
        <v>74</v>
      </c>
      <c r="C516" s="28"/>
      <c r="D516" s="32" t="s">
        <v>80</v>
      </c>
      <c r="E516" s="28" t="s">
        <v>82</v>
      </c>
      <c r="F516" s="32" t="s">
        <v>83</v>
      </c>
      <c r="G516" s="28" t="s">
        <v>84</v>
      </c>
      <c r="H516" s="32" t="s">
        <v>85</v>
      </c>
      <c r="I516" s="28" t="s">
        <v>86</v>
      </c>
      <c r="J516" s="32" t="s">
        <v>274</v>
      </c>
      <c r="K516" s="28" t="s">
        <v>273</v>
      </c>
      <c r="L516" s="28" t="s">
        <v>89</v>
      </c>
      <c r="M516" s="34">
        <v>41745</v>
      </c>
      <c r="N516" s="34"/>
      <c r="O516" s="28" t="s">
        <v>2553</v>
      </c>
      <c r="P516" s="28" t="s">
        <v>2554</v>
      </c>
      <c r="Q516" s="28" t="s">
        <v>5567</v>
      </c>
      <c r="R516" s="28" t="s">
        <v>5568</v>
      </c>
      <c r="S516" s="28" t="s">
        <v>5569</v>
      </c>
      <c r="T516" s="28" t="s">
        <v>5570</v>
      </c>
      <c r="U516" s="28" t="s">
        <v>2552</v>
      </c>
      <c r="V516" s="28"/>
      <c r="W516" s="34">
        <v>43608</v>
      </c>
      <c r="X516" s="34">
        <v>43638</v>
      </c>
      <c r="Y516" s="36">
        <v>516039</v>
      </c>
      <c r="Z516" s="36">
        <v>516039</v>
      </c>
      <c r="AA516" s="34">
        <v>43598</v>
      </c>
      <c r="AB516" s="32"/>
      <c r="AC516" s="36">
        <v>516039</v>
      </c>
      <c r="AD516" s="36"/>
      <c r="AE516" s="28" t="s">
        <v>95</v>
      </c>
      <c r="AF516" s="40">
        <f t="shared" si="0"/>
        <v>23</v>
      </c>
      <c r="AG516" s="40">
        <f t="shared" si="1"/>
        <v>5</v>
      </c>
      <c r="AH516" s="40" t="str">
        <f t="shared" si="2"/>
        <v>568601820235</v>
      </c>
      <c r="AI516" s="44">
        <f t="shared" si="3"/>
        <v>516039</v>
      </c>
      <c r="AJ516" s="47">
        <f>IF(AD516&lt;10000,IFERROR(VLOOKUP(AH516,'BK06'!$X$9:$Y$1196,2,0),""),AD516)</f>
        <v>516039</v>
      </c>
      <c r="AK516" s="49" t="str">
        <f>IFERROR(VLOOKUP(AH516,'BK06'!$X$9:$Z$1164,3,0),"")</f>
        <v>AC/018P-0350306</v>
      </c>
      <c r="AL516" s="40"/>
      <c r="AM516" s="51" t="str">
        <f t="shared" si="10"/>
        <v>QK co HDBH so 568601820 can phai dong phi 516039d vao ngay 23/5. Vui long lien he TVV de duoc ho tro thu phi!</v>
      </c>
      <c r="AN516" s="54" t="str">
        <f t="shared" si="5"/>
        <v>0349984863038378578201683785782</v>
      </c>
    </row>
    <row r="517" spans="1:40" ht="13.5" customHeight="1">
      <c r="A517" s="25">
        <v>512</v>
      </c>
      <c r="B517" s="28" t="s">
        <v>74</v>
      </c>
      <c r="C517" s="28"/>
      <c r="D517" s="32" t="s">
        <v>80</v>
      </c>
      <c r="E517" s="28" t="s">
        <v>82</v>
      </c>
      <c r="F517" s="32" t="s">
        <v>83</v>
      </c>
      <c r="G517" s="28" t="s">
        <v>84</v>
      </c>
      <c r="H517" s="32" t="s">
        <v>85</v>
      </c>
      <c r="I517" s="28" t="s">
        <v>86</v>
      </c>
      <c r="J517" s="32" t="s">
        <v>274</v>
      </c>
      <c r="K517" s="28" t="s">
        <v>273</v>
      </c>
      <c r="L517" s="28" t="s">
        <v>89</v>
      </c>
      <c r="M517" s="34">
        <v>41745</v>
      </c>
      <c r="N517" s="34"/>
      <c r="O517" s="28" t="s">
        <v>2563</v>
      </c>
      <c r="P517" s="28" t="s">
        <v>2564</v>
      </c>
      <c r="Q517" s="28" t="s">
        <v>539</v>
      </c>
      <c r="R517" s="28"/>
      <c r="S517" s="28"/>
      <c r="T517" s="28" t="s">
        <v>2651</v>
      </c>
      <c r="U517" s="28" t="s">
        <v>2562</v>
      </c>
      <c r="V517" s="28"/>
      <c r="W517" s="34">
        <v>43612</v>
      </c>
      <c r="X517" s="34">
        <v>43703</v>
      </c>
      <c r="Y517" s="36">
        <v>750000</v>
      </c>
      <c r="Z517" s="36">
        <v>750000</v>
      </c>
      <c r="AA517" s="34">
        <v>43612</v>
      </c>
      <c r="AB517" s="32"/>
      <c r="AC517" s="36">
        <v>750000</v>
      </c>
      <c r="AD517" s="36"/>
      <c r="AE517" s="28" t="s">
        <v>95</v>
      </c>
      <c r="AF517" s="40">
        <f t="shared" si="0"/>
        <v>27</v>
      </c>
      <c r="AG517" s="40">
        <f t="shared" si="1"/>
        <v>5</v>
      </c>
      <c r="AH517" s="40" t="str">
        <f t="shared" si="2"/>
        <v>568973917275</v>
      </c>
      <c r="AI517" s="44">
        <f t="shared" si="3"/>
        <v>750000</v>
      </c>
      <c r="AJ517" s="47">
        <f>IF(AD517&lt;10000,IFERROR(VLOOKUP(AH517,'BK06'!$X$9:$Y$1196,2,0),""),AD517)</f>
        <v>750000</v>
      </c>
      <c r="AK517" s="49" t="str">
        <f>IFERROR(VLOOKUP(AH517,'BK06'!$X$9:$Z$1164,3,0),"")</f>
        <v>AC/018P-0350308</v>
      </c>
      <c r="AL517" s="40"/>
      <c r="AM517" s="51" t="str">
        <f t="shared" si="10"/>
        <v>QK co HDBH so 568973917 can phai dong phi 750000d vao ngay 27/5. Vui long lien he TVV de duoc ho tro thu phi!</v>
      </c>
      <c r="AN517" s="54" t="str">
        <f t="shared" si="5"/>
        <v>01645903604</v>
      </c>
    </row>
    <row r="518" spans="1:40" ht="13.5" customHeight="1">
      <c r="A518" s="25">
        <v>513</v>
      </c>
      <c r="B518" s="28" t="s">
        <v>74</v>
      </c>
      <c r="C518" s="28"/>
      <c r="D518" s="32" t="s">
        <v>80</v>
      </c>
      <c r="E518" s="28" t="s">
        <v>82</v>
      </c>
      <c r="F518" s="32" t="s">
        <v>83</v>
      </c>
      <c r="G518" s="28" t="s">
        <v>84</v>
      </c>
      <c r="H518" s="32" t="s">
        <v>85</v>
      </c>
      <c r="I518" s="28" t="s">
        <v>86</v>
      </c>
      <c r="J518" s="32" t="s">
        <v>274</v>
      </c>
      <c r="K518" s="28" t="s">
        <v>273</v>
      </c>
      <c r="L518" s="28" t="s">
        <v>89</v>
      </c>
      <c r="M518" s="34">
        <v>41745</v>
      </c>
      <c r="N518" s="34"/>
      <c r="O518" s="28" t="s">
        <v>2567</v>
      </c>
      <c r="P518" s="28" t="s">
        <v>2568</v>
      </c>
      <c r="Q518" s="28" t="s">
        <v>5673</v>
      </c>
      <c r="R518" s="28"/>
      <c r="S518" s="28"/>
      <c r="T518" s="28" t="s">
        <v>5675</v>
      </c>
      <c r="U518" s="28" t="s">
        <v>2566</v>
      </c>
      <c r="V518" s="28"/>
      <c r="W518" s="34">
        <v>43614</v>
      </c>
      <c r="X518" s="34">
        <v>43979</v>
      </c>
      <c r="Y518" s="36">
        <v>3000000</v>
      </c>
      <c r="Z518" s="36">
        <v>3000000</v>
      </c>
      <c r="AA518" s="34">
        <v>43607</v>
      </c>
      <c r="AB518" s="32"/>
      <c r="AC518" s="36">
        <v>3000000</v>
      </c>
      <c r="AD518" s="36"/>
      <c r="AE518" s="28" t="s">
        <v>95</v>
      </c>
      <c r="AF518" s="40">
        <f t="shared" si="0"/>
        <v>29</v>
      </c>
      <c r="AG518" s="40">
        <f t="shared" si="1"/>
        <v>5</v>
      </c>
      <c r="AH518" s="40" t="str">
        <f t="shared" si="2"/>
        <v>568590302295</v>
      </c>
      <c r="AI518" s="44">
        <f t="shared" si="3"/>
        <v>3000000</v>
      </c>
      <c r="AJ518" s="47">
        <f>IF(AD518&lt;10000,IFERROR(VLOOKUP(AH518,'BK06'!$X$9:$Y$1196,2,0),""),AD518)</f>
        <v>3000000</v>
      </c>
      <c r="AK518" s="49" t="str">
        <f>IFERROR(VLOOKUP(AH518,'BK06'!$X$9:$Z$1164,3,0),"")</f>
        <v>AC/018P-0350309</v>
      </c>
      <c r="AL518" s="40"/>
      <c r="AM518" s="51" t="str">
        <f t="shared" si="10"/>
        <v>QK co HDBH so 568590302 can phai dong phi 3000000d vao ngay 29/5. Vui long lien he TVV de duoc ho tro thu phi!</v>
      </c>
      <c r="AN518" s="54" t="str">
        <f t="shared" si="5"/>
        <v>01649588701</v>
      </c>
    </row>
    <row r="519" spans="1:40" ht="13.5" customHeight="1">
      <c r="A519" s="25">
        <v>514</v>
      </c>
      <c r="B519" s="28" t="s">
        <v>74</v>
      </c>
      <c r="C519" s="28"/>
      <c r="D519" s="32" t="s">
        <v>80</v>
      </c>
      <c r="E519" s="28" t="s">
        <v>82</v>
      </c>
      <c r="F519" s="32" t="s">
        <v>83</v>
      </c>
      <c r="G519" s="28" t="s">
        <v>84</v>
      </c>
      <c r="H519" s="32" t="s">
        <v>85</v>
      </c>
      <c r="I519" s="28" t="s">
        <v>86</v>
      </c>
      <c r="J519" s="32" t="s">
        <v>2570</v>
      </c>
      <c r="K519" s="28" t="s">
        <v>2569</v>
      </c>
      <c r="L519" s="28" t="s">
        <v>89</v>
      </c>
      <c r="M519" s="34">
        <v>41745</v>
      </c>
      <c r="N519" s="34"/>
      <c r="O519" s="28" t="s">
        <v>5718</v>
      </c>
      <c r="P519" s="28" t="s">
        <v>5719</v>
      </c>
      <c r="Q519" s="28" t="s">
        <v>1680</v>
      </c>
      <c r="R519" s="28"/>
      <c r="S519" s="28"/>
      <c r="T519" s="28" t="s">
        <v>5721</v>
      </c>
      <c r="U519" s="28" t="s">
        <v>5723</v>
      </c>
      <c r="V519" s="28"/>
      <c r="W519" s="34">
        <v>43578</v>
      </c>
      <c r="X519" s="34">
        <v>43760</v>
      </c>
      <c r="Y519" s="36">
        <v>1500000</v>
      </c>
      <c r="Z519" s="36"/>
      <c r="AA519" s="34"/>
      <c r="AB519" s="32"/>
      <c r="AC519" s="36">
        <v>1500000</v>
      </c>
      <c r="AD519" s="36"/>
      <c r="AE519" s="28" t="s">
        <v>95</v>
      </c>
      <c r="AF519" s="40">
        <f t="shared" si="0"/>
        <v>23</v>
      </c>
      <c r="AG519" s="40">
        <f t="shared" si="1"/>
        <v>4</v>
      </c>
      <c r="AH519" s="40" t="str">
        <f t="shared" si="2"/>
        <v>568389180234</v>
      </c>
      <c r="AI519" s="44">
        <f t="shared" si="3"/>
        <v>1500000</v>
      </c>
      <c r="AJ519" s="47" t="str">
        <f>IF(AD519&lt;10000,IFERROR(VLOOKUP(AH519,'BK06'!$X$9:$Y$1196,2,0),""),AD519)</f>
        <v/>
      </c>
      <c r="AK519" s="49" t="str">
        <f>IFERROR(VLOOKUP(AH519,'BK06'!$X$9:$Z$1164,3,0),"")</f>
        <v/>
      </c>
      <c r="AL519" s="40"/>
      <c r="AM519" s="51" t="str">
        <f t="shared" si="10"/>
        <v>QK co HDBH so 568389180 can phai dong phi 1500000d vao ngay 23/4. Vui long lien he TVV de duoc ho tro thu phi!</v>
      </c>
      <c r="AN519" s="54" t="str">
        <f t="shared" si="5"/>
        <v>0163 6590 388</v>
      </c>
    </row>
    <row r="520" spans="1:40" ht="13.5" customHeight="1">
      <c r="A520" s="25">
        <v>515</v>
      </c>
      <c r="B520" s="28" t="s">
        <v>74</v>
      </c>
      <c r="C520" s="28"/>
      <c r="D520" s="32" t="s">
        <v>80</v>
      </c>
      <c r="E520" s="28" t="s">
        <v>82</v>
      </c>
      <c r="F520" s="32" t="s">
        <v>83</v>
      </c>
      <c r="G520" s="28" t="s">
        <v>84</v>
      </c>
      <c r="H520" s="32" t="s">
        <v>85</v>
      </c>
      <c r="I520" s="28" t="s">
        <v>86</v>
      </c>
      <c r="J520" s="32" t="s">
        <v>2570</v>
      </c>
      <c r="K520" s="28" t="s">
        <v>2569</v>
      </c>
      <c r="L520" s="28" t="s">
        <v>89</v>
      </c>
      <c r="M520" s="34">
        <v>41745</v>
      </c>
      <c r="N520" s="34"/>
      <c r="O520" s="28" t="s">
        <v>2582</v>
      </c>
      <c r="P520" s="28" t="s">
        <v>2583</v>
      </c>
      <c r="Q520" s="28" t="s">
        <v>1680</v>
      </c>
      <c r="R520" s="28"/>
      <c r="S520" s="28"/>
      <c r="T520" s="28" t="s">
        <v>5761</v>
      </c>
      <c r="U520" s="28" t="s">
        <v>2581</v>
      </c>
      <c r="V520" s="28"/>
      <c r="W520" s="34">
        <v>43590</v>
      </c>
      <c r="X520" s="34">
        <v>43773</v>
      </c>
      <c r="Y520" s="36">
        <v>3000000</v>
      </c>
      <c r="Z520" s="36">
        <v>3000000</v>
      </c>
      <c r="AA520" s="34">
        <v>43608</v>
      </c>
      <c r="AB520" s="32"/>
      <c r="AC520" s="36">
        <v>3000000</v>
      </c>
      <c r="AD520" s="36"/>
      <c r="AE520" s="28" t="s">
        <v>95</v>
      </c>
      <c r="AF520" s="40">
        <f t="shared" si="0"/>
        <v>5</v>
      </c>
      <c r="AG520" s="40">
        <f t="shared" si="1"/>
        <v>5</v>
      </c>
      <c r="AH520" s="40" t="str">
        <f t="shared" si="2"/>
        <v>56839047055</v>
      </c>
      <c r="AI520" s="44">
        <f t="shared" si="3"/>
        <v>3000000</v>
      </c>
      <c r="AJ520" s="47">
        <f>IF(AD520&lt;10000,IFERROR(VLOOKUP(AH520,'BK06'!$X$9:$Y$1196,2,0),""),AD520)</f>
        <v>3000000</v>
      </c>
      <c r="AK520" s="49" t="str">
        <f>IFERROR(VLOOKUP(AH520,'BK06'!$X$9:$Z$1164,3,0),"")</f>
        <v>AC/018P-0350312</v>
      </c>
      <c r="AL520" s="40"/>
      <c r="AM520" s="51" t="str">
        <f t="shared" si="10"/>
        <v>QK co HDBH so 568390470 can phai dong phi 3000000d vao ngay 5/5. Vui long lien he TVV de duoc ho tro thu phi!</v>
      </c>
      <c r="AN520" s="54" t="str">
        <f t="shared" si="5"/>
        <v>01287 208 925</v>
      </c>
    </row>
    <row r="521" spans="1:40" ht="13.5" customHeight="1">
      <c r="A521" s="25">
        <v>516</v>
      </c>
      <c r="B521" s="28" t="s">
        <v>74</v>
      </c>
      <c r="C521" s="28"/>
      <c r="D521" s="32" t="s">
        <v>80</v>
      </c>
      <c r="E521" s="28" t="s">
        <v>82</v>
      </c>
      <c r="F521" s="32" t="s">
        <v>83</v>
      </c>
      <c r="G521" s="28" t="s">
        <v>84</v>
      </c>
      <c r="H521" s="32" t="s">
        <v>85</v>
      </c>
      <c r="I521" s="28" t="s">
        <v>86</v>
      </c>
      <c r="J521" s="32" t="s">
        <v>2570</v>
      </c>
      <c r="K521" s="28" t="s">
        <v>2569</v>
      </c>
      <c r="L521" s="28" t="s">
        <v>89</v>
      </c>
      <c r="M521" s="34">
        <v>41745</v>
      </c>
      <c r="N521" s="34"/>
      <c r="O521" s="28" t="s">
        <v>2595</v>
      </c>
      <c r="P521" s="28" t="s">
        <v>2596</v>
      </c>
      <c r="Q521" s="28" t="s">
        <v>1680</v>
      </c>
      <c r="R521" s="28"/>
      <c r="S521" s="28"/>
      <c r="T521" s="28" t="s">
        <v>5804</v>
      </c>
      <c r="U521" s="28" t="s">
        <v>2594</v>
      </c>
      <c r="V521" s="28"/>
      <c r="W521" s="34">
        <v>43590</v>
      </c>
      <c r="X521" s="34">
        <v>43773</v>
      </c>
      <c r="Y521" s="36">
        <v>1542434</v>
      </c>
      <c r="Z521" s="36">
        <v>1542434</v>
      </c>
      <c r="AA521" s="34">
        <v>43608</v>
      </c>
      <c r="AB521" s="32"/>
      <c r="AC521" s="36">
        <v>1542434</v>
      </c>
      <c r="AD521" s="36"/>
      <c r="AE521" s="28" t="s">
        <v>95</v>
      </c>
      <c r="AF521" s="40">
        <f t="shared" si="0"/>
        <v>5</v>
      </c>
      <c r="AG521" s="40">
        <f t="shared" si="1"/>
        <v>5</v>
      </c>
      <c r="AH521" s="40" t="str">
        <f t="shared" si="2"/>
        <v>56839075055</v>
      </c>
      <c r="AI521" s="44">
        <f t="shared" si="3"/>
        <v>1542434</v>
      </c>
      <c r="AJ521" s="47">
        <f>IF(AD521&lt;10000,IFERROR(VLOOKUP(AH521,'BK06'!$X$9:$Y$1196,2,0),""),AD521)</f>
        <v>1542434</v>
      </c>
      <c r="AK521" s="49" t="str">
        <f>IFERROR(VLOOKUP(AH521,'BK06'!$X$9:$Z$1164,3,0),"")</f>
        <v>AC/018P-0350315</v>
      </c>
      <c r="AL521" s="40"/>
      <c r="AM521" s="51" t="str">
        <f t="shared" si="10"/>
        <v>QK co HDBH so 568390750 can phai dong phi 1542434d vao ngay 5/5. Vui long lien he TVV de duoc ho tro thu phi!</v>
      </c>
      <c r="AN521" s="54" t="str">
        <f t="shared" si="5"/>
        <v>0985 686 352</v>
      </c>
    </row>
    <row r="522" spans="1:40" ht="13.5" customHeight="1">
      <c r="A522" s="25">
        <v>517</v>
      </c>
      <c r="B522" s="28" t="s">
        <v>74</v>
      </c>
      <c r="C522" s="28"/>
      <c r="D522" s="32" t="s">
        <v>80</v>
      </c>
      <c r="E522" s="28" t="s">
        <v>82</v>
      </c>
      <c r="F522" s="32" t="s">
        <v>83</v>
      </c>
      <c r="G522" s="28" t="s">
        <v>84</v>
      </c>
      <c r="H522" s="32" t="s">
        <v>85</v>
      </c>
      <c r="I522" s="28" t="s">
        <v>86</v>
      </c>
      <c r="J522" s="32" t="s">
        <v>2570</v>
      </c>
      <c r="K522" s="28" t="s">
        <v>2569</v>
      </c>
      <c r="L522" s="28" t="s">
        <v>89</v>
      </c>
      <c r="M522" s="34">
        <v>41745</v>
      </c>
      <c r="N522" s="34"/>
      <c r="O522" s="28" t="s">
        <v>2605</v>
      </c>
      <c r="P522" s="28" t="s">
        <v>2606</v>
      </c>
      <c r="Q522" s="28" t="s">
        <v>1205</v>
      </c>
      <c r="R522" s="28"/>
      <c r="S522" s="28"/>
      <c r="T522" s="28" t="s">
        <v>5849</v>
      </c>
      <c r="U522" s="28" t="s">
        <v>2604</v>
      </c>
      <c r="V522" s="28"/>
      <c r="W522" s="34">
        <v>43590</v>
      </c>
      <c r="X522" s="34">
        <v>43773</v>
      </c>
      <c r="Y522" s="36">
        <v>1610580</v>
      </c>
      <c r="Z522" s="36">
        <v>1610580</v>
      </c>
      <c r="AA522" s="34">
        <v>43608</v>
      </c>
      <c r="AB522" s="32"/>
      <c r="AC522" s="36">
        <v>1610580</v>
      </c>
      <c r="AD522" s="36"/>
      <c r="AE522" s="28" t="s">
        <v>95</v>
      </c>
      <c r="AF522" s="40">
        <f t="shared" si="0"/>
        <v>5</v>
      </c>
      <c r="AG522" s="40">
        <f t="shared" si="1"/>
        <v>5</v>
      </c>
      <c r="AH522" s="40" t="str">
        <f t="shared" si="2"/>
        <v>56839986555</v>
      </c>
      <c r="AI522" s="44">
        <f t="shared" si="3"/>
        <v>1610580</v>
      </c>
      <c r="AJ522" s="47">
        <f>IF(AD522&lt;10000,IFERROR(VLOOKUP(AH522,'BK06'!$X$9:$Y$1196,2,0),""),AD522)</f>
        <v>1610580</v>
      </c>
      <c r="AK522" s="49" t="str">
        <f>IFERROR(VLOOKUP(AH522,'BK06'!$X$9:$Z$1164,3,0),"")</f>
        <v>AC/018P-0350317</v>
      </c>
      <c r="AL522" s="40"/>
      <c r="AM522" s="51" t="str">
        <f t="shared" si="10"/>
        <v>QK co HDBH so 568399865 can phai dong phi 1610580d vao ngay 5/5. Vui long lien he TVV de duoc ho tro thu phi!</v>
      </c>
      <c r="AN522" s="54" t="str">
        <f t="shared" si="5"/>
        <v>0944 933 419</v>
      </c>
    </row>
    <row r="523" spans="1:40" ht="13.5" customHeight="1">
      <c r="A523" s="25">
        <v>518</v>
      </c>
      <c r="B523" s="28" t="s">
        <v>74</v>
      </c>
      <c r="C523" s="28"/>
      <c r="D523" s="32" t="s">
        <v>80</v>
      </c>
      <c r="E523" s="28" t="s">
        <v>82</v>
      </c>
      <c r="F523" s="32" t="s">
        <v>83</v>
      </c>
      <c r="G523" s="28" t="s">
        <v>84</v>
      </c>
      <c r="H523" s="32" t="s">
        <v>85</v>
      </c>
      <c r="I523" s="28" t="s">
        <v>86</v>
      </c>
      <c r="J523" s="32" t="s">
        <v>2570</v>
      </c>
      <c r="K523" s="28" t="s">
        <v>2569</v>
      </c>
      <c r="L523" s="28" t="s">
        <v>89</v>
      </c>
      <c r="M523" s="34">
        <v>41745</v>
      </c>
      <c r="N523" s="34"/>
      <c r="O523" s="28" t="s">
        <v>2578</v>
      </c>
      <c r="P523" s="28" t="s">
        <v>2579</v>
      </c>
      <c r="Q523" s="28" t="s">
        <v>834</v>
      </c>
      <c r="R523" s="28"/>
      <c r="S523" s="28"/>
      <c r="T523" s="28" t="s">
        <v>5890</v>
      </c>
      <c r="U523" s="28" t="s">
        <v>2577</v>
      </c>
      <c r="V523" s="28"/>
      <c r="W523" s="34">
        <v>43590</v>
      </c>
      <c r="X523" s="34">
        <v>43773</v>
      </c>
      <c r="Y523" s="36">
        <v>3000000</v>
      </c>
      <c r="Z523" s="36">
        <v>3000000</v>
      </c>
      <c r="AA523" s="34">
        <v>43608</v>
      </c>
      <c r="AB523" s="32"/>
      <c r="AC523" s="36">
        <v>3000000</v>
      </c>
      <c r="AD523" s="36"/>
      <c r="AE523" s="28" t="s">
        <v>95</v>
      </c>
      <c r="AF523" s="40">
        <f t="shared" si="0"/>
        <v>5</v>
      </c>
      <c r="AG523" s="40">
        <f t="shared" si="1"/>
        <v>5</v>
      </c>
      <c r="AH523" s="40" t="str">
        <f t="shared" si="2"/>
        <v>56839044155</v>
      </c>
      <c r="AI523" s="44">
        <f t="shared" si="3"/>
        <v>3000000</v>
      </c>
      <c r="AJ523" s="47">
        <f>IF(AD523&lt;10000,IFERROR(VLOOKUP(AH523,'BK06'!$X$9:$Y$1196,2,0),""),AD523)</f>
        <v>3000000</v>
      </c>
      <c r="AK523" s="49" t="str">
        <f>IFERROR(VLOOKUP(AH523,'BK06'!$X$9:$Z$1164,3,0),"")</f>
        <v>AC/018P-0350311</v>
      </c>
      <c r="AL523" s="40"/>
      <c r="AM523" s="51" t="str">
        <f t="shared" si="10"/>
        <v>QK co HDBH so 568390441 can phai dong phi 3000000d vao ngay 5/5. Vui long lien he TVV de duoc ho tro thu phi!</v>
      </c>
      <c r="AN523" s="54" t="str">
        <f t="shared" si="5"/>
        <v>098 653 6281</v>
      </c>
    </row>
    <row r="524" spans="1:40" ht="13.5" customHeight="1">
      <c r="A524" s="25">
        <v>519</v>
      </c>
      <c r="B524" s="28" t="s">
        <v>74</v>
      </c>
      <c r="C524" s="28"/>
      <c r="D524" s="32" t="s">
        <v>80</v>
      </c>
      <c r="E524" s="28" t="s">
        <v>82</v>
      </c>
      <c r="F524" s="32" t="s">
        <v>83</v>
      </c>
      <c r="G524" s="28" t="s">
        <v>84</v>
      </c>
      <c r="H524" s="32" t="s">
        <v>85</v>
      </c>
      <c r="I524" s="28" t="s">
        <v>86</v>
      </c>
      <c r="J524" s="32" t="s">
        <v>2570</v>
      </c>
      <c r="K524" s="28" t="s">
        <v>2569</v>
      </c>
      <c r="L524" s="28" t="s">
        <v>89</v>
      </c>
      <c r="M524" s="34">
        <v>41745</v>
      </c>
      <c r="N524" s="34"/>
      <c r="O524" s="28" t="s">
        <v>2590</v>
      </c>
      <c r="P524" s="28" t="s">
        <v>2591</v>
      </c>
      <c r="Q524" s="28" t="s">
        <v>1241</v>
      </c>
      <c r="R524" s="28"/>
      <c r="S524" s="28"/>
      <c r="T524" s="28" t="s">
        <v>5925</v>
      </c>
      <c r="U524" s="28" t="s">
        <v>2589</v>
      </c>
      <c r="V524" s="28"/>
      <c r="W524" s="34">
        <v>43590</v>
      </c>
      <c r="X524" s="34">
        <v>43773</v>
      </c>
      <c r="Y524" s="36">
        <v>1557501</v>
      </c>
      <c r="Z524" s="36">
        <v>1557501</v>
      </c>
      <c r="AA524" s="34">
        <v>43608</v>
      </c>
      <c r="AB524" s="32"/>
      <c r="AC524" s="36">
        <v>1557501</v>
      </c>
      <c r="AD524" s="36"/>
      <c r="AE524" s="28" t="s">
        <v>95</v>
      </c>
      <c r="AF524" s="40">
        <f t="shared" si="0"/>
        <v>5</v>
      </c>
      <c r="AG524" s="40">
        <f t="shared" si="1"/>
        <v>5</v>
      </c>
      <c r="AH524" s="40" t="str">
        <f t="shared" si="2"/>
        <v>56839054255</v>
      </c>
      <c r="AI524" s="44">
        <f t="shared" si="3"/>
        <v>1557501</v>
      </c>
      <c r="AJ524" s="47">
        <f>IF(AD524&lt;10000,IFERROR(VLOOKUP(AH524,'BK06'!$X$9:$Y$1196,2,0),""),AD524)</f>
        <v>1557501</v>
      </c>
      <c r="AK524" s="49" t="str">
        <f>IFERROR(VLOOKUP(AH524,'BK06'!$X$9:$Z$1164,3,0),"")</f>
        <v>AC/018P-0350314</v>
      </c>
      <c r="AL524" s="40"/>
      <c r="AM524" s="51" t="str">
        <f t="shared" si="10"/>
        <v>QK co HDBH so 568390542 can phai dong phi 1557501d vao ngay 5/5. Vui long lien he TVV de duoc ho tro thu phi!</v>
      </c>
      <c r="AN524" s="54" t="str">
        <f t="shared" si="5"/>
        <v>01688 437 286</v>
      </c>
    </row>
    <row r="525" spans="1:40" ht="13.5" customHeight="1">
      <c r="A525" s="25">
        <v>520</v>
      </c>
      <c r="B525" s="28" t="s">
        <v>74</v>
      </c>
      <c r="C525" s="28"/>
      <c r="D525" s="32" t="s">
        <v>80</v>
      </c>
      <c r="E525" s="28" t="s">
        <v>82</v>
      </c>
      <c r="F525" s="32" t="s">
        <v>83</v>
      </c>
      <c r="G525" s="28" t="s">
        <v>84</v>
      </c>
      <c r="H525" s="32" t="s">
        <v>85</v>
      </c>
      <c r="I525" s="28" t="s">
        <v>86</v>
      </c>
      <c r="J525" s="32" t="s">
        <v>2570</v>
      </c>
      <c r="K525" s="28" t="s">
        <v>2569</v>
      </c>
      <c r="L525" s="28" t="s">
        <v>89</v>
      </c>
      <c r="M525" s="34">
        <v>41745</v>
      </c>
      <c r="N525" s="34"/>
      <c r="O525" s="28" t="s">
        <v>2586</v>
      </c>
      <c r="P525" s="28" t="s">
        <v>2587</v>
      </c>
      <c r="Q525" s="28" t="s">
        <v>1205</v>
      </c>
      <c r="R525" s="28"/>
      <c r="S525" s="28"/>
      <c r="T525" s="28" t="s">
        <v>5969</v>
      </c>
      <c r="U525" s="28" t="s">
        <v>2585</v>
      </c>
      <c r="V525" s="28"/>
      <c r="W525" s="34">
        <v>43590</v>
      </c>
      <c r="X525" s="34">
        <v>43955</v>
      </c>
      <c r="Y525" s="36">
        <v>3048522</v>
      </c>
      <c r="Z525" s="36">
        <v>3048522</v>
      </c>
      <c r="AA525" s="34">
        <v>43608</v>
      </c>
      <c r="AB525" s="32"/>
      <c r="AC525" s="36">
        <v>3048522</v>
      </c>
      <c r="AD525" s="36"/>
      <c r="AE525" s="28" t="s">
        <v>95</v>
      </c>
      <c r="AF525" s="40">
        <f t="shared" si="0"/>
        <v>5</v>
      </c>
      <c r="AG525" s="40">
        <f t="shared" si="1"/>
        <v>5</v>
      </c>
      <c r="AH525" s="40" t="str">
        <f t="shared" si="2"/>
        <v>56839050355</v>
      </c>
      <c r="AI525" s="44">
        <f t="shared" si="3"/>
        <v>3048522</v>
      </c>
      <c r="AJ525" s="47">
        <f>IF(AD525&lt;10000,IFERROR(VLOOKUP(AH525,'BK06'!$X$9:$Y$1196,2,0),""),AD525)</f>
        <v>3048522</v>
      </c>
      <c r="AK525" s="49" t="str">
        <f>IFERROR(VLOOKUP(AH525,'BK06'!$X$9:$Z$1164,3,0),"")</f>
        <v>AC/018P-0350313</v>
      </c>
      <c r="AL525" s="40"/>
      <c r="AM525" s="51" t="str">
        <f t="shared" si="10"/>
        <v>QK co HDBH so 568390503 can phai dong phi 3048522d vao ngay 5/5. Vui long lien he TVV de duoc ho tro thu phi!</v>
      </c>
      <c r="AN525" s="54" t="str">
        <f t="shared" si="5"/>
        <v>0166 881 1955</v>
      </c>
    </row>
    <row r="526" spans="1:40" ht="13.5" customHeight="1">
      <c r="A526" s="25">
        <v>521</v>
      </c>
      <c r="B526" s="28" t="s">
        <v>74</v>
      </c>
      <c r="C526" s="28"/>
      <c r="D526" s="32" t="s">
        <v>80</v>
      </c>
      <c r="E526" s="28" t="s">
        <v>82</v>
      </c>
      <c r="F526" s="32" t="s">
        <v>83</v>
      </c>
      <c r="G526" s="28" t="s">
        <v>84</v>
      </c>
      <c r="H526" s="32" t="s">
        <v>85</v>
      </c>
      <c r="I526" s="28" t="s">
        <v>86</v>
      </c>
      <c r="J526" s="32" t="s">
        <v>2570</v>
      </c>
      <c r="K526" s="28" t="s">
        <v>2569</v>
      </c>
      <c r="L526" s="28" t="s">
        <v>89</v>
      </c>
      <c r="M526" s="34">
        <v>41745</v>
      </c>
      <c r="N526" s="34"/>
      <c r="O526" s="28" t="s">
        <v>2573</v>
      </c>
      <c r="P526" s="28" t="s">
        <v>2544</v>
      </c>
      <c r="Q526" s="28" t="s">
        <v>1205</v>
      </c>
      <c r="R526" s="28"/>
      <c r="S526" s="28"/>
      <c r="T526" s="28" t="s">
        <v>6028</v>
      </c>
      <c r="U526" s="28" t="s">
        <v>2572</v>
      </c>
      <c r="V526" s="28"/>
      <c r="W526" s="34">
        <v>43590</v>
      </c>
      <c r="X526" s="34">
        <v>43955</v>
      </c>
      <c r="Y526" s="36">
        <v>3062178</v>
      </c>
      <c r="Z526" s="36">
        <v>3062178</v>
      </c>
      <c r="AA526" s="34">
        <v>43608</v>
      </c>
      <c r="AB526" s="32"/>
      <c r="AC526" s="36">
        <v>3062178</v>
      </c>
      <c r="AD526" s="36"/>
      <c r="AE526" s="28" t="s">
        <v>95</v>
      </c>
      <c r="AF526" s="40">
        <f t="shared" si="0"/>
        <v>5</v>
      </c>
      <c r="AG526" s="40">
        <f t="shared" si="1"/>
        <v>5</v>
      </c>
      <c r="AH526" s="40" t="str">
        <f t="shared" si="2"/>
        <v>56839033555</v>
      </c>
      <c r="AI526" s="44">
        <f t="shared" si="3"/>
        <v>3062178</v>
      </c>
      <c r="AJ526" s="47">
        <f>IF(AD526&lt;10000,IFERROR(VLOOKUP(AH526,'BK06'!$X$9:$Y$1196,2,0),""),AD526)</f>
        <v>3062178</v>
      </c>
      <c r="AK526" s="49" t="str">
        <f>IFERROR(VLOOKUP(AH526,'BK06'!$X$9:$Z$1164,3,0),"")</f>
        <v>AC/018P-0350310</v>
      </c>
      <c r="AL526" s="40"/>
      <c r="AM526" s="51" t="str">
        <f t="shared" si="10"/>
        <v>QK co HDBH so 568390335 can phai dong phi 3062178d vao ngay 5/5. Vui long lien he TVV de duoc ho tro thu phi!</v>
      </c>
      <c r="AN526" s="54" t="str">
        <f t="shared" si="5"/>
        <v>01655 587 999</v>
      </c>
    </row>
    <row r="527" spans="1:40" ht="13.5" customHeight="1">
      <c r="A527" s="25">
        <v>522</v>
      </c>
      <c r="B527" s="28" t="s">
        <v>74</v>
      </c>
      <c r="C527" s="28"/>
      <c r="D527" s="32" t="s">
        <v>80</v>
      </c>
      <c r="E527" s="28" t="s">
        <v>82</v>
      </c>
      <c r="F527" s="32" t="s">
        <v>83</v>
      </c>
      <c r="G527" s="28" t="s">
        <v>84</v>
      </c>
      <c r="H527" s="32" t="s">
        <v>85</v>
      </c>
      <c r="I527" s="28" t="s">
        <v>86</v>
      </c>
      <c r="J527" s="32" t="s">
        <v>2570</v>
      </c>
      <c r="K527" s="28" t="s">
        <v>2569</v>
      </c>
      <c r="L527" s="28" t="s">
        <v>89</v>
      </c>
      <c r="M527" s="34">
        <v>41745</v>
      </c>
      <c r="N527" s="34"/>
      <c r="O527" s="28" t="s">
        <v>2599</v>
      </c>
      <c r="P527" s="28" t="s">
        <v>2600</v>
      </c>
      <c r="Q527" s="28" t="s">
        <v>1205</v>
      </c>
      <c r="R527" s="28"/>
      <c r="S527" s="28"/>
      <c r="T527" s="28" t="s">
        <v>5969</v>
      </c>
      <c r="U527" s="28" t="s">
        <v>2598</v>
      </c>
      <c r="V527" s="28"/>
      <c r="W527" s="34">
        <v>43590</v>
      </c>
      <c r="X527" s="34">
        <v>43955</v>
      </c>
      <c r="Y527" s="36">
        <v>3072204</v>
      </c>
      <c r="Z527" s="36">
        <v>3072204</v>
      </c>
      <c r="AA527" s="34">
        <v>43608</v>
      </c>
      <c r="AB527" s="32"/>
      <c r="AC527" s="36">
        <v>3072204</v>
      </c>
      <c r="AD527" s="36"/>
      <c r="AE527" s="28" t="s">
        <v>95</v>
      </c>
      <c r="AF527" s="40">
        <f t="shared" si="0"/>
        <v>5</v>
      </c>
      <c r="AG527" s="40">
        <f t="shared" si="1"/>
        <v>5</v>
      </c>
      <c r="AH527" s="40" t="str">
        <f t="shared" si="2"/>
        <v>56839076955</v>
      </c>
      <c r="AI527" s="44">
        <f t="shared" si="3"/>
        <v>3072204</v>
      </c>
      <c r="AJ527" s="47">
        <f>IF(AD527&lt;10000,IFERROR(VLOOKUP(AH527,'BK06'!$X$9:$Y$1196,2,0),""),AD527)</f>
        <v>3072204</v>
      </c>
      <c r="AK527" s="49" t="str">
        <f>IFERROR(VLOOKUP(AH527,'BK06'!$X$9:$Z$1164,3,0),"")</f>
        <v>AC/018P-0350316</v>
      </c>
      <c r="AL527" s="40"/>
      <c r="AM527" s="51" t="str">
        <f t="shared" si="10"/>
        <v>QK co HDBH so 568390769 can phai dong phi 3072204d vao ngay 5/5. Vui long lien he TVV de duoc ho tro thu phi!</v>
      </c>
      <c r="AN527" s="54" t="str">
        <f t="shared" si="5"/>
        <v>0166 881 1955</v>
      </c>
    </row>
    <row r="528" spans="1:40" ht="13.5" customHeight="1">
      <c r="A528" s="25">
        <v>523</v>
      </c>
      <c r="B528" s="28" t="s">
        <v>74</v>
      </c>
      <c r="C528" s="28"/>
      <c r="D528" s="32" t="s">
        <v>80</v>
      </c>
      <c r="E528" s="28" t="s">
        <v>82</v>
      </c>
      <c r="F528" s="32" t="s">
        <v>83</v>
      </c>
      <c r="G528" s="28" t="s">
        <v>84</v>
      </c>
      <c r="H528" s="32" t="s">
        <v>85</v>
      </c>
      <c r="I528" s="28" t="s">
        <v>86</v>
      </c>
      <c r="J528" s="32" t="s">
        <v>2570</v>
      </c>
      <c r="K528" s="28" t="s">
        <v>2569</v>
      </c>
      <c r="L528" s="28" t="s">
        <v>89</v>
      </c>
      <c r="M528" s="34">
        <v>41745</v>
      </c>
      <c r="N528" s="34"/>
      <c r="O528" s="28" t="s">
        <v>2609</v>
      </c>
      <c r="P528" s="28" t="s">
        <v>2610</v>
      </c>
      <c r="Q528" s="28" t="s">
        <v>971</v>
      </c>
      <c r="R528" s="28"/>
      <c r="S528" s="28" t="s">
        <v>6127</v>
      </c>
      <c r="T528" s="28" t="s">
        <v>6127</v>
      </c>
      <c r="U528" s="28" t="s">
        <v>2608</v>
      </c>
      <c r="V528" s="28"/>
      <c r="W528" s="34">
        <v>43591</v>
      </c>
      <c r="X528" s="34">
        <v>43774</v>
      </c>
      <c r="Y528" s="36">
        <v>3029988</v>
      </c>
      <c r="Z528" s="36">
        <v>3029988</v>
      </c>
      <c r="AA528" s="34">
        <v>43608</v>
      </c>
      <c r="AB528" s="32"/>
      <c r="AC528" s="36">
        <v>3029988</v>
      </c>
      <c r="AD528" s="36"/>
      <c r="AE528" s="28" t="s">
        <v>95</v>
      </c>
      <c r="AF528" s="40">
        <f t="shared" si="0"/>
        <v>6</v>
      </c>
      <c r="AG528" s="40">
        <f t="shared" si="1"/>
        <v>5</v>
      </c>
      <c r="AH528" s="40" t="str">
        <f t="shared" si="2"/>
        <v>56936127865</v>
      </c>
      <c r="AI528" s="44">
        <f t="shared" si="3"/>
        <v>3029988</v>
      </c>
      <c r="AJ528" s="47">
        <f>IF(AD528&lt;10000,IFERROR(VLOOKUP(AH528,'BK06'!$X$9:$Y$1196,2,0),""),AD528)</f>
        <v>3029988</v>
      </c>
      <c r="AK528" s="49" t="str">
        <f>IFERROR(VLOOKUP(AH528,'BK06'!$X$9:$Z$1164,3,0),"")</f>
        <v>AC/018P-0350318</v>
      </c>
      <c r="AL528" s="40"/>
      <c r="AM528" s="51" t="str">
        <f t="shared" si="10"/>
        <v>QK co HDBH so 569361278 can phai dong phi 3029988d vao ngay 6/5. Vui long lien he TVV de duoc ho tro thu phi!</v>
      </c>
      <c r="AN528" s="54" t="str">
        <f t="shared" si="5"/>
        <v>03483899160348389916</v>
      </c>
    </row>
    <row r="529" spans="1:40" ht="13.5" customHeight="1">
      <c r="A529" s="25">
        <v>524</v>
      </c>
      <c r="B529" s="28" t="s">
        <v>74</v>
      </c>
      <c r="C529" s="28"/>
      <c r="D529" s="32" t="s">
        <v>80</v>
      </c>
      <c r="E529" s="28" t="s">
        <v>82</v>
      </c>
      <c r="F529" s="32" t="s">
        <v>83</v>
      </c>
      <c r="G529" s="28" t="s">
        <v>84</v>
      </c>
      <c r="H529" s="32" t="s">
        <v>85</v>
      </c>
      <c r="I529" s="28" t="s">
        <v>86</v>
      </c>
      <c r="J529" s="32" t="s">
        <v>2570</v>
      </c>
      <c r="K529" s="28" t="s">
        <v>2569</v>
      </c>
      <c r="L529" s="28" t="s">
        <v>89</v>
      </c>
      <c r="M529" s="34">
        <v>41745</v>
      </c>
      <c r="N529" s="34"/>
      <c r="O529" s="28" t="s">
        <v>2614</v>
      </c>
      <c r="P529" s="28" t="s">
        <v>2615</v>
      </c>
      <c r="Q529" s="28" t="s">
        <v>1205</v>
      </c>
      <c r="R529" s="28"/>
      <c r="S529" s="28"/>
      <c r="T529" s="28" t="s">
        <v>6150</v>
      </c>
      <c r="U529" s="28" t="s">
        <v>2613</v>
      </c>
      <c r="V529" s="28"/>
      <c r="W529" s="34">
        <v>43594</v>
      </c>
      <c r="X529" s="34">
        <v>43777</v>
      </c>
      <c r="Y529" s="36">
        <v>1523306</v>
      </c>
      <c r="Z529" s="36">
        <v>1523306</v>
      </c>
      <c r="AA529" s="34">
        <v>43608</v>
      </c>
      <c r="AB529" s="32"/>
      <c r="AC529" s="36">
        <v>1523306</v>
      </c>
      <c r="AD529" s="36"/>
      <c r="AE529" s="28" t="s">
        <v>95</v>
      </c>
      <c r="AF529" s="40">
        <f t="shared" si="0"/>
        <v>9</v>
      </c>
      <c r="AG529" s="40">
        <f t="shared" si="1"/>
        <v>5</v>
      </c>
      <c r="AH529" s="40" t="str">
        <f t="shared" si="2"/>
        <v>56839401895</v>
      </c>
      <c r="AI529" s="44">
        <f t="shared" si="3"/>
        <v>1523306</v>
      </c>
      <c r="AJ529" s="47">
        <f>IF(AD529&lt;10000,IFERROR(VLOOKUP(AH529,'BK06'!$X$9:$Y$1196,2,0),""),AD529)</f>
        <v>1523306</v>
      </c>
      <c r="AK529" s="49" t="str">
        <f>IFERROR(VLOOKUP(AH529,'BK06'!$X$9:$Z$1164,3,0),"")</f>
        <v>AC/018P-0350319</v>
      </c>
      <c r="AL529" s="40"/>
      <c r="AM529" s="51" t="str">
        <f t="shared" si="10"/>
        <v>QK co HDBH so 568394018 can phai dong phi 1523306d vao ngay 9/5. Vui long lien he TVV de duoc ho tro thu phi!</v>
      </c>
      <c r="AN529" s="54" t="str">
        <f t="shared" si="5"/>
        <v>0977 453 577</v>
      </c>
    </row>
    <row r="530" spans="1:40" ht="13.5" customHeight="1">
      <c r="A530" s="25">
        <v>525</v>
      </c>
      <c r="B530" s="28" t="s">
        <v>74</v>
      </c>
      <c r="C530" s="28"/>
      <c r="D530" s="32" t="s">
        <v>80</v>
      </c>
      <c r="E530" s="28" t="s">
        <v>82</v>
      </c>
      <c r="F530" s="32" t="s">
        <v>83</v>
      </c>
      <c r="G530" s="28" t="s">
        <v>84</v>
      </c>
      <c r="H530" s="32" t="s">
        <v>85</v>
      </c>
      <c r="I530" s="28" t="s">
        <v>86</v>
      </c>
      <c r="J530" s="32" t="s">
        <v>2570</v>
      </c>
      <c r="K530" s="28" t="s">
        <v>2569</v>
      </c>
      <c r="L530" s="28" t="s">
        <v>89</v>
      </c>
      <c r="M530" s="34">
        <v>41745</v>
      </c>
      <c r="N530" s="34"/>
      <c r="O530" s="28" t="s">
        <v>6200</v>
      </c>
      <c r="P530" s="28" t="s">
        <v>6201</v>
      </c>
      <c r="Q530" s="28" t="s">
        <v>1680</v>
      </c>
      <c r="R530" s="28"/>
      <c r="S530" s="28" t="s">
        <v>6204</v>
      </c>
      <c r="T530" s="28" t="s">
        <v>5721</v>
      </c>
      <c r="U530" s="28" t="s">
        <v>6206</v>
      </c>
      <c r="V530" s="28"/>
      <c r="W530" s="34">
        <v>43597</v>
      </c>
      <c r="X530" s="34">
        <v>43962</v>
      </c>
      <c r="Y530" s="36">
        <v>3000000</v>
      </c>
      <c r="Z530" s="36"/>
      <c r="AA530" s="34"/>
      <c r="AB530" s="32"/>
      <c r="AC530" s="36">
        <v>3000000</v>
      </c>
      <c r="AD530" s="36"/>
      <c r="AE530" s="28" t="s">
        <v>95</v>
      </c>
      <c r="AF530" s="40">
        <f t="shared" si="0"/>
        <v>12</v>
      </c>
      <c r="AG530" s="40">
        <f t="shared" si="1"/>
        <v>5</v>
      </c>
      <c r="AH530" s="40" t="str">
        <f t="shared" si="2"/>
        <v>569028854125</v>
      </c>
      <c r="AI530" s="44">
        <f t="shared" si="3"/>
        <v>3000000</v>
      </c>
      <c r="AJ530" s="47" t="str">
        <f>IF(AD530&lt;10000,IFERROR(VLOOKUP(AH530,'BK06'!$X$9:$Y$1196,2,0),""),AD530)</f>
        <v/>
      </c>
      <c r="AK530" s="49" t="str">
        <f>IFERROR(VLOOKUP(AH530,'BK06'!$X$9:$Z$1164,3,0),"")</f>
        <v/>
      </c>
      <c r="AL530" s="40"/>
      <c r="AM530" s="51" t="str">
        <f t="shared" si="10"/>
        <v>QK co HDBH so 569028854 can phai dong phi 3000000d vao ngay 12/5. Vui long lien he TVV de duoc ho tro thu phi!</v>
      </c>
      <c r="AN530" s="54" t="str">
        <f t="shared" si="5"/>
        <v>09365209710163 6590 388</v>
      </c>
    </row>
    <row r="531" spans="1:40" ht="13.5" customHeight="1">
      <c r="A531" s="25">
        <v>526</v>
      </c>
      <c r="B531" s="28" t="s">
        <v>74</v>
      </c>
      <c r="C531" s="28"/>
      <c r="D531" s="32" t="s">
        <v>80</v>
      </c>
      <c r="E531" s="28" t="s">
        <v>82</v>
      </c>
      <c r="F531" s="32" t="s">
        <v>83</v>
      </c>
      <c r="G531" s="28" t="s">
        <v>84</v>
      </c>
      <c r="H531" s="32" t="s">
        <v>85</v>
      </c>
      <c r="I531" s="28" t="s">
        <v>86</v>
      </c>
      <c r="J531" s="32" t="s">
        <v>2570</v>
      </c>
      <c r="K531" s="28" t="s">
        <v>2569</v>
      </c>
      <c r="L531" s="28" t="s">
        <v>89</v>
      </c>
      <c r="M531" s="34">
        <v>41745</v>
      </c>
      <c r="N531" s="34"/>
      <c r="O531" s="28" t="s">
        <v>2618</v>
      </c>
      <c r="P531" s="28" t="s">
        <v>2619</v>
      </c>
      <c r="Q531" s="28" t="s">
        <v>6251</v>
      </c>
      <c r="R531" s="28"/>
      <c r="S531" s="28"/>
      <c r="T531" s="28" t="s">
        <v>6253</v>
      </c>
      <c r="U531" s="28" t="s">
        <v>2617</v>
      </c>
      <c r="V531" s="28"/>
      <c r="W531" s="34">
        <v>43597</v>
      </c>
      <c r="X531" s="34">
        <v>43962</v>
      </c>
      <c r="Y531" s="36">
        <v>5279385</v>
      </c>
      <c r="Z531" s="36">
        <v>5279385</v>
      </c>
      <c r="AA531" s="34">
        <v>43608</v>
      </c>
      <c r="AB531" s="32"/>
      <c r="AC531" s="36">
        <v>5279385</v>
      </c>
      <c r="AD531" s="36"/>
      <c r="AE531" s="28" t="s">
        <v>95</v>
      </c>
      <c r="AF531" s="40">
        <f t="shared" si="0"/>
        <v>12</v>
      </c>
      <c r="AG531" s="40">
        <f t="shared" si="1"/>
        <v>5</v>
      </c>
      <c r="AH531" s="40" t="str">
        <f t="shared" si="2"/>
        <v>568393863125</v>
      </c>
      <c r="AI531" s="44">
        <f t="shared" si="3"/>
        <v>5279385</v>
      </c>
      <c r="AJ531" s="47">
        <f>IF(AD531&lt;10000,IFERROR(VLOOKUP(AH531,'BK06'!$X$9:$Y$1196,2,0),""),AD531)</f>
        <v>5279385</v>
      </c>
      <c r="AK531" s="49" t="str">
        <f>IFERROR(VLOOKUP(AH531,'BK06'!$X$9:$Z$1164,3,0),"")</f>
        <v>AC/018P-0350320</v>
      </c>
      <c r="AL531" s="40"/>
      <c r="AM531" s="51" t="str">
        <f t="shared" si="10"/>
        <v>QK co HDBH so 568393863 can phai dong phi 5279385d vao ngay 12/5. Vui long lien he TVV de duoc ho tro thu phi!</v>
      </c>
      <c r="AN531" s="54" t="str">
        <f t="shared" si="5"/>
        <v>0904 071 260</v>
      </c>
    </row>
    <row r="532" spans="1:40" ht="13.5" customHeight="1">
      <c r="A532" s="25">
        <v>527</v>
      </c>
      <c r="B532" s="28" t="s">
        <v>74</v>
      </c>
      <c r="C532" s="28"/>
      <c r="D532" s="32" t="s">
        <v>80</v>
      </c>
      <c r="E532" s="28" t="s">
        <v>82</v>
      </c>
      <c r="F532" s="32" t="s">
        <v>83</v>
      </c>
      <c r="G532" s="28" t="s">
        <v>84</v>
      </c>
      <c r="H532" s="32" t="s">
        <v>85</v>
      </c>
      <c r="I532" s="28" t="s">
        <v>86</v>
      </c>
      <c r="J532" s="32" t="s">
        <v>2570</v>
      </c>
      <c r="K532" s="28" t="s">
        <v>2569</v>
      </c>
      <c r="L532" s="28" t="s">
        <v>89</v>
      </c>
      <c r="M532" s="34">
        <v>41745</v>
      </c>
      <c r="N532" s="34"/>
      <c r="O532" s="28" t="s">
        <v>2622</v>
      </c>
      <c r="P532" s="28" t="s">
        <v>2623</v>
      </c>
      <c r="Q532" s="28" t="s">
        <v>1680</v>
      </c>
      <c r="R532" s="28"/>
      <c r="S532" s="28"/>
      <c r="T532" s="28" t="s">
        <v>6309</v>
      </c>
      <c r="U532" s="28" t="s">
        <v>2621</v>
      </c>
      <c r="V532" s="28"/>
      <c r="W532" s="34">
        <v>43598</v>
      </c>
      <c r="X532" s="34">
        <v>43963</v>
      </c>
      <c r="Y532" s="36">
        <v>3071100</v>
      </c>
      <c r="Z532" s="36">
        <v>3071100</v>
      </c>
      <c r="AA532" s="34">
        <v>43608</v>
      </c>
      <c r="AB532" s="32"/>
      <c r="AC532" s="36">
        <v>3071100</v>
      </c>
      <c r="AD532" s="36"/>
      <c r="AE532" s="28" t="s">
        <v>95</v>
      </c>
      <c r="AF532" s="40">
        <f t="shared" si="0"/>
        <v>13</v>
      </c>
      <c r="AG532" s="40">
        <f t="shared" si="1"/>
        <v>5</v>
      </c>
      <c r="AH532" s="40" t="str">
        <f t="shared" si="2"/>
        <v>568394696135</v>
      </c>
      <c r="AI532" s="44">
        <f t="shared" si="3"/>
        <v>3071100</v>
      </c>
      <c r="AJ532" s="47">
        <f>IF(AD532&lt;10000,IFERROR(VLOOKUP(AH532,'BK06'!$X$9:$Y$1196,2,0),""),AD532)</f>
        <v>3071100</v>
      </c>
      <c r="AK532" s="49" t="str">
        <f>IFERROR(VLOOKUP(AH532,'BK06'!$X$9:$Z$1164,3,0),"")</f>
        <v>AC/018P-0350322</v>
      </c>
      <c r="AL532" s="40"/>
      <c r="AM532" s="51" t="str">
        <f t="shared" si="10"/>
        <v>QK co HDBH so 568394696 can phai dong phi 3071100d vao ngay 13/5. Vui long lien he TVV de duoc ho tro thu phi!</v>
      </c>
      <c r="AN532" s="54" t="str">
        <f t="shared" si="5"/>
        <v>01682 391 510</v>
      </c>
    </row>
    <row r="533" spans="1:40" ht="13.5" customHeight="1">
      <c r="A533" s="25">
        <v>528</v>
      </c>
      <c r="B533" s="28" t="s">
        <v>74</v>
      </c>
      <c r="C533" s="28"/>
      <c r="D533" s="32" t="s">
        <v>80</v>
      </c>
      <c r="E533" s="28" t="s">
        <v>82</v>
      </c>
      <c r="F533" s="32" t="s">
        <v>83</v>
      </c>
      <c r="G533" s="28" t="s">
        <v>84</v>
      </c>
      <c r="H533" s="32" t="s">
        <v>85</v>
      </c>
      <c r="I533" s="28" t="s">
        <v>86</v>
      </c>
      <c r="J533" s="32" t="s">
        <v>2570</v>
      </c>
      <c r="K533" s="28" t="s">
        <v>2569</v>
      </c>
      <c r="L533" s="28" t="s">
        <v>89</v>
      </c>
      <c r="M533" s="34">
        <v>41745</v>
      </c>
      <c r="N533" s="34"/>
      <c r="O533" s="28" t="s">
        <v>2630</v>
      </c>
      <c r="P533" s="28" t="s">
        <v>2631</v>
      </c>
      <c r="Q533" s="28" t="s">
        <v>1680</v>
      </c>
      <c r="R533" s="28"/>
      <c r="S533" s="28"/>
      <c r="T533" s="28" t="s">
        <v>6351</v>
      </c>
      <c r="U533" s="28" t="s">
        <v>2629</v>
      </c>
      <c r="V533" s="28"/>
      <c r="W533" s="34">
        <v>43601</v>
      </c>
      <c r="X533" s="34">
        <v>43966</v>
      </c>
      <c r="Y533" s="36">
        <v>6000000</v>
      </c>
      <c r="Z533" s="36">
        <v>6000000</v>
      </c>
      <c r="AA533" s="34">
        <v>43608</v>
      </c>
      <c r="AB533" s="32"/>
      <c r="AC533" s="36">
        <v>6000000</v>
      </c>
      <c r="AD533" s="36"/>
      <c r="AE533" s="28" t="s">
        <v>95</v>
      </c>
      <c r="AF533" s="40">
        <f t="shared" si="0"/>
        <v>16</v>
      </c>
      <c r="AG533" s="40">
        <f t="shared" si="1"/>
        <v>5</v>
      </c>
      <c r="AH533" s="40" t="str">
        <f t="shared" si="2"/>
        <v>568397668165</v>
      </c>
      <c r="AI533" s="44">
        <f t="shared" si="3"/>
        <v>6000000</v>
      </c>
      <c r="AJ533" s="47">
        <f>IF(AD533&lt;10000,IFERROR(VLOOKUP(AH533,'BK06'!$X$9:$Y$1196,2,0),""),AD533)</f>
        <v>6000000</v>
      </c>
      <c r="AK533" s="49" t="str">
        <f>IFERROR(VLOOKUP(AH533,'BK06'!$X$9:$Z$1164,3,0),"")</f>
        <v>AC/018P-0350324</v>
      </c>
      <c r="AL533" s="40"/>
      <c r="AM533" s="51" t="str">
        <f t="shared" si="10"/>
        <v>QK co HDBH so 568397668 can phai dong phi 6000000d vao ngay 16/5. Vui long lien he TVV de duoc ho tro thu phi!</v>
      </c>
      <c r="AN533" s="54" t="str">
        <f t="shared" si="5"/>
        <v>01695 859 162</v>
      </c>
    </row>
    <row r="534" spans="1:40" ht="13.5" customHeight="1">
      <c r="A534" s="25">
        <v>529</v>
      </c>
      <c r="B534" s="28" t="s">
        <v>74</v>
      </c>
      <c r="C534" s="28"/>
      <c r="D534" s="32" t="s">
        <v>80</v>
      </c>
      <c r="E534" s="28" t="s">
        <v>82</v>
      </c>
      <c r="F534" s="32" t="s">
        <v>83</v>
      </c>
      <c r="G534" s="28" t="s">
        <v>84</v>
      </c>
      <c r="H534" s="32" t="s">
        <v>85</v>
      </c>
      <c r="I534" s="28" t="s">
        <v>86</v>
      </c>
      <c r="J534" s="32" t="s">
        <v>2570</v>
      </c>
      <c r="K534" s="28" t="s">
        <v>2569</v>
      </c>
      <c r="L534" s="28" t="s">
        <v>89</v>
      </c>
      <c r="M534" s="34">
        <v>41745</v>
      </c>
      <c r="N534" s="34"/>
      <c r="O534" s="28" t="s">
        <v>2635</v>
      </c>
      <c r="P534" s="28" t="s">
        <v>2636</v>
      </c>
      <c r="Q534" s="28" t="s">
        <v>1680</v>
      </c>
      <c r="R534" s="28"/>
      <c r="S534" s="28"/>
      <c r="T534" s="28" t="s">
        <v>6395</v>
      </c>
      <c r="U534" s="28" t="s">
        <v>2634</v>
      </c>
      <c r="V534" s="28"/>
      <c r="W534" s="34">
        <v>43601</v>
      </c>
      <c r="X534" s="34">
        <v>43966</v>
      </c>
      <c r="Y534" s="36">
        <v>3151395</v>
      </c>
      <c r="Z534" s="36">
        <v>3151395</v>
      </c>
      <c r="AA534" s="34">
        <v>43608</v>
      </c>
      <c r="AB534" s="32"/>
      <c r="AC534" s="36">
        <v>3151395</v>
      </c>
      <c r="AD534" s="36"/>
      <c r="AE534" s="28" t="s">
        <v>95</v>
      </c>
      <c r="AF534" s="40">
        <f t="shared" si="0"/>
        <v>16</v>
      </c>
      <c r="AG534" s="40">
        <f t="shared" si="1"/>
        <v>5</v>
      </c>
      <c r="AH534" s="40" t="str">
        <f t="shared" si="2"/>
        <v>568401508165</v>
      </c>
      <c r="AI534" s="44">
        <f t="shared" si="3"/>
        <v>3151395</v>
      </c>
      <c r="AJ534" s="47">
        <f>IF(AD534&lt;10000,IFERROR(VLOOKUP(AH534,'BK06'!$X$9:$Y$1196,2,0),""),AD534)</f>
        <v>3151395</v>
      </c>
      <c r="AK534" s="49" t="str">
        <f>IFERROR(VLOOKUP(AH534,'BK06'!$X$9:$Z$1164,3,0),"")</f>
        <v>AC/018P-0350325</v>
      </c>
      <c r="AL534" s="40"/>
      <c r="AM534" s="51" t="str">
        <f t="shared" si="10"/>
        <v>QK co HDBH so 568401508 can phai dong phi 3151395d vao ngay 16/5. Vui long lien he TVV de duoc ho tro thu phi!</v>
      </c>
      <c r="AN534" s="54" t="str">
        <f t="shared" si="5"/>
        <v>01647 800 476</v>
      </c>
    </row>
    <row r="535" spans="1:40" ht="13.5" customHeight="1">
      <c r="A535" s="25">
        <v>530</v>
      </c>
      <c r="B535" s="28" t="s">
        <v>74</v>
      </c>
      <c r="C535" s="28"/>
      <c r="D535" s="32" t="s">
        <v>80</v>
      </c>
      <c r="E535" s="28" t="s">
        <v>82</v>
      </c>
      <c r="F535" s="32" t="s">
        <v>83</v>
      </c>
      <c r="G535" s="28" t="s">
        <v>84</v>
      </c>
      <c r="H535" s="32" t="s">
        <v>85</v>
      </c>
      <c r="I535" s="28" t="s">
        <v>86</v>
      </c>
      <c r="J535" s="32" t="s">
        <v>2570</v>
      </c>
      <c r="K535" s="28" t="s">
        <v>2569</v>
      </c>
      <c r="L535" s="28" t="s">
        <v>89</v>
      </c>
      <c r="M535" s="34">
        <v>41745</v>
      </c>
      <c r="N535" s="34"/>
      <c r="O535" s="28" t="s">
        <v>2626</v>
      </c>
      <c r="P535" s="28" t="s">
        <v>1272</v>
      </c>
      <c r="Q535" s="28" t="s">
        <v>1342</v>
      </c>
      <c r="R535" s="28"/>
      <c r="S535" s="28"/>
      <c r="T535" s="28" t="s">
        <v>6432</v>
      </c>
      <c r="U535" s="28" t="s">
        <v>2625</v>
      </c>
      <c r="V535" s="28"/>
      <c r="W535" s="34">
        <v>43601</v>
      </c>
      <c r="X535" s="34">
        <v>43631</v>
      </c>
      <c r="Y535" s="36">
        <v>514803</v>
      </c>
      <c r="Z535" s="36">
        <v>514803</v>
      </c>
      <c r="AA535" s="34">
        <v>43608</v>
      </c>
      <c r="AB535" s="32"/>
      <c r="AC535" s="36">
        <v>514803</v>
      </c>
      <c r="AD535" s="36"/>
      <c r="AE535" s="28" t="s">
        <v>95</v>
      </c>
      <c r="AF535" s="40">
        <f t="shared" si="0"/>
        <v>16</v>
      </c>
      <c r="AG535" s="40">
        <f t="shared" si="1"/>
        <v>5</v>
      </c>
      <c r="AH535" s="40" t="str">
        <f t="shared" si="2"/>
        <v>568397641165</v>
      </c>
      <c r="AI535" s="44">
        <f t="shared" si="3"/>
        <v>514803</v>
      </c>
      <c r="AJ535" s="47">
        <f>IF(AD535&lt;10000,IFERROR(VLOOKUP(AH535,'BK06'!$X$9:$Y$1196,2,0),""),AD535)</f>
        <v>514803</v>
      </c>
      <c r="AK535" s="49" t="str">
        <f>IFERROR(VLOOKUP(AH535,'BK06'!$X$9:$Z$1164,3,0),"")</f>
        <v>AC/018P-0350323</v>
      </c>
      <c r="AL535" s="40"/>
      <c r="AM535" s="51" t="str">
        <f t="shared" si="10"/>
        <v>QK co HDBH so 568397641 can phai dong phi 514803d vao ngay 16/5. Vui long lien he TVV de duoc ho tro thu phi!</v>
      </c>
      <c r="AN535" s="54" t="str">
        <f t="shared" si="5"/>
        <v>0963 698 566</v>
      </c>
    </row>
    <row r="536" spans="1:40" ht="13.5" customHeight="1">
      <c r="A536" s="25">
        <v>531</v>
      </c>
      <c r="B536" s="28" t="s">
        <v>74</v>
      </c>
      <c r="C536" s="28"/>
      <c r="D536" s="32" t="s">
        <v>80</v>
      </c>
      <c r="E536" s="28" t="s">
        <v>82</v>
      </c>
      <c r="F536" s="32" t="s">
        <v>83</v>
      </c>
      <c r="G536" s="28" t="s">
        <v>84</v>
      </c>
      <c r="H536" s="32" t="s">
        <v>85</v>
      </c>
      <c r="I536" s="28" t="s">
        <v>86</v>
      </c>
      <c r="J536" s="32" t="s">
        <v>2570</v>
      </c>
      <c r="K536" s="28" t="s">
        <v>2569</v>
      </c>
      <c r="L536" s="28" t="s">
        <v>89</v>
      </c>
      <c r="M536" s="34">
        <v>41745</v>
      </c>
      <c r="N536" s="34"/>
      <c r="O536" s="28" t="s">
        <v>2639</v>
      </c>
      <c r="P536" s="28" t="s">
        <v>2640</v>
      </c>
      <c r="Q536" s="28" t="s">
        <v>1680</v>
      </c>
      <c r="R536" s="28"/>
      <c r="S536" s="28"/>
      <c r="T536" s="28" t="s">
        <v>6475</v>
      </c>
      <c r="U536" s="28" t="s">
        <v>2638</v>
      </c>
      <c r="V536" s="28"/>
      <c r="W536" s="34">
        <v>43602</v>
      </c>
      <c r="X536" s="34">
        <v>43785</v>
      </c>
      <c r="Y536" s="36">
        <v>1551842</v>
      </c>
      <c r="Z536" s="36">
        <v>1551842</v>
      </c>
      <c r="AA536" s="34">
        <v>43608</v>
      </c>
      <c r="AB536" s="32"/>
      <c r="AC536" s="36">
        <v>1551842</v>
      </c>
      <c r="AD536" s="36"/>
      <c r="AE536" s="28" t="s">
        <v>95</v>
      </c>
      <c r="AF536" s="40">
        <f t="shared" si="0"/>
        <v>17</v>
      </c>
      <c r="AG536" s="40">
        <f t="shared" si="1"/>
        <v>5</v>
      </c>
      <c r="AH536" s="40" t="str">
        <f t="shared" si="2"/>
        <v>568788172175</v>
      </c>
      <c r="AI536" s="44">
        <f t="shared" si="3"/>
        <v>1551842</v>
      </c>
      <c r="AJ536" s="47">
        <f>IF(AD536&lt;10000,IFERROR(VLOOKUP(AH536,'BK06'!$X$9:$Y$1196,2,0),""),AD536)</f>
        <v>1551842</v>
      </c>
      <c r="AK536" s="49" t="str">
        <f>IFERROR(VLOOKUP(AH536,'BK06'!$X$9:$Z$1164,3,0),"")</f>
        <v>AC/018P-0350326</v>
      </c>
      <c r="AL536" s="40"/>
      <c r="AM536" s="51" t="str">
        <f t="shared" si="10"/>
        <v>QK co HDBH so 568788172 can phai dong phi 1551842d vao ngay 17/5. Vui long lien he TVV de duoc ho tro thu phi!</v>
      </c>
      <c r="AN536" s="54" t="str">
        <f t="shared" si="5"/>
        <v>0984657006</v>
      </c>
    </row>
    <row r="537" spans="1:40" ht="13.5" customHeight="1">
      <c r="A537" s="25">
        <v>532</v>
      </c>
      <c r="B537" s="28" t="s">
        <v>74</v>
      </c>
      <c r="C537" s="28"/>
      <c r="D537" s="32" t="s">
        <v>80</v>
      </c>
      <c r="E537" s="28" t="s">
        <v>82</v>
      </c>
      <c r="F537" s="32" t="s">
        <v>83</v>
      </c>
      <c r="G537" s="28" t="s">
        <v>84</v>
      </c>
      <c r="H537" s="32" t="s">
        <v>85</v>
      </c>
      <c r="I537" s="28" t="s">
        <v>86</v>
      </c>
      <c r="J537" s="32" t="s">
        <v>2570</v>
      </c>
      <c r="K537" s="28" t="s">
        <v>2569</v>
      </c>
      <c r="L537" s="28" t="s">
        <v>89</v>
      </c>
      <c r="M537" s="34">
        <v>41745</v>
      </c>
      <c r="N537" s="34"/>
      <c r="O537" s="28" t="s">
        <v>2645</v>
      </c>
      <c r="P537" s="28" t="s">
        <v>2646</v>
      </c>
      <c r="Q537" s="28" t="s">
        <v>1205</v>
      </c>
      <c r="R537" s="28"/>
      <c r="S537" s="28"/>
      <c r="T537" s="28" t="s">
        <v>6525</v>
      </c>
      <c r="U537" s="28" t="s">
        <v>2644</v>
      </c>
      <c r="V537" s="28"/>
      <c r="W537" s="34">
        <v>43604</v>
      </c>
      <c r="X537" s="34">
        <v>43969</v>
      </c>
      <c r="Y537" s="36">
        <v>3063864</v>
      </c>
      <c r="Z537" s="36">
        <v>3063864</v>
      </c>
      <c r="AA537" s="34">
        <v>43608</v>
      </c>
      <c r="AB537" s="32"/>
      <c r="AC537" s="36">
        <v>3063864</v>
      </c>
      <c r="AD537" s="36"/>
      <c r="AE537" s="28" t="s">
        <v>95</v>
      </c>
      <c r="AF537" s="40">
        <f t="shared" si="0"/>
        <v>19</v>
      </c>
      <c r="AG537" s="40">
        <f t="shared" si="1"/>
        <v>5</v>
      </c>
      <c r="AH537" s="40" t="str">
        <f t="shared" si="2"/>
        <v>568399140195</v>
      </c>
      <c r="AI537" s="44">
        <f t="shared" si="3"/>
        <v>3063864</v>
      </c>
      <c r="AJ537" s="47">
        <f>IF(AD537&lt;10000,IFERROR(VLOOKUP(AH537,'BK06'!$X$9:$Y$1196,2,0),""),AD537)</f>
        <v>3063864</v>
      </c>
      <c r="AK537" s="49" t="str">
        <f>IFERROR(VLOOKUP(AH537,'BK06'!$X$9:$Z$1164,3,0),"")</f>
        <v>AC/018P-0350327</v>
      </c>
      <c r="AL537" s="40"/>
      <c r="AM537" s="51" t="str">
        <f t="shared" si="10"/>
        <v>QK co HDBH so 568399140 can phai dong phi 3063864d vao ngay 19/5. Vui long lien he TVV de duoc ho tro thu phi!</v>
      </c>
      <c r="AN537" s="54" t="str">
        <f t="shared" si="5"/>
        <v>01683813209</v>
      </c>
    </row>
    <row r="538" spans="1:40" ht="13.5" customHeight="1">
      <c r="A538" s="25">
        <v>533</v>
      </c>
      <c r="B538" s="28" t="s">
        <v>74</v>
      </c>
      <c r="C538" s="28"/>
      <c r="D538" s="32" t="s">
        <v>80</v>
      </c>
      <c r="E538" s="28" t="s">
        <v>82</v>
      </c>
      <c r="F538" s="32" t="s">
        <v>83</v>
      </c>
      <c r="G538" s="28" t="s">
        <v>84</v>
      </c>
      <c r="H538" s="32" t="s">
        <v>85</v>
      </c>
      <c r="I538" s="28" t="s">
        <v>86</v>
      </c>
      <c r="J538" s="32" t="s">
        <v>2570</v>
      </c>
      <c r="K538" s="28" t="s">
        <v>2569</v>
      </c>
      <c r="L538" s="28" t="s">
        <v>89</v>
      </c>
      <c r="M538" s="34">
        <v>41745</v>
      </c>
      <c r="N538" s="34"/>
      <c r="O538" s="28" t="s">
        <v>2649</v>
      </c>
      <c r="P538" s="28" t="s">
        <v>2650</v>
      </c>
      <c r="Q538" s="28" t="s">
        <v>1205</v>
      </c>
      <c r="R538" s="28"/>
      <c r="S538" s="28"/>
      <c r="T538" s="28" t="s">
        <v>6573</v>
      </c>
      <c r="U538" s="28" t="s">
        <v>2648</v>
      </c>
      <c r="V538" s="28"/>
      <c r="W538" s="34">
        <v>43605</v>
      </c>
      <c r="X538" s="34">
        <v>43970</v>
      </c>
      <c r="Y538" s="36">
        <v>3000000</v>
      </c>
      <c r="Z538" s="36">
        <v>3000000</v>
      </c>
      <c r="AA538" s="34">
        <v>43608</v>
      </c>
      <c r="AB538" s="32"/>
      <c r="AC538" s="36">
        <v>3000000</v>
      </c>
      <c r="AD538" s="36"/>
      <c r="AE538" s="28" t="s">
        <v>95</v>
      </c>
      <c r="AF538" s="40">
        <f t="shared" si="0"/>
        <v>20</v>
      </c>
      <c r="AG538" s="40">
        <f t="shared" si="1"/>
        <v>5</v>
      </c>
      <c r="AH538" s="40" t="str">
        <f t="shared" si="2"/>
        <v>568401741205</v>
      </c>
      <c r="AI538" s="44">
        <f t="shared" si="3"/>
        <v>3000000</v>
      </c>
      <c r="AJ538" s="47">
        <f>IF(AD538&lt;10000,IFERROR(VLOOKUP(AH538,'BK06'!$X$9:$Y$1196,2,0),""),AD538)</f>
        <v>3000000</v>
      </c>
      <c r="AK538" s="49" t="str">
        <f>IFERROR(VLOOKUP(AH538,'BK06'!$X$9:$Z$1164,3,0),"")</f>
        <v>AC/018P-0350328</v>
      </c>
      <c r="AL538" s="40"/>
      <c r="AM538" s="51" t="str">
        <f t="shared" si="10"/>
        <v>QK co HDBH so 568401741 can phai dong phi 3000000d vao ngay 20/5. Vui long lien he TVV de duoc ho tro thu phi!</v>
      </c>
      <c r="AN538" s="54" t="str">
        <f t="shared" si="5"/>
        <v>01649 927 378</v>
      </c>
    </row>
    <row r="539" spans="1:40" ht="13.5" customHeight="1">
      <c r="A539" s="25">
        <v>534</v>
      </c>
      <c r="B539" s="28" t="s">
        <v>74</v>
      </c>
      <c r="C539" s="28"/>
      <c r="D539" s="32" t="s">
        <v>80</v>
      </c>
      <c r="E539" s="28" t="s">
        <v>82</v>
      </c>
      <c r="F539" s="32" t="s">
        <v>83</v>
      </c>
      <c r="G539" s="28" t="s">
        <v>84</v>
      </c>
      <c r="H539" s="32" t="s">
        <v>85</v>
      </c>
      <c r="I539" s="28" t="s">
        <v>86</v>
      </c>
      <c r="J539" s="32" t="s">
        <v>2570</v>
      </c>
      <c r="K539" s="28" t="s">
        <v>2569</v>
      </c>
      <c r="L539" s="28" t="s">
        <v>89</v>
      </c>
      <c r="M539" s="34">
        <v>41745</v>
      </c>
      <c r="N539" s="34"/>
      <c r="O539" s="28" t="s">
        <v>2654</v>
      </c>
      <c r="P539" s="28" t="s">
        <v>2655</v>
      </c>
      <c r="Q539" s="28" t="s">
        <v>1680</v>
      </c>
      <c r="R539" s="28"/>
      <c r="S539" s="28"/>
      <c r="T539" s="28" t="s">
        <v>6619</v>
      </c>
      <c r="U539" s="28" t="s">
        <v>2653</v>
      </c>
      <c r="V539" s="28"/>
      <c r="W539" s="34">
        <v>43611</v>
      </c>
      <c r="X539" s="34">
        <v>43794</v>
      </c>
      <c r="Y539" s="36">
        <v>1544306</v>
      </c>
      <c r="Z539" s="36">
        <v>1544306</v>
      </c>
      <c r="AA539" s="34">
        <v>43608</v>
      </c>
      <c r="AB539" s="32"/>
      <c r="AC539" s="36">
        <v>1544306</v>
      </c>
      <c r="AD539" s="36"/>
      <c r="AE539" s="28" t="s">
        <v>95</v>
      </c>
      <c r="AF539" s="40">
        <f t="shared" si="0"/>
        <v>26</v>
      </c>
      <c r="AG539" s="40">
        <f t="shared" si="1"/>
        <v>5</v>
      </c>
      <c r="AH539" s="40" t="str">
        <f t="shared" si="2"/>
        <v>568589101265</v>
      </c>
      <c r="AI539" s="44">
        <f t="shared" si="3"/>
        <v>1544306</v>
      </c>
      <c r="AJ539" s="47">
        <f>IF(AD539&lt;10000,IFERROR(VLOOKUP(AH539,'BK06'!$X$9:$Y$1196,2,0),""),AD539)</f>
        <v>1544306</v>
      </c>
      <c r="AK539" s="49" t="str">
        <f>IFERROR(VLOOKUP(AH539,'BK06'!$X$9:$Z$1164,3,0),"")</f>
        <v>AC/018P-0350329</v>
      </c>
      <c r="AL539" s="40"/>
      <c r="AM539" s="51" t="str">
        <f t="shared" si="10"/>
        <v>QK co HDBH so 568589101 can phai dong phi 1544306d vao ngay 26/5. Vui long lien he TVV de duoc ho tro thu phi!</v>
      </c>
      <c r="AN539" s="54" t="str">
        <f t="shared" si="5"/>
        <v>01632872198</v>
      </c>
    </row>
    <row r="540" spans="1:40" ht="13.5" customHeight="1">
      <c r="A540" s="25">
        <v>535</v>
      </c>
      <c r="B540" s="28" t="s">
        <v>74</v>
      </c>
      <c r="C540" s="28"/>
      <c r="D540" s="32" t="s">
        <v>80</v>
      </c>
      <c r="E540" s="28" t="s">
        <v>82</v>
      </c>
      <c r="F540" s="32" t="s">
        <v>83</v>
      </c>
      <c r="G540" s="28" t="s">
        <v>84</v>
      </c>
      <c r="H540" s="32" t="s">
        <v>85</v>
      </c>
      <c r="I540" s="28" t="s">
        <v>86</v>
      </c>
      <c r="J540" s="32" t="s">
        <v>2657</v>
      </c>
      <c r="K540" s="28" t="s">
        <v>2656</v>
      </c>
      <c r="L540" s="28" t="s">
        <v>89</v>
      </c>
      <c r="M540" s="34">
        <v>41810</v>
      </c>
      <c r="N540" s="34"/>
      <c r="O540" s="28" t="s">
        <v>2660</v>
      </c>
      <c r="P540" s="28" t="s">
        <v>2661</v>
      </c>
      <c r="Q540" s="28" t="s">
        <v>6667</v>
      </c>
      <c r="R540" s="28"/>
      <c r="S540" s="28"/>
      <c r="T540" s="28" t="s">
        <v>6668</v>
      </c>
      <c r="U540" s="28" t="s">
        <v>2659</v>
      </c>
      <c r="V540" s="28"/>
      <c r="W540" s="34">
        <v>43606</v>
      </c>
      <c r="X540" s="34">
        <v>43789</v>
      </c>
      <c r="Y540" s="36">
        <v>3193323</v>
      </c>
      <c r="Z540" s="36">
        <v>3193323</v>
      </c>
      <c r="AA540" s="34">
        <v>43606</v>
      </c>
      <c r="AB540" s="32"/>
      <c r="AC540" s="36">
        <v>3193323</v>
      </c>
      <c r="AD540" s="36"/>
      <c r="AE540" s="28" t="s">
        <v>95</v>
      </c>
      <c r="AF540" s="40">
        <f t="shared" si="0"/>
        <v>21</v>
      </c>
      <c r="AG540" s="40">
        <f t="shared" si="1"/>
        <v>5</v>
      </c>
      <c r="AH540" s="40" t="str">
        <f t="shared" si="2"/>
        <v>569371811215</v>
      </c>
      <c r="AI540" s="44">
        <f t="shared" si="3"/>
        <v>3193323</v>
      </c>
      <c r="AJ540" s="47">
        <f>IF(AD540&lt;10000,IFERROR(VLOOKUP(AH540,'BK06'!$X$9:$Y$1196,2,0),""),AD540)</f>
        <v>3193323</v>
      </c>
      <c r="AK540" s="49" t="str">
        <f>IFERROR(VLOOKUP(AH540,'BK06'!$X$9:$Z$1164,3,0),"")</f>
        <v>AC/018P-0350330</v>
      </c>
      <c r="AL540" s="40"/>
      <c r="AM540" s="51" t="str">
        <f t="shared" si="10"/>
        <v>QK co HDBH so 569371811 can phai dong phi 3193323d vao ngay 21/5. Vui long lien he TVV de duoc ho tro thu phi!</v>
      </c>
      <c r="AN540" s="54" t="str">
        <f t="shared" si="5"/>
        <v>0967174782</v>
      </c>
    </row>
    <row r="541" spans="1:40" ht="13.5" customHeight="1">
      <c r="A541" s="25">
        <v>536</v>
      </c>
      <c r="B541" s="28" t="s">
        <v>74</v>
      </c>
      <c r="C541" s="28"/>
      <c r="D541" s="32" t="s">
        <v>80</v>
      </c>
      <c r="E541" s="28" t="s">
        <v>82</v>
      </c>
      <c r="F541" s="32" t="s">
        <v>83</v>
      </c>
      <c r="G541" s="28" t="s">
        <v>84</v>
      </c>
      <c r="H541" s="32" t="s">
        <v>85</v>
      </c>
      <c r="I541" s="28" t="s">
        <v>86</v>
      </c>
      <c r="J541" s="32" t="s">
        <v>2662</v>
      </c>
      <c r="K541" s="28" t="s">
        <v>1518</v>
      </c>
      <c r="L541" s="28" t="s">
        <v>89</v>
      </c>
      <c r="M541" s="34">
        <v>41898</v>
      </c>
      <c r="N541" s="34"/>
      <c r="O541" s="28" t="s">
        <v>6716</v>
      </c>
      <c r="P541" s="28" t="s">
        <v>6717</v>
      </c>
      <c r="Q541" s="28" t="s">
        <v>1756</v>
      </c>
      <c r="R541" s="28"/>
      <c r="S541" s="28"/>
      <c r="T541" s="28" t="s">
        <v>4846</v>
      </c>
      <c r="U541" s="28" t="s">
        <v>6721</v>
      </c>
      <c r="V541" s="28"/>
      <c r="W541" s="34">
        <v>43536</v>
      </c>
      <c r="X541" s="34">
        <v>43566</v>
      </c>
      <c r="Y541" s="36">
        <v>1016796</v>
      </c>
      <c r="Z541" s="36"/>
      <c r="AA541" s="34"/>
      <c r="AB541" s="32"/>
      <c r="AC541" s="36">
        <v>1016796</v>
      </c>
      <c r="AD541" s="36"/>
      <c r="AE541" s="28" t="s">
        <v>95</v>
      </c>
      <c r="AF541" s="40">
        <f t="shared" si="0"/>
        <v>12</v>
      </c>
      <c r="AG541" s="40">
        <f t="shared" si="1"/>
        <v>3</v>
      </c>
      <c r="AH541" s="40" t="str">
        <f t="shared" si="2"/>
        <v>569256377123</v>
      </c>
      <c r="AI541" s="44">
        <f t="shared" si="3"/>
        <v>1016796</v>
      </c>
      <c r="AJ541" s="47" t="str">
        <f>IF(AD541&lt;10000,IFERROR(VLOOKUP(AH541,'BK06'!$X$9:$Y$1196,2,0),""),AD541)</f>
        <v/>
      </c>
      <c r="AK541" s="49" t="str">
        <f>IFERROR(VLOOKUP(AH541,'BK06'!$X$9:$Z$1164,3,0),"")</f>
        <v/>
      </c>
      <c r="AL541" s="40"/>
      <c r="AM541" s="51" t="str">
        <f t="shared" si="10"/>
        <v>QK co HDBH so 569256377 can phai dong phi 1016796d vao ngay 12/3. Vui long lien he TVV de duoc ho tro thu phi!</v>
      </c>
      <c r="AN541" s="54" t="str">
        <f t="shared" si="5"/>
        <v>01627498526</v>
      </c>
    </row>
    <row r="542" spans="1:40" ht="13.5" customHeight="1">
      <c r="A542" s="25">
        <v>537</v>
      </c>
      <c r="B542" s="28" t="s">
        <v>74</v>
      </c>
      <c r="C542" s="28"/>
      <c r="D542" s="32" t="s">
        <v>80</v>
      </c>
      <c r="E542" s="28" t="s">
        <v>82</v>
      </c>
      <c r="F542" s="32" t="s">
        <v>83</v>
      </c>
      <c r="G542" s="28" t="s">
        <v>84</v>
      </c>
      <c r="H542" s="32" t="s">
        <v>85</v>
      </c>
      <c r="I542" s="28" t="s">
        <v>86</v>
      </c>
      <c r="J542" s="32" t="s">
        <v>2662</v>
      </c>
      <c r="K542" s="28" t="s">
        <v>1518</v>
      </c>
      <c r="L542" s="28" t="s">
        <v>89</v>
      </c>
      <c r="M542" s="34">
        <v>41898</v>
      </c>
      <c r="N542" s="34"/>
      <c r="O542" s="28" t="s">
        <v>6716</v>
      </c>
      <c r="P542" s="28" t="s">
        <v>6717</v>
      </c>
      <c r="Q542" s="28" t="s">
        <v>1756</v>
      </c>
      <c r="R542" s="28"/>
      <c r="S542" s="28"/>
      <c r="T542" s="28" t="s">
        <v>4846</v>
      </c>
      <c r="U542" s="28" t="s">
        <v>6761</v>
      </c>
      <c r="V542" s="28"/>
      <c r="W542" s="34">
        <v>43567</v>
      </c>
      <c r="X542" s="34">
        <v>43596</v>
      </c>
      <c r="Y542" s="36">
        <v>1016796</v>
      </c>
      <c r="Z542" s="36"/>
      <c r="AA542" s="34"/>
      <c r="AB542" s="32"/>
      <c r="AC542" s="36">
        <v>1016796</v>
      </c>
      <c r="AD542" s="36"/>
      <c r="AE542" s="28" t="s">
        <v>95</v>
      </c>
      <c r="AF542" s="40">
        <f t="shared" si="0"/>
        <v>12</v>
      </c>
      <c r="AG542" s="40">
        <f t="shared" si="1"/>
        <v>4</v>
      </c>
      <c r="AH542" s="40" t="str">
        <f t="shared" si="2"/>
        <v>569256377124</v>
      </c>
      <c r="AI542" s="44">
        <f t="shared" si="3"/>
        <v>1016796</v>
      </c>
      <c r="AJ542" s="47" t="str">
        <f>IF(AD542&lt;10000,IFERROR(VLOOKUP(AH542,'BK06'!$X$9:$Y$1196,2,0),""),AD542)</f>
        <v/>
      </c>
      <c r="AK542" s="49" t="str">
        <f>IFERROR(VLOOKUP(AH542,'BK06'!$X$9:$Z$1164,3,0),"")</f>
        <v/>
      </c>
      <c r="AL542" s="40"/>
      <c r="AM542" s="51" t="str">
        <f t="shared" si="10"/>
        <v>QK co HDBH so 569256377 can phai dong phi 1016796d vao ngay 12/4. Vui long lien he TVV de duoc ho tro thu phi!</v>
      </c>
      <c r="AN542" s="54" t="str">
        <f t="shared" si="5"/>
        <v>01627498526</v>
      </c>
    </row>
    <row r="543" spans="1:40" ht="13.5" customHeight="1">
      <c r="A543" s="25">
        <v>538</v>
      </c>
      <c r="B543" s="28" t="s">
        <v>74</v>
      </c>
      <c r="C543" s="28"/>
      <c r="D543" s="32" t="s">
        <v>80</v>
      </c>
      <c r="E543" s="28" t="s">
        <v>82</v>
      </c>
      <c r="F543" s="32" t="s">
        <v>83</v>
      </c>
      <c r="G543" s="28" t="s">
        <v>84</v>
      </c>
      <c r="H543" s="32" t="s">
        <v>85</v>
      </c>
      <c r="I543" s="28" t="s">
        <v>86</v>
      </c>
      <c r="J543" s="32" t="s">
        <v>2662</v>
      </c>
      <c r="K543" s="28" t="s">
        <v>1518</v>
      </c>
      <c r="L543" s="28" t="s">
        <v>89</v>
      </c>
      <c r="M543" s="34">
        <v>41898</v>
      </c>
      <c r="N543" s="34"/>
      <c r="O543" s="28" t="s">
        <v>2665</v>
      </c>
      <c r="P543" s="28" t="s">
        <v>2666</v>
      </c>
      <c r="Q543" s="28" t="s">
        <v>6790</v>
      </c>
      <c r="R543" s="28"/>
      <c r="S543" s="28"/>
      <c r="T543" s="28" t="s">
        <v>6792</v>
      </c>
      <c r="U543" s="28" t="s">
        <v>2664</v>
      </c>
      <c r="V543" s="28"/>
      <c r="W543" s="34">
        <v>43588</v>
      </c>
      <c r="X543" s="34">
        <v>43679</v>
      </c>
      <c r="Y543" s="36">
        <v>1509504</v>
      </c>
      <c r="Z543" s="36">
        <v>1509504</v>
      </c>
      <c r="AA543" s="34">
        <v>43606</v>
      </c>
      <c r="AB543" s="32"/>
      <c r="AC543" s="36">
        <v>1509504</v>
      </c>
      <c r="AD543" s="36"/>
      <c r="AE543" s="28" t="s">
        <v>95</v>
      </c>
      <c r="AF543" s="40">
        <f t="shared" si="0"/>
        <v>3</v>
      </c>
      <c r="AG543" s="40">
        <f t="shared" si="1"/>
        <v>5</v>
      </c>
      <c r="AH543" s="40" t="str">
        <f t="shared" si="2"/>
        <v>56862327935</v>
      </c>
      <c r="AI543" s="44">
        <f t="shared" si="3"/>
        <v>1509504</v>
      </c>
      <c r="AJ543" s="47">
        <f>IF(AD543&lt;10000,IFERROR(VLOOKUP(AH543,'BK06'!$X$9:$Y$1196,2,0),""),AD543)</f>
        <v>1509504</v>
      </c>
      <c r="AK543" s="49" t="str">
        <f>IFERROR(VLOOKUP(AH543,'BK06'!$X$9:$Z$1164,3,0),"")</f>
        <v>AC/018P-0350331</v>
      </c>
      <c r="AL543" s="40"/>
      <c r="AM543" s="51" t="str">
        <f t="shared" si="10"/>
        <v>QK co HDBH so 568623279 can phai dong phi 1509504d vao ngay 3/5. Vui long lien he TVV de duoc ho tro thu phi!</v>
      </c>
      <c r="AN543" s="54" t="str">
        <f t="shared" si="5"/>
        <v>01695332324</v>
      </c>
    </row>
    <row r="544" spans="1:40" ht="13.5" customHeight="1">
      <c r="A544" s="25">
        <v>539</v>
      </c>
      <c r="B544" s="28" t="s">
        <v>74</v>
      </c>
      <c r="C544" s="28"/>
      <c r="D544" s="32" t="s">
        <v>80</v>
      </c>
      <c r="E544" s="28" t="s">
        <v>82</v>
      </c>
      <c r="F544" s="32" t="s">
        <v>83</v>
      </c>
      <c r="G544" s="28" t="s">
        <v>84</v>
      </c>
      <c r="H544" s="32" t="s">
        <v>85</v>
      </c>
      <c r="I544" s="28" t="s">
        <v>86</v>
      </c>
      <c r="J544" s="32" t="s">
        <v>2662</v>
      </c>
      <c r="K544" s="28" t="s">
        <v>1518</v>
      </c>
      <c r="L544" s="28" t="s">
        <v>89</v>
      </c>
      <c r="M544" s="34">
        <v>41898</v>
      </c>
      <c r="N544" s="34"/>
      <c r="O544" s="28" t="s">
        <v>2671</v>
      </c>
      <c r="P544" s="28" t="s">
        <v>2672</v>
      </c>
      <c r="Q544" s="28" t="s">
        <v>6829</v>
      </c>
      <c r="R544" s="28"/>
      <c r="S544" s="28"/>
      <c r="T544" s="28" t="s">
        <v>6830</v>
      </c>
      <c r="U544" s="28" t="s">
        <v>2670</v>
      </c>
      <c r="V544" s="28"/>
      <c r="W544" s="34">
        <v>43594</v>
      </c>
      <c r="X544" s="34">
        <v>43624</v>
      </c>
      <c r="Y544" s="36">
        <v>1019983</v>
      </c>
      <c r="Z544" s="36">
        <v>1019983</v>
      </c>
      <c r="AA544" s="34">
        <v>43606</v>
      </c>
      <c r="AB544" s="32"/>
      <c r="AC544" s="36">
        <v>1019983</v>
      </c>
      <c r="AD544" s="36"/>
      <c r="AE544" s="28" t="s">
        <v>95</v>
      </c>
      <c r="AF544" s="40">
        <f t="shared" si="0"/>
        <v>9</v>
      </c>
      <c r="AG544" s="40">
        <f t="shared" si="1"/>
        <v>5</v>
      </c>
      <c r="AH544" s="40" t="str">
        <f t="shared" si="2"/>
        <v>56913711395</v>
      </c>
      <c r="AI544" s="44">
        <f t="shared" si="3"/>
        <v>1019983</v>
      </c>
      <c r="AJ544" s="47">
        <f>IF(AD544&lt;10000,IFERROR(VLOOKUP(AH544,'BK06'!$X$9:$Y$1196,2,0),""),AD544)</f>
        <v>1019983</v>
      </c>
      <c r="AK544" s="49" t="str">
        <f>IFERROR(VLOOKUP(AH544,'BK06'!$X$9:$Z$1164,3,0),"")</f>
        <v>AC/018P-0350332</v>
      </c>
      <c r="AL544" s="40"/>
      <c r="AM544" s="51" t="str">
        <f t="shared" si="10"/>
        <v>QK co HDBH so 569137113 can phai dong phi 1019983d vao ngay 9/5. Vui long lien he TVV de duoc ho tro thu phi!</v>
      </c>
      <c r="AN544" s="54" t="str">
        <f t="shared" si="5"/>
        <v>0918500748</v>
      </c>
    </row>
    <row r="545" spans="1:40" ht="13.5" customHeight="1">
      <c r="A545" s="25">
        <v>540</v>
      </c>
      <c r="B545" s="28" t="s">
        <v>74</v>
      </c>
      <c r="C545" s="28"/>
      <c r="D545" s="32" t="s">
        <v>80</v>
      </c>
      <c r="E545" s="28" t="s">
        <v>82</v>
      </c>
      <c r="F545" s="32" t="s">
        <v>83</v>
      </c>
      <c r="G545" s="28" t="s">
        <v>84</v>
      </c>
      <c r="H545" s="32" t="s">
        <v>85</v>
      </c>
      <c r="I545" s="28" t="s">
        <v>86</v>
      </c>
      <c r="J545" s="32" t="s">
        <v>2662</v>
      </c>
      <c r="K545" s="28" t="s">
        <v>1518</v>
      </c>
      <c r="L545" s="28" t="s">
        <v>89</v>
      </c>
      <c r="M545" s="34">
        <v>41898</v>
      </c>
      <c r="N545" s="34"/>
      <c r="O545" s="28" t="s">
        <v>6716</v>
      </c>
      <c r="P545" s="28" t="s">
        <v>6717</v>
      </c>
      <c r="Q545" s="28" t="s">
        <v>1756</v>
      </c>
      <c r="R545" s="28"/>
      <c r="S545" s="28"/>
      <c r="T545" s="28" t="s">
        <v>4846</v>
      </c>
      <c r="U545" s="28" t="s">
        <v>6868</v>
      </c>
      <c r="V545" s="28"/>
      <c r="W545" s="34">
        <v>43597</v>
      </c>
      <c r="X545" s="34">
        <v>43627</v>
      </c>
      <c r="Y545" s="36">
        <v>1016796</v>
      </c>
      <c r="Z545" s="36"/>
      <c r="AA545" s="34"/>
      <c r="AB545" s="32"/>
      <c r="AC545" s="36">
        <v>1016796</v>
      </c>
      <c r="AD545" s="36"/>
      <c r="AE545" s="28" t="s">
        <v>95</v>
      </c>
      <c r="AF545" s="40">
        <f t="shared" si="0"/>
        <v>12</v>
      </c>
      <c r="AG545" s="40">
        <f t="shared" si="1"/>
        <v>5</v>
      </c>
      <c r="AH545" s="40" t="str">
        <f t="shared" si="2"/>
        <v>569256377125</v>
      </c>
      <c r="AI545" s="44">
        <f t="shared" si="3"/>
        <v>1016796</v>
      </c>
      <c r="AJ545" s="47" t="str">
        <f>IF(AD545&lt;10000,IFERROR(VLOOKUP(AH545,'BK06'!$X$9:$Y$1196,2,0),""),AD545)</f>
        <v/>
      </c>
      <c r="AK545" s="49" t="str">
        <f>IFERROR(VLOOKUP(AH545,'BK06'!$X$9:$Z$1164,3,0),"")</f>
        <v/>
      </c>
      <c r="AL545" s="40"/>
      <c r="AM545" s="51" t="str">
        <f t="shared" si="10"/>
        <v>QK co HDBH so 569256377 can phai dong phi 1016796d vao ngay 12/5. Vui long lien he TVV de duoc ho tro thu phi!</v>
      </c>
      <c r="AN545" s="54" t="str">
        <f t="shared" si="5"/>
        <v>01627498526</v>
      </c>
    </row>
    <row r="546" spans="1:40" ht="13.5" customHeight="1">
      <c r="A546" s="25">
        <v>541</v>
      </c>
      <c r="B546" s="28" t="s">
        <v>74</v>
      </c>
      <c r="C546" s="28"/>
      <c r="D546" s="32" t="s">
        <v>80</v>
      </c>
      <c r="E546" s="28" t="s">
        <v>82</v>
      </c>
      <c r="F546" s="32" t="s">
        <v>83</v>
      </c>
      <c r="G546" s="28" t="s">
        <v>84</v>
      </c>
      <c r="H546" s="32" t="s">
        <v>85</v>
      </c>
      <c r="I546" s="28" t="s">
        <v>86</v>
      </c>
      <c r="J546" s="32" t="s">
        <v>2662</v>
      </c>
      <c r="K546" s="28" t="s">
        <v>1518</v>
      </c>
      <c r="L546" s="28" t="s">
        <v>89</v>
      </c>
      <c r="M546" s="34">
        <v>41898</v>
      </c>
      <c r="N546" s="34"/>
      <c r="O546" s="28" t="s">
        <v>2675</v>
      </c>
      <c r="P546" s="28" t="s">
        <v>2676</v>
      </c>
      <c r="Q546" s="28" t="s">
        <v>6908</v>
      </c>
      <c r="R546" s="28"/>
      <c r="S546" s="28"/>
      <c r="T546" s="28" t="s">
        <v>6910</v>
      </c>
      <c r="U546" s="28" t="s">
        <v>2674</v>
      </c>
      <c r="V546" s="28"/>
      <c r="W546" s="34">
        <v>43597</v>
      </c>
      <c r="X546" s="34">
        <v>43627</v>
      </c>
      <c r="Y546" s="36">
        <v>1004800</v>
      </c>
      <c r="Z546" s="36">
        <v>1004800</v>
      </c>
      <c r="AA546" s="34">
        <v>43606</v>
      </c>
      <c r="AB546" s="32"/>
      <c r="AC546" s="36">
        <v>1004800</v>
      </c>
      <c r="AD546" s="36"/>
      <c r="AE546" s="28" t="s">
        <v>95</v>
      </c>
      <c r="AF546" s="40">
        <f t="shared" si="0"/>
        <v>12</v>
      </c>
      <c r="AG546" s="40">
        <f t="shared" si="1"/>
        <v>5</v>
      </c>
      <c r="AH546" s="40" t="str">
        <f t="shared" si="2"/>
        <v>569257795125</v>
      </c>
      <c r="AI546" s="44">
        <f t="shared" si="3"/>
        <v>1004800</v>
      </c>
      <c r="AJ546" s="47">
        <f>IF(AD546&lt;10000,IFERROR(VLOOKUP(AH546,'BK06'!$X$9:$Y$1196,2,0),""),AD546)</f>
        <v>1004800</v>
      </c>
      <c r="AK546" s="49" t="str">
        <f>IFERROR(VLOOKUP(AH546,'BK06'!$X$9:$Z$1164,3,0),"")</f>
        <v>AC/018P-0350334</v>
      </c>
      <c r="AL546" s="40"/>
      <c r="AM546" s="51" t="str">
        <f t="shared" si="10"/>
        <v>QK co HDBH so 569257795 can phai dong phi 1004800d vao ngay 12/5. Vui long lien he TVV de duoc ho tro thu phi!</v>
      </c>
      <c r="AN546" s="54" t="str">
        <f t="shared" si="5"/>
        <v>0946530738</v>
      </c>
    </row>
    <row r="547" spans="1:40" ht="13.5" customHeight="1">
      <c r="A547" s="25">
        <v>542</v>
      </c>
      <c r="B547" s="28" t="s">
        <v>74</v>
      </c>
      <c r="C547" s="28"/>
      <c r="D547" s="32" t="s">
        <v>80</v>
      </c>
      <c r="E547" s="28" t="s">
        <v>82</v>
      </c>
      <c r="F547" s="32" t="s">
        <v>83</v>
      </c>
      <c r="G547" s="28" t="s">
        <v>84</v>
      </c>
      <c r="H547" s="32" t="s">
        <v>85</v>
      </c>
      <c r="I547" s="28" t="s">
        <v>86</v>
      </c>
      <c r="J547" s="32" t="s">
        <v>2662</v>
      </c>
      <c r="K547" s="28" t="s">
        <v>1518</v>
      </c>
      <c r="L547" s="28" t="s">
        <v>89</v>
      </c>
      <c r="M547" s="34">
        <v>41898</v>
      </c>
      <c r="N547" s="34"/>
      <c r="O547" s="28" t="s">
        <v>2680</v>
      </c>
      <c r="P547" s="28" t="s">
        <v>2681</v>
      </c>
      <c r="Q547" s="28" t="s">
        <v>6942</v>
      </c>
      <c r="R547" s="28"/>
      <c r="S547" s="28"/>
      <c r="T547" s="28" t="s">
        <v>6943</v>
      </c>
      <c r="U547" s="28" t="s">
        <v>2679</v>
      </c>
      <c r="V547" s="28"/>
      <c r="W547" s="34">
        <v>43599</v>
      </c>
      <c r="X547" s="34">
        <v>43629</v>
      </c>
      <c r="Y547" s="36">
        <v>1016970</v>
      </c>
      <c r="Z547" s="36">
        <v>1016970</v>
      </c>
      <c r="AA547" s="34">
        <v>43605</v>
      </c>
      <c r="AB547" s="32"/>
      <c r="AC547" s="36">
        <v>1016970</v>
      </c>
      <c r="AD547" s="36"/>
      <c r="AE547" s="28" t="s">
        <v>95</v>
      </c>
      <c r="AF547" s="40">
        <f t="shared" si="0"/>
        <v>14</v>
      </c>
      <c r="AG547" s="40">
        <f t="shared" si="1"/>
        <v>5</v>
      </c>
      <c r="AH547" s="40" t="str">
        <f t="shared" si="2"/>
        <v>569257854145</v>
      </c>
      <c r="AI547" s="44">
        <f t="shared" si="3"/>
        <v>1016970</v>
      </c>
      <c r="AJ547" s="47">
        <f>IF(AD547&lt;10000,IFERROR(VLOOKUP(AH547,'BK06'!$X$9:$Y$1196,2,0),""),AD547)</f>
        <v>1016970</v>
      </c>
      <c r="AK547" s="49" t="str">
        <f>IFERROR(VLOOKUP(AH547,'BK06'!$X$9:$Z$1164,3,0),"")</f>
        <v>AC/018P-0350335</v>
      </c>
      <c r="AL547" s="40"/>
      <c r="AM547" s="51" t="str">
        <f t="shared" si="10"/>
        <v>QK co HDBH so 569257854 can phai dong phi 1016970d vao ngay 14/5. Vui long lien he TVV de duoc ho tro thu phi!</v>
      </c>
      <c r="AN547" s="54" t="str">
        <f t="shared" si="5"/>
        <v>01636728456</v>
      </c>
    </row>
    <row r="548" spans="1:40" ht="13.5" customHeight="1">
      <c r="A548" s="25">
        <v>543</v>
      </c>
      <c r="B548" s="28" t="s">
        <v>74</v>
      </c>
      <c r="C548" s="28"/>
      <c r="D548" s="32" t="s">
        <v>80</v>
      </c>
      <c r="E548" s="28" t="s">
        <v>82</v>
      </c>
      <c r="F548" s="32" t="s">
        <v>83</v>
      </c>
      <c r="G548" s="28" t="s">
        <v>84</v>
      </c>
      <c r="H548" s="32" t="s">
        <v>85</v>
      </c>
      <c r="I548" s="28" t="s">
        <v>86</v>
      </c>
      <c r="J548" s="32" t="s">
        <v>2662</v>
      </c>
      <c r="K548" s="28" t="s">
        <v>1518</v>
      </c>
      <c r="L548" s="28" t="s">
        <v>89</v>
      </c>
      <c r="M548" s="34">
        <v>41898</v>
      </c>
      <c r="N548" s="34"/>
      <c r="O548" s="28" t="s">
        <v>2684</v>
      </c>
      <c r="P548" s="28" t="s">
        <v>1518</v>
      </c>
      <c r="Q548" s="28" t="s">
        <v>6970</v>
      </c>
      <c r="R548" s="28" t="s">
        <v>1932</v>
      </c>
      <c r="S548" s="28" t="s">
        <v>6972</v>
      </c>
      <c r="T548" s="28"/>
      <c r="U548" s="28" t="s">
        <v>2682</v>
      </c>
      <c r="V548" s="28"/>
      <c r="W548" s="34">
        <v>43601</v>
      </c>
      <c r="X548" s="34">
        <v>43631</v>
      </c>
      <c r="Y548" s="36">
        <v>305700</v>
      </c>
      <c r="Z548" s="36"/>
      <c r="AA548" s="34"/>
      <c r="AB548" s="32"/>
      <c r="AC548" s="36">
        <v>305700</v>
      </c>
      <c r="AD548" s="36"/>
      <c r="AE548" s="28" t="s">
        <v>180</v>
      </c>
      <c r="AF548" s="40">
        <f t="shared" si="0"/>
        <v>16</v>
      </c>
      <c r="AG548" s="40">
        <f t="shared" si="1"/>
        <v>5</v>
      </c>
      <c r="AH548" s="40" t="str">
        <f t="shared" si="2"/>
        <v>03701800034383165</v>
      </c>
      <c r="AI548" s="44">
        <f t="shared" si="3"/>
        <v>305700</v>
      </c>
      <c r="AJ548" s="47">
        <f>IF(AD548&lt;10000,IFERROR(VLOOKUP(AH548,'BK06'!$X$9:$Y$1196,2,0),""),AD548)</f>
        <v>305700</v>
      </c>
      <c r="AK548" s="49" t="str">
        <f>IFERROR(VLOOKUP(AH548,'BK06'!$X$9:$Z$1164,3,0),"")</f>
        <v>AC/018P-0350336</v>
      </c>
      <c r="AL548" s="40"/>
      <c r="AM548" s="51" t="str">
        <f t="shared" si="10"/>
        <v>QK co HDBH so 03701800034383 can phai dong phi 305700d vao ngay 16/5. Vui long lien he TVV de duoc ho tro thu phi!</v>
      </c>
      <c r="AN548" s="54" t="str">
        <f t="shared" si="5"/>
        <v>0338794430988119991</v>
      </c>
    </row>
    <row r="549" spans="1:40" ht="13.5" customHeight="1">
      <c r="A549" s="25">
        <v>544</v>
      </c>
      <c r="B549" s="28" t="s">
        <v>74</v>
      </c>
      <c r="C549" s="28"/>
      <c r="D549" s="32" t="s">
        <v>80</v>
      </c>
      <c r="E549" s="28" t="s">
        <v>82</v>
      </c>
      <c r="F549" s="32" t="s">
        <v>83</v>
      </c>
      <c r="G549" s="28" t="s">
        <v>84</v>
      </c>
      <c r="H549" s="32" t="s">
        <v>85</v>
      </c>
      <c r="I549" s="28" t="s">
        <v>86</v>
      </c>
      <c r="J549" s="32" t="s">
        <v>2662</v>
      </c>
      <c r="K549" s="28" t="s">
        <v>1518</v>
      </c>
      <c r="L549" s="28" t="s">
        <v>89</v>
      </c>
      <c r="M549" s="34">
        <v>41898</v>
      </c>
      <c r="N549" s="34"/>
      <c r="O549" s="28" t="s">
        <v>2688</v>
      </c>
      <c r="P549" s="28" t="s">
        <v>2554</v>
      </c>
      <c r="Q549" s="28" t="s">
        <v>5567</v>
      </c>
      <c r="R549" s="28" t="s">
        <v>5568</v>
      </c>
      <c r="S549" s="28" t="s">
        <v>5569</v>
      </c>
      <c r="T549" s="28" t="s">
        <v>5570</v>
      </c>
      <c r="U549" s="28" t="s">
        <v>2687</v>
      </c>
      <c r="V549" s="28"/>
      <c r="W549" s="34">
        <v>43606</v>
      </c>
      <c r="X549" s="34">
        <v>43789</v>
      </c>
      <c r="Y549" s="36">
        <v>3181971</v>
      </c>
      <c r="Z549" s="36">
        <v>3181971</v>
      </c>
      <c r="AA549" s="34">
        <v>43598</v>
      </c>
      <c r="AB549" s="32"/>
      <c r="AC549" s="36">
        <v>3181971</v>
      </c>
      <c r="AD549" s="36"/>
      <c r="AE549" s="28" t="s">
        <v>95</v>
      </c>
      <c r="AF549" s="40">
        <f t="shared" si="0"/>
        <v>21</v>
      </c>
      <c r="AG549" s="40">
        <f t="shared" si="1"/>
        <v>5</v>
      </c>
      <c r="AH549" s="40" t="str">
        <f t="shared" si="2"/>
        <v>569371834215</v>
      </c>
      <c r="AI549" s="44">
        <f t="shared" si="3"/>
        <v>3181971</v>
      </c>
      <c r="AJ549" s="47">
        <f>IF(AD549&lt;10000,IFERROR(VLOOKUP(AH549,'BK06'!$X$9:$Y$1196,2,0),""),AD549)</f>
        <v>3181971</v>
      </c>
      <c r="AK549" s="49" t="str">
        <f>IFERROR(VLOOKUP(AH549,'BK06'!$X$9:$Z$1164,3,0),"")</f>
        <v>AC/018P-0350337</v>
      </c>
      <c r="AL549" s="40"/>
      <c r="AM549" s="51" t="str">
        <f t="shared" si="10"/>
        <v>QK co HDBH so 569371834 can phai dong phi 3181971d vao ngay 21/5. Vui long lien he TVV de duoc ho tro thu phi!</v>
      </c>
      <c r="AN549" s="54" t="str">
        <f t="shared" si="5"/>
        <v>0349984863038378578201683785782</v>
      </c>
    </row>
    <row r="550" spans="1:40" ht="13.5" customHeight="1">
      <c r="A550" s="25">
        <v>545</v>
      </c>
      <c r="B550" s="28" t="s">
        <v>74</v>
      </c>
      <c r="C550" s="28"/>
      <c r="D550" s="32" t="s">
        <v>80</v>
      </c>
      <c r="E550" s="28" t="s">
        <v>82</v>
      </c>
      <c r="F550" s="32" t="s">
        <v>83</v>
      </c>
      <c r="G550" s="28" t="s">
        <v>84</v>
      </c>
      <c r="H550" s="32" t="s">
        <v>85</v>
      </c>
      <c r="I550" s="28" t="s">
        <v>86</v>
      </c>
      <c r="J550" s="32" t="s">
        <v>2662</v>
      </c>
      <c r="K550" s="28" t="s">
        <v>1518</v>
      </c>
      <c r="L550" s="28" t="s">
        <v>89</v>
      </c>
      <c r="M550" s="34">
        <v>41898</v>
      </c>
      <c r="N550" s="34"/>
      <c r="O550" s="28" t="s">
        <v>2691</v>
      </c>
      <c r="P550" s="28" t="s">
        <v>2692</v>
      </c>
      <c r="Q550" s="28" t="s">
        <v>1028</v>
      </c>
      <c r="R550" s="28"/>
      <c r="S550" s="28"/>
      <c r="T550" s="28" t="s">
        <v>7042</v>
      </c>
      <c r="U550" s="28" t="s">
        <v>2690</v>
      </c>
      <c r="V550" s="28"/>
      <c r="W550" s="34">
        <v>43609</v>
      </c>
      <c r="X550" s="34">
        <v>43639</v>
      </c>
      <c r="Y550" s="36">
        <v>500000</v>
      </c>
      <c r="Z550" s="36">
        <v>500000</v>
      </c>
      <c r="AA550" s="34">
        <v>43607</v>
      </c>
      <c r="AB550" s="32"/>
      <c r="AC550" s="36">
        <v>500000</v>
      </c>
      <c r="AD550" s="36"/>
      <c r="AE550" s="28" t="s">
        <v>95</v>
      </c>
      <c r="AF550" s="40">
        <f t="shared" si="0"/>
        <v>24</v>
      </c>
      <c r="AG550" s="40">
        <f t="shared" si="1"/>
        <v>5</v>
      </c>
      <c r="AH550" s="40" t="str">
        <f t="shared" si="2"/>
        <v>568974078245</v>
      </c>
      <c r="AI550" s="44">
        <f t="shared" si="3"/>
        <v>500000</v>
      </c>
      <c r="AJ550" s="47">
        <f>IF(AD550&lt;10000,IFERROR(VLOOKUP(AH550,'BK06'!$X$9:$Y$1196,2,0),""),AD550)</f>
        <v>500000</v>
      </c>
      <c r="AK550" s="49" t="str">
        <f>IFERROR(VLOOKUP(AH550,'BK06'!$X$9:$Z$1164,3,0),"")</f>
        <v>AC/018P-0350338</v>
      </c>
      <c r="AL550" s="40"/>
      <c r="AM550" s="51" t="str">
        <f t="shared" si="10"/>
        <v>QK co HDBH so 568974078 can phai dong phi 500000d vao ngay 24/5. Vui long lien he TVV de duoc ho tro thu phi!</v>
      </c>
      <c r="AN550" s="54" t="str">
        <f t="shared" si="5"/>
        <v>0948904977</v>
      </c>
    </row>
    <row r="551" spans="1:40" ht="13.5" customHeight="1">
      <c r="A551" s="25">
        <v>546</v>
      </c>
      <c r="B551" s="28" t="s">
        <v>74</v>
      </c>
      <c r="C551" s="28"/>
      <c r="D551" s="32" t="s">
        <v>80</v>
      </c>
      <c r="E551" s="28" t="s">
        <v>82</v>
      </c>
      <c r="F551" s="32" t="s">
        <v>83</v>
      </c>
      <c r="G551" s="28" t="s">
        <v>84</v>
      </c>
      <c r="H551" s="32" t="s">
        <v>85</v>
      </c>
      <c r="I551" s="28" t="s">
        <v>86</v>
      </c>
      <c r="J551" s="32" t="s">
        <v>2711</v>
      </c>
      <c r="K551" s="28" t="s">
        <v>2710</v>
      </c>
      <c r="L551" s="28" t="s">
        <v>89</v>
      </c>
      <c r="M551" s="34">
        <v>42473</v>
      </c>
      <c r="N551" s="34"/>
      <c r="O551" s="28" t="s">
        <v>2714</v>
      </c>
      <c r="P551" s="28" t="s">
        <v>2715</v>
      </c>
      <c r="Q551" s="28" t="s">
        <v>834</v>
      </c>
      <c r="R551" s="28"/>
      <c r="S551" s="28"/>
      <c r="T551" s="28" t="s">
        <v>7069</v>
      </c>
      <c r="U551" s="28" t="s">
        <v>2713</v>
      </c>
      <c r="V551" s="28"/>
      <c r="W551" s="34">
        <v>43591</v>
      </c>
      <c r="X551" s="34">
        <v>43621</v>
      </c>
      <c r="Y551" s="36">
        <v>513105</v>
      </c>
      <c r="Z551" s="36"/>
      <c r="AA551" s="34"/>
      <c r="AB551" s="32"/>
      <c r="AC551" s="36">
        <v>513105</v>
      </c>
      <c r="AD551" s="36"/>
      <c r="AE551" s="28" t="s">
        <v>95</v>
      </c>
      <c r="AF551" s="40">
        <f t="shared" si="0"/>
        <v>6</v>
      </c>
      <c r="AG551" s="40">
        <f t="shared" si="1"/>
        <v>5</v>
      </c>
      <c r="AH551" s="40" t="str">
        <f t="shared" si="2"/>
        <v>56898038665</v>
      </c>
      <c r="AI551" s="44">
        <f t="shared" si="3"/>
        <v>513105</v>
      </c>
      <c r="AJ551" s="47">
        <f>IF(AD551&lt;10000,IFERROR(VLOOKUP(AH551,'BK06'!$X$9:$Y$1196,2,0),""),AD551)</f>
        <v>513105</v>
      </c>
      <c r="AK551" s="49" t="str">
        <f>IFERROR(VLOOKUP(AH551,'BK06'!$X$9:$Z$1164,3,0),"")</f>
        <v>AC/018P-0350342</v>
      </c>
      <c r="AL551" s="40"/>
      <c r="AM551" s="51" t="str">
        <f t="shared" si="10"/>
        <v>QK co HDBH so 568980386 can phai dong phi 513105d vao ngay 6/5. Vui long lien he TVV de duoc ho tro thu phi!</v>
      </c>
      <c r="AN551" s="54" t="str">
        <f t="shared" si="5"/>
        <v>01628567853</v>
      </c>
    </row>
    <row r="552" spans="1:40" ht="13.5" customHeight="1">
      <c r="A552" s="25">
        <v>547</v>
      </c>
      <c r="B552" s="28" t="s">
        <v>74</v>
      </c>
      <c r="C552" s="28"/>
      <c r="D552" s="32" t="s">
        <v>80</v>
      </c>
      <c r="E552" s="28" t="s">
        <v>82</v>
      </c>
      <c r="F552" s="32" t="s">
        <v>83</v>
      </c>
      <c r="G552" s="28" t="s">
        <v>84</v>
      </c>
      <c r="H552" s="32" t="s">
        <v>85</v>
      </c>
      <c r="I552" s="28" t="s">
        <v>86</v>
      </c>
      <c r="J552" s="32" t="s">
        <v>2711</v>
      </c>
      <c r="K552" s="28" t="s">
        <v>2710</v>
      </c>
      <c r="L552" s="28" t="s">
        <v>89</v>
      </c>
      <c r="M552" s="34">
        <v>42473</v>
      </c>
      <c r="N552" s="34"/>
      <c r="O552" s="28" t="s">
        <v>2719</v>
      </c>
      <c r="P552" s="28" t="s">
        <v>2720</v>
      </c>
      <c r="Q552" s="28" t="s">
        <v>834</v>
      </c>
      <c r="R552" s="28"/>
      <c r="S552" s="28"/>
      <c r="T552" s="28" t="s">
        <v>7099</v>
      </c>
      <c r="U552" s="28" t="s">
        <v>2718</v>
      </c>
      <c r="V552" s="28"/>
      <c r="W552" s="34">
        <v>43591</v>
      </c>
      <c r="X552" s="34">
        <v>43774</v>
      </c>
      <c r="Y552" s="36">
        <v>3097446</v>
      </c>
      <c r="Z552" s="36"/>
      <c r="AA552" s="34"/>
      <c r="AB552" s="32"/>
      <c r="AC552" s="36">
        <v>3097446</v>
      </c>
      <c r="AD552" s="36"/>
      <c r="AE552" s="28" t="s">
        <v>95</v>
      </c>
      <c r="AF552" s="40">
        <f t="shared" si="0"/>
        <v>6</v>
      </c>
      <c r="AG552" s="40">
        <f t="shared" si="1"/>
        <v>5</v>
      </c>
      <c r="AH552" s="40" t="str">
        <f t="shared" si="2"/>
        <v>56936126165</v>
      </c>
      <c r="AI552" s="44">
        <f t="shared" si="3"/>
        <v>3097446</v>
      </c>
      <c r="AJ552" s="47">
        <f>IF(AD552&lt;10000,IFERROR(VLOOKUP(AH552,'BK06'!$X$9:$Y$1196,2,0),""),AD552)</f>
        <v>3097446</v>
      </c>
      <c r="AK552" s="49" t="str">
        <f>IFERROR(VLOOKUP(AH552,'BK06'!$X$9:$Z$1164,3,0),"")</f>
        <v>AC/018P-0350343</v>
      </c>
      <c r="AL552" s="40"/>
      <c r="AM552" s="51" t="str">
        <f t="shared" si="10"/>
        <v>QK co HDBH so 569361261 can phai dong phi 3097446d vao ngay 6/5. Vui long lien he TVV de duoc ho tro thu phi!</v>
      </c>
      <c r="AN552" s="54" t="str">
        <f t="shared" si="5"/>
        <v>0368809001</v>
      </c>
    </row>
    <row r="553" spans="1:40" ht="13.5" customHeight="1">
      <c r="A553" s="25">
        <v>548</v>
      </c>
      <c r="B553" s="28" t="s">
        <v>74</v>
      </c>
      <c r="C553" s="28"/>
      <c r="D553" s="32" t="s">
        <v>80</v>
      </c>
      <c r="E553" s="28" t="s">
        <v>82</v>
      </c>
      <c r="F553" s="32" t="s">
        <v>83</v>
      </c>
      <c r="G553" s="28" t="s">
        <v>84</v>
      </c>
      <c r="H553" s="32" t="s">
        <v>85</v>
      </c>
      <c r="I553" s="28" t="s">
        <v>86</v>
      </c>
      <c r="J553" s="32" t="s">
        <v>2711</v>
      </c>
      <c r="K553" s="28" t="s">
        <v>2710</v>
      </c>
      <c r="L553" s="28" t="s">
        <v>89</v>
      </c>
      <c r="M553" s="34">
        <v>42473</v>
      </c>
      <c r="N553" s="34"/>
      <c r="O553" s="28" t="s">
        <v>2723</v>
      </c>
      <c r="P553" s="28" t="s">
        <v>2724</v>
      </c>
      <c r="Q553" s="28" t="s">
        <v>7137</v>
      </c>
      <c r="R553" s="28"/>
      <c r="S553" s="28"/>
      <c r="T553" s="28" t="s">
        <v>7138</v>
      </c>
      <c r="U553" s="28" t="s">
        <v>2722</v>
      </c>
      <c r="V553" s="28"/>
      <c r="W553" s="34">
        <v>43596</v>
      </c>
      <c r="X553" s="34">
        <v>43779</v>
      </c>
      <c r="Y553" s="36">
        <v>3000000</v>
      </c>
      <c r="Z553" s="36"/>
      <c r="AA553" s="34"/>
      <c r="AB553" s="32"/>
      <c r="AC553" s="36">
        <v>3000000</v>
      </c>
      <c r="AD553" s="36"/>
      <c r="AE553" s="28" t="s">
        <v>95</v>
      </c>
      <c r="AF553" s="40">
        <f t="shared" si="0"/>
        <v>11</v>
      </c>
      <c r="AG553" s="40">
        <f t="shared" si="1"/>
        <v>5</v>
      </c>
      <c r="AH553" s="40" t="str">
        <f t="shared" si="2"/>
        <v>568783070115</v>
      </c>
      <c r="AI553" s="44">
        <f t="shared" si="3"/>
        <v>3000000</v>
      </c>
      <c r="AJ553" s="47">
        <f>IF(AD553&lt;10000,IFERROR(VLOOKUP(AH553,'BK06'!$X$9:$Y$1196,2,0),""),AD553)</f>
        <v>3000000</v>
      </c>
      <c r="AK553" s="49" t="str">
        <f>IFERROR(VLOOKUP(AH553,'BK06'!$X$9:$Z$1164,3,0),"")</f>
        <v>AC/018P-0350344</v>
      </c>
      <c r="AL553" s="40"/>
      <c r="AM553" s="51" t="str">
        <f t="shared" si="10"/>
        <v>QK co HDBH so 568783070 can phai dong phi 3000000d vao ngay 11/5. Vui long lien he TVV de duoc ho tro thu phi!</v>
      </c>
      <c r="AN553" s="54" t="str">
        <f t="shared" si="5"/>
        <v>0983766389</v>
      </c>
    </row>
    <row r="554" spans="1:40" ht="13.5" customHeight="1">
      <c r="A554" s="25">
        <v>549</v>
      </c>
      <c r="B554" s="28" t="s">
        <v>74</v>
      </c>
      <c r="C554" s="28"/>
      <c r="D554" s="32" t="s">
        <v>80</v>
      </c>
      <c r="E554" s="28" t="s">
        <v>82</v>
      </c>
      <c r="F554" s="32" t="s">
        <v>83</v>
      </c>
      <c r="G554" s="28" t="s">
        <v>84</v>
      </c>
      <c r="H554" s="32" t="s">
        <v>85</v>
      </c>
      <c r="I554" s="28" t="s">
        <v>86</v>
      </c>
      <c r="J554" s="32" t="s">
        <v>2711</v>
      </c>
      <c r="K554" s="28" t="s">
        <v>2710</v>
      </c>
      <c r="L554" s="28" t="s">
        <v>89</v>
      </c>
      <c r="M554" s="34">
        <v>42473</v>
      </c>
      <c r="N554" s="34"/>
      <c r="O554" s="28" t="s">
        <v>2732</v>
      </c>
      <c r="P554" s="28" t="s">
        <v>2710</v>
      </c>
      <c r="Q554" s="28" t="s">
        <v>834</v>
      </c>
      <c r="R554" s="28" t="s">
        <v>7168</v>
      </c>
      <c r="S554" s="28"/>
      <c r="T554" s="28"/>
      <c r="U554" s="28" t="s">
        <v>2731</v>
      </c>
      <c r="V554" s="28"/>
      <c r="W554" s="34">
        <v>43599</v>
      </c>
      <c r="X554" s="34">
        <v>43629</v>
      </c>
      <c r="Y554" s="36">
        <v>514931</v>
      </c>
      <c r="Z554" s="36"/>
      <c r="AA554" s="34"/>
      <c r="AB554" s="32"/>
      <c r="AC554" s="36">
        <v>514931</v>
      </c>
      <c r="AD554" s="36"/>
      <c r="AE554" s="28" t="s">
        <v>95</v>
      </c>
      <c r="AF554" s="40">
        <f t="shared" si="0"/>
        <v>14</v>
      </c>
      <c r="AG554" s="40">
        <f t="shared" si="1"/>
        <v>5</v>
      </c>
      <c r="AH554" s="40" t="str">
        <f t="shared" si="2"/>
        <v>568926545145</v>
      </c>
      <c r="AI554" s="44">
        <f t="shared" si="3"/>
        <v>514931</v>
      </c>
      <c r="AJ554" s="47">
        <f>IF(AD554&lt;10000,IFERROR(VLOOKUP(AH554,'BK06'!$X$9:$Y$1196,2,0),""),AD554)</f>
        <v>514931</v>
      </c>
      <c r="AK554" s="49" t="str">
        <f>IFERROR(VLOOKUP(AH554,'BK06'!$X$9:$Z$1164,3,0),"")</f>
        <v>AC/018P-0350345</v>
      </c>
      <c r="AL554" s="40"/>
      <c r="AM554" s="51" t="str">
        <f t="shared" si="10"/>
        <v>QK co HDBH so 568926545 can phai dong phi 514931d vao ngay 14/5. Vui long lien he TVV de duoc ho tro thu phi!</v>
      </c>
      <c r="AN554" s="54" t="str">
        <f t="shared" si="5"/>
        <v>01228351670</v>
      </c>
    </row>
    <row r="555" spans="1:40" ht="13.5" customHeight="1">
      <c r="A555" s="25">
        <v>550</v>
      </c>
      <c r="B555" s="28" t="s">
        <v>74</v>
      </c>
      <c r="C555" s="28"/>
      <c r="D555" s="32" t="s">
        <v>80</v>
      </c>
      <c r="E555" s="28" t="s">
        <v>82</v>
      </c>
      <c r="F555" s="32" t="s">
        <v>83</v>
      </c>
      <c r="G555" s="28" t="s">
        <v>84</v>
      </c>
      <c r="H555" s="32" t="s">
        <v>85</v>
      </c>
      <c r="I555" s="28" t="s">
        <v>86</v>
      </c>
      <c r="J555" s="32" t="s">
        <v>2711</v>
      </c>
      <c r="K555" s="28" t="s">
        <v>2710</v>
      </c>
      <c r="L555" s="28" t="s">
        <v>89</v>
      </c>
      <c r="M555" s="34">
        <v>42473</v>
      </c>
      <c r="N555" s="34"/>
      <c r="O555" s="28" t="s">
        <v>2735</v>
      </c>
      <c r="P555" s="28" t="s">
        <v>2736</v>
      </c>
      <c r="Q555" s="28" t="s">
        <v>834</v>
      </c>
      <c r="R555" s="28"/>
      <c r="S555" s="28"/>
      <c r="T555" s="28" t="s">
        <v>7199</v>
      </c>
      <c r="U555" s="28" t="s">
        <v>2734</v>
      </c>
      <c r="V555" s="28"/>
      <c r="W555" s="34">
        <v>43602</v>
      </c>
      <c r="X555" s="34">
        <v>43632</v>
      </c>
      <c r="Y555" s="36">
        <v>512964</v>
      </c>
      <c r="Z555" s="36"/>
      <c r="AA555" s="34"/>
      <c r="AB555" s="32"/>
      <c r="AC555" s="36">
        <v>512964</v>
      </c>
      <c r="AD555" s="36"/>
      <c r="AE555" s="28" t="s">
        <v>95</v>
      </c>
      <c r="AF555" s="40">
        <f t="shared" si="0"/>
        <v>17</v>
      </c>
      <c r="AG555" s="40">
        <f t="shared" si="1"/>
        <v>5</v>
      </c>
      <c r="AH555" s="40" t="str">
        <f t="shared" si="2"/>
        <v>568791136175</v>
      </c>
      <c r="AI555" s="44">
        <f t="shared" si="3"/>
        <v>512964</v>
      </c>
      <c r="AJ555" s="47">
        <f>IF(AD555&lt;10000,IFERROR(VLOOKUP(AH555,'BK06'!$X$9:$Y$1196,2,0),""),AD555)</f>
        <v>512964</v>
      </c>
      <c r="AK555" s="49" t="str">
        <f>IFERROR(VLOOKUP(AH555,'BK06'!$X$9:$Z$1164,3,0),"")</f>
        <v>AC/018P-0350346</v>
      </c>
      <c r="AL555" s="40"/>
      <c r="AM555" s="51" t="str">
        <f t="shared" si="10"/>
        <v>QK co HDBH so 568791136 can phai dong phi 512964d vao ngay 17/5. Vui long lien he TVV de duoc ho tro thu phi!</v>
      </c>
      <c r="AN555" s="54" t="str">
        <f t="shared" si="5"/>
        <v>01646729411</v>
      </c>
    </row>
    <row r="556" spans="1:40" ht="13.5" customHeight="1">
      <c r="A556" s="25">
        <v>551</v>
      </c>
      <c r="B556" s="28" t="s">
        <v>74</v>
      </c>
      <c r="C556" s="28"/>
      <c r="D556" s="32" t="s">
        <v>80</v>
      </c>
      <c r="E556" s="28" t="s">
        <v>82</v>
      </c>
      <c r="F556" s="32" t="s">
        <v>83</v>
      </c>
      <c r="G556" s="28" t="s">
        <v>84</v>
      </c>
      <c r="H556" s="32" t="s">
        <v>85</v>
      </c>
      <c r="I556" s="28" t="s">
        <v>86</v>
      </c>
      <c r="J556" s="32" t="s">
        <v>210</v>
      </c>
      <c r="K556" s="28" t="s">
        <v>209</v>
      </c>
      <c r="L556" s="28" t="s">
        <v>4718</v>
      </c>
      <c r="M556" s="34">
        <v>42564</v>
      </c>
      <c r="N556" s="34"/>
      <c r="O556" s="28" t="s">
        <v>213</v>
      </c>
      <c r="P556" s="28" t="s">
        <v>151</v>
      </c>
      <c r="Q556" s="28" t="s">
        <v>7228</v>
      </c>
      <c r="R556" s="28" t="s">
        <v>7229</v>
      </c>
      <c r="S556" s="28"/>
      <c r="T556" s="28" t="s">
        <v>7230</v>
      </c>
      <c r="U556" s="28" t="s">
        <v>212</v>
      </c>
      <c r="V556" s="28"/>
      <c r="W556" s="34">
        <v>43527</v>
      </c>
      <c r="X556" s="34">
        <v>43557</v>
      </c>
      <c r="Y556" s="36">
        <v>800338</v>
      </c>
      <c r="Z556" s="36">
        <v>800337.76</v>
      </c>
      <c r="AA556" s="34">
        <v>43608</v>
      </c>
      <c r="AB556" s="32"/>
      <c r="AC556" s="36">
        <v>800338</v>
      </c>
      <c r="AD556" s="36"/>
      <c r="AE556" s="28" t="s">
        <v>95</v>
      </c>
      <c r="AF556" s="40">
        <f t="shared" si="0"/>
        <v>3</v>
      </c>
      <c r="AG556" s="40">
        <f t="shared" si="1"/>
        <v>3</v>
      </c>
      <c r="AH556" s="40" t="str">
        <f t="shared" si="2"/>
        <v>56887875933</v>
      </c>
      <c r="AI556" s="44">
        <f t="shared" si="3"/>
        <v>800338</v>
      </c>
      <c r="AJ556" s="47">
        <f>IF(AD556&lt;10000,IFERROR(VLOOKUP(AH556,'BK06'!$X$9:$Y$1196,2,0),""),AD556)</f>
        <v>800337.76</v>
      </c>
      <c r="AK556" s="49" t="str">
        <f>IFERROR(VLOOKUP(AH556,'BK06'!$X$9:$Z$1164,3,0),"")</f>
        <v>AC/018P-0347883</v>
      </c>
      <c r="AL556" s="40"/>
      <c r="AM556" s="51" t="str">
        <f t="shared" si="10"/>
        <v>QK co HDBH so 568878759 can phai dong phi 800338d vao ngay 3/3. Vui long lien he TVV de duoc ho tro thu phi!</v>
      </c>
      <c r="AN556" s="54" t="str">
        <f t="shared" si="5"/>
        <v>096920456001694672666</v>
      </c>
    </row>
    <row r="557" spans="1:40" ht="13.5" customHeight="1">
      <c r="A557" s="25">
        <v>552</v>
      </c>
      <c r="B557" s="28" t="s">
        <v>74</v>
      </c>
      <c r="C557" s="28"/>
      <c r="D557" s="32" t="s">
        <v>80</v>
      </c>
      <c r="E557" s="28" t="s">
        <v>82</v>
      </c>
      <c r="F557" s="32" t="s">
        <v>83</v>
      </c>
      <c r="G557" s="28" t="s">
        <v>84</v>
      </c>
      <c r="H557" s="32" t="s">
        <v>85</v>
      </c>
      <c r="I557" s="28" t="s">
        <v>86</v>
      </c>
      <c r="J557" s="32" t="s">
        <v>210</v>
      </c>
      <c r="K557" s="28" t="s">
        <v>209</v>
      </c>
      <c r="L557" s="28" t="s">
        <v>4718</v>
      </c>
      <c r="M557" s="34">
        <v>42564</v>
      </c>
      <c r="N557" s="34"/>
      <c r="O557" s="28" t="s">
        <v>213</v>
      </c>
      <c r="P557" s="28" t="s">
        <v>151</v>
      </c>
      <c r="Q557" s="28" t="s">
        <v>7228</v>
      </c>
      <c r="R557" s="28" t="s">
        <v>7229</v>
      </c>
      <c r="S557" s="28"/>
      <c r="T557" s="28" t="s">
        <v>7230</v>
      </c>
      <c r="U557" s="28" t="s">
        <v>480</v>
      </c>
      <c r="V557" s="28"/>
      <c r="W557" s="34">
        <v>43558</v>
      </c>
      <c r="X557" s="34">
        <v>43587</v>
      </c>
      <c r="Y557" s="36">
        <v>800338</v>
      </c>
      <c r="Z557" s="36">
        <v>800337.76</v>
      </c>
      <c r="AA557" s="34">
        <v>43608</v>
      </c>
      <c r="AB557" s="32"/>
      <c r="AC557" s="36">
        <v>800338</v>
      </c>
      <c r="AD557" s="36"/>
      <c r="AE557" s="28" t="s">
        <v>95</v>
      </c>
      <c r="AF557" s="40">
        <f t="shared" si="0"/>
        <v>3</v>
      </c>
      <c r="AG557" s="40">
        <f t="shared" si="1"/>
        <v>4</v>
      </c>
      <c r="AH557" s="40" t="str">
        <f t="shared" si="2"/>
        <v>56887875934</v>
      </c>
      <c r="AI557" s="44">
        <f t="shared" si="3"/>
        <v>800338</v>
      </c>
      <c r="AJ557" s="47">
        <f>IF(AD557&lt;10000,IFERROR(VLOOKUP(AH557,'BK06'!$X$9:$Y$1196,2,0),""),AD557)</f>
        <v>800337.76</v>
      </c>
      <c r="AK557" s="49" t="str">
        <f>IFERROR(VLOOKUP(AH557,'BK06'!$X$9:$Z$1164,3,0),"")</f>
        <v>AC/018P-0349098</v>
      </c>
      <c r="AL557" s="40"/>
      <c r="AM557" s="51" t="str">
        <f t="shared" si="10"/>
        <v>QK co HDBH so 568878759 can phai dong phi 800338d vao ngay 3/4. Vui long lien he TVV de duoc ho tro thu phi!</v>
      </c>
      <c r="AN557" s="54" t="str">
        <f t="shared" si="5"/>
        <v>096920456001694672666</v>
      </c>
    </row>
    <row r="558" spans="1:40" ht="13.5" customHeight="1">
      <c r="A558" s="25">
        <v>553</v>
      </c>
      <c r="B558" s="28" t="s">
        <v>74</v>
      </c>
      <c r="C558" s="28"/>
      <c r="D558" s="32" t="s">
        <v>80</v>
      </c>
      <c r="E558" s="28" t="s">
        <v>82</v>
      </c>
      <c r="F558" s="32" t="s">
        <v>83</v>
      </c>
      <c r="G558" s="28" t="s">
        <v>84</v>
      </c>
      <c r="H558" s="32" t="s">
        <v>85</v>
      </c>
      <c r="I558" s="28" t="s">
        <v>86</v>
      </c>
      <c r="J558" s="32" t="s">
        <v>210</v>
      </c>
      <c r="K558" s="28" t="s">
        <v>209</v>
      </c>
      <c r="L558" s="28" t="s">
        <v>4718</v>
      </c>
      <c r="M558" s="34">
        <v>42564</v>
      </c>
      <c r="N558" s="34"/>
      <c r="O558" s="28" t="s">
        <v>7284</v>
      </c>
      <c r="P558" s="28" t="s">
        <v>7285</v>
      </c>
      <c r="Q558" s="28" t="s">
        <v>1637</v>
      </c>
      <c r="R558" s="28"/>
      <c r="S558" s="28"/>
      <c r="T558" s="28" t="s">
        <v>7288</v>
      </c>
      <c r="U558" s="28" t="s">
        <v>7289</v>
      </c>
      <c r="V558" s="28"/>
      <c r="W558" s="34">
        <v>43583</v>
      </c>
      <c r="X558" s="34">
        <v>43948</v>
      </c>
      <c r="Y558" s="36">
        <v>9800000</v>
      </c>
      <c r="Z558" s="36"/>
      <c r="AA558" s="34"/>
      <c r="AB558" s="32"/>
      <c r="AC558" s="36">
        <v>9800000</v>
      </c>
      <c r="AD558" s="36"/>
      <c r="AE558" s="28" t="s">
        <v>95</v>
      </c>
      <c r="AF558" s="40">
        <f t="shared" si="0"/>
        <v>28</v>
      </c>
      <c r="AG558" s="40">
        <f t="shared" si="1"/>
        <v>4</v>
      </c>
      <c r="AH558" s="40" t="str">
        <f t="shared" si="2"/>
        <v>569020424284</v>
      </c>
      <c r="AI558" s="44">
        <f t="shared" si="3"/>
        <v>9800000</v>
      </c>
      <c r="AJ558" s="47" t="str">
        <f>IF(AD558&lt;10000,IFERROR(VLOOKUP(AH558,'BK06'!$X$9:$Y$1196,2,0),""),AD558)</f>
        <v/>
      </c>
      <c r="AK558" s="49" t="str">
        <f>IFERROR(VLOOKUP(AH558,'BK06'!$X$9:$Z$1164,3,0),"")</f>
        <v/>
      </c>
      <c r="AL558" s="40"/>
      <c r="AM558" s="51" t="str">
        <f t="shared" si="10"/>
        <v>QK co HDBH so 569020424 can phai dong phi 9800000d vao ngay 28/4. Vui long lien he TVV de duoc ho tro thu phi!</v>
      </c>
      <c r="AN558" s="54" t="str">
        <f t="shared" si="5"/>
        <v>0988639911</v>
      </c>
    </row>
    <row r="559" spans="1:40" ht="13.5" customHeight="1">
      <c r="A559" s="25">
        <v>554</v>
      </c>
      <c r="B559" s="28" t="s">
        <v>74</v>
      </c>
      <c r="C559" s="28"/>
      <c r="D559" s="32" t="s">
        <v>80</v>
      </c>
      <c r="E559" s="28" t="s">
        <v>82</v>
      </c>
      <c r="F559" s="32" t="s">
        <v>83</v>
      </c>
      <c r="G559" s="28" t="s">
        <v>84</v>
      </c>
      <c r="H559" s="32" t="s">
        <v>85</v>
      </c>
      <c r="I559" s="28" t="s">
        <v>86</v>
      </c>
      <c r="J559" s="32" t="s">
        <v>210</v>
      </c>
      <c r="K559" s="28" t="s">
        <v>209</v>
      </c>
      <c r="L559" s="28" t="s">
        <v>4718</v>
      </c>
      <c r="M559" s="34">
        <v>42564</v>
      </c>
      <c r="N559" s="34"/>
      <c r="O559" s="28" t="s">
        <v>213</v>
      </c>
      <c r="P559" s="28" t="s">
        <v>151</v>
      </c>
      <c r="Q559" s="28" t="s">
        <v>7228</v>
      </c>
      <c r="R559" s="28" t="s">
        <v>7229</v>
      </c>
      <c r="S559" s="28"/>
      <c r="T559" s="28" t="s">
        <v>7230</v>
      </c>
      <c r="U559" s="28" t="s">
        <v>7319</v>
      </c>
      <c r="V559" s="28"/>
      <c r="W559" s="34">
        <v>43588</v>
      </c>
      <c r="X559" s="34">
        <v>43618</v>
      </c>
      <c r="Y559" s="36">
        <v>800338</v>
      </c>
      <c r="Z559" s="36"/>
      <c r="AA559" s="34"/>
      <c r="AB559" s="32"/>
      <c r="AC559" s="36">
        <v>800338</v>
      </c>
      <c r="AD559" s="36"/>
      <c r="AE559" s="28" t="s">
        <v>95</v>
      </c>
      <c r="AF559" s="40">
        <f t="shared" si="0"/>
        <v>3</v>
      </c>
      <c r="AG559" s="40">
        <f t="shared" si="1"/>
        <v>5</v>
      </c>
      <c r="AH559" s="40" t="str">
        <f t="shared" si="2"/>
        <v>56887875935</v>
      </c>
      <c r="AI559" s="44">
        <f t="shared" si="3"/>
        <v>800338</v>
      </c>
      <c r="AJ559" s="47" t="str">
        <f>IF(AD559&lt;10000,IFERROR(VLOOKUP(AH559,'BK06'!$X$9:$Y$1196,2,0),""),AD559)</f>
        <v/>
      </c>
      <c r="AK559" s="49" t="str">
        <f>IFERROR(VLOOKUP(AH559,'BK06'!$X$9:$Z$1164,3,0),"")</f>
        <v/>
      </c>
      <c r="AL559" s="40"/>
      <c r="AM559" s="51" t="str">
        <f t="shared" si="10"/>
        <v>QK co HDBH so 568878759 can phai dong phi 800338d vao ngay 3/5. Vui long lien he TVV de duoc ho tro thu phi!</v>
      </c>
      <c r="AN559" s="54" t="str">
        <f t="shared" si="5"/>
        <v>096920456001694672666</v>
      </c>
    </row>
    <row r="560" spans="1:40" ht="13.5" customHeight="1">
      <c r="A560" s="25">
        <v>555</v>
      </c>
      <c r="B560" s="28" t="s">
        <v>74</v>
      </c>
      <c r="C560" s="28"/>
      <c r="D560" s="32" t="s">
        <v>80</v>
      </c>
      <c r="E560" s="28" t="s">
        <v>82</v>
      </c>
      <c r="F560" s="32" t="s">
        <v>83</v>
      </c>
      <c r="G560" s="28" t="s">
        <v>84</v>
      </c>
      <c r="H560" s="32" t="s">
        <v>7361</v>
      </c>
      <c r="I560" s="28" t="s">
        <v>113</v>
      </c>
      <c r="J560" s="32" t="s">
        <v>4628</v>
      </c>
      <c r="K560" s="28" t="s">
        <v>4629</v>
      </c>
      <c r="L560" s="28" t="s">
        <v>89</v>
      </c>
      <c r="M560" s="34">
        <v>43124</v>
      </c>
      <c r="N560" s="34"/>
      <c r="O560" s="28" t="s">
        <v>7364</v>
      </c>
      <c r="P560" s="28" t="s">
        <v>4629</v>
      </c>
      <c r="Q560" s="28" t="s">
        <v>7366</v>
      </c>
      <c r="R560" s="28"/>
      <c r="S560" s="28"/>
      <c r="T560" s="28" t="s">
        <v>4924</v>
      </c>
      <c r="U560" s="28" t="s">
        <v>7369</v>
      </c>
      <c r="V560" s="28"/>
      <c r="W560" s="34">
        <v>43592</v>
      </c>
      <c r="X560" s="34">
        <v>43957</v>
      </c>
      <c r="Y560" s="36">
        <v>12011320</v>
      </c>
      <c r="Z560" s="36"/>
      <c r="AA560" s="34"/>
      <c r="AB560" s="32"/>
      <c r="AC560" s="36">
        <v>12011320</v>
      </c>
      <c r="AD560" s="36"/>
      <c r="AE560" s="28" t="s">
        <v>95</v>
      </c>
      <c r="AF560" s="40">
        <f t="shared" si="0"/>
        <v>7</v>
      </c>
      <c r="AG560" s="40">
        <f t="shared" si="1"/>
        <v>5</v>
      </c>
      <c r="AH560" s="40" t="str">
        <f t="shared" si="2"/>
        <v>56923722375</v>
      </c>
      <c r="AI560" s="44">
        <f t="shared" si="3"/>
        <v>12011320</v>
      </c>
      <c r="AJ560" s="47" t="str">
        <f>IF(AD560&lt;10000,IFERROR(VLOOKUP(AH560,'BK06'!$X$9:$Y$1196,2,0),""),AD560)</f>
        <v/>
      </c>
      <c r="AK560" s="49" t="str">
        <f>IFERROR(VLOOKUP(AH560,'BK06'!$X$9:$Z$1164,3,0),"")</f>
        <v/>
      </c>
      <c r="AL560" s="40"/>
      <c r="AM560" s="51" t="str">
        <f t="shared" si="10"/>
        <v>QK co HDBH so 569237223 can phai dong phi 12011320d vao ngay 7/5. Vui long lien he TVV de duoc ho tro thu phi!</v>
      </c>
      <c r="AN560" s="54" t="str">
        <f t="shared" si="5"/>
        <v>0934352258</v>
      </c>
    </row>
    <row r="561" spans="1:40" ht="13.5" customHeight="1">
      <c r="A561" s="25">
        <v>556</v>
      </c>
      <c r="B561" s="28" t="s">
        <v>74</v>
      </c>
      <c r="C561" s="28"/>
      <c r="D561" s="32" t="s">
        <v>80</v>
      </c>
      <c r="E561" s="28" t="s">
        <v>82</v>
      </c>
      <c r="F561" s="32" t="s">
        <v>83</v>
      </c>
      <c r="G561" s="28" t="s">
        <v>84</v>
      </c>
      <c r="H561" s="32" t="s">
        <v>7361</v>
      </c>
      <c r="I561" s="28" t="s">
        <v>113</v>
      </c>
      <c r="J561" s="32" t="s">
        <v>4628</v>
      </c>
      <c r="K561" s="28" t="s">
        <v>4629</v>
      </c>
      <c r="L561" s="28" t="s">
        <v>89</v>
      </c>
      <c r="M561" s="34">
        <v>43124</v>
      </c>
      <c r="N561" s="34"/>
      <c r="O561" s="28" t="s">
        <v>7404</v>
      </c>
      <c r="P561" s="28" t="s">
        <v>7405</v>
      </c>
      <c r="Q561" s="28" t="s">
        <v>7407</v>
      </c>
      <c r="R561" s="28"/>
      <c r="S561" s="28"/>
      <c r="T561" s="28" t="s">
        <v>7409</v>
      </c>
      <c r="U561" s="28" t="s">
        <v>7410</v>
      </c>
      <c r="V561" s="28"/>
      <c r="W561" s="34">
        <v>43592</v>
      </c>
      <c r="X561" s="34">
        <v>43957</v>
      </c>
      <c r="Y561" s="36">
        <v>12011320</v>
      </c>
      <c r="Z561" s="36"/>
      <c r="AA561" s="34"/>
      <c r="AB561" s="32"/>
      <c r="AC561" s="36">
        <v>12011320</v>
      </c>
      <c r="AD561" s="36"/>
      <c r="AE561" s="28" t="s">
        <v>95</v>
      </c>
      <c r="AF561" s="40">
        <f t="shared" si="0"/>
        <v>7</v>
      </c>
      <c r="AG561" s="40">
        <f t="shared" si="1"/>
        <v>5</v>
      </c>
      <c r="AH561" s="40" t="str">
        <f t="shared" si="2"/>
        <v>56923661875</v>
      </c>
      <c r="AI561" s="44">
        <f t="shared" si="3"/>
        <v>12011320</v>
      </c>
      <c r="AJ561" s="47" t="str">
        <f>IF(AD561&lt;10000,IFERROR(VLOOKUP(AH561,'BK06'!$X$9:$Y$1196,2,0),""),AD561)</f>
        <v/>
      </c>
      <c r="AK561" s="49" t="str">
        <f>IFERROR(VLOOKUP(AH561,'BK06'!$X$9:$Z$1164,3,0),"")</f>
        <v/>
      </c>
      <c r="AL561" s="40"/>
      <c r="AM561" s="51" t="str">
        <f t="shared" si="10"/>
        <v>QK co HDBH so 569236618 can phai dong phi 12011320d vao ngay 7/5. Vui long lien he TVV de duoc ho tro thu phi!</v>
      </c>
      <c r="AN561" s="54" t="str">
        <f t="shared" si="5"/>
        <v>01694041988</v>
      </c>
    </row>
    <row r="562" spans="1:40" ht="13.5" customHeight="1">
      <c r="A562" s="25">
        <v>557</v>
      </c>
      <c r="B562" s="28" t="s">
        <v>74</v>
      </c>
      <c r="C562" s="28"/>
      <c r="D562" s="32" t="s">
        <v>80</v>
      </c>
      <c r="E562" s="28" t="s">
        <v>82</v>
      </c>
      <c r="F562" s="32" t="s">
        <v>83</v>
      </c>
      <c r="G562" s="28" t="s">
        <v>84</v>
      </c>
      <c r="H562" s="32" t="s">
        <v>7361</v>
      </c>
      <c r="I562" s="28" t="s">
        <v>113</v>
      </c>
      <c r="J562" s="32" t="s">
        <v>4628</v>
      </c>
      <c r="K562" s="28" t="s">
        <v>4629</v>
      </c>
      <c r="L562" s="28" t="s">
        <v>89</v>
      </c>
      <c r="M562" s="34">
        <v>43124</v>
      </c>
      <c r="N562" s="34"/>
      <c r="O562" s="28" t="s">
        <v>7448</v>
      </c>
      <c r="P562" s="28" t="s">
        <v>7449</v>
      </c>
      <c r="Q562" s="28" t="s">
        <v>7450</v>
      </c>
      <c r="R562" s="28"/>
      <c r="S562" s="28"/>
      <c r="T562" s="28" t="s">
        <v>7451</v>
      </c>
      <c r="U562" s="28" t="s">
        <v>7452</v>
      </c>
      <c r="V562" s="28"/>
      <c r="W562" s="34">
        <v>43606</v>
      </c>
      <c r="X562" s="34">
        <v>43636</v>
      </c>
      <c r="Y562" s="36">
        <v>1000000</v>
      </c>
      <c r="Z562" s="36"/>
      <c r="AA562" s="34"/>
      <c r="AB562" s="32"/>
      <c r="AC562" s="36">
        <v>1000000</v>
      </c>
      <c r="AD562" s="36"/>
      <c r="AE562" s="28" t="s">
        <v>95</v>
      </c>
      <c r="AF562" s="40">
        <f t="shared" si="0"/>
        <v>21</v>
      </c>
      <c r="AG562" s="40">
        <f t="shared" si="1"/>
        <v>5</v>
      </c>
      <c r="AH562" s="40" t="str">
        <f t="shared" si="2"/>
        <v>569226807215</v>
      </c>
      <c r="AI562" s="44">
        <f t="shared" si="3"/>
        <v>1000000</v>
      </c>
      <c r="AJ562" s="47" t="str">
        <f>IF(AD562&lt;10000,IFERROR(VLOOKUP(AH562,'BK06'!$X$9:$Y$1196,2,0),""),AD562)</f>
        <v/>
      </c>
      <c r="AK562" s="49" t="str">
        <f>IFERROR(VLOOKUP(AH562,'BK06'!$X$9:$Z$1164,3,0),"")</f>
        <v/>
      </c>
      <c r="AL562" s="40"/>
      <c r="AM562" s="51" t="str">
        <f t="shared" si="10"/>
        <v>QK co HDBH so 569226807 can phai dong phi 1000000d vao ngay 21/5. Vui long lien he TVV de duoc ho tro thu phi!</v>
      </c>
      <c r="AN562" s="54" t="str">
        <f t="shared" si="5"/>
        <v>0974507086</v>
      </c>
    </row>
    <row r="563" spans="1:40" ht="13.5" customHeight="1">
      <c r="A563" s="25">
        <v>558</v>
      </c>
      <c r="B563" s="28" t="s">
        <v>74</v>
      </c>
      <c r="C563" s="28"/>
      <c r="D563" s="32" t="s">
        <v>80</v>
      </c>
      <c r="E563" s="28" t="s">
        <v>82</v>
      </c>
      <c r="F563" s="32" t="s">
        <v>83</v>
      </c>
      <c r="G563" s="28" t="s">
        <v>84</v>
      </c>
      <c r="H563" s="32" t="s">
        <v>7361</v>
      </c>
      <c r="I563" s="28" t="s">
        <v>113</v>
      </c>
      <c r="J563" s="32" t="s">
        <v>4628</v>
      </c>
      <c r="K563" s="28" t="s">
        <v>4629</v>
      </c>
      <c r="L563" s="28" t="s">
        <v>89</v>
      </c>
      <c r="M563" s="34">
        <v>43124</v>
      </c>
      <c r="N563" s="34"/>
      <c r="O563" s="28" t="s">
        <v>7484</v>
      </c>
      <c r="P563" s="28" t="s">
        <v>7485</v>
      </c>
      <c r="Q563" s="28" t="s">
        <v>7486</v>
      </c>
      <c r="R563" s="28" t="s">
        <v>7487</v>
      </c>
      <c r="S563" s="28"/>
      <c r="T563" s="28"/>
      <c r="U563" s="28" t="s">
        <v>7490</v>
      </c>
      <c r="V563" s="28"/>
      <c r="W563" s="34">
        <v>43607</v>
      </c>
      <c r="X563" s="34">
        <v>43972</v>
      </c>
      <c r="Y563" s="36">
        <v>5919600</v>
      </c>
      <c r="Z563" s="36"/>
      <c r="AA563" s="34"/>
      <c r="AB563" s="32"/>
      <c r="AC563" s="36">
        <v>5919600</v>
      </c>
      <c r="AD563" s="36"/>
      <c r="AE563" s="28" t="s">
        <v>180</v>
      </c>
      <c r="AF563" s="40">
        <f t="shared" si="0"/>
        <v>22</v>
      </c>
      <c r="AG563" s="40">
        <f t="shared" si="1"/>
        <v>5</v>
      </c>
      <c r="AH563" s="40" t="str">
        <f t="shared" si="2"/>
        <v>05708700001208225</v>
      </c>
      <c r="AI563" s="44">
        <f t="shared" si="3"/>
        <v>5919600</v>
      </c>
      <c r="AJ563" s="47" t="str">
        <f>IF(AD563&lt;10000,IFERROR(VLOOKUP(AH563,'BK06'!$X$9:$Y$1196,2,0),""),AD563)</f>
        <v/>
      </c>
      <c r="AK563" s="49" t="str">
        <f>IFERROR(VLOOKUP(AH563,'BK06'!$X$9:$Z$1164,3,0),"")</f>
        <v/>
      </c>
      <c r="AL563" s="40"/>
      <c r="AM563" s="51" t="str">
        <f t="shared" si="10"/>
        <v>QK co HDBH so 05708700001208 can phai dong phi 5919600d vao ngay 22/5. Vui long lien he TVV de duoc ho tro thu phi!</v>
      </c>
      <c r="AN563" s="54" t="str">
        <f t="shared" si="5"/>
        <v>0342412222</v>
      </c>
    </row>
    <row r="564" spans="1:40" ht="13.5" customHeight="1">
      <c r="A564" s="25">
        <v>559</v>
      </c>
      <c r="B564" s="28" t="s">
        <v>74</v>
      </c>
      <c r="C564" s="28"/>
      <c r="D564" s="32" t="s">
        <v>80</v>
      </c>
      <c r="E564" s="28" t="s">
        <v>82</v>
      </c>
      <c r="F564" s="32" t="s">
        <v>83</v>
      </c>
      <c r="G564" s="28" t="s">
        <v>84</v>
      </c>
      <c r="H564" s="32" t="s">
        <v>7361</v>
      </c>
      <c r="I564" s="28" t="s">
        <v>113</v>
      </c>
      <c r="J564" s="32" t="s">
        <v>4628</v>
      </c>
      <c r="K564" s="28" t="s">
        <v>4629</v>
      </c>
      <c r="L564" s="28" t="s">
        <v>89</v>
      </c>
      <c r="M564" s="34">
        <v>43124</v>
      </c>
      <c r="N564" s="34"/>
      <c r="O564" s="28" t="s">
        <v>7661</v>
      </c>
      <c r="P564" s="28" t="s">
        <v>4629</v>
      </c>
      <c r="Q564" s="28" t="s">
        <v>7366</v>
      </c>
      <c r="R564" s="28"/>
      <c r="S564" s="28"/>
      <c r="T564" s="28" t="s">
        <v>4924</v>
      </c>
      <c r="U564" s="28" t="s">
        <v>7663</v>
      </c>
      <c r="V564" s="28"/>
      <c r="W564" s="34">
        <v>43613</v>
      </c>
      <c r="X564" s="34">
        <v>43643</v>
      </c>
      <c r="Y564" s="36">
        <v>1000000</v>
      </c>
      <c r="Z564" s="36"/>
      <c r="AA564" s="34"/>
      <c r="AB564" s="32"/>
      <c r="AC564" s="36"/>
      <c r="AD564" s="36"/>
      <c r="AE564" s="28" t="s">
        <v>95</v>
      </c>
      <c r="AF564" s="40">
        <f t="shared" si="0"/>
        <v>28</v>
      </c>
      <c r="AG564" s="40">
        <f t="shared" si="1"/>
        <v>5</v>
      </c>
      <c r="AH564" s="40" t="str">
        <f t="shared" si="2"/>
        <v>569271002285</v>
      </c>
      <c r="AI564" s="44" t="str">
        <f t="shared" si="3"/>
        <v/>
      </c>
      <c r="AJ564" s="47" t="str">
        <f>IF(AD564&lt;10000,IFERROR(VLOOKUP(AH564,'BK06'!$X$9:$Y$1196,2,0),""),AD564)</f>
        <v/>
      </c>
      <c r="AK564" s="49" t="str">
        <f>IFERROR(VLOOKUP(AH564,'BK06'!$X$9:$Z$1164,3,0),"")</f>
        <v/>
      </c>
      <c r="AL564" s="40"/>
      <c r="AM564" s="51" t="str">
        <f t="shared" si="10"/>
        <v>QK co HDBH so 569271002 can phai dong phi 1000000d vao ngay 28/5. Vui long lien he TVV de duoc ho tro thu phi!</v>
      </c>
      <c r="AN564" s="54" t="str">
        <f t="shared" si="5"/>
        <v>0934352258</v>
      </c>
    </row>
    <row r="565" spans="1:40" ht="13.5" customHeight="1">
      <c r="A565" s="25">
        <v>560</v>
      </c>
      <c r="B565" s="28" t="s">
        <v>74</v>
      </c>
      <c r="C565" s="28"/>
      <c r="D565" s="32" t="s">
        <v>80</v>
      </c>
      <c r="E565" s="28" t="s">
        <v>82</v>
      </c>
      <c r="F565" s="32" t="s">
        <v>83</v>
      </c>
      <c r="G565" s="28" t="s">
        <v>84</v>
      </c>
      <c r="H565" s="32" t="s">
        <v>7361</v>
      </c>
      <c r="I565" s="28" t="s">
        <v>113</v>
      </c>
      <c r="J565" s="32" t="s">
        <v>4628</v>
      </c>
      <c r="K565" s="28" t="s">
        <v>4629</v>
      </c>
      <c r="L565" s="28" t="s">
        <v>89</v>
      </c>
      <c r="M565" s="34">
        <v>43124</v>
      </c>
      <c r="N565" s="34"/>
      <c r="O565" s="28" t="s">
        <v>7705</v>
      </c>
      <c r="P565" s="28" t="s">
        <v>7706</v>
      </c>
      <c r="Q565" s="28" t="s">
        <v>7708</v>
      </c>
      <c r="R565" s="28"/>
      <c r="S565" s="28"/>
      <c r="T565" s="28" t="s">
        <v>4924</v>
      </c>
      <c r="U565" s="28" t="s">
        <v>7710</v>
      </c>
      <c r="V565" s="28"/>
      <c r="W565" s="34">
        <v>43613</v>
      </c>
      <c r="X565" s="34">
        <v>43643</v>
      </c>
      <c r="Y565" s="36">
        <v>1000000</v>
      </c>
      <c r="Z565" s="36"/>
      <c r="AA565" s="34"/>
      <c r="AB565" s="32"/>
      <c r="AC565" s="36"/>
      <c r="AD565" s="36"/>
      <c r="AE565" s="28" t="s">
        <v>95</v>
      </c>
      <c r="AF565" s="40">
        <f t="shared" si="0"/>
        <v>28</v>
      </c>
      <c r="AG565" s="40">
        <f t="shared" si="1"/>
        <v>5</v>
      </c>
      <c r="AH565" s="40" t="str">
        <f t="shared" si="2"/>
        <v>569271124285</v>
      </c>
      <c r="AI565" s="44" t="str">
        <f t="shared" si="3"/>
        <v/>
      </c>
      <c r="AJ565" s="47" t="str">
        <f>IF(AD565&lt;10000,IFERROR(VLOOKUP(AH565,'BK06'!$X$9:$Y$1196,2,0),""),AD565)</f>
        <v/>
      </c>
      <c r="AK565" s="49" t="str">
        <f>IFERROR(VLOOKUP(AH565,'BK06'!$X$9:$Z$1164,3,0),"")</f>
        <v/>
      </c>
      <c r="AL565" s="40"/>
      <c r="AM565" s="51" t="str">
        <f t="shared" si="10"/>
        <v>QK co HDBH so 569271124 can phai dong phi 1000000d vao ngay 28/5. Vui long lien he TVV de duoc ho tro thu phi!</v>
      </c>
      <c r="AN565" s="54" t="str">
        <f t="shared" si="5"/>
        <v>0934352258</v>
      </c>
    </row>
    <row r="566" spans="1:40" ht="13.5" customHeight="1">
      <c r="A566" s="25">
        <v>561</v>
      </c>
      <c r="B566" s="28" t="s">
        <v>74</v>
      </c>
      <c r="C566" s="28"/>
      <c r="D566" s="32" t="s">
        <v>80</v>
      </c>
      <c r="E566" s="28" t="s">
        <v>82</v>
      </c>
      <c r="F566" s="32" t="s">
        <v>7749</v>
      </c>
      <c r="G566" s="28" t="s">
        <v>98</v>
      </c>
      <c r="H566" s="32" t="s">
        <v>7752</v>
      </c>
      <c r="I566" s="28" t="s">
        <v>16</v>
      </c>
      <c r="J566" s="32" t="s">
        <v>4538</v>
      </c>
      <c r="K566" s="28" t="s">
        <v>4537</v>
      </c>
      <c r="L566" s="28" t="s">
        <v>89</v>
      </c>
      <c r="M566" s="34">
        <v>43047</v>
      </c>
      <c r="N566" s="34"/>
      <c r="O566" s="28" t="s">
        <v>4541</v>
      </c>
      <c r="P566" s="28" t="s">
        <v>4542</v>
      </c>
      <c r="Q566" s="28" t="s">
        <v>7756</v>
      </c>
      <c r="R566" s="28"/>
      <c r="S566" s="28" t="s">
        <v>5894</v>
      </c>
      <c r="T566" s="28" t="s">
        <v>7757</v>
      </c>
      <c r="U566" s="28" t="s">
        <v>4540</v>
      </c>
      <c r="V566" s="28"/>
      <c r="W566" s="34">
        <v>43604</v>
      </c>
      <c r="X566" s="34">
        <v>43634</v>
      </c>
      <c r="Y566" s="36">
        <v>1250000</v>
      </c>
      <c r="Z566" s="36">
        <v>1250000</v>
      </c>
      <c r="AA566" s="34">
        <v>43613</v>
      </c>
      <c r="AB566" s="32"/>
      <c r="AC566" s="36">
        <v>1250000</v>
      </c>
      <c r="AD566" s="36"/>
      <c r="AE566" s="28" t="s">
        <v>95</v>
      </c>
      <c r="AF566" s="40">
        <f t="shared" si="0"/>
        <v>19</v>
      </c>
      <c r="AG566" s="40">
        <f t="shared" si="1"/>
        <v>5</v>
      </c>
      <c r="AH566" s="40" t="str">
        <f t="shared" si="2"/>
        <v>569162486195</v>
      </c>
      <c r="AI566" s="44">
        <f t="shared" si="3"/>
        <v>1250000</v>
      </c>
      <c r="AJ566" s="47">
        <f>IF(AD566&lt;10000,IFERROR(VLOOKUP(AH566,'BK06'!$X$9:$Y$1196,2,0),""),AD566)</f>
        <v>1250000</v>
      </c>
      <c r="AK566" s="49">
        <f>IFERROR(VLOOKUP(AH566,'BK06'!$X$9:$Z$1164,3,0),"")</f>
        <v>0</v>
      </c>
      <c r="AL566" s="40"/>
      <c r="AM566" s="51" t="str">
        <f t="shared" si="10"/>
        <v>QK co HDBH so 569162486 can phai dong phi 1250000d vao ngay 19/5. Vui long lien he TVV de duoc ho tro thu phi!</v>
      </c>
      <c r="AN566" s="54" t="str">
        <f t="shared" si="5"/>
        <v>03323898880986933670</v>
      </c>
    </row>
    <row r="567" spans="1:40" ht="13.5" customHeight="1">
      <c r="A567" s="25">
        <v>562</v>
      </c>
      <c r="B567" s="28" t="s">
        <v>74</v>
      </c>
      <c r="C567" s="28"/>
      <c r="D567" s="32" t="s">
        <v>80</v>
      </c>
      <c r="E567" s="28" t="s">
        <v>82</v>
      </c>
      <c r="F567" s="32" t="s">
        <v>7749</v>
      </c>
      <c r="G567" s="28" t="s">
        <v>98</v>
      </c>
      <c r="H567" s="32" t="s">
        <v>7752</v>
      </c>
      <c r="I567" s="28" t="s">
        <v>16</v>
      </c>
      <c r="J567" s="32" t="s">
        <v>4630</v>
      </c>
      <c r="K567" s="28" t="s">
        <v>4631</v>
      </c>
      <c r="L567" s="28" t="s">
        <v>4882</v>
      </c>
      <c r="M567" s="34">
        <v>43258</v>
      </c>
      <c r="N567" s="34"/>
      <c r="O567" s="28" t="s">
        <v>7779</v>
      </c>
      <c r="P567" s="28" t="s">
        <v>7781</v>
      </c>
      <c r="Q567" s="28" t="s">
        <v>7782</v>
      </c>
      <c r="R567" s="28"/>
      <c r="S567" s="28"/>
      <c r="T567" s="28" t="s">
        <v>7784</v>
      </c>
      <c r="U567" s="28" t="s">
        <v>7785</v>
      </c>
      <c r="V567" s="28"/>
      <c r="W567" s="34">
        <v>43603</v>
      </c>
      <c r="X567" s="34">
        <v>43633</v>
      </c>
      <c r="Y567" s="36">
        <v>1078880</v>
      </c>
      <c r="Z567" s="36"/>
      <c r="AA567" s="34"/>
      <c r="AB567" s="32"/>
      <c r="AC567" s="36">
        <v>1078880</v>
      </c>
      <c r="AD567" s="36"/>
      <c r="AE567" s="28" t="s">
        <v>95</v>
      </c>
      <c r="AF567" s="40">
        <f t="shared" si="0"/>
        <v>18</v>
      </c>
      <c r="AG567" s="40">
        <f t="shared" si="1"/>
        <v>5</v>
      </c>
      <c r="AH567" s="40" t="str">
        <f t="shared" si="2"/>
        <v>569482364185</v>
      </c>
      <c r="AI567" s="44">
        <f t="shared" si="3"/>
        <v>1078880</v>
      </c>
      <c r="AJ567" s="47" t="str">
        <f>IF(AD567&lt;10000,IFERROR(VLOOKUP(AH567,'BK06'!$X$9:$Y$1196,2,0),""),AD567)</f>
        <v/>
      </c>
      <c r="AK567" s="49" t="str">
        <f>IFERROR(VLOOKUP(AH567,'BK06'!$X$9:$Z$1164,3,0),"")</f>
        <v/>
      </c>
      <c r="AL567" s="40"/>
      <c r="AM567" s="51" t="str">
        <f t="shared" si="10"/>
        <v>QK co HDBH so 569482364 can phai dong phi 1078880d vao ngay 18/5. Vui long lien he TVV de duoc ho tro thu phi!</v>
      </c>
      <c r="AN567" s="54" t="str">
        <f t="shared" si="5"/>
        <v>0974852650</v>
      </c>
    </row>
    <row r="568" spans="1:40" ht="13.5" customHeight="1">
      <c r="A568" s="25">
        <v>563</v>
      </c>
      <c r="B568" s="28" t="s">
        <v>74</v>
      </c>
      <c r="C568" s="28"/>
      <c r="D568" s="32" t="s">
        <v>80</v>
      </c>
      <c r="E568" s="28" t="s">
        <v>82</v>
      </c>
      <c r="F568" s="32" t="s">
        <v>7749</v>
      </c>
      <c r="G568" s="28" t="s">
        <v>98</v>
      </c>
      <c r="H568" s="32" t="s">
        <v>7752</v>
      </c>
      <c r="I568" s="28" t="s">
        <v>16</v>
      </c>
      <c r="J568" s="32" t="s">
        <v>4630</v>
      </c>
      <c r="K568" s="28" t="s">
        <v>4631</v>
      </c>
      <c r="L568" s="28" t="s">
        <v>4882</v>
      </c>
      <c r="M568" s="34">
        <v>43258</v>
      </c>
      <c r="N568" s="34"/>
      <c r="O568" s="28" t="s">
        <v>7815</v>
      </c>
      <c r="P568" s="28" t="s">
        <v>1326</v>
      </c>
      <c r="Q568" s="28" t="s">
        <v>7782</v>
      </c>
      <c r="R568" s="28"/>
      <c r="S568" s="28"/>
      <c r="T568" s="28" t="s">
        <v>7817</v>
      </c>
      <c r="U568" s="28" t="s">
        <v>7818</v>
      </c>
      <c r="V568" s="28"/>
      <c r="W568" s="34">
        <v>43603</v>
      </c>
      <c r="X568" s="34">
        <v>43633</v>
      </c>
      <c r="Y568" s="36">
        <v>1098000</v>
      </c>
      <c r="Z568" s="36"/>
      <c r="AA568" s="34"/>
      <c r="AB568" s="32"/>
      <c r="AC568" s="36">
        <v>1098000</v>
      </c>
      <c r="AD568" s="36"/>
      <c r="AE568" s="28" t="s">
        <v>95</v>
      </c>
      <c r="AF568" s="40">
        <f t="shared" si="0"/>
        <v>18</v>
      </c>
      <c r="AG568" s="40">
        <f t="shared" si="1"/>
        <v>5</v>
      </c>
      <c r="AH568" s="40" t="str">
        <f t="shared" si="2"/>
        <v>569482302185</v>
      </c>
      <c r="AI568" s="44">
        <f t="shared" si="3"/>
        <v>1098000</v>
      </c>
      <c r="AJ568" s="47" t="str">
        <f>IF(AD568&lt;10000,IFERROR(VLOOKUP(AH568,'BK06'!$X$9:$Y$1196,2,0),""),AD568)</f>
        <v/>
      </c>
      <c r="AK568" s="49" t="str">
        <f>IFERROR(VLOOKUP(AH568,'BK06'!$X$9:$Z$1164,3,0),"")</f>
        <v/>
      </c>
      <c r="AL568" s="40"/>
      <c r="AM568" s="51" t="str">
        <f t="shared" si="10"/>
        <v>QK co HDBH so 569482302 can phai dong phi 1098000d vao ngay 18/5. Vui long lien he TVV de duoc ho tro thu phi!</v>
      </c>
      <c r="AN568" s="54" t="str">
        <f t="shared" si="5"/>
        <v>0981496119</v>
      </c>
    </row>
    <row r="569" spans="1:40" ht="13.5" customHeight="1">
      <c r="A569" s="25">
        <v>564</v>
      </c>
      <c r="B569" s="28" t="s">
        <v>74</v>
      </c>
      <c r="C569" s="28"/>
      <c r="D569" s="32" t="s">
        <v>80</v>
      </c>
      <c r="E569" s="28" t="s">
        <v>82</v>
      </c>
      <c r="F569" s="32" t="s">
        <v>7749</v>
      </c>
      <c r="G569" s="28" t="s">
        <v>98</v>
      </c>
      <c r="H569" s="32" t="s">
        <v>7752</v>
      </c>
      <c r="I569" s="28" t="s">
        <v>16</v>
      </c>
      <c r="J569" s="32" t="s">
        <v>4630</v>
      </c>
      <c r="K569" s="28" t="s">
        <v>4631</v>
      </c>
      <c r="L569" s="28" t="s">
        <v>4882</v>
      </c>
      <c r="M569" s="34">
        <v>43258</v>
      </c>
      <c r="N569" s="34"/>
      <c r="O569" s="28" t="s">
        <v>7845</v>
      </c>
      <c r="P569" s="28" t="s">
        <v>7846</v>
      </c>
      <c r="Q569" s="28" t="s">
        <v>7847</v>
      </c>
      <c r="R569" s="28"/>
      <c r="S569" s="28"/>
      <c r="T569" s="28" t="s">
        <v>7848</v>
      </c>
      <c r="U569" s="28" t="s">
        <v>7849</v>
      </c>
      <c r="V569" s="28"/>
      <c r="W569" s="34">
        <v>43606</v>
      </c>
      <c r="X569" s="34">
        <v>43636</v>
      </c>
      <c r="Y569" s="36">
        <v>1091540</v>
      </c>
      <c r="Z569" s="36"/>
      <c r="AA569" s="34"/>
      <c r="AB569" s="32"/>
      <c r="AC569" s="36">
        <v>1091540</v>
      </c>
      <c r="AD569" s="36"/>
      <c r="AE569" s="28" t="s">
        <v>95</v>
      </c>
      <c r="AF569" s="40">
        <f t="shared" si="0"/>
        <v>21</v>
      </c>
      <c r="AG569" s="40">
        <f t="shared" si="1"/>
        <v>5</v>
      </c>
      <c r="AH569" s="40" t="str">
        <f t="shared" si="2"/>
        <v>569406565215</v>
      </c>
      <c r="AI569" s="44">
        <f t="shared" si="3"/>
        <v>1091540</v>
      </c>
      <c r="AJ569" s="47" t="str">
        <f>IF(AD569&lt;10000,IFERROR(VLOOKUP(AH569,'BK06'!$X$9:$Y$1196,2,0),""),AD569)</f>
        <v/>
      </c>
      <c r="AK569" s="49" t="str">
        <f>IFERROR(VLOOKUP(AH569,'BK06'!$X$9:$Z$1164,3,0),"")</f>
        <v/>
      </c>
      <c r="AL569" s="40"/>
      <c r="AM569" s="51" t="str">
        <f t="shared" si="10"/>
        <v>QK co HDBH so 569406565 can phai dong phi 1091540d vao ngay 21/5. Vui long lien he TVV de duoc ho tro thu phi!</v>
      </c>
      <c r="AN569" s="54" t="str">
        <f t="shared" si="5"/>
        <v>0962325662</v>
      </c>
    </row>
    <row r="570" spans="1:40" ht="13.5" customHeight="1">
      <c r="A570" s="25">
        <v>565</v>
      </c>
      <c r="B570" s="28" t="s">
        <v>74</v>
      </c>
      <c r="C570" s="28"/>
      <c r="D570" s="32" t="s">
        <v>80</v>
      </c>
      <c r="E570" s="28" t="s">
        <v>82</v>
      </c>
      <c r="F570" s="32" t="s">
        <v>7749</v>
      </c>
      <c r="G570" s="28" t="s">
        <v>98</v>
      </c>
      <c r="H570" s="32" t="s">
        <v>7752</v>
      </c>
      <c r="I570" s="28" t="s">
        <v>16</v>
      </c>
      <c r="J570" s="32" t="s">
        <v>4630</v>
      </c>
      <c r="K570" s="28" t="s">
        <v>4631</v>
      </c>
      <c r="L570" s="28" t="s">
        <v>4882</v>
      </c>
      <c r="M570" s="34">
        <v>43258</v>
      </c>
      <c r="N570" s="34"/>
      <c r="O570" s="28" t="s">
        <v>7879</v>
      </c>
      <c r="P570" s="28" t="s">
        <v>7880</v>
      </c>
      <c r="Q570" s="28" t="s">
        <v>7881</v>
      </c>
      <c r="R570" s="28"/>
      <c r="S570" s="28"/>
      <c r="T570" s="28" t="s">
        <v>7883</v>
      </c>
      <c r="U570" s="28" t="s">
        <v>7884</v>
      </c>
      <c r="V570" s="28"/>
      <c r="W570" s="34">
        <v>43611</v>
      </c>
      <c r="X570" s="34">
        <v>43641</v>
      </c>
      <c r="Y570" s="36">
        <v>1150900</v>
      </c>
      <c r="Z570" s="36"/>
      <c r="AA570" s="34"/>
      <c r="AB570" s="32"/>
      <c r="AC570" s="36"/>
      <c r="AD570" s="36"/>
      <c r="AE570" s="28" t="s">
        <v>95</v>
      </c>
      <c r="AF570" s="40">
        <f t="shared" si="0"/>
        <v>26</v>
      </c>
      <c r="AG570" s="40">
        <f t="shared" si="1"/>
        <v>5</v>
      </c>
      <c r="AH570" s="40" t="str">
        <f t="shared" si="2"/>
        <v>569488720265</v>
      </c>
      <c r="AI570" s="44" t="str">
        <f t="shared" si="3"/>
        <v/>
      </c>
      <c r="AJ570" s="47" t="str">
        <f>IF(AD570&lt;10000,IFERROR(VLOOKUP(AH570,'BK06'!$X$9:$Y$1196,2,0),""),AD570)</f>
        <v/>
      </c>
      <c r="AK570" s="49" t="str">
        <f>IFERROR(VLOOKUP(AH570,'BK06'!$X$9:$Z$1164,3,0),"")</f>
        <v/>
      </c>
      <c r="AL570" s="40"/>
      <c r="AM570" s="51" t="str">
        <f t="shared" si="10"/>
        <v>QK co HDBH so 569488720 can phai dong phi 1150900d vao ngay 26/5. Vui long lien he TVV de duoc ho tro thu phi!</v>
      </c>
      <c r="AN570" s="54" t="str">
        <f t="shared" si="5"/>
        <v>0968157913</v>
      </c>
    </row>
    <row r="571" spans="1:40" ht="13.5" customHeight="1">
      <c r="A571" s="25">
        <v>566</v>
      </c>
      <c r="B571" s="28" t="s">
        <v>74</v>
      </c>
      <c r="C571" s="28"/>
      <c r="D571" s="32" t="s">
        <v>80</v>
      </c>
      <c r="E571" s="28" t="s">
        <v>82</v>
      </c>
      <c r="F571" s="32" t="s">
        <v>7749</v>
      </c>
      <c r="G571" s="28" t="s">
        <v>98</v>
      </c>
      <c r="H571" s="32" t="s">
        <v>7752</v>
      </c>
      <c r="I571" s="28" t="s">
        <v>16</v>
      </c>
      <c r="J571" s="32" t="s">
        <v>5051</v>
      </c>
      <c r="K571" s="28" t="s">
        <v>5052</v>
      </c>
      <c r="L571" s="28" t="s">
        <v>89</v>
      </c>
      <c r="M571" s="34">
        <v>43516</v>
      </c>
      <c r="N571" s="34"/>
      <c r="O571" s="28" t="s">
        <v>7913</v>
      </c>
      <c r="P571" s="28" t="s">
        <v>7914</v>
      </c>
      <c r="Q571" s="28" t="s">
        <v>7916</v>
      </c>
      <c r="R571" s="28"/>
      <c r="S571" s="28"/>
      <c r="T571" s="28" t="s">
        <v>7918</v>
      </c>
      <c r="U571" s="28" t="s">
        <v>7919</v>
      </c>
      <c r="V571" s="28"/>
      <c r="W571" s="34">
        <v>43615</v>
      </c>
      <c r="X571" s="34">
        <v>43645</v>
      </c>
      <c r="Y571" s="36">
        <v>1061500</v>
      </c>
      <c r="Z571" s="36"/>
      <c r="AA571" s="34"/>
      <c r="AB571" s="32"/>
      <c r="AC571" s="36"/>
      <c r="AD571" s="36"/>
      <c r="AE571" s="28" t="s">
        <v>95</v>
      </c>
      <c r="AF571" s="40">
        <f t="shared" si="0"/>
        <v>30</v>
      </c>
      <c r="AG571" s="40">
        <f t="shared" si="1"/>
        <v>5</v>
      </c>
      <c r="AH571" s="40" t="str">
        <f t="shared" si="2"/>
        <v>569488544305</v>
      </c>
      <c r="AI571" s="44" t="str">
        <f t="shared" si="3"/>
        <v/>
      </c>
      <c r="AJ571" s="47" t="str">
        <f>IF(AD571&lt;10000,IFERROR(VLOOKUP(AH571,'BK06'!$X$9:$Y$1196,2,0),""),AD571)</f>
        <v/>
      </c>
      <c r="AK571" s="49" t="str">
        <f>IFERROR(VLOOKUP(AH571,'BK06'!$X$9:$Z$1164,3,0),"")</f>
        <v/>
      </c>
      <c r="AL571" s="40"/>
      <c r="AM571" s="51" t="str">
        <f t="shared" si="10"/>
        <v>QK co HDBH so 569488544 can phai dong phi 1061500d vao ngay 30/5. Vui long lien he TVV de duoc ho tro thu phi!</v>
      </c>
      <c r="AN571" s="54" t="str">
        <f t="shared" si="5"/>
        <v>0916583886</v>
      </c>
    </row>
    <row r="572" spans="1:40" ht="13.5" customHeight="1">
      <c r="A572" s="25">
        <v>567</v>
      </c>
      <c r="B572" s="28" t="s">
        <v>74</v>
      </c>
      <c r="C572" s="28"/>
      <c r="D572" s="32" t="s">
        <v>80</v>
      </c>
      <c r="E572" s="28" t="s">
        <v>82</v>
      </c>
      <c r="F572" s="32" t="s">
        <v>7749</v>
      </c>
      <c r="G572" s="28" t="s">
        <v>98</v>
      </c>
      <c r="H572" s="32" t="s">
        <v>7752</v>
      </c>
      <c r="I572" s="28" t="s">
        <v>16</v>
      </c>
      <c r="J572" s="32" t="s">
        <v>3989</v>
      </c>
      <c r="K572" s="28" t="s">
        <v>3988</v>
      </c>
      <c r="L572" s="28" t="s">
        <v>4116</v>
      </c>
      <c r="M572" s="34">
        <v>42178</v>
      </c>
      <c r="N572" s="34"/>
      <c r="O572" s="28" t="s">
        <v>3992</v>
      </c>
      <c r="P572" s="28" t="s">
        <v>3988</v>
      </c>
      <c r="Q572" s="28" t="s">
        <v>7948</v>
      </c>
      <c r="R572" s="28"/>
      <c r="S572" s="28"/>
      <c r="T572" s="28" t="s">
        <v>5040</v>
      </c>
      <c r="U572" s="28" t="s">
        <v>3991</v>
      </c>
      <c r="V572" s="28"/>
      <c r="W572" s="34">
        <v>43592</v>
      </c>
      <c r="X572" s="34">
        <v>43957</v>
      </c>
      <c r="Y572" s="36">
        <v>16201160</v>
      </c>
      <c r="Z572" s="36">
        <v>16201160</v>
      </c>
      <c r="AA572" s="34">
        <v>43609</v>
      </c>
      <c r="AB572" s="32"/>
      <c r="AC572" s="36">
        <v>16201160</v>
      </c>
      <c r="AD572" s="36"/>
      <c r="AE572" s="28" t="s">
        <v>95</v>
      </c>
      <c r="AF572" s="40">
        <f t="shared" si="0"/>
        <v>7</v>
      </c>
      <c r="AG572" s="40">
        <f t="shared" si="1"/>
        <v>5</v>
      </c>
      <c r="AH572" s="40" t="str">
        <f t="shared" si="2"/>
        <v>56923510775</v>
      </c>
      <c r="AI572" s="44">
        <f t="shared" si="3"/>
        <v>16201160</v>
      </c>
      <c r="AJ572" s="47">
        <f>IF(AD572&lt;10000,IFERROR(VLOOKUP(AH572,'BK06'!$X$9:$Y$1196,2,0),""),AD572)</f>
        <v>16201160</v>
      </c>
      <c r="AK572" s="49" t="str">
        <f>IFERROR(VLOOKUP(AH572,'BK06'!$X$9:$Z$1164,3,0),"")</f>
        <v>AC/018P-0350752</v>
      </c>
      <c r="AL572" s="40"/>
      <c r="AM572" s="51" t="str">
        <f t="shared" si="10"/>
        <v>QK co HDBH so 569235107 can phai dong phi 16201160d vao ngay 7/5. Vui long lien he TVV de duoc ho tro thu phi!</v>
      </c>
      <c r="AN572" s="54" t="str">
        <f t="shared" si="5"/>
        <v>0942646818</v>
      </c>
    </row>
    <row r="573" spans="1:40" ht="13.5" customHeight="1">
      <c r="A573" s="25">
        <v>568</v>
      </c>
      <c r="B573" s="28" t="s">
        <v>74</v>
      </c>
      <c r="C573" s="28"/>
      <c r="D573" s="32" t="s">
        <v>80</v>
      </c>
      <c r="E573" s="28" t="s">
        <v>82</v>
      </c>
      <c r="F573" s="32" t="s">
        <v>7749</v>
      </c>
      <c r="G573" s="28" t="s">
        <v>98</v>
      </c>
      <c r="H573" s="32" t="s">
        <v>7752</v>
      </c>
      <c r="I573" s="28" t="s">
        <v>16</v>
      </c>
      <c r="J573" s="32" t="s">
        <v>3989</v>
      </c>
      <c r="K573" s="28" t="s">
        <v>3988</v>
      </c>
      <c r="L573" s="28" t="s">
        <v>4116</v>
      </c>
      <c r="M573" s="34">
        <v>42178</v>
      </c>
      <c r="N573" s="34"/>
      <c r="O573" s="28" t="s">
        <v>3998</v>
      </c>
      <c r="P573" s="28" t="s">
        <v>3988</v>
      </c>
      <c r="Q573" s="28" t="s">
        <v>7975</v>
      </c>
      <c r="R573" s="28" t="s">
        <v>5040</v>
      </c>
      <c r="S573" s="28"/>
      <c r="T573" s="28"/>
      <c r="U573" s="28" t="s">
        <v>3996</v>
      </c>
      <c r="V573" s="28" t="s">
        <v>3996</v>
      </c>
      <c r="W573" s="34">
        <v>43605</v>
      </c>
      <c r="X573" s="34">
        <v>43635</v>
      </c>
      <c r="Y573" s="36">
        <v>3933700</v>
      </c>
      <c r="Z573" s="36">
        <v>3933700</v>
      </c>
      <c r="AA573" s="34">
        <v>43609</v>
      </c>
      <c r="AB573" s="32"/>
      <c r="AC573" s="36">
        <v>3933700</v>
      </c>
      <c r="AD573" s="36"/>
      <c r="AE573" s="28" t="s">
        <v>180</v>
      </c>
      <c r="AF573" s="40">
        <f t="shared" si="0"/>
        <v>20</v>
      </c>
      <c r="AG573" s="40">
        <f t="shared" si="1"/>
        <v>5</v>
      </c>
      <c r="AH573" s="40" t="str">
        <f t="shared" si="2"/>
        <v>07108700000016205</v>
      </c>
      <c r="AI573" s="44">
        <f t="shared" si="3"/>
        <v>3933700</v>
      </c>
      <c r="AJ573" s="47">
        <f>IF(AD573&lt;10000,IFERROR(VLOOKUP(AH573,'BK06'!$X$9:$Y$1196,2,0),""),AD573)</f>
        <v>3933700</v>
      </c>
      <c r="AK573" s="49">
        <f>IFERROR(VLOOKUP(AH573,'BK06'!$X$9:$Z$1164,3,0),"")</f>
        <v>0</v>
      </c>
      <c r="AL573" s="40"/>
      <c r="AM573" s="51" t="str">
        <f t="shared" si="10"/>
        <v>QK co HDBH so 07108700000016 can phai dong phi 3933700d vao ngay 20/5. Vui long lien he TVV de duoc ho tro thu phi!</v>
      </c>
      <c r="AN573" s="54" t="str">
        <f t="shared" si="5"/>
        <v>0942646818</v>
      </c>
    </row>
    <row r="574" spans="1:40" ht="13.5" customHeight="1">
      <c r="A574" s="25">
        <v>569</v>
      </c>
      <c r="B574" s="28" t="s">
        <v>74</v>
      </c>
      <c r="C574" s="28"/>
      <c r="D574" s="32" t="s">
        <v>80</v>
      </c>
      <c r="E574" s="28" t="s">
        <v>82</v>
      </c>
      <c r="F574" s="32" t="s">
        <v>7749</v>
      </c>
      <c r="G574" s="28" t="s">
        <v>98</v>
      </c>
      <c r="H574" s="32" t="s">
        <v>7752</v>
      </c>
      <c r="I574" s="28" t="s">
        <v>16</v>
      </c>
      <c r="J574" s="32" t="s">
        <v>3989</v>
      </c>
      <c r="K574" s="28" t="s">
        <v>3988</v>
      </c>
      <c r="L574" s="28" t="s">
        <v>4116</v>
      </c>
      <c r="M574" s="34">
        <v>42178</v>
      </c>
      <c r="N574" s="34"/>
      <c r="O574" s="28" t="s">
        <v>4002</v>
      </c>
      <c r="P574" s="28" t="s">
        <v>4004</v>
      </c>
      <c r="Q574" s="28" t="s">
        <v>7847</v>
      </c>
      <c r="R574" s="28"/>
      <c r="S574" s="28"/>
      <c r="T574" s="28" t="s">
        <v>8008</v>
      </c>
      <c r="U574" s="28" t="s">
        <v>4000</v>
      </c>
      <c r="V574" s="28"/>
      <c r="W574" s="34">
        <v>43608</v>
      </c>
      <c r="X574" s="34">
        <v>43791</v>
      </c>
      <c r="Y574" s="36">
        <v>5236746</v>
      </c>
      <c r="Z574" s="36">
        <v>5236746</v>
      </c>
      <c r="AA574" s="34">
        <v>43609</v>
      </c>
      <c r="AB574" s="32"/>
      <c r="AC574" s="36">
        <v>5236746</v>
      </c>
      <c r="AD574" s="36"/>
      <c r="AE574" s="28" t="s">
        <v>95</v>
      </c>
      <c r="AF574" s="40">
        <f t="shared" si="0"/>
        <v>23</v>
      </c>
      <c r="AG574" s="40">
        <f t="shared" si="1"/>
        <v>5</v>
      </c>
      <c r="AH574" s="40" t="str">
        <f t="shared" si="2"/>
        <v>568690216235</v>
      </c>
      <c r="AI574" s="44">
        <f t="shared" si="3"/>
        <v>5236746</v>
      </c>
      <c r="AJ574" s="47">
        <f>IF(AD574&lt;10000,IFERROR(VLOOKUP(AH574,'BK06'!$X$9:$Y$1196,2,0),""),AD574)</f>
        <v>5236746</v>
      </c>
      <c r="AK574" s="49" t="str">
        <f>IFERROR(VLOOKUP(AH574,'BK06'!$X$9:$Z$1164,3,0),"")</f>
        <v>AC/018P-0350754</v>
      </c>
      <c r="AL574" s="40"/>
      <c r="AM574" s="51" t="str">
        <f t="shared" si="10"/>
        <v>QK co HDBH so 568690216 can phai dong phi 5236746d vao ngay 23/5. Vui long lien he TVV de duoc ho tro thu phi!</v>
      </c>
      <c r="AN574" s="54" t="str">
        <f t="shared" si="5"/>
        <v>0943593828</v>
      </c>
    </row>
    <row r="575" spans="1:40" ht="13.5" customHeight="1">
      <c r="A575" s="25">
        <v>570</v>
      </c>
      <c r="B575" s="28" t="s">
        <v>74</v>
      </c>
      <c r="C575" s="28"/>
      <c r="D575" s="32" t="s">
        <v>80</v>
      </c>
      <c r="E575" s="28" t="s">
        <v>82</v>
      </c>
      <c r="F575" s="32" t="s">
        <v>7749</v>
      </c>
      <c r="G575" s="28" t="s">
        <v>98</v>
      </c>
      <c r="H575" s="32" t="s">
        <v>7752</v>
      </c>
      <c r="I575" s="28" t="s">
        <v>16</v>
      </c>
      <c r="J575" s="32" t="s">
        <v>3989</v>
      </c>
      <c r="K575" s="28" t="s">
        <v>3988</v>
      </c>
      <c r="L575" s="28" t="s">
        <v>4116</v>
      </c>
      <c r="M575" s="34">
        <v>42178</v>
      </c>
      <c r="N575" s="34"/>
      <c r="O575" s="28" t="s">
        <v>4009</v>
      </c>
      <c r="P575" s="28" t="s">
        <v>4010</v>
      </c>
      <c r="Q575" s="28" t="s">
        <v>7847</v>
      </c>
      <c r="R575" s="28"/>
      <c r="S575" s="28"/>
      <c r="T575" s="28" t="s">
        <v>7718</v>
      </c>
      <c r="U575" s="28" t="s">
        <v>4008</v>
      </c>
      <c r="V575" s="28"/>
      <c r="W575" s="34">
        <v>43608</v>
      </c>
      <c r="X575" s="34">
        <v>43791</v>
      </c>
      <c r="Y575" s="36">
        <v>5245226</v>
      </c>
      <c r="Z575" s="36">
        <v>5245226</v>
      </c>
      <c r="AA575" s="34">
        <v>43609</v>
      </c>
      <c r="AB575" s="32"/>
      <c r="AC575" s="36">
        <v>5245226</v>
      </c>
      <c r="AD575" s="36"/>
      <c r="AE575" s="28" t="s">
        <v>95</v>
      </c>
      <c r="AF575" s="40">
        <f t="shared" si="0"/>
        <v>23</v>
      </c>
      <c r="AG575" s="40">
        <f t="shared" si="1"/>
        <v>5</v>
      </c>
      <c r="AH575" s="40" t="str">
        <f t="shared" si="2"/>
        <v>568691344235</v>
      </c>
      <c r="AI575" s="44">
        <f t="shared" si="3"/>
        <v>5245226</v>
      </c>
      <c r="AJ575" s="47">
        <f>IF(AD575&lt;10000,IFERROR(VLOOKUP(AH575,'BK06'!$X$9:$Y$1196,2,0),""),AD575)</f>
        <v>5245226</v>
      </c>
      <c r="AK575" s="49" t="str">
        <f>IFERROR(VLOOKUP(AH575,'BK06'!$X$9:$Z$1164,3,0),"")</f>
        <v>AC/018P-0350755</v>
      </c>
      <c r="AL575" s="40"/>
      <c r="AM575" s="51" t="str">
        <f t="shared" si="10"/>
        <v>QK co HDBH so 568691344 can phai dong phi 5245226d vao ngay 23/5. Vui long lien he TVV de duoc ho tro thu phi!</v>
      </c>
      <c r="AN575" s="54" t="str">
        <f t="shared" si="5"/>
        <v>0943311828</v>
      </c>
    </row>
    <row r="576" spans="1:40" ht="13.5" customHeight="1">
      <c r="A576" s="25">
        <v>571</v>
      </c>
      <c r="B576" s="28" t="s">
        <v>74</v>
      </c>
      <c r="C576" s="28"/>
      <c r="D576" s="32" t="s">
        <v>80</v>
      </c>
      <c r="E576" s="28" t="s">
        <v>82</v>
      </c>
      <c r="F576" s="32" t="s">
        <v>7749</v>
      </c>
      <c r="G576" s="28" t="s">
        <v>98</v>
      </c>
      <c r="H576" s="32" t="s">
        <v>7752</v>
      </c>
      <c r="I576" s="28" t="s">
        <v>16</v>
      </c>
      <c r="J576" s="32" t="s">
        <v>3989</v>
      </c>
      <c r="K576" s="28" t="s">
        <v>3988</v>
      </c>
      <c r="L576" s="28" t="s">
        <v>4116</v>
      </c>
      <c r="M576" s="34">
        <v>42178</v>
      </c>
      <c r="N576" s="34"/>
      <c r="O576" s="28" t="s">
        <v>8070</v>
      </c>
      <c r="P576" s="28" t="s">
        <v>8071</v>
      </c>
      <c r="Q576" s="28" t="s">
        <v>8072</v>
      </c>
      <c r="R576" s="28" t="s">
        <v>8074</v>
      </c>
      <c r="S576" s="28"/>
      <c r="T576" s="28"/>
      <c r="U576" s="28" t="s">
        <v>8076</v>
      </c>
      <c r="V576" s="28"/>
      <c r="W576" s="34">
        <v>43612</v>
      </c>
      <c r="X576" s="34">
        <v>43977</v>
      </c>
      <c r="Y576" s="36">
        <v>6360100</v>
      </c>
      <c r="Z576" s="36"/>
      <c r="AA576" s="34"/>
      <c r="AB576" s="32"/>
      <c r="AC576" s="36"/>
      <c r="AD576" s="36"/>
      <c r="AE576" s="28" t="s">
        <v>180</v>
      </c>
      <c r="AF576" s="40">
        <f t="shared" si="0"/>
        <v>27</v>
      </c>
      <c r="AG576" s="40">
        <f t="shared" si="1"/>
        <v>5</v>
      </c>
      <c r="AH576" s="40" t="str">
        <f t="shared" si="2"/>
        <v>05701800030611275</v>
      </c>
      <c r="AI576" s="44" t="str">
        <f t="shared" si="3"/>
        <v/>
      </c>
      <c r="AJ576" s="47" t="str">
        <f>IF(AD576&lt;10000,IFERROR(VLOOKUP(AH576,'BK06'!$X$9:$Y$1196,2,0),""),AD576)</f>
        <v/>
      </c>
      <c r="AK576" s="49" t="str">
        <f>IFERROR(VLOOKUP(AH576,'BK06'!$X$9:$Z$1164,3,0),"")</f>
        <v/>
      </c>
      <c r="AL576" s="40"/>
      <c r="AM576" s="51" t="str">
        <f t="shared" si="10"/>
        <v>QK co HDBH so 05701800030611 can phai dong phi 6360100d vao ngay 27/5. Vui long lien he TVV de duoc ho tro thu phi!</v>
      </c>
      <c r="AN576" s="54" t="str">
        <f t="shared" si="5"/>
        <v>0967095186</v>
      </c>
    </row>
    <row r="577" spans="1:40" ht="13.5" customHeight="1">
      <c r="A577" s="25">
        <v>572</v>
      </c>
      <c r="B577" s="28" t="s">
        <v>74</v>
      </c>
      <c r="C577" s="28"/>
      <c r="D577" s="32" t="s">
        <v>80</v>
      </c>
      <c r="E577" s="28" t="s">
        <v>82</v>
      </c>
      <c r="F577" s="32" t="s">
        <v>7749</v>
      </c>
      <c r="G577" s="28" t="s">
        <v>98</v>
      </c>
      <c r="H577" s="32" t="s">
        <v>7752</v>
      </c>
      <c r="I577" s="28" t="s">
        <v>16</v>
      </c>
      <c r="J577" s="32" t="s">
        <v>3989</v>
      </c>
      <c r="K577" s="28" t="s">
        <v>3988</v>
      </c>
      <c r="L577" s="28" t="s">
        <v>4116</v>
      </c>
      <c r="M577" s="34">
        <v>42178</v>
      </c>
      <c r="N577" s="34"/>
      <c r="O577" s="28" t="s">
        <v>4018</v>
      </c>
      <c r="P577" s="28" t="s">
        <v>4019</v>
      </c>
      <c r="Q577" s="28" t="s">
        <v>8108</v>
      </c>
      <c r="R577" s="28" t="s">
        <v>8109</v>
      </c>
      <c r="S577" s="28"/>
      <c r="T577" s="28"/>
      <c r="U577" s="28" t="s">
        <v>4016</v>
      </c>
      <c r="V577" s="28" t="s">
        <v>4016</v>
      </c>
      <c r="W577" s="34">
        <v>43615</v>
      </c>
      <c r="X577" s="34">
        <v>43706</v>
      </c>
      <c r="Y577" s="36">
        <v>2211700</v>
      </c>
      <c r="Z577" s="36">
        <v>2211700</v>
      </c>
      <c r="AA577" s="34">
        <v>43609</v>
      </c>
      <c r="AB577" s="32"/>
      <c r="AC577" s="36">
        <v>2211700</v>
      </c>
      <c r="AD577" s="36"/>
      <c r="AE577" s="28" t="s">
        <v>180</v>
      </c>
      <c r="AF577" s="40">
        <f t="shared" si="0"/>
        <v>30</v>
      </c>
      <c r="AG577" s="40">
        <f t="shared" si="1"/>
        <v>5</v>
      </c>
      <c r="AH577" s="40" t="str">
        <f t="shared" si="2"/>
        <v>05708700000188305</v>
      </c>
      <c r="AI577" s="44">
        <f t="shared" si="3"/>
        <v>2211700</v>
      </c>
      <c r="AJ577" s="47">
        <f>IF(AD577&lt;10000,IFERROR(VLOOKUP(AH577,'BK06'!$X$9:$Y$1196,2,0),""),AD577)</f>
        <v>2211700</v>
      </c>
      <c r="AK577" s="49" t="str">
        <f>IFERROR(VLOOKUP(AH577,'BK06'!$X$9:$Z$1164,3,0),"")</f>
        <v>AC/018P-0350757</v>
      </c>
      <c r="AL577" s="40"/>
      <c r="AM577" s="51" t="str">
        <f t="shared" si="10"/>
        <v>QK co HDBH so 05708700000188 can phai dong phi 2211700d vao ngay 30/5. Vui long lien he TVV de duoc ho tro thu phi!</v>
      </c>
      <c r="AN577" s="54" t="str">
        <f t="shared" si="5"/>
        <v>0343118439</v>
      </c>
    </row>
    <row r="578" spans="1:40" ht="13.5" customHeight="1">
      <c r="A578" s="25">
        <v>573</v>
      </c>
      <c r="B578" s="28" t="s">
        <v>74</v>
      </c>
      <c r="C578" s="28"/>
      <c r="D578" s="32" t="s">
        <v>80</v>
      </c>
      <c r="E578" s="28" t="s">
        <v>82</v>
      </c>
      <c r="F578" s="32" t="s">
        <v>7749</v>
      </c>
      <c r="G578" s="28" t="s">
        <v>98</v>
      </c>
      <c r="H578" s="32" t="s">
        <v>8146</v>
      </c>
      <c r="I578" s="28" t="s">
        <v>9</v>
      </c>
      <c r="J578" s="32" t="s">
        <v>3884</v>
      </c>
      <c r="K578" s="28" t="s">
        <v>3882</v>
      </c>
      <c r="L578" s="28" t="s">
        <v>89</v>
      </c>
      <c r="M578" s="34">
        <v>43026</v>
      </c>
      <c r="N578" s="34"/>
      <c r="O578" s="28" t="s">
        <v>3889</v>
      </c>
      <c r="P578" s="28" t="s">
        <v>1852</v>
      </c>
      <c r="Q578" s="28" t="s">
        <v>8150</v>
      </c>
      <c r="R578" s="28" t="s">
        <v>8151</v>
      </c>
      <c r="S578" s="28"/>
      <c r="T578" s="28"/>
      <c r="U578" s="28" t="s">
        <v>3887</v>
      </c>
      <c r="V578" s="28" t="s">
        <v>3887</v>
      </c>
      <c r="W578" s="34">
        <v>43603</v>
      </c>
      <c r="X578" s="34">
        <v>43694</v>
      </c>
      <c r="Y578" s="36">
        <v>3356500</v>
      </c>
      <c r="Z578" s="36">
        <v>3356500</v>
      </c>
      <c r="AA578" s="34">
        <v>43606</v>
      </c>
      <c r="AB578" s="32"/>
      <c r="AC578" s="36">
        <v>3356500</v>
      </c>
      <c r="AD578" s="36"/>
      <c r="AE578" s="28" t="s">
        <v>180</v>
      </c>
      <c r="AF578" s="40">
        <f t="shared" si="0"/>
        <v>18</v>
      </c>
      <c r="AG578" s="40">
        <f t="shared" si="1"/>
        <v>5</v>
      </c>
      <c r="AH578" s="40" t="str">
        <f t="shared" si="2"/>
        <v>05708700000485185</v>
      </c>
      <c r="AI578" s="44">
        <f t="shared" si="3"/>
        <v>3356500</v>
      </c>
      <c r="AJ578" s="47">
        <f>IF(AD578&lt;10000,IFERROR(VLOOKUP(AH578,'BK06'!$X$9:$Y$1196,2,0),""),AD578)</f>
        <v>3356500</v>
      </c>
      <c r="AK578" s="49" t="str">
        <f>IFERROR(VLOOKUP(AH578,'BK06'!$X$9:$Z$1164,3,0),"")</f>
        <v>AC/018P-0350723</v>
      </c>
      <c r="AL578" s="40"/>
      <c r="AM578" s="51" t="str">
        <f t="shared" si="10"/>
        <v>QK co HDBH so 05708700000485 can phai dong phi 3356500d vao ngay 18/5. Vui long lien he TVV de duoc ho tro thu phi!</v>
      </c>
      <c r="AN578" s="54" t="str">
        <f t="shared" si="5"/>
        <v>0393197076</v>
      </c>
    </row>
    <row r="579" spans="1:40" ht="13.5" customHeight="1">
      <c r="A579" s="25">
        <v>574</v>
      </c>
      <c r="B579" s="28" t="s">
        <v>74</v>
      </c>
      <c r="C579" s="28"/>
      <c r="D579" s="32" t="s">
        <v>80</v>
      </c>
      <c r="E579" s="28" t="s">
        <v>82</v>
      </c>
      <c r="F579" s="32" t="s">
        <v>7749</v>
      </c>
      <c r="G579" s="28" t="s">
        <v>98</v>
      </c>
      <c r="H579" s="32" t="s">
        <v>8146</v>
      </c>
      <c r="I579" s="28" t="s">
        <v>9</v>
      </c>
      <c r="J579" s="32" t="s">
        <v>3884</v>
      </c>
      <c r="K579" s="28" t="s">
        <v>3882</v>
      </c>
      <c r="L579" s="28" t="s">
        <v>89</v>
      </c>
      <c r="M579" s="34">
        <v>43026</v>
      </c>
      <c r="N579" s="34"/>
      <c r="O579" s="28" t="s">
        <v>3892</v>
      </c>
      <c r="P579" s="28" t="s">
        <v>3893</v>
      </c>
      <c r="Q579" s="28" t="s">
        <v>8190</v>
      </c>
      <c r="R579" s="28"/>
      <c r="S579" s="28"/>
      <c r="T579" s="28" t="s">
        <v>8191</v>
      </c>
      <c r="U579" s="28" t="s">
        <v>3891</v>
      </c>
      <c r="V579" s="28"/>
      <c r="W579" s="34">
        <v>43607</v>
      </c>
      <c r="X579" s="34">
        <v>43698</v>
      </c>
      <c r="Y579" s="36">
        <v>2500000</v>
      </c>
      <c r="Z579" s="36">
        <v>2500000</v>
      </c>
      <c r="AA579" s="34">
        <v>43606</v>
      </c>
      <c r="AB579" s="32"/>
      <c r="AC579" s="36">
        <v>2500000</v>
      </c>
      <c r="AD579" s="36"/>
      <c r="AE579" s="28" t="s">
        <v>95</v>
      </c>
      <c r="AF579" s="40">
        <f t="shared" si="0"/>
        <v>22</v>
      </c>
      <c r="AG579" s="40">
        <f t="shared" si="1"/>
        <v>5</v>
      </c>
      <c r="AH579" s="40" t="str">
        <f t="shared" si="2"/>
        <v>569145609225</v>
      </c>
      <c r="AI579" s="44">
        <f t="shared" si="3"/>
        <v>2500000</v>
      </c>
      <c r="AJ579" s="47">
        <f>IF(AD579&lt;10000,IFERROR(VLOOKUP(AH579,'BK06'!$X$9:$Y$1196,2,0),""),AD579)</f>
        <v>2500000</v>
      </c>
      <c r="AK579" s="49" t="str">
        <f>IFERROR(VLOOKUP(AH579,'BK06'!$X$9:$Z$1164,3,0),"")</f>
        <v>AC/018P-0350724</v>
      </c>
      <c r="AL579" s="40"/>
      <c r="AM579" s="51" t="str">
        <f t="shared" si="10"/>
        <v>QK co HDBH so 569145609 can phai dong phi 2500000d vao ngay 22/5. Vui long lien he TVV de duoc ho tro thu phi!</v>
      </c>
      <c r="AN579" s="54" t="str">
        <f t="shared" si="5"/>
        <v>01627484086</v>
      </c>
    </row>
    <row r="580" spans="1:40" ht="13.5" customHeight="1">
      <c r="A580" s="25">
        <v>575</v>
      </c>
      <c r="B580" s="28" t="s">
        <v>74</v>
      </c>
      <c r="C580" s="28"/>
      <c r="D580" s="32" t="s">
        <v>80</v>
      </c>
      <c r="E580" s="28" t="s">
        <v>82</v>
      </c>
      <c r="F580" s="32" t="s">
        <v>7749</v>
      </c>
      <c r="G580" s="28" t="s">
        <v>98</v>
      </c>
      <c r="H580" s="32" t="s">
        <v>8146</v>
      </c>
      <c r="I580" s="28" t="s">
        <v>9</v>
      </c>
      <c r="J580" s="32" t="s">
        <v>3896</v>
      </c>
      <c r="K580" s="28" t="s">
        <v>3895</v>
      </c>
      <c r="L580" s="28" t="s">
        <v>4116</v>
      </c>
      <c r="M580" s="34">
        <v>43026</v>
      </c>
      <c r="N580" s="34"/>
      <c r="O580" s="28" t="s">
        <v>3899</v>
      </c>
      <c r="P580" s="28" t="s">
        <v>3900</v>
      </c>
      <c r="Q580" s="28" t="s">
        <v>8216</v>
      </c>
      <c r="R580" s="28"/>
      <c r="S580" s="28"/>
      <c r="T580" s="28" t="s">
        <v>8217</v>
      </c>
      <c r="U580" s="28" t="s">
        <v>3898</v>
      </c>
      <c r="V580" s="28"/>
      <c r="W580" s="34">
        <v>43589</v>
      </c>
      <c r="X580" s="34">
        <v>43954</v>
      </c>
      <c r="Y580" s="36">
        <v>10000000</v>
      </c>
      <c r="Z580" s="36">
        <v>10000000</v>
      </c>
      <c r="AA580" s="34">
        <v>43606</v>
      </c>
      <c r="AB580" s="32"/>
      <c r="AC580" s="36">
        <v>10000000</v>
      </c>
      <c r="AD580" s="36"/>
      <c r="AE580" s="28" t="s">
        <v>95</v>
      </c>
      <c r="AF580" s="40">
        <f t="shared" si="0"/>
        <v>4</v>
      </c>
      <c r="AG580" s="40">
        <f t="shared" si="1"/>
        <v>5</v>
      </c>
      <c r="AH580" s="40" t="str">
        <f t="shared" si="2"/>
        <v>56923373945</v>
      </c>
      <c r="AI580" s="44">
        <f t="shared" si="3"/>
        <v>10000000</v>
      </c>
      <c r="AJ580" s="47">
        <f>IF(AD580&lt;10000,IFERROR(VLOOKUP(AH580,'BK06'!$X$9:$Y$1196,2,0),""),AD580)</f>
        <v>10000000</v>
      </c>
      <c r="AK580" s="49" t="str">
        <f>IFERROR(VLOOKUP(AH580,'BK06'!$X$9:$Z$1164,3,0),"")</f>
        <v>AC/018P-0350725</v>
      </c>
      <c r="AL580" s="40"/>
      <c r="AM580" s="51" t="str">
        <f t="shared" si="10"/>
        <v>QK co HDBH so 569233739 can phai dong phi 10000000d vao ngay 4/5. Vui long lien he TVV de duoc ho tro thu phi!</v>
      </c>
      <c r="AN580" s="54" t="str">
        <f t="shared" si="5"/>
        <v>01678649476</v>
      </c>
    </row>
    <row r="581" spans="1:40" ht="13.5" customHeight="1">
      <c r="A581" s="25">
        <v>576</v>
      </c>
      <c r="B581" s="28" t="s">
        <v>74</v>
      </c>
      <c r="C581" s="28"/>
      <c r="D581" s="32" t="s">
        <v>80</v>
      </c>
      <c r="E581" s="28" t="s">
        <v>82</v>
      </c>
      <c r="F581" s="32" t="s">
        <v>7749</v>
      </c>
      <c r="G581" s="28" t="s">
        <v>98</v>
      </c>
      <c r="H581" s="32" t="s">
        <v>8146</v>
      </c>
      <c r="I581" s="28" t="s">
        <v>9</v>
      </c>
      <c r="J581" s="32" t="s">
        <v>3896</v>
      </c>
      <c r="K581" s="28" t="s">
        <v>3895</v>
      </c>
      <c r="L581" s="28" t="s">
        <v>4116</v>
      </c>
      <c r="M581" s="34">
        <v>43026</v>
      </c>
      <c r="N581" s="34"/>
      <c r="O581" s="28" t="s">
        <v>3911</v>
      </c>
      <c r="P581" s="28" t="s">
        <v>3912</v>
      </c>
      <c r="Q581" s="28" t="s">
        <v>8237</v>
      </c>
      <c r="R581" s="28" t="s">
        <v>8238</v>
      </c>
      <c r="S581" s="28"/>
      <c r="T581" s="28"/>
      <c r="U581" s="28" t="s">
        <v>3909</v>
      </c>
      <c r="V581" s="28" t="s">
        <v>3909</v>
      </c>
      <c r="W581" s="34">
        <v>43602</v>
      </c>
      <c r="X581" s="34">
        <v>43967</v>
      </c>
      <c r="Y581" s="36">
        <v>12111200</v>
      </c>
      <c r="Z581" s="36">
        <v>12111200</v>
      </c>
      <c r="AA581" s="34">
        <v>43606</v>
      </c>
      <c r="AB581" s="32"/>
      <c r="AC581" s="36">
        <v>12111200</v>
      </c>
      <c r="AD581" s="36"/>
      <c r="AE581" s="28" t="s">
        <v>180</v>
      </c>
      <c r="AF581" s="40">
        <f t="shared" si="0"/>
        <v>17</v>
      </c>
      <c r="AG581" s="40">
        <f t="shared" si="1"/>
        <v>5</v>
      </c>
      <c r="AH581" s="40" t="str">
        <f t="shared" si="2"/>
        <v>05708700001185175</v>
      </c>
      <c r="AI581" s="44">
        <f t="shared" si="3"/>
        <v>12111200</v>
      </c>
      <c r="AJ581" s="47">
        <f>IF(AD581&lt;10000,IFERROR(VLOOKUP(AH581,'BK06'!$X$9:$Y$1196,2,0),""),AD581)</f>
        <v>12111200</v>
      </c>
      <c r="AK581" s="49" t="str">
        <f>IFERROR(VLOOKUP(AH581,'BK06'!$X$9:$Z$1164,3,0),"")</f>
        <v>AC/018P-0350727</v>
      </c>
      <c r="AL581" s="40"/>
      <c r="AM581" s="51" t="str">
        <f t="shared" si="10"/>
        <v>QK co HDBH so 05708700001185 can phai dong phi 12111200d vao ngay 17/5. Vui long lien he TVV de duoc ho tro thu phi!</v>
      </c>
      <c r="AN581" s="54" t="str">
        <f t="shared" si="5"/>
        <v>0399969078</v>
      </c>
    </row>
    <row r="582" spans="1:40" ht="13.5" customHeight="1">
      <c r="A582" s="25">
        <v>577</v>
      </c>
      <c r="B582" s="28" t="s">
        <v>74</v>
      </c>
      <c r="C582" s="28"/>
      <c r="D582" s="32" t="s">
        <v>80</v>
      </c>
      <c r="E582" s="28" t="s">
        <v>82</v>
      </c>
      <c r="F582" s="32" t="s">
        <v>7749</v>
      </c>
      <c r="G582" s="28" t="s">
        <v>98</v>
      </c>
      <c r="H582" s="32" t="s">
        <v>8146</v>
      </c>
      <c r="I582" s="28" t="s">
        <v>9</v>
      </c>
      <c r="J582" s="32" t="s">
        <v>3896</v>
      </c>
      <c r="K582" s="28" t="s">
        <v>3895</v>
      </c>
      <c r="L582" s="28" t="s">
        <v>4116</v>
      </c>
      <c r="M582" s="34">
        <v>43026</v>
      </c>
      <c r="N582" s="34"/>
      <c r="O582" s="28" t="s">
        <v>3907</v>
      </c>
      <c r="P582" s="28" t="s">
        <v>3908</v>
      </c>
      <c r="Q582" s="28" t="s">
        <v>8275</v>
      </c>
      <c r="R582" s="28" t="s">
        <v>8276</v>
      </c>
      <c r="S582" s="28"/>
      <c r="T582" s="28"/>
      <c r="U582" s="28" t="s">
        <v>3905</v>
      </c>
      <c r="V582" s="28" t="s">
        <v>3905</v>
      </c>
      <c r="W582" s="34">
        <v>43602</v>
      </c>
      <c r="X582" s="34">
        <v>43967</v>
      </c>
      <c r="Y582" s="36">
        <v>12112200</v>
      </c>
      <c r="Z582" s="36">
        <v>12112200</v>
      </c>
      <c r="AA582" s="34">
        <v>43606</v>
      </c>
      <c r="AB582" s="32"/>
      <c r="AC582" s="36">
        <v>12112200</v>
      </c>
      <c r="AD582" s="36"/>
      <c r="AE582" s="28" t="s">
        <v>180</v>
      </c>
      <c r="AF582" s="40">
        <f t="shared" si="0"/>
        <v>17</v>
      </c>
      <c r="AG582" s="40">
        <f t="shared" si="1"/>
        <v>5</v>
      </c>
      <c r="AH582" s="40" t="str">
        <f t="shared" si="2"/>
        <v>05708700001178175</v>
      </c>
      <c r="AI582" s="44">
        <f t="shared" si="3"/>
        <v>12112200</v>
      </c>
      <c r="AJ582" s="47">
        <f>IF(AD582&lt;10000,IFERROR(VLOOKUP(AH582,'BK06'!$X$9:$Y$1196,2,0),""),AD582)</f>
        <v>12112200</v>
      </c>
      <c r="AK582" s="49" t="str">
        <f>IFERROR(VLOOKUP(AH582,'BK06'!$X$9:$Z$1164,3,0),"")</f>
        <v>AC/018P-0350726</v>
      </c>
      <c r="AL582" s="40"/>
      <c r="AM582" s="51" t="str">
        <f t="shared" si="10"/>
        <v>QK co HDBH so 05708700001178 can phai dong phi 12112200d vao ngay 17/5. Vui long lien he TVV de duoc ho tro thu phi!</v>
      </c>
      <c r="AN582" s="54" t="str">
        <f t="shared" si="5"/>
        <v>0339242766</v>
      </c>
    </row>
    <row r="583" spans="1:40" ht="13.5" customHeight="1">
      <c r="A583" s="25">
        <v>578</v>
      </c>
      <c r="B583" s="28" t="s">
        <v>74</v>
      </c>
      <c r="C583" s="28"/>
      <c r="D583" s="32" t="s">
        <v>80</v>
      </c>
      <c r="E583" s="28" t="s">
        <v>82</v>
      </c>
      <c r="F583" s="32" t="s">
        <v>7749</v>
      </c>
      <c r="G583" s="28" t="s">
        <v>98</v>
      </c>
      <c r="H583" s="32" t="s">
        <v>8146</v>
      </c>
      <c r="I583" s="28" t="s">
        <v>9</v>
      </c>
      <c r="J583" s="32" t="s">
        <v>3896</v>
      </c>
      <c r="K583" s="28" t="s">
        <v>3895</v>
      </c>
      <c r="L583" s="28" t="s">
        <v>4116</v>
      </c>
      <c r="M583" s="34">
        <v>43026</v>
      </c>
      <c r="N583" s="34"/>
      <c r="O583" s="28" t="s">
        <v>3915</v>
      </c>
      <c r="P583" s="28" t="s">
        <v>3895</v>
      </c>
      <c r="Q583" s="28" t="s">
        <v>7756</v>
      </c>
      <c r="R583" s="28"/>
      <c r="S583" s="28"/>
      <c r="T583" s="28" t="s">
        <v>5067</v>
      </c>
      <c r="U583" s="28" t="s">
        <v>3914</v>
      </c>
      <c r="V583" s="28"/>
      <c r="W583" s="34">
        <v>43610</v>
      </c>
      <c r="X583" s="34">
        <v>43975</v>
      </c>
      <c r="Y583" s="36">
        <v>12181120</v>
      </c>
      <c r="Z583" s="36">
        <v>12181120</v>
      </c>
      <c r="AA583" s="34">
        <v>43606</v>
      </c>
      <c r="AB583" s="32"/>
      <c r="AC583" s="36">
        <v>12181120</v>
      </c>
      <c r="AD583" s="36"/>
      <c r="AE583" s="28" t="s">
        <v>95</v>
      </c>
      <c r="AF583" s="40">
        <f t="shared" si="0"/>
        <v>25</v>
      </c>
      <c r="AG583" s="40">
        <f t="shared" si="1"/>
        <v>5</v>
      </c>
      <c r="AH583" s="40" t="str">
        <f t="shared" si="2"/>
        <v>569246365255</v>
      </c>
      <c r="AI583" s="44">
        <f t="shared" si="3"/>
        <v>12181120</v>
      </c>
      <c r="AJ583" s="47">
        <f>IF(AD583&lt;10000,IFERROR(VLOOKUP(AH583,'BK06'!$X$9:$Y$1196,2,0),""),AD583)</f>
        <v>12181120</v>
      </c>
      <c r="AK583" s="49">
        <f>IFERROR(VLOOKUP(AH583,'BK06'!$X$9:$Z$1164,3,0),"")</f>
        <v>0</v>
      </c>
      <c r="AL583" s="40"/>
      <c r="AM583" s="51" t="str">
        <f t="shared" si="10"/>
        <v>QK co HDBH so 569246365 can phai dong phi 12181120d vao ngay 25/5. Vui long lien he TVV de duoc ho tro thu phi!</v>
      </c>
      <c r="AN583" s="54" t="str">
        <f t="shared" si="5"/>
        <v>0396124798</v>
      </c>
    </row>
    <row r="584" spans="1:40" ht="13.5" customHeight="1">
      <c r="A584" s="25">
        <v>579</v>
      </c>
      <c r="B584" s="28" t="s">
        <v>74</v>
      </c>
      <c r="C584" s="28"/>
      <c r="D584" s="32" t="s">
        <v>80</v>
      </c>
      <c r="E584" s="28" t="s">
        <v>82</v>
      </c>
      <c r="F584" s="32" t="s">
        <v>7749</v>
      </c>
      <c r="G584" s="28" t="s">
        <v>98</v>
      </c>
      <c r="H584" s="32" t="s">
        <v>8339</v>
      </c>
      <c r="I584" s="28" t="s">
        <v>97</v>
      </c>
      <c r="J584" s="32" t="s">
        <v>2739</v>
      </c>
      <c r="K584" s="28" t="s">
        <v>2738</v>
      </c>
      <c r="L584" s="28" t="s">
        <v>89</v>
      </c>
      <c r="M584" s="34">
        <v>43006</v>
      </c>
      <c r="N584" s="34"/>
      <c r="O584" s="28" t="s">
        <v>2742</v>
      </c>
      <c r="P584" s="28" t="s">
        <v>2743</v>
      </c>
      <c r="Q584" s="28" t="s">
        <v>8343</v>
      </c>
      <c r="R584" s="28"/>
      <c r="S584" s="28"/>
      <c r="T584" s="28" t="s">
        <v>8345</v>
      </c>
      <c r="U584" s="28" t="s">
        <v>2741</v>
      </c>
      <c r="V584" s="28"/>
      <c r="W584" s="34">
        <v>43596</v>
      </c>
      <c r="X584" s="34">
        <v>43626</v>
      </c>
      <c r="Y584" s="36">
        <v>1001700</v>
      </c>
      <c r="Z584" s="36">
        <v>1001700</v>
      </c>
      <c r="AA584" s="34">
        <v>43612</v>
      </c>
      <c r="AB584" s="32"/>
      <c r="AC584" s="36">
        <v>1001700</v>
      </c>
      <c r="AD584" s="36"/>
      <c r="AE584" s="28" t="s">
        <v>95</v>
      </c>
      <c r="AF584" s="40">
        <f t="shared" si="0"/>
        <v>11</v>
      </c>
      <c r="AG584" s="40">
        <f t="shared" si="1"/>
        <v>5</v>
      </c>
      <c r="AH584" s="40" t="str">
        <f t="shared" si="2"/>
        <v>569138303115</v>
      </c>
      <c r="AI584" s="44">
        <f t="shared" si="3"/>
        <v>1001700</v>
      </c>
      <c r="AJ584" s="47">
        <f>IF(AD584&lt;10000,IFERROR(VLOOKUP(AH584,'BK06'!$X$9:$Y$1196,2,0),""),AD584)</f>
        <v>1001700</v>
      </c>
      <c r="AK584" s="49" t="str">
        <f>IFERROR(VLOOKUP(AH584,'BK06'!$X$9:$Z$1164,3,0),"")</f>
        <v>AC/018P-0350354</v>
      </c>
      <c r="AL584" s="40"/>
      <c r="AM584" s="51" t="str">
        <f t="shared" si="10"/>
        <v>QK co HDBH so 569138303 can phai dong phi 1001700d vao ngay 11/5. Vui long lien he TVV de duoc ho tro thu phi!</v>
      </c>
      <c r="AN584" s="54" t="str">
        <f t="shared" si="5"/>
        <v>0977321162</v>
      </c>
    </row>
    <row r="585" spans="1:40" ht="13.5" customHeight="1">
      <c r="A585" s="25">
        <v>580</v>
      </c>
      <c r="B585" s="28" t="s">
        <v>74</v>
      </c>
      <c r="C585" s="28"/>
      <c r="D585" s="32" t="s">
        <v>80</v>
      </c>
      <c r="E585" s="28" t="s">
        <v>82</v>
      </c>
      <c r="F585" s="32" t="s">
        <v>7749</v>
      </c>
      <c r="G585" s="28" t="s">
        <v>98</v>
      </c>
      <c r="H585" s="32" t="s">
        <v>8339</v>
      </c>
      <c r="I585" s="28" t="s">
        <v>97</v>
      </c>
      <c r="J585" s="32" t="s">
        <v>2739</v>
      </c>
      <c r="K585" s="28" t="s">
        <v>2738</v>
      </c>
      <c r="L585" s="28" t="s">
        <v>89</v>
      </c>
      <c r="M585" s="34">
        <v>43006</v>
      </c>
      <c r="N585" s="34"/>
      <c r="O585" s="28" t="s">
        <v>2746</v>
      </c>
      <c r="P585" s="28" t="s">
        <v>2747</v>
      </c>
      <c r="Q585" s="28" t="s">
        <v>8381</v>
      </c>
      <c r="R585" s="28" t="s">
        <v>8382</v>
      </c>
      <c r="S585" s="28"/>
      <c r="T585" s="28" t="s">
        <v>8383</v>
      </c>
      <c r="U585" s="28" t="s">
        <v>2745</v>
      </c>
      <c r="V585" s="28"/>
      <c r="W585" s="34">
        <v>43603</v>
      </c>
      <c r="X585" s="34">
        <v>43633</v>
      </c>
      <c r="Y585" s="36">
        <v>1000000</v>
      </c>
      <c r="Z585" s="36">
        <v>1000000</v>
      </c>
      <c r="AA585" s="34">
        <v>43608</v>
      </c>
      <c r="AB585" s="32"/>
      <c r="AC585" s="36">
        <v>1000000</v>
      </c>
      <c r="AD585" s="36"/>
      <c r="AE585" s="28" t="s">
        <v>95</v>
      </c>
      <c r="AF585" s="40">
        <f t="shared" si="0"/>
        <v>18</v>
      </c>
      <c r="AG585" s="40">
        <f t="shared" si="1"/>
        <v>5</v>
      </c>
      <c r="AH585" s="40" t="str">
        <f t="shared" si="2"/>
        <v>569159504185</v>
      </c>
      <c r="AI585" s="44">
        <f t="shared" si="3"/>
        <v>1000000</v>
      </c>
      <c r="AJ585" s="47">
        <f>IF(AD585&lt;10000,IFERROR(VLOOKUP(AH585,'BK06'!$X$9:$Y$1196,2,0),""),AD585)</f>
        <v>1000000</v>
      </c>
      <c r="AK585" s="49" t="str">
        <f>IFERROR(VLOOKUP(AH585,'BK06'!$X$9:$Z$1164,3,0),"")</f>
        <v>AC/018P-0350355</v>
      </c>
      <c r="AL585" s="40"/>
      <c r="AM585" s="51" t="str">
        <f t="shared" si="10"/>
        <v>QK co HDBH so 569159504 can phai dong phi 1000000d vao ngay 18/5. Vui long lien he TVV de duoc ho tro thu phi!</v>
      </c>
      <c r="AN585" s="54" t="str">
        <f t="shared" si="5"/>
        <v>0163502310901634 091 922</v>
      </c>
    </row>
    <row r="586" spans="1:40" ht="13.5" customHeight="1">
      <c r="A586" s="25">
        <v>581</v>
      </c>
      <c r="B586" s="28" t="s">
        <v>74</v>
      </c>
      <c r="C586" s="28"/>
      <c r="D586" s="32" t="s">
        <v>80</v>
      </c>
      <c r="E586" s="28" t="s">
        <v>82</v>
      </c>
      <c r="F586" s="32" t="s">
        <v>7749</v>
      </c>
      <c r="G586" s="28" t="s">
        <v>98</v>
      </c>
      <c r="H586" s="32" t="s">
        <v>8339</v>
      </c>
      <c r="I586" s="28" t="s">
        <v>97</v>
      </c>
      <c r="J586" s="32" t="s">
        <v>2749</v>
      </c>
      <c r="K586" s="28" t="s">
        <v>2748</v>
      </c>
      <c r="L586" s="28" t="s">
        <v>89</v>
      </c>
      <c r="M586" s="34">
        <v>43047</v>
      </c>
      <c r="N586" s="34"/>
      <c r="O586" s="28" t="s">
        <v>2752</v>
      </c>
      <c r="P586" s="28" t="s">
        <v>2753</v>
      </c>
      <c r="Q586" s="28" t="s">
        <v>8420</v>
      </c>
      <c r="R586" s="28" t="s">
        <v>8421</v>
      </c>
      <c r="S586" s="28"/>
      <c r="T586" s="28"/>
      <c r="U586" s="28" t="s">
        <v>2750</v>
      </c>
      <c r="V586" s="28" t="s">
        <v>2750</v>
      </c>
      <c r="W586" s="34">
        <v>43588</v>
      </c>
      <c r="X586" s="34">
        <v>43771</v>
      </c>
      <c r="Y586" s="36">
        <v>5008100</v>
      </c>
      <c r="Z586" s="36">
        <v>5008100</v>
      </c>
      <c r="AA586" s="34">
        <v>43599</v>
      </c>
      <c r="AB586" s="32"/>
      <c r="AC586" s="36">
        <v>5008100</v>
      </c>
      <c r="AD586" s="36"/>
      <c r="AE586" s="28" t="s">
        <v>180</v>
      </c>
      <c r="AF586" s="40">
        <f t="shared" si="0"/>
        <v>3</v>
      </c>
      <c r="AG586" s="40">
        <f t="shared" si="1"/>
        <v>5</v>
      </c>
      <c r="AH586" s="40" t="str">
        <f t="shared" si="2"/>
        <v>0570870000114735</v>
      </c>
      <c r="AI586" s="44">
        <f t="shared" si="3"/>
        <v>5008100</v>
      </c>
      <c r="AJ586" s="47">
        <f>IF(AD586&lt;10000,IFERROR(VLOOKUP(AH586,'BK06'!$X$9:$Y$1196,2,0),""),AD586)</f>
        <v>5008100</v>
      </c>
      <c r="AK586" s="49" t="str">
        <f>IFERROR(VLOOKUP(AH586,'BK06'!$X$9:$Z$1164,3,0),"")</f>
        <v>AC/018P-0350356</v>
      </c>
      <c r="AL586" s="40"/>
      <c r="AM586" s="51" t="str">
        <f t="shared" si="10"/>
        <v>QK co HDBH so 05708700001147 can phai dong phi 5008100d vao ngay 3/5. Vui long lien he TVV de duoc ho tro thu phi!</v>
      </c>
      <c r="AN586" s="54" t="str">
        <f t="shared" si="5"/>
        <v>0396904442</v>
      </c>
    </row>
    <row r="587" spans="1:40" ht="13.5" customHeight="1">
      <c r="A587" s="25">
        <v>582</v>
      </c>
      <c r="B587" s="28" t="s">
        <v>74</v>
      </c>
      <c r="C587" s="28"/>
      <c r="D587" s="32" t="s">
        <v>80</v>
      </c>
      <c r="E587" s="28" t="s">
        <v>82</v>
      </c>
      <c r="F587" s="32" t="s">
        <v>7749</v>
      </c>
      <c r="G587" s="28" t="s">
        <v>98</v>
      </c>
      <c r="H587" s="32" t="s">
        <v>8339</v>
      </c>
      <c r="I587" s="28" t="s">
        <v>97</v>
      </c>
      <c r="J587" s="32" t="s">
        <v>2749</v>
      </c>
      <c r="K587" s="28" t="s">
        <v>2748</v>
      </c>
      <c r="L587" s="28" t="s">
        <v>89</v>
      </c>
      <c r="M587" s="34">
        <v>43047</v>
      </c>
      <c r="N587" s="34"/>
      <c r="O587" s="28" t="s">
        <v>2758</v>
      </c>
      <c r="P587" s="28" t="s">
        <v>2759</v>
      </c>
      <c r="Q587" s="28" t="s">
        <v>8445</v>
      </c>
      <c r="R587" s="28"/>
      <c r="S587" s="28" t="s">
        <v>8446</v>
      </c>
      <c r="T587" s="28"/>
      <c r="U587" s="28" t="s">
        <v>2757</v>
      </c>
      <c r="V587" s="28"/>
      <c r="W587" s="34">
        <v>43599</v>
      </c>
      <c r="X587" s="34">
        <v>43964</v>
      </c>
      <c r="Y587" s="36">
        <v>12000000</v>
      </c>
      <c r="Z587" s="36">
        <v>12000000</v>
      </c>
      <c r="AA587" s="34">
        <v>43601</v>
      </c>
      <c r="AB587" s="32"/>
      <c r="AC587" s="36">
        <v>12000000</v>
      </c>
      <c r="AD587" s="36"/>
      <c r="AE587" s="28" t="s">
        <v>95</v>
      </c>
      <c r="AF587" s="40">
        <f t="shared" si="0"/>
        <v>14</v>
      </c>
      <c r="AG587" s="40">
        <f t="shared" si="1"/>
        <v>5</v>
      </c>
      <c r="AH587" s="40" t="str">
        <f t="shared" si="2"/>
        <v>569237443145</v>
      </c>
      <c r="AI587" s="44">
        <f t="shared" si="3"/>
        <v>12000000</v>
      </c>
      <c r="AJ587" s="47">
        <f>IF(AD587&lt;10000,IFERROR(VLOOKUP(AH587,'BK06'!$X$9:$Y$1196,2,0),""),AD587)</f>
        <v>12000000</v>
      </c>
      <c r="AK587" s="49" t="str">
        <f>IFERROR(VLOOKUP(AH587,'BK06'!$X$9:$Z$1164,3,0),"")</f>
        <v>AC/018P-0350357</v>
      </c>
      <c r="AL587" s="40"/>
      <c r="AM587" s="51" t="str">
        <f t="shared" si="10"/>
        <v>QK co HDBH so 569237443 can phai dong phi 12000000d vao ngay 14/5. Vui long lien he TVV de duoc ho tro thu phi!</v>
      </c>
      <c r="AN587" s="54" t="str">
        <f t="shared" si="5"/>
        <v>0912791599</v>
      </c>
    </row>
    <row r="588" spans="1:40" ht="13.5" customHeight="1">
      <c r="A588" s="25">
        <v>583</v>
      </c>
      <c r="B588" s="28" t="s">
        <v>74</v>
      </c>
      <c r="C588" s="28"/>
      <c r="D588" s="32" t="s">
        <v>80</v>
      </c>
      <c r="E588" s="28" t="s">
        <v>82</v>
      </c>
      <c r="F588" s="32" t="s">
        <v>7749</v>
      </c>
      <c r="G588" s="28" t="s">
        <v>98</v>
      </c>
      <c r="H588" s="32" t="s">
        <v>8339</v>
      </c>
      <c r="I588" s="28" t="s">
        <v>97</v>
      </c>
      <c r="J588" s="32" t="s">
        <v>2749</v>
      </c>
      <c r="K588" s="28" t="s">
        <v>2748</v>
      </c>
      <c r="L588" s="28" t="s">
        <v>89</v>
      </c>
      <c r="M588" s="34">
        <v>43047</v>
      </c>
      <c r="N588" s="34"/>
      <c r="O588" s="28" t="s">
        <v>2762</v>
      </c>
      <c r="P588" s="28" t="s">
        <v>2763</v>
      </c>
      <c r="Q588" s="28" t="s">
        <v>8470</v>
      </c>
      <c r="R588" s="28"/>
      <c r="S588" s="28"/>
      <c r="T588" s="28" t="s">
        <v>8471</v>
      </c>
      <c r="U588" s="28" t="s">
        <v>2761</v>
      </c>
      <c r="V588" s="28"/>
      <c r="W588" s="34">
        <v>43612</v>
      </c>
      <c r="X588" s="34">
        <v>43642</v>
      </c>
      <c r="Y588" s="36">
        <v>1000000</v>
      </c>
      <c r="Z588" s="36">
        <v>1000000</v>
      </c>
      <c r="AA588" s="34">
        <v>43599</v>
      </c>
      <c r="AB588" s="32"/>
      <c r="AC588" s="36">
        <v>1000000</v>
      </c>
      <c r="AD588" s="36"/>
      <c r="AE588" s="28" t="s">
        <v>95</v>
      </c>
      <c r="AF588" s="40">
        <f t="shared" si="0"/>
        <v>27</v>
      </c>
      <c r="AG588" s="40">
        <f t="shared" si="1"/>
        <v>5</v>
      </c>
      <c r="AH588" s="40" t="str">
        <f t="shared" si="2"/>
        <v>569283208275</v>
      </c>
      <c r="AI588" s="44">
        <f t="shared" si="3"/>
        <v>1000000</v>
      </c>
      <c r="AJ588" s="47">
        <f>IF(AD588&lt;10000,IFERROR(VLOOKUP(AH588,'BK06'!$X$9:$Y$1196,2,0),""),AD588)</f>
        <v>1000000</v>
      </c>
      <c r="AK588" s="49" t="str">
        <f>IFERROR(VLOOKUP(AH588,'BK06'!$X$9:$Z$1164,3,0),"")</f>
        <v>AC/018P-0350358</v>
      </c>
      <c r="AL588" s="40"/>
      <c r="AM588" s="51" t="str">
        <f t="shared" si="10"/>
        <v>QK co HDBH so 569283208 can phai dong phi 1000000d vao ngay 27/5. Vui long lien he TVV de duoc ho tro thu phi!</v>
      </c>
      <c r="AN588" s="54" t="str">
        <f t="shared" si="5"/>
        <v>01244113888</v>
      </c>
    </row>
    <row r="589" spans="1:40" ht="13.5" customHeight="1">
      <c r="A589" s="25">
        <v>584</v>
      </c>
      <c r="B589" s="28" t="s">
        <v>74</v>
      </c>
      <c r="C589" s="28"/>
      <c r="D589" s="32" t="s">
        <v>80</v>
      </c>
      <c r="E589" s="28" t="s">
        <v>82</v>
      </c>
      <c r="F589" s="32" t="s">
        <v>7749</v>
      </c>
      <c r="G589" s="28" t="s">
        <v>98</v>
      </c>
      <c r="H589" s="32" t="s">
        <v>8339</v>
      </c>
      <c r="I589" s="28" t="s">
        <v>97</v>
      </c>
      <c r="J589" s="32" t="s">
        <v>2766</v>
      </c>
      <c r="K589" s="28" t="s">
        <v>2765</v>
      </c>
      <c r="L589" s="28" t="s">
        <v>89</v>
      </c>
      <c r="M589" s="34">
        <v>43236</v>
      </c>
      <c r="N589" s="34"/>
      <c r="O589" s="28" t="s">
        <v>2769</v>
      </c>
      <c r="P589" s="28" t="s">
        <v>2770</v>
      </c>
      <c r="Q589" s="28" t="s">
        <v>8501</v>
      </c>
      <c r="R589" s="28"/>
      <c r="S589" s="28"/>
      <c r="T589" s="28" t="s">
        <v>8505</v>
      </c>
      <c r="U589" s="28" t="s">
        <v>2768</v>
      </c>
      <c r="V589" s="28"/>
      <c r="W589" s="34">
        <v>43595</v>
      </c>
      <c r="X589" s="34">
        <v>43625</v>
      </c>
      <c r="Y589" s="36">
        <v>1000000</v>
      </c>
      <c r="Z589" s="36">
        <v>1000000</v>
      </c>
      <c r="AA589" s="34">
        <v>43598</v>
      </c>
      <c r="AB589" s="32"/>
      <c r="AC589" s="36">
        <v>1000000</v>
      </c>
      <c r="AD589" s="36"/>
      <c r="AE589" s="28" t="s">
        <v>95</v>
      </c>
      <c r="AF589" s="40">
        <f t="shared" si="0"/>
        <v>10</v>
      </c>
      <c r="AG589" s="40">
        <f t="shared" si="1"/>
        <v>5</v>
      </c>
      <c r="AH589" s="40" t="str">
        <f t="shared" si="2"/>
        <v>569474809105</v>
      </c>
      <c r="AI589" s="44">
        <f t="shared" si="3"/>
        <v>1000000</v>
      </c>
      <c r="AJ589" s="47">
        <f>IF(AD589&lt;10000,IFERROR(VLOOKUP(AH589,'BK06'!$X$9:$Y$1196,2,0),""),AD589)</f>
        <v>1000000</v>
      </c>
      <c r="AK589" s="49" t="str">
        <f>IFERROR(VLOOKUP(AH589,'BK06'!$X$9:$Z$1164,3,0),"")</f>
        <v>AC/018P-0350359</v>
      </c>
      <c r="AL589" s="40"/>
      <c r="AM589" s="51" t="str">
        <f t="shared" si="10"/>
        <v>QK co HDBH so 569474809 can phai dong phi 1000000d vao ngay 10/5. Vui long lien he TVV de duoc ho tro thu phi!</v>
      </c>
      <c r="AN589" s="54" t="str">
        <f t="shared" si="5"/>
        <v>0375772266</v>
      </c>
    </row>
    <row r="590" spans="1:40" ht="13.5" customHeight="1">
      <c r="A590" s="25">
        <v>585</v>
      </c>
      <c r="B590" s="28" t="s">
        <v>74</v>
      </c>
      <c r="C590" s="28"/>
      <c r="D590" s="32" t="s">
        <v>80</v>
      </c>
      <c r="E590" s="28" t="s">
        <v>82</v>
      </c>
      <c r="F590" s="32" t="s">
        <v>7749</v>
      </c>
      <c r="G590" s="28" t="s">
        <v>98</v>
      </c>
      <c r="H590" s="32" t="s">
        <v>8339</v>
      </c>
      <c r="I590" s="28" t="s">
        <v>97</v>
      </c>
      <c r="J590" s="32" t="s">
        <v>4641</v>
      </c>
      <c r="K590" s="28" t="s">
        <v>4642</v>
      </c>
      <c r="L590" s="28" t="s">
        <v>4718</v>
      </c>
      <c r="M590" s="34">
        <v>41193</v>
      </c>
      <c r="N590" s="34"/>
      <c r="O590" s="28" t="s">
        <v>8542</v>
      </c>
      <c r="P590" s="28" t="s">
        <v>1411</v>
      </c>
      <c r="Q590" s="28" t="s">
        <v>8543</v>
      </c>
      <c r="R590" s="28"/>
      <c r="S590" s="28" t="s">
        <v>8546</v>
      </c>
      <c r="T590" s="28" t="s">
        <v>8546</v>
      </c>
      <c r="U590" s="28" t="s">
        <v>8548</v>
      </c>
      <c r="V590" s="28"/>
      <c r="W590" s="34">
        <v>43559</v>
      </c>
      <c r="X590" s="34">
        <v>43924</v>
      </c>
      <c r="Y590" s="36">
        <v>14999244</v>
      </c>
      <c r="Z590" s="36"/>
      <c r="AA590" s="34"/>
      <c r="AB590" s="32"/>
      <c r="AC590" s="36">
        <v>14999244</v>
      </c>
      <c r="AD590" s="36"/>
      <c r="AE590" s="28" t="s">
        <v>95</v>
      </c>
      <c r="AF590" s="40">
        <f t="shared" si="0"/>
        <v>4</v>
      </c>
      <c r="AG590" s="40">
        <f t="shared" si="1"/>
        <v>4</v>
      </c>
      <c r="AH590" s="40" t="str">
        <f t="shared" si="2"/>
        <v>56876254444</v>
      </c>
      <c r="AI590" s="44">
        <f t="shared" si="3"/>
        <v>14999244</v>
      </c>
      <c r="AJ590" s="47" t="str">
        <f>IF(AD590&lt;10000,IFERROR(VLOOKUP(AH590,'BK06'!$X$9:$Y$1196,2,0),""),AD590)</f>
        <v/>
      </c>
      <c r="AK590" s="49" t="str">
        <f>IFERROR(VLOOKUP(AH590,'BK06'!$X$9:$Z$1164,3,0),"")</f>
        <v/>
      </c>
      <c r="AL590" s="40"/>
      <c r="AM590" s="51" t="str">
        <f t="shared" si="10"/>
        <v>QK co HDBH so 568762544 can phai dong phi 14999244d vao ngay 4/4. Vui long lien he TVV de duoc ho tro thu phi!</v>
      </c>
      <c r="AN590" s="54" t="str">
        <f t="shared" si="5"/>
        <v>038982696038982696</v>
      </c>
    </row>
    <row r="591" spans="1:40" ht="13.5" customHeight="1">
      <c r="A591" s="25">
        <v>586</v>
      </c>
      <c r="B591" s="28" t="s">
        <v>74</v>
      </c>
      <c r="C591" s="28"/>
      <c r="D591" s="32" t="s">
        <v>80</v>
      </c>
      <c r="E591" s="28" t="s">
        <v>82</v>
      </c>
      <c r="F591" s="32" t="s">
        <v>7749</v>
      </c>
      <c r="G591" s="28" t="s">
        <v>98</v>
      </c>
      <c r="H591" s="32" t="s">
        <v>8339</v>
      </c>
      <c r="I591" s="28" t="s">
        <v>97</v>
      </c>
      <c r="J591" s="32" t="s">
        <v>4641</v>
      </c>
      <c r="K591" s="28" t="s">
        <v>4642</v>
      </c>
      <c r="L591" s="28" t="s">
        <v>4718</v>
      </c>
      <c r="M591" s="34">
        <v>41193</v>
      </c>
      <c r="N591" s="34"/>
      <c r="O591" s="28" t="s">
        <v>8583</v>
      </c>
      <c r="P591" s="28" t="s">
        <v>8585</v>
      </c>
      <c r="Q591" s="28" t="s">
        <v>8543</v>
      </c>
      <c r="R591" s="28"/>
      <c r="S591" s="28"/>
      <c r="T591" s="28"/>
      <c r="U591" s="28" t="s">
        <v>8587</v>
      </c>
      <c r="V591" s="28"/>
      <c r="W591" s="34">
        <v>43559</v>
      </c>
      <c r="X591" s="34">
        <v>43741</v>
      </c>
      <c r="Y591" s="36">
        <v>3000000</v>
      </c>
      <c r="Z591" s="36"/>
      <c r="AA591" s="34"/>
      <c r="AB591" s="32"/>
      <c r="AC591" s="36">
        <v>3000000</v>
      </c>
      <c r="AD591" s="36"/>
      <c r="AE591" s="28" t="s">
        <v>95</v>
      </c>
      <c r="AF591" s="40">
        <f t="shared" si="0"/>
        <v>4</v>
      </c>
      <c r="AG591" s="40">
        <f t="shared" si="1"/>
        <v>4</v>
      </c>
      <c r="AH591" s="40" t="str">
        <f t="shared" si="2"/>
        <v>56933232544</v>
      </c>
      <c r="AI591" s="44">
        <f t="shared" si="3"/>
        <v>3000000</v>
      </c>
      <c r="AJ591" s="47" t="str">
        <f>IF(AD591&lt;10000,IFERROR(VLOOKUP(AH591,'BK06'!$X$9:$Y$1196,2,0),""),AD591)</f>
        <v/>
      </c>
      <c r="AK591" s="49" t="str">
        <f>IFERROR(VLOOKUP(AH591,'BK06'!$X$9:$Z$1164,3,0),"")</f>
        <v/>
      </c>
      <c r="AL591" s="40"/>
      <c r="AM591" s="51" t="str">
        <f t="shared" si="10"/>
        <v>QK co HDBH so 569332325 can phai dong phi 3000000d vao ngay 4/4. Vui long lien he TVV de duoc ho tro thu phi!</v>
      </c>
      <c r="AN591" s="54" t="str">
        <f t="shared" si="5"/>
        <v/>
      </c>
    </row>
    <row r="592" spans="1:40" ht="13.5" customHeight="1">
      <c r="A592" s="25">
        <v>587</v>
      </c>
      <c r="B592" s="28" t="s">
        <v>74</v>
      </c>
      <c r="C592" s="28"/>
      <c r="D592" s="32" t="s">
        <v>80</v>
      </c>
      <c r="E592" s="28" t="s">
        <v>82</v>
      </c>
      <c r="F592" s="32" t="s">
        <v>7749</v>
      </c>
      <c r="G592" s="28" t="s">
        <v>98</v>
      </c>
      <c r="H592" s="32" t="s">
        <v>8339</v>
      </c>
      <c r="I592" s="28" t="s">
        <v>97</v>
      </c>
      <c r="J592" s="32" t="s">
        <v>4641</v>
      </c>
      <c r="K592" s="28" t="s">
        <v>4642</v>
      </c>
      <c r="L592" s="28" t="s">
        <v>4718</v>
      </c>
      <c r="M592" s="34">
        <v>41193</v>
      </c>
      <c r="N592" s="34"/>
      <c r="O592" s="28" t="s">
        <v>8620</v>
      </c>
      <c r="P592" s="28" t="s">
        <v>8621</v>
      </c>
      <c r="Q592" s="28" t="s">
        <v>8622</v>
      </c>
      <c r="R592" s="28"/>
      <c r="S592" s="28"/>
      <c r="T592" s="28" t="s">
        <v>8626</v>
      </c>
      <c r="U592" s="28" t="s">
        <v>8627</v>
      </c>
      <c r="V592" s="28"/>
      <c r="W592" s="34">
        <v>43578</v>
      </c>
      <c r="X592" s="34">
        <v>43760</v>
      </c>
      <c r="Y592" s="36">
        <v>4000000</v>
      </c>
      <c r="Z592" s="36"/>
      <c r="AA592" s="34"/>
      <c r="AB592" s="32"/>
      <c r="AC592" s="36">
        <v>4000000</v>
      </c>
      <c r="AD592" s="36"/>
      <c r="AE592" s="28" t="s">
        <v>95</v>
      </c>
      <c r="AF592" s="40">
        <f t="shared" si="0"/>
        <v>23</v>
      </c>
      <c r="AG592" s="40">
        <f t="shared" si="1"/>
        <v>4</v>
      </c>
      <c r="AH592" s="40" t="str">
        <f t="shared" si="2"/>
        <v>568227808234</v>
      </c>
      <c r="AI592" s="44">
        <f t="shared" si="3"/>
        <v>4000000</v>
      </c>
      <c r="AJ592" s="47" t="str">
        <f>IF(AD592&lt;10000,IFERROR(VLOOKUP(AH592,'BK06'!$X$9:$Y$1196,2,0),""),AD592)</f>
        <v/>
      </c>
      <c r="AK592" s="49" t="str">
        <f>IFERROR(VLOOKUP(AH592,'BK06'!$X$9:$Z$1164,3,0),"")</f>
        <v/>
      </c>
      <c r="AL592" s="40"/>
      <c r="AM592" s="51" t="str">
        <f t="shared" si="10"/>
        <v>QK co HDBH so 568227808 can phai dong phi 4000000d vao ngay 23/4. Vui long lien he TVV de duoc ho tro thu phi!</v>
      </c>
      <c r="AN592" s="54" t="str">
        <f t="shared" si="5"/>
        <v>01644861920</v>
      </c>
    </row>
    <row r="593" spans="1:40" ht="13.5" customHeight="1">
      <c r="A593" s="25">
        <v>588</v>
      </c>
      <c r="B593" s="28" t="s">
        <v>74</v>
      </c>
      <c r="C593" s="28"/>
      <c r="D593" s="32" t="s">
        <v>80</v>
      </c>
      <c r="E593" s="28" t="s">
        <v>82</v>
      </c>
      <c r="F593" s="32" t="s">
        <v>7749</v>
      </c>
      <c r="G593" s="28" t="s">
        <v>98</v>
      </c>
      <c r="H593" s="32" t="s">
        <v>8339</v>
      </c>
      <c r="I593" s="28" t="s">
        <v>97</v>
      </c>
      <c r="J593" s="32" t="s">
        <v>4641</v>
      </c>
      <c r="K593" s="28" t="s">
        <v>4642</v>
      </c>
      <c r="L593" s="28" t="s">
        <v>4718</v>
      </c>
      <c r="M593" s="34">
        <v>41193</v>
      </c>
      <c r="N593" s="34"/>
      <c r="O593" s="28" t="s">
        <v>8656</v>
      </c>
      <c r="P593" s="28" t="s">
        <v>5024</v>
      </c>
      <c r="Q593" s="28" t="s">
        <v>8658</v>
      </c>
      <c r="R593" s="28"/>
      <c r="S593" s="28"/>
      <c r="T593" s="28" t="s">
        <v>8660</v>
      </c>
      <c r="U593" s="28" t="s">
        <v>8661</v>
      </c>
      <c r="V593" s="28"/>
      <c r="W593" s="34">
        <v>43579</v>
      </c>
      <c r="X593" s="34">
        <v>43761</v>
      </c>
      <c r="Y593" s="36">
        <v>3000000</v>
      </c>
      <c r="Z593" s="36"/>
      <c r="AA593" s="34"/>
      <c r="AB593" s="32"/>
      <c r="AC593" s="36">
        <v>3000000</v>
      </c>
      <c r="AD593" s="36"/>
      <c r="AE593" s="28" t="s">
        <v>95</v>
      </c>
      <c r="AF593" s="40">
        <f t="shared" si="0"/>
        <v>24</v>
      </c>
      <c r="AG593" s="40">
        <f t="shared" si="1"/>
        <v>4</v>
      </c>
      <c r="AH593" s="40" t="str">
        <f t="shared" si="2"/>
        <v>568163327244</v>
      </c>
      <c r="AI593" s="44">
        <f t="shared" si="3"/>
        <v>3000000</v>
      </c>
      <c r="AJ593" s="47" t="str">
        <f>IF(AD593&lt;10000,IFERROR(VLOOKUP(AH593,'BK06'!$X$9:$Y$1196,2,0),""),AD593)</f>
        <v/>
      </c>
      <c r="AK593" s="49" t="str">
        <f>IFERROR(VLOOKUP(AH593,'BK06'!$X$9:$Z$1164,3,0),"")</f>
        <v/>
      </c>
      <c r="AL593" s="40"/>
      <c r="AM593" s="51" t="str">
        <f t="shared" si="10"/>
        <v>QK co HDBH so 568163327 can phai dong phi 3000000d vao ngay 24/4. Vui long lien he TVV de duoc ho tro thu phi!</v>
      </c>
      <c r="AN593" s="54" t="str">
        <f t="shared" si="5"/>
        <v>0972596647</v>
      </c>
    </row>
    <row r="594" spans="1:40" ht="13.5" customHeight="1">
      <c r="A594" s="25">
        <v>589</v>
      </c>
      <c r="B594" s="28" t="s">
        <v>74</v>
      </c>
      <c r="C594" s="28"/>
      <c r="D594" s="32" t="s">
        <v>80</v>
      </c>
      <c r="E594" s="28" t="s">
        <v>82</v>
      </c>
      <c r="F594" s="32" t="s">
        <v>7749</v>
      </c>
      <c r="G594" s="28" t="s">
        <v>98</v>
      </c>
      <c r="H594" s="32" t="s">
        <v>8339</v>
      </c>
      <c r="I594" s="28" t="s">
        <v>97</v>
      </c>
      <c r="J594" s="32" t="s">
        <v>4641</v>
      </c>
      <c r="K594" s="28" t="s">
        <v>4642</v>
      </c>
      <c r="L594" s="28" t="s">
        <v>4718</v>
      </c>
      <c r="M594" s="34">
        <v>41193</v>
      </c>
      <c r="N594" s="34"/>
      <c r="O594" s="28" t="s">
        <v>8708</v>
      </c>
      <c r="P594" s="28" t="s">
        <v>8712</v>
      </c>
      <c r="Q594" s="28" t="s">
        <v>8543</v>
      </c>
      <c r="R594" s="28"/>
      <c r="S594" s="28"/>
      <c r="T594" s="28" t="s">
        <v>8714</v>
      </c>
      <c r="U594" s="28" t="s">
        <v>8715</v>
      </c>
      <c r="V594" s="28"/>
      <c r="W594" s="34">
        <v>43581</v>
      </c>
      <c r="X594" s="34">
        <v>43946</v>
      </c>
      <c r="Y594" s="36">
        <v>10019244</v>
      </c>
      <c r="Z594" s="36"/>
      <c r="AA594" s="34"/>
      <c r="AB594" s="32"/>
      <c r="AC594" s="36">
        <v>10019244</v>
      </c>
      <c r="AD594" s="36"/>
      <c r="AE594" s="28" t="s">
        <v>95</v>
      </c>
      <c r="AF594" s="40">
        <f t="shared" si="0"/>
        <v>26</v>
      </c>
      <c r="AG594" s="40">
        <f t="shared" si="1"/>
        <v>4</v>
      </c>
      <c r="AH594" s="40" t="str">
        <f t="shared" si="2"/>
        <v>569017377264</v>
      </c>
      <c r="AI594" s="44">
        <f t="shared" si="3"/>
        <v>10019244</v>
      </c>
      <c r="AJ594" s="47" t="str">
        <f>IF(AD594&lt;10000,IFERROR(VLOOKUP(AH594,'BK06'!$X$9:$Y$1196,2,0),""),AD594)</f>
        <v/>
      </c>
      <c r="AK594" s="49" t="str">
        <f>IFERROR(VLOOKUP(AH594,'BK06'!$X$9:$Z$1164,3,0),"")</f>
        <v/>
      </c>
      <c r="AL594" s="40"/>
      <c r="AM594" s="51" t="str">
        <f t="shared" si="10"/>
        <v>QK co HDBH so 569017377 can phai dong phi 10019244d vao ngay 26/4. Vui long lien he TVV de duoc ho tro thu phi!</v>
      </c>
      <c r="AN594" s="54" t="str">
        <f t="shared" si="5"/>
        <v>01699340448</v>
      </c>
    </row>
    <row r="595" spans="1:40" ht="13.5" customHeight="1">
      <c r="A595" s="25">
        <v>590</v>
      </c>
      <c r="B595" s="28" t="s">
        <v>74</v>
      </c>
      <c r="C595" s="28"/>
      <c r="D595" s="32" t="s">
        <v>80</v>
      </c>
      <c r="E595" s="28" t="s">
        <v>82</v>
      </c>
      <c r="F595" s="32" t="s">
        <v>7749</v>
      </c>
      <c r="G595" s="28" t="s">
        <v>98</v>
      </c>
      <c r="H595" s="32" t="s">
        <v>8339</v>
      </c>
      <c r="I595" s="28" t="s">
        <v>97</v>
      </c>
      <c r="J595" s="32" t="s">
        <v>4641</v>
      </c>
      <c r="K595" s="28" t="s">
        <v>4642</v>
      </c>
      <c r="L595" s="28" t="s">
        <v>4718</v>
      </c>
      <c r="M595" s="34">
        <v>41193</v>
      </c>
      <c r="N595" s="34"/>
      <c r="O595" s="28" t="s">
        <v>8737</v>
      </c>
      <c r="P595" s="28" t="s">
        <v>8738</v>
      </c>
      <c r="Q595" s="28" t="s">
        <v>8739</v>
      </c>
      <c r="R595" s="28"/>
      <c r="S595" s="28"/>
      <c r="T595" s="28" t="s">
        <v>8741</v>
      </c>
      <c r="U595" s="28" t="s">
        <v>8742</v>
      </c>
      <c r="V595" s="28"/>
      <c r="W595" s="34">
        <v>43586</v>
      </c>
      <c r="X595" s="34">
        <v>43769</v>
      </c>
      <c r="Y595" s="36">
        <v>3000000</v>
      </c>
      <c r="Z595" s="36"/>
      <c r="AA595" s="34"/>
      <c r="AB595" s="32"/>
      <c r="AC595" s="36">
        <v>3000000</v>
      </c>
      <c r="AD595" s="36"/>
      <c r="AE595" s="28" t="s">
        <v>95</v>
      </c>
      <c r="AF595" s="40">
        <f t="shared" si="0"/>
        <v>1</v>
      </c>
      <c r="AG595" s="40">
        <f t="shared" si="1"/>
        <v>5</v>
      </c>
      <c r="AH595" s="40" t="str">
        <f t="shared" si="2"/>
        <v>56816344215</v>
      </c>
      <c r="AI595" s="44">
        <f t="shared" si="3"/>
        <v>3000000</v>
      </c>
      <c r="AJ595" s="47" t="str">
        <f>IF(AD595&lt;10000,IFERROR(VLOOKUP(AH595,'BK06'!$X$9:$Y$1196,2,0),""),AD595)</f>
        <v/>
      </c>
      <c r="AK595" s="49" t="str">
        <f>IFERROR(VLOOKUP(AH595,'BK06'!$X$9:$Z$1164,3,0),"")</f>
        <v/>
      </c>
      <c r="AL595" s="40"/>
      <c r="AM595" s="51" t="str">
        <f t="shared" si="10"/>
        <v>QK co HDBH so 568163442 can phai dong phi 3000000d vao ngay 1/5. Vui long lien he TVV de duoc ho tro thu phi!</v>
      </c>
      <c r="AN595" s="54" t="str">
        <f t="shared" si="5"/>
        <v>01658048909</v>
      </c>
    </row>
    <row r="596" spans="1:40" ht="13.5" customHeight="1">
      <c r="A596" s="25">
        <v>591</v>
      </c>
      <c r="B596" s="28" t="s">
        <v>74</v>
      </c>
      <c r="C596" s="28"/>
      <c r="D596" s="32" t="s">
        <v>80</v>
      </c>
      <c r="E596" s="28" t="s">
        <v>82</v>
      </c>
      <c r="F596" s="32" t="s">
        <v>7749</v>
      </c>
      <c r="G596" s="28" t="s">
        <v>98</v>
      </c>
      <c r="H596" s="32" t="s">
        <v>8339</v>
      </c>
      <c r="I596" s="28" t="s">
        <v>97</v>
      </c>
      <c r="J596" s="32" t="s">
        <v>4641</v>
      </c>
      <c r="K596" s="28" t="s">
        <v>4642</v>
      </c>
      <c r="L596" s="28" t="s">
        <v>4718</v>
      </c>
      <c r="M596" s="34">
        <v>41193</v>
      </c>
      <c r="N596" s="34"/>
      <c r="O596" s="28" t="s">
        <v>8771</v>
      </c>
      <c r="P596" s="28" t="s">
        <v>8772</v>
      </c>
      <c r="Q596" s="28" t="s">
        <v>8543</v>
      </c>
      <c r="R596" s="28"/>
      <c r="S596" s="28"/>
      <c r="T596" s="28" t="s">
        <v>8773</v>
      </c>
      <c r="U596" s="28" t="s">
        <v>8774</v>
      </c>
      <c r="V596" s="28"/>
      <c r="W596" s="34">
        <v>43590</v>
      </c>
      <c r="X596" s="34">
        <v>43620</v>
      </c>
      <c r="Y596" s="36">
        <v>1284367</v>
      </c>
      <c r="Z596" s="36"/>
      <c r="AA596" s="34"/>
      <c r="AB596" s="32"/>
      <c r="AC596" s="36">
        <v>1284367</v>
      </c>
      <c r="AD596" s="36"/>
      <c r="AE596" s="28" t="s">
        <v>95</v>
      </c>
      <c r="AF596" s="40">
        <f t="shared" si="0"/>
        <v>5</v>
      </c>
      <c r="AG596" s="40">
        <f t="shared" si="1"/>
        <v>5</v>
      </c>
      <c r="AH596" s="40" t="str">
        <f t="shared" si="2"/>
        <v>56814163255</v>
      </c>
      <c r="AI596" s="44">
        <f t="shared" si="3"/>
        <v>1284367</v>
      </c>
      <c r="AJ596" s="47" t="str">
        <f>IF(AD596&lt;10000,IFERROR(VLOOKUP(AH596,'BK06'!$X$9:$Y$1196,2,0),""),AD596)</f>
        <v/>
      </c>
      <c r="AK596" s="49" t="str">
        <f>IFERROR(VLOOKUP(AH596,'BK06'!$X$9:$Z$1164,3,0),"")</f>
        <v/>
      </c>
      <c r="AL596" s="40"/>
      <c r="AM596" s="51" t="str">
        <f t="shared" si="10"/>
        <v>QK co HDBH so 568141632 can phai dong phi 1284367d vao ngay 5/5. Vui long lien he TVV de duoc ho tro thu phi!</v>
      </c>
      <c r="AN596" s="54" t="str">
        <f t="shared" si="5"/>
        <v>0989620166</v>
      </c>
    </row>
    <row r="597" spans="1:40" ht="13.5" customHeight="1">
      <c r="A597" s="25">
        <v>592</v>
      </c>
      <c r="B597" s="28" t="s">
        <v>74</v>
      </c>
      <c r="C597" s="28"/>
      <c r="D597" s="32" t="s">
        <v>80</v>
      </c>
      <c r="E597" s="28" t="s">
        <v>82</v>
      </c>
      <c r="F597" s="32" t="s">
        <v>7749</v>
      </c>
      <c r="G597" s="28" t="s">
        <v>98</v>
      </c>
      <c r="H597" s="32" t="s">
        <v>8339</v>
      </c>
      <c r="I597" s="28" t="s">
        <v>97</v>
      </c>
      <c r="J597" s="32" t="s">
        <v>4641</v>
      </c>
      <c r="K597" s="28" t="s">
        <v>4642</v>
      </c>
      <c r="L597" s="28" t="s">
        <v>4718</v>
      </c>
      <c r="M597" s="34">
        <v>41193</v>
      </c>
      <c r="N597" s="34"/>
      <c r="O597" s="28" t="s">
        <v>8795</v>
      </c>
      <c r="P597" s="28" t="s">
        <v>8797</v>
      </c>
      <c r="Q597" s="28" t="s">
        <v>8798</v>
      </c>
      <c r="R597" s="28"/>
      <c r="S597" s="28"/>
      <c r="T597" s="28" t="s">
        <v>8799</v>
      </c>
      <c r="U597" s="28" t="s">
        <v>8800</v>
      </c>
      <c r="V597" s="28"/>
      <c r="W597" s="34">
        <v>43590</v>
      </c>
      <c r="X597" s="34">
        <v>43773</v>
      </c>
      <c r="Y597" s="36">
        <v>3000000</v>
      </c>
      <c r="Z597" s="36"/>
      <c r="AA597" s="34"/>
      <c r="AB597" s="32"/>
      <c r="AC597" s="36">
        <v>3000000</v>
      </c>
      <c r="AD597" s="36"/>
      <c r="AE597" s="28" t="s">
        <v>95</v>
      </c>
      <c r="AF597" s="40">
        <f t="shared" si="0"/>
        <v>5</v>
      </c>
      <c r="AG597" s="40">
        <f t="shared" si="1"/>
        <v>5</v>
      </c>
      <c r="AH597" s="40" t="str">
        <f t="shared" si="2"/>
        <v>56816352955</v>
      </c>
      <c r="AI597" s="44">
        <f t="shared" si="3"/>
        <v>3000000</v>
      </c>
      <c r="AJ597" s="47" t="str">
        <f>IF(AD597&lt;10000,IFERROR(VLOOKUP(AH597,'BK06'!$X$9:$Y$1196,2,0),""),AD597)</f>
        <v/>
      </c>
      <c r="AK597" s="49" t="str">
        <f>IFERROR(VLOOKUP(AH597,'BK06'!$X$9:$Z$1164,3,0),"")</f>
        <v/>
      </c>
      <c r="AL597" s="40"/>
      <c r="AM597" s="51" t="str">
        <f t="shared" si="10"/>
        <v>QK co HDBH so 568163529 can phai dong phi 3000000d vao ngay 5/5. Vui long lien he TVV de duoc ho tro thu phi!</v>
      </c>
      <c r="AN597" s="54" t="str">
        <f t="shared" si="5"/>
        <v>01694359688</v>
      </c>
    </row>
    <row r="598" spans="1:40" ht="13.5" customHeight="1">
      <c r="A598" s="25">
        <v>593</v>
      </c>
      <c r="B598" s="28" t="s">
        <v>74</v>
      </c>
      <c r="C598" s="28"/>
      <c r="D598" s="32" t="s">
        <v>80</v>
      </c>
      <c r="E598" s="28" t="s">
        <v>82</v>
      </c>
      <c r="F598" s="32" t="s">
        <v>7749</v>
      </c>
      <c r="G598" s="28" t="s">
        <v>98</v>
      </c>
      <c r="H598" s="32" t="s">
        <v>8339</v>
      </c>
      <c r="I598" s="28" t="s">
        <v>97</v>
      </c>
      <c r="J598" s="32" t="s">
        <v>4641</v>
      </c>
      <c r="K598" s="28" t="s">
        <v>4642</v>
      </c>
      <c r="L598" s="28" t="s">
        <v>4718</v>
      </c>
      <c r="M598" s="34">
        <v>41193</v>
      </c>
      <c r="N598" s="34"/>
      <c r="O598" s="28" t="s">
        <v>8823</v>
      </c>
      <c r="P598" s="28" t="s">
        <v>8824</v>
      </c>
      <c r="Q598" s="28" t="s">
        <v>8825</v>
      </c>
      <c r="R598" s="28"/>
      <c r="S598" s="28"/>
      <c r="T598" s="28"/>
      <c r="U598" s="28" t="s">
        <v>8826</v>
      </c>
      <c r="V598" s="28"/>
      <c r="W598" s="34">
        <v>43590</v>
      </c>
      <c r="X598" s="34">
        <v>43620</v>
      </c>
      <c r="Y598" s="36">
        <v>184900</v>
      </c>
      <c r="Z598" s="36"/>
      <c r="AA598" s="34"/>
      <c r="AB598" s="32"/>
      <c r="AC598" s="36">
        <v>184900</v>
      </c>
      <c r="AD598" s="36"/>
      <c r="AE598" s="28" t="s">
        <v>180</v>
      </c>
      <c r="AF598" s="40">
        <f t="shared" si="0"/>
        <v>5</v>
      </c>
      <c r="AG598" s="40">
        <f t="shared" si="1"/>
        <v>5</v>
      </c>
      <c r="AH598" s="40" t="str">
        <f t="shared" si="2"/>
        <v>0570180001315755</v>
      </c>
      <c r="AI598" s="44">
        <f t="shared" si="3"/>
        <v>184900</v>
      </c>
      <c r="AJ598" s="47" t="str">
        <f>IF(AD598&lt;10000,IFERROR(VLOOKUP(AH598,'BK06'!$X$9:$Y$1196,2,0),""),AD598)</f>
        <v/>
      </c>
      <c r="AK598" s="49" t="str">
        <f>IFERROR(VLOOKUP(AH598,'BK06'!$X$9:$Z$1164,3,0),"")</f>
        <v/>
      </c>
      <c r="AL598" s="40"/>
      <c r="AM598" s="51" t="str">
        <f t="shared" si="10"/>
        <v>QK co HDBH so 05701800013157 can phai dong phi 184900d vao ngay 5/5. Vui long lien he TVV de duoc ho tro thu phi!</v>
      </c>
      <c r="AN598" s="54" t="str">
        <f t="shared" si="5"/>
        <v/>
      </c>
    </row>
    <row r="599" spans="1:40" ht="13.5" customHeight="1">
      <c r="A599" s="25">
        <v>594</v>
      </c>
      <c r="B599" s="28" t="s">
        <v>74</v>
      </c>
      <c r="C599" s="28"/>
      <c r="D599" s="32" t="s">
        <v>80</v>
      </c>
      <c r="E599" s="28" t="s">
        <v>82</v>
      </c>
      <c r="F599" s="32" t="s">
        <v>7749</v>
      </c>
      <c r="G599" s="28" t="s">
        <v>98</v>
      </c>
      <c r="H599" s="32" t="s">
        <v>8339</v>
      </c>
      <c r="I599" s="28" t="s">
        <v>97</v>
      </c>
      <c r="J599" s="32" t="s">
        <v>4641</v>
      </c>
      <c r="K599" s="28" t="s">
        <v>4642</v>
      </c>
      <c r="L599" s="28" t="s">
        <v>4718</v>
      </c>
      <c r="M599" s="34">
        <v>41193</v>
      </c>
      <c r="N599" s="34"/>
      <c r="O599" s="28" t="s">
        <v>8848</v>
      </c>
      <c r="P599" s="28" t="s">
        <v>8849</v>
      </c>
      <c r="Q599" s="28" t="s">
        <v>8658</v>
      </c>
      <c r="R599" s="28"/>
      <c r="S599" s="28"/>
      <c r="T599" s="28" t="s">
        <v>8851</v>
      </c>
      <c r="U599" s="28" t="s">
        <v>8852</v>
      </c>
      <c r="V599" s="28"/>
      <c r="W599" s="34">
        <v>43599</v>
      </c>
      <c r="X599" s="34">
        <v>43964</v>
      </c>
      <c r="Y599" s="36">
        <v>6242466</v>
      </c>
      <c r="Z599" s="36"/>
      <c r="AA599" s="34"/>
      <c r="AB599" s="32"/>
      <c r="AC599" s="36">
        <v>6242466</v>
      </c>
      <c r="AD599" s="36"/>
      <c r="AE599" s="28" t="s">
        <v>95</v>
      </c>
      <c r="AF599" s="40">
        <f t="shared" si="0"/>
        <v>14</v>
      </c>
      <c r="AG599" s="40">
        <f t="shared" si="1"/>
        <v>5</v>
      </c>
      <c r="AH599" s="40" t="str">
        <f t="shared" si="2"/>
        <v>568235887145</v>
      </c>
      <c r="AI599" s="44">
        <f t="shared" si="3"/>
        <v>6242466</v>
      </c>
      <c r="AJ599" s="47" t="str">
        <f>IF(AD599&lt;10000,IFERROR(VLOOKUP(AH599,'BK06'!$X$9:$Y$1196,2,0),""),AD599)</f>
        <v/>
      </c>
      <c r="AK599" s="49" t="str">
        <f>IFERROR(VLOOKUP(AH599,'BK06'!$X$9:$Z$1164,3,0),"")</f>
        <v/>
      </c>
      <c r="AL599" s="40"/>
      <c r="AM599" s="51" t="str">
        <f t="shared" si="10"/>
        <v>QK co HDBH so 568235887 can phai dong phi 6242466d vao ngay 14/5. Vui long lien he TVV de duoc ho tro thu phi!</v>
      </c>
      <c r="AN599" s="54" t="str">
        <f t="shared" si="5"/>
        <v>01692527436</v>
      </c>
    </row>
    <row r="600" spans="1:40" ht="13.5" customHeight="1">
      <c r="A600" s="25">
        <v>595</v>
      </c>
      <c r="B600" s="28" t="s">
        <v>74</v>
      </c>
      <c r="C600" s="28"/>
      <c r="D600" s="32" t="s">
        <v>80</v>
      </c>
      <c r="E600" s="28" t="s">
        <v>82</v>
      </c>
      <c r="F600" s="32" t="s">
        <v>7749</v>
      </c>
      <c r="G600" s="28" t="s">
        <v>98</v>
      </c>
      <c r="H600" s="32" t="s">
        <v>8339</v>
      </c>
      <c r="I600" s="28" t="s">
        <v>97</v>
      </c>
      <c r="J600" s="32" t="s">
        <v>4641</v>
      </c>
      <c r="K600" s="28" t="s">
        <v>4642</v>
      </c>
      <c r="L600" s="28" t="s">
        <v>4718</v>
      </c>
      <c r="M600" s="34">
        <v>41193</v>
      </c>
      <c r="N600" s="34"/>
      <c r="O600" s="28" t="s">
        <v>8890</v>
      </c>
      <c r="P600" s="28" t="s">
        <v>8891</v>
      </c>
      <c r="Q600" s="28" t="s">
        <v>8892</v>
      </c>
      <c r="R600" s="28"/>
      <c r="S600" s="28" t="s">
        <v>8893</v>
      </c>
      <c r="T600" s="28" t="s">
        <v>8893</v>
      </c>
      <c r="U600" s="28" t="s">
        <v>8894</v>
      </c>
      <c r="V600" s="28"/>
      <c r="W600" s="34">
        <v>43599</v>
      </c>
      <c r="X600" s="34">
        <v>43782</v>
      </c>
      <c r="Y600" s="36">
        <v>6024696</v>
      </c>
      <c r="Z600" s="36"/>
      <c r="AA600" s="34"/>
      <c r="AB600" s="32"/>
      <c r="AC600" s="36">
        <v>6024696</v>
      </c>
      <c r="AD600" s="36"/>
      <c r="AE600" s="28" t="s">
        <v>95</v>
      </c>
      <c r="AF600" s="40">
        <f t="shared" si="0"/>
        <v>14</v>
      </c>
      <c r="AG600" s="40">
        <f t="shared" si="1"/>
        <v>5</v>
      </c>
      <c r="AH600" s="40" t="str">
        <f t="shared" si="2"/>
        <v>569365845145</v>
      </c>
      <c r="AI600" s="44">
        <f t="shared" si="3"/>
        <v>6024696</v>
      </c>
      <c r="AJ600" s="47" t="str">
        <f>IF(AD600&lt;10000,IFERROR(VLOOKUP(AH600,'BK06'!$X$9:$Y$1196,2,0),""),AD600)</f>
        <v/>
      </c>
      <c r="AK600" s="49" t="str">
        <f>IFERROR(VLOOKUP(AH600,'BK06'!$X$9:$Z$1164,3,0),"")</f>
        <v/>
      </c>
      <c r="AL600" s="40"/>
      <c r="AM600" s="51" t="str">
        <f t="shared" si="10"/>
        <v>QK co HDBH so 569365845 can phai dong phi 6024696d vao ngay 14/5. Vui long lien he TVV de duoc ho tro thu phi!</v>
      </c>
      <c r="AN600" s="54" t="str">
        <f t="shared" si="5"/>
        <v>03885439750388543975</v>
      </c>
    </row>
    <row r="601" spans="1:40" ht="13.5" customHeight="1">
      <c r="A601" s="25">
        <v>596</v>
      </c>
      <c r="B601" s="28" t="s">
        <v>74</v>
      </c>
      <c r="C601" s="28"/>
      <c r="D601" s="32" t="s">
        <v>80</v>
      </c>
      <c r="E601" s="28" t="s">
        <v>82</v>
      </c>
      <c r="F601" s="32" t="s">
        <v>7749</v>
      </c>
      <c r="G601" s="28" t="s">
        <v>98</v>
      </c>
      <c r="H601" s="32" t="s">
        <v>8339</v>
      </c>
      <c r="I601" s="28" t="s">
        <v>97</v>
      </c>
      <c r="J601" s="32" t="s">
        <v>4641</v>
      </c>
      <c r="K601" s="28" t="s">
        <v>4642</v>
      </c>
      <c r="L601" s="28" t="s">
        <v>4718</v>
      </c>
      <c r="M601" s="34">
        <v>41193</v>
      </c>
      <c r="N601" s="34"/>
      <c r="O601" s="28" t="s">
        <v>8930</v>
      </c>
      <c r="P601" s="28" t="s">
        <v>8931</v>
      </c>
      <c r="Q601" s="28" t="s">
        <v>8658</v>
      </c>
      <c r="R601" s="28"/>
      <c r="S601" s="28"/>
      <c r="T601" s="28" t="s">
        <v>8932</v>
      </c>
      <c r="U601" s="28" t="s">
        <v>8933</v>
      </c>
      <c r="V601" s="28"/>
      <c r="W601" s="34">
        <v>43599</v>
      </c>
      <c r="X601" s="34">
        <v>43782</v>
      </c>
      <c r="Y601" s="36">
        <v>5000000</v>
      </c>
      <c r="Z601" s="36"/>
      <c r="AA601" s="34"/>
      <c r="AB601" s="32"/>
      <c r="AC601" s="36">
        <v>5000000</v>
      </c>
      <c r="AD601" s="36"/>
      <c r="AE601" s="28" t="s">
        <v>95</v>
      </c>
      <c r="AF601" s="40">
        <f t="shared" si="0"/>
        <v>14</v>
      </c>
      <c r="AG601" s="40">
        <f t="shared" si="1"/>
        <v>5</v>
      </c>
      <c r="AH601" s="40" t="str">
        <f t="shared" si="2"/>
        <v>568168026145</v>
      </c>
      <c r="AI601" s="44">
        <f t="shared" si="3"/>
        <v>5000000</v>
      </c>
      <c r="AJ601" s="47" t="str">
        <f>IF(AD601&lt;10000,IFERROR(VLOOKUP(AH601,'BK06'!$X$9:$Y$1196,2,0),""),AD601)</f>
        <v/>
      </c>
      <c r="AK601" s="49" t="str">
        <f>IFERROR(VLOOKUP(AH601,'BK06'!$X$9:$Z$1164,3,0),"")</f>
        <v/>
      </c>
      <c r="AL601" s="40"/>
      <c r="AM601" s="51" t="str">
        <f t="shared" si="10"/>
        <v>QK co HDBH so 568168026 can phai dong phi 5000000d vao ngay 14/5. Vui long lien he TVV de duoc ho tro thu phi!</v>
      </c>
      <c r="AN601" s="54" t="str">
        <f t="shared" si="5"/>
        <v>01666128737</v>
      </c>
    </row>
    <row r="602" spans="1:40" ht="13.5" customHeight="1">
      <c r="A602" s="25">
        <v>597</v>
      </c>
      <c r="B602" s="28" t="s">
        <v>74</v>
      </c>
      <c r="C602" s="28"/>
      <c r="D602" s="32" t="s">
        <v>80</v>
      </c>
      <c r="E602" s="28" t="s">
        <v>82</v>
      </c>
      <c r="F602" s="32" t="s">
        <v>7749</v>
      </c>
      <c r="G602" s="28" t="s">
        <v>98</v>
      </c>
      <c r="H602" s="32" t="s">
        <v>8339</v>
      </c>
      <c r="I602" s="28" t="s">
        <v>97</v>
      </c>
      <c r="J602" s="32" t="s">
        <v>4641</v>
      </c>
      <c r="K602" s="28" t="s">
        <v>4642</v>
      </c>
      <c r="L602" s="28" t="s">
        <v>4718</v>
      </c>
      <c r="M602" s="34">
        <v>41193</v>
      </c>
      <c r="N602" s="34"/>
      <c r="O602" s="28" t="s">
        <v>8966</v>
      </c>
      <c r="P602" s="28" t="s">
        <v>1907</v>
      </c>
      <c r="Q602" s="28" t="s">
        <v>8658</v>
      </c>
      <c r="R602" s="28"/>
      <c r="S602" s="28"/>
      <c r="T602" s="28" t="s">
        <v>8969</v>
      </c>
      <c r="U602" s="28" t="s">
        <v>8970</v>
      </c>
      <c r="V602" s="28"/>
      <c r="W602" s="34">
        <v>43602</v>
      </c>
      <c r="X602" s="34">
        <v>43785</v>
      </c>
      <c r="Y602" s="36">
        <v>5096470</v>
      </c>
      <c r="Z602" s="36"/>
      <c r="AA602" s="34"/>
      <c r="AB602" s="32"/>
      <c r="AC602" s="36">
        <v>5096470</v>
      </c>
      <c r="AD602" s="36"/>
      <c r="AE602" s="28" t="s">
        <v>95</v>
      </c>
      <c r="AF602" s="40">
        <f t="shared" si="0"/>
        <v>17</v>
      </c>
      <c r="AG602" s="40">
        <f t="shared" si="1"/>
        <v>5</v>
      </c>
      <c r="AH602" s="40" t="str">
        <f t="shared" si="2"/>
        <v>568167951175</v>
      </c>
      <c r="AI602" s="44">
        <f t="shared" si="3"/>
        <v>5096470</v>
      </c>
      <c r="AJ602" s="47" t="str">
        <f>IF(AD602&lt;10000,IFERROR(VLOOKUP(AH602,'BK06'!$X$9:$Y$1196,2,0),""),AD602)</f>
        <v/>
      </c>
      <c r="AK602" s="49" t="str">
        <f>IFERROR(VLOOKUP(AH602,'BK06'!$X$9:$Z$1164,3,0),"")</f>
        <v/>
      </c>
      <c r="AL602" s="40"/>
      <c r="AM602" s="51" t="str">
        <f t="shared" si="10"/>
        <v>QK co HDBH so 568167951 can phai dong phi 5096470d vao ngay 17/5. Vui long lien he TVV de duoc ho tro thu phi!</v>
      </c>
      <c r="AN602" s="54" t="str">
        <f t="shared" si="5"/>
        <v>0977345770</v>
      </c>
    </row>
    <row r="603" spans="1:40" ht="13.5" customHeight="1">
      <c r="A603" s="25">
        <v>598</v>
      </c>
      <c r="B603" s="28" t="s">
        <v>74</v>
      </c>
      <c r="C603" s="28"/>
      <c r="D603" s="32" t="s">
        <v>80</v>
      </c>
      <c r="E603" s="28" t="s">
        <v>82</v>
      </c>
      <c r="F603" s="32" t="s">
        <v>7749</v>
      </c>
      <c r="G603" s="28" t="s">
        <v>98</v>
      </c>
      <c r="H603" s="32" t="s">
        <v>8339</v>
      </c>
      <c r="I603" s="28" t="s">
        <v>97</v>
      </c>
      <c r="J603" s="32" t="s">
        <v>4641</v>
      </c>
      <c r="K603" s="28" t="s">
        <v>4642</v>
      </c>
      <c r="L603" s="28" t="s">
        <v>4718</v>
      </c>
      <c r="M603" s="34">
        <v>41193</v>
      </c>
      <c r="N603" s="34"/>
      <c r="O603" s="28" t="s">
        <v>8996</v>
      </c>
      <c r="P603" s="28" t="s">
        <v>8997</v>
      </c>
      <c r="Q603" s="28" t="s">
        <v>8658</v>
      </c>
      <c r="R603" s="28"/>
      <c r="S603" s="28"/>
      <c r="T603" s="28" t="s">
        <v>8998</v>
      </c>
      <c r="U603" s="28" t="s">
        <v>9000</v>
      </c>
      <c r="V603" s="28"/>
      <c r="W603" s="34">
        <v>43602</v>
      </c>
      <c r="X603" s="34">
        <v>43785</v>
      </c>
      <c r="Y603" s="36">
        <v>3000000</v>
      </c>
      <c r="Z603" s="36"/>
      <c r="AA603" s="34"/>
      <c r="AB603" s="32"/>
      <c r="AC603" s="36">
        <v>3000000</v>
      </c>
      <c r="AD603" s="36"/>
      <c r="AE603" s="28" t="s">
        <v>95</v>
      </c>
      <c r="AF603" s="40">
        <f t="shared" si="0"/>
        <v>17</v>
      </c>
      <c r="AG603" s="40">
        <f t="shared" si="1"/>
        <v>5</v>
      </c>
      <c r="AH603" s="40" t="str">
        <f t="shared" si="2"/>
        <v>568167971175</v>
      </c>
      <c r="AI603" s="44">
        <f t="shared" si="3"/>
        <v>3000000</v>
      </c>
      <c r="AJ603" s="47" t="str">
        <f>IF(AD603&lt;10000,IFERROR(VLOOKUP(AH603,'BK06'!$X$9:$Y$1196,2,0),""),AD603)</f>
        <v/>
      </c>
      <c r="AK603" s="49" t="str">
        <f>IFERROR(VLOOKUP(AH603,'BK06'!$X$9:$Z$1164,3,0),"")</f>
        <v/>
      </c>
      <c r="AL603" s="40"/>
      <c r="AM603" s="51" t="str">
        <f t="shared" si="10"/>
        <v>QK co HDBH so 568167971 can phai dong phi 3000000d vao ngay 17/5. Vui long lien he TVV de duoc ho tro thu phi!</v>
      </c>
      <c r="AN603" s="54" t="str">
        <f t="shared" si="5"/>
        <v>01646743617</v>
      </c>
    </row>
    <row r="604" spans="1:40" ht="13.5" customHeight="1">
      <c r="A604" s="25">
        <v>599</v>
      </c>
      <c r="B604" s="28" t="s">
        <v>74</v>
      </c>
      <c r="C604" s="28"/>
      <c r="D604" s="32" t="s">
        <v>80</v>
      </c>
      <c r="E604" s="28" t="s">
        <v>82</v>
      </c>
      <c r="F604" s="32" t="s">
        <v>7749</v>
      </c>
      <c r="G604" s="28" t="s">
        <v>98</v>
      </c>
      <c r="H604" s="32" t="s">
        <v>8339</v>
      </c>
      <c r="I604" s="28" t="s">
        <v>97</v>
      </c>
      <c r="J604" s="32" t="s">
        <v>4641</v>
      </c>
      <c r="K604" s="28" t="s">
        <v>4642</v>
      </c>
      <c r="L604" s="28" t="s">
        <v>4718</v>
      </c>
      <c r="M604" s="34">
        <v>41193</v>
      </c>
      <c r="N604" s="34"/>
      <c r="O604" s="28" t="s">
        <v>9029</v>
      </c>
      <c r="P604" s="28" t="s">
        <v>2692</v>
      </c>
      <c r="Q604" s="28" t="s">
        <v>9031</v>
      </c>
      <c r="R604" s="28"/>
      <c r="S604" s="28"/>
      <c r="T604" s="28" t="s">
        <v>9034</v>
      </c>
      <c r="U604" s="28" t="s">
        <v>9035</v>
      </c>
      <c r="V604" s="28"/>
      <c r="W604" s="34">
        <v>43603</v>
      </c>
      <c r="X604" s="34">
        <v>43786</v>
      </c>
      <c r="Y604" s="36">
        <v>3174171</v>
      </c>
      <c r="Z604" s="36"/>
      <c r="AA604" s="34"/>
      <c r="AB604" s="32"/>
      <c r="AC604" s="36">
        <v>3174171</v>
      </c>
      <c r="AD604" s="36"/>
      <c r="AE604" s="28" t="s">
        <v>95</v>
      </c>
      <c r="AF604" s="40">
        <f t="shared" si="0"/>
        <v>18</v>
      </c>
      <c r="AG604" s="40">
        <f t="shared" si="1"/>
        <v>5</v>
      </c>
      <c r="AH604" s="40" t="str">
        <f t="shared" si="2"/>
        <v>568168629185</v>
      </c>
      <c r="AI604" s="44">
        <f t="shared" si="3"/>
        <v>3174171</v>
      </c>
      <c r="AJ604" s="47" t="str">
        <f>IF(AD604&lt;10000,IFERROR(VLOOKUP(AH604,'BK06'!$X$9:$Y$1196,2,0),""),AD604)</f>
        <v/>
      </c>
      <c r="AK604" s="49" t="str">
        <f>IFERROR(VLOOKUP(AH604,'BK06'!$X$9:$Z$1164,3,0),"")</f>
        <v/>
      </c>
      <c r="AL604" s="40"/>
      <c r="AM604" s="51" t="str">
        <f t="shared" si="10"/>
        <v>QK co HDBH so 568168629 can phai dong phi 3174171d vao ngay 18/5. Vui long lien he TVV de duoc ho tro thu phi!</v>
      </c>
      <c r="AN604" s="54" t="str">
        <f t="shared" si="5"/>
        <v>0989042066</v>
      </c>
    </row>
    <row r="605" spans="1:40" ht="13.5" customHeight="1">
      <c r="A605" s="25">
        <v>600</v>
      </c>
      <c r="B605" s="28" t="s">
        <v>74</v>
      </c>
      <c r="C605" s="28"/>
      <c r="D605" s="32" t="s">
        <v>80</v>
      </c>
      <c r="E605" s="28" t="s">
        <v>82</v>
      </c>
      <c r="F605" s="32" t="s">
        <v>7749</v>
      </c>
      <c r="G605" s="28" t="s">
        <v>98</v>
      </c>
      <c r="H605" s="32" t="s">
        <v>8339</v>
      </c>
      <c r="I605" s="28" t="s">
        <v>97</v>
      </c>
      <c r="J605" s="32" t="s">
        <v>4641</v>
      </c>
      <c r="K605" s="28" t="s">
        <v>4642</v>
      </c>
      <c r="L605" s="28" t="s">
        <v>4718</v>
      </c>
      <c r="M605" s="34">
        <v>41193</v>
      </c>
      <c r="N605" s="34"/>
      <c r="O605" s="28" t="s">
        <v>9058</v>
      </c>
      <c r="P605" s="28" t="s">
        <v>9059</v>
      </c>
      <c r="Q605" s="28" t="s">
        <v>8543</v>
      </c>
      <c r="R605" s="28"/>
      <c r="S605" s="28"/>
      <c r="T605" s="28" t="s">
        <v>9061</v>
      </c>
      <c r="U605" s="28" t="s">
        <v>9062</v>
      </c>
      <c r="V605" s="28"/>
      <c r="W605" s="34">
        <v>43605</v>
      </c>
      <c r="X605" s="34">
        <v>43970</v>
      </c>
      <c r="Y605" s="36">
        <v>12514464</v>
      </c>
      <c r="Z605" s="36"/>
      <c r="AA605" s="34"/>
      <c r="AB605" s="32"/>
      <c r="AC605" s="36">
        <v>12514464</v>
      </c>
      <c r="AD605" s="36"/>
      <c r="AE605" s="28" t="s">
        <v>95</v>
      </c>
      <c r="AF605" s="40">
        <f t="shared" si="0"/>
        <v>20</v>
      </c>
      <c r="AG605" s="40">
        <f t="shared" si="1"/>
        <v>5</v>
      </c>
      <c r="AH605" s="40" t="str">
        <f t="shared" si="2"/>
        <v>568793137205</v>
      </c>
      <c r="AI605" s="44">
        <f t="shared" si="3"/>
        <v>12514464</v>
      </c>
      <c r="AJ605" s="47" t="str">
        <f>IF(AD605&lt;10000,IFERROR(VLOOKUP(AH605,'BK06'!$X$9:$Y$1196,2,0),""),AD605)</f>
        <v/>
      </c>
      <c r="AK605" s="49" t="str">
        <f>IFERROR(VLOOKUP(AH605,'BK06'!$X$9:$Z$1164,3,0),"")</f>
        <v/>
      </c>
      <c r="AL605" s="40"/>
      <c r="AM605" s="51" t="str">
        <f t="shared" si="10"/>
        <v>QK co HDBH so 568793137 can phai dong phi 12514464d vao ngay 20/5. Vui long lien he TVV de duoc ho tro thu phi!</v>
      </c>
      <c r="AN605" s="54" t="str">
        <f t="shared" si="5"/>
        <v>0979348807</v>
      </c>
    </row>
    <row r="606" spans="1:40" ht="13.5" customHeight="1">
      <c r="A606" s="25">
        <v>601</v>
      </c>
      <c r="B606" s="28" t="s">
        <v>74</v>
      </c>
      <c r="C606" s="28"/>
      <c r="D606" s="32" t="s">
        <v>80</v>
      </c>
      <c r="E606" s="28" t="s">
        <v>82</v>
      </c>
      <c r="F606" s="32" t="s">
        <v>7749</v>
      </c>
      <c r="G606" s="28" t="s">
        <v>98</v>
      </c>
      <c r="H606" s="32" t="s">
        <v>8339</v>
      </c>
      <c r="I606" s="28" t="s">
        <v>97</v>
      </c>
      <c r="J606" s="32" t="s">
        <v>4641</v>
      </c>
      <c r="K606" s="28" t="s">
        <v>4642</v>
      </c>
      <c r="L606" s="28" t="s">
        <v>4718</v>
      </c>
      <c r="M606" s="34">
        <v>41193</v>
      </c>
      <c r="N606" s="34"/>
      <c r="O606" s="28" t="s">
        <v>9096</v>
      </c>
      <c r="P606" s="28" t="s">
        <v>9097</v>
      </c>
      <c r="Q606" s="28" t="s">
        <v>8543</v>
      </c>
      <c r="R606" s="28"/>
      <c r="S606" s="28"/>
      <c r="T606" s="28" t="s">
        <v>9098</v>
      </c>
      <c r="U606" s="28" t="s">
        <v>9099</v>
      </c>
      <c r="V606" s="28"/>
      <c r="W606" s="34">
        <v>43610</v>
      </c>
      <c r="X606" s="34">
        <v>43975</v>
      </c>
      <c r="Y606" s="36">
        <v>10000000</v>
      </c>
      <c r="Z606" s="36"/>
      <c r="AA606" s="34"/>
      <c r="AB606" s="32"/>
      <c r="AC606" s="36"/>
      <c r="AD606" s="36"/>
      <c r="AE606" s="28" t="s">
        <v>95</v>
      </c>
      <c r="AF606" s="40">
        <f t="shared" si="0"/>
        <v>25</v>
      </c>
      <c r="AG606" s="40">
        <f t="shared" si="1"/>
        <v>5</v>
      </c>
      <c r="AH606" s="40" t="str">
        <f t="shared" si="2"/>
        <v>569037250255</v>
      </c>
      <c r="AI606" s="44" t="str">
        <f t="shared" si="3"/>
        <v/>
      </c>
      <c r="AJ606" s="47" t="str">
        <f>IF(AD606&lt;10000,IFERROR(VLOOKUP(AH606,'BK06'!$X$9:$Y$1196,2,0),""),AD606)</f>
        <v/>
      </c>
      <c r="AK606" s="49" t="str">
        <f>IFERROR(VLOOKUP(AH606,'BK06'!$X$9:$Z$1164,3,0),"")</f>
        <v/>
      </c>
      <c r="AL606" s="40"/>
      <c r="AM606" s="51" t="str">
        <f t="shared" si="10"/>
        <v>QK co HDBH so 569037250 can phai dong phi 10000000d vao ngay 25/5. Vui long lien he TVV de duoc ho tro thu phi!</v>
      </c>
      <c r="AN606" s="54" t="str">
        <f t="shared" si="5"/>
        <v>01677422101</v>
      </c>
    </row>
    <row r="607" spans="1:40" ht="13.5" customHeight="1">
      <c r="A607" s="25">
        <v>602</v>
      </c>
      <c r="B607" s="28" t="s">
        <v>74</v>
      </c>
      <c r="C607" s="28"/>
      <c r="D607" s="32" t="s">
        <v>80</v>
      </c>
      <c r="E607" s="28" t="s">
        <v>82</v>
      </c>
      <c r="F607" s="32" t="s">
        <v>7749</v>
      </c>
      <c r="G607" s="28" t="s">
        <v>98</v>
      </c>
      <c r="H607" s="32" t="s">
        <v>8339</v>
      </c>
      <c r="I607" s="28" t="s">
        <v>97</v>
      </c>
      <c r="J607" s="32" t="s">
        <v>4641</v>
      </c>
      <c r="K607" s="28" t="s">
        <v>4642</v>
      </c>
      <c r="L607" s="28" t="s">
        <v>4718</v>
      </c>
      <c r="M607" s="34">
        <v>41193</v>
      </c>
      <c r="N607" s="34"/>
      <c r="O607" s="28" t="s">
        <v>9133</v>
      </c>
      <c r="P607" s="28" t="s">
        <v>460</v>
      </c>
      <c r="Q607" s="28" t="s">
        <v>8658</v>
      </c>
      <c r="R607" s="28"/>
      <c r="S607" s="28"/>
      <c r="T607" s="28" t="s">
        <v>9135</v>
      </c>
      <c r="U607" s="28" t="s">
        <v>9136</v>
      </c>
      <c r="V607" s="28"/>
      <c r="W607" s="34">
        <v>43611</v>
      </c>
      <c r="X607" s="34">
        <v>43794</v>
      </c>
      <c r="Y607" s="36">
        <v>2041452</v>
      </c>
      <c r="Z607" s="36"/>
      <c r="AA607" s="34"/>
      <c r="AB607" s="32"/>
      <c r="AC607" s="36"/>
      <c r="AD607" s="36"/>
      <c r="AE607" s="28" t="s">
        <v>95</v>
      </c>
      <c r="AF607" s="40">
        <f t="shared" si="0"/>
        <v>26</v>
      </c>
      <c r="AG607" s="40">
        <f t="shared" si="1"/>
        <v>5</v>
      </c>
      <c r="AH607" s="40" t="str">
        <f t="shared" si="2"/>
        <v>568501647265</v>
      </c>
      <c r="AI607" s="44" t="str">
        <f t="shared" si="3"/>
        <v/>
      </c>
      <c r="AJ607" s="47" t="str">
        <f>IF(AD607&lt;10000,IFERROR(VLOOKUP(AH607,'BK06'!$X$9:$Y$1196,2,0),""),AD607)</f>
        <v/>
      </c>
      <c r="AK607" s="49" t="str">
        <f>IFERROR(VLOOKUP(AH607,'BK06'!$X$9:$Z$1164,3,0),"")</f>
        <v/>
      </c>
      <c r="AL607" s="40"/>
      <c r="AM607" s="51" t="str">
        <f t="shared" si="10"/>
        <v>QK co HDBH so 568501647 can phai dong phi 2041452d vao ngay 26/5. Vui long lien he TVV de duoc ho tro thu phi!</v>
      </c>
      <c r="AN607" s="54" t="str">
        <f t="shared" si="5"/>
        <v>01699386968</v>
      </c>
    </row>
    <row r="608" spans="1:40" ht="13.5" customHeight="1">
      <c r="A608" s="25">
        <v>603</v>
      </c>
      <c r="B608" s="28" t="s">
        <v>74</v>
      </c>
      <c r="C608" s="28"/>
      <c r="D608" s="32" t="s">
        <v>80</v>
      </c>
      <c r="E608" s="28" t="s">
        <v>82</v>
      </c>
      <c r="F608" s="32" t="s">
        <v>7749</v>
      </c>
      <c r="G608" s="28" t="s">
        <v>98</v>
      </c>
      <c r="H608" s="32" t="s">
        <v>8339</v>
      </c>
      <c r="I608" s="28" t="s">
        <v>97</v>
      </c>
      <c r="J608" s="32" t="s">
        <v>4641</v>
      </c>
      <c r="K608" s="28" t="s">
        <v>4642</v>
      </c>
      <c r="L608" s="28" t="s">
        <v>4718</v>
      </c>
      <c r="M608" s="34">
        <v>41193</v>
      </c>
      <c r="N608" s="34"/>
      <c r="O608" s="28" t="s">
        <v>9172</v>
      </c>
      <c r="P608" s="28" t="s">
        <v>9173</v>
      </c>
      <c r="Q608" s="28" t="s">
        <v>8658</v>
      </c>
      <c r="R608" s="28"/>
      <c r="S608" s="28"/>
      <c r="T608" s="28" t="s">
        <v>9175</v>
      </c>
      <c r="U608" s="28" t="s">
        <v>9177</v>
      </c>
      <c r="V608" s="28"/>
      <c r="W608" s="34">
        <v>43611</v>
      </c>
      <c r="X608" s="34">
        <v>43794</v>
      </c>
      <c r="Y608" s="36">
        <v>4000000</v>
      </c>
      <c r="Z608" s="36"/>
      <c r="AA608" s="34"/>
      <c r="AB608" s="32"/>
      <c r="AC608" s="36"/>
      <c r="AD608" s="36"/>
      <c r="AE608" s="28" t="s">
        <v>95</v>
      </c>
      <c r="AF608" s="40">
        <f t="shared" si="0"/>
        <v>26</v>
      </c>
      <c r="AG608" s="40">
        <f t="shared" si="1"/>
        <v>5</v>
      </c>
      <c r="AH608" s="40" t="str">
        <f t="shared" si="2"/>
        <v>568170334265</v>
      </c>
      <c r="AI608" s="44" t="str">
        <f t="shared" si="3"/>
        <v/>
      </c>
      <c r="AJ608" s="47" t="str">
        <f>IF(AD608&lt;10000,IFERROR(VLOOKUP(AH608,'BK06'!$X$9:$Y$1196,2,0),""),AD608)</f>
        <v/>
      </c>
      <c r="AK608" s="49" t="str">
        <f>IFERROR(VLOOKUP(AH608,'BK06'!$X$9:$Z$1164,3,0),"")</f>
        <v/>
      </c>
      <c r="AL608" s="40"/>
      <c r="AM608" s="51" t="str">
        <f t="shared" si="10"/>
        <v>QK co HDBH so 568170334 can phai dong phi 4000000d vao ngay 26/5. Vui long lien he TVV de duoc ho tro thu phi!</v>
      </c>
      <c r="AN608" s="54" t="str">
        <f t="shared" si="5"/>
        <v>01683814157</v>
      </c>
    </row>
    <row r="609" spans="1:40" ht="13.5" customHeight="1">
      <c r="A609" s="25">
        <v>604</v>
      </c>
      <c r="B609" s="28" t="s">
        <v>74</v>
      </c>
      <c r="C609" s="28"/>
      <c r="D609" s="32" t="s">
        <v>80</v>
      </c>
      <c r="E609" s="28" t="s">
        <v>82</v>
      </c>
      <c r="F609" s="32" t="s">
        <v>7749</v>
      </c>
      <c r="G609" s="28" t="s">
        <v>98</v>
      </c>
      <c r="H609" s="32" t="s">
        <v>8339</v>
      </c>
      <c r="I609" s="28" t="s">
        <v>97</v>
      </c>
      <c r="J609" s="32" t="s">
        <v>4641</v>
      </c>
      <c r="K609" s="28" t="s">
        <v>4642</v>
      </c>
      <c r="L609" s="28" t="s">
        <v>4718</v>
      </c>
      <c r="M609" s="34">
        <v>41193</v>
      </c>
      <c r="N609" s="34"/>
      <c r="O609" s="28" t="s">
        <v>9201</v>
      </c>
      <c r="P609" s="28" t="s">
        <v>9203</v>
      </c>
      <c r="Q609" s="28" t="s">
        <v>9031</v>
      </c>
      <c r="R609" s="28"/>
      <c r="S609" s="28"/>
      <c r="T609" s="28" t="s">
        <v>9204</v>
      </c>
      <c r="U609" s="28" t="s">
        <v>9206</v>
      </c>
      <c r="V609" s="28"/>
      <c r="W609" s="34">
        <v>43611</v>
      </c>
      <c r="X609" s="34">
        <v>43794</v>
      </c>
      <c r="Y609" s="36">
        <v>2049300</v>
      </c>
      <c r="Z609" s="36"/>
      <c r="AA609" s="34"/>
      <c r="AB609" s="32"/>
      <c r="AC609" s="36"/>
      <c r="AD609" s="36"/>
      <c r="AE609" s="28" t="s">
        <v>95</v>
      </c>
      <c r="AF609" s="40">
        <f t="shared" si="0"/>
        <v>26</v>
      </c>
      <c r="AG609" s="40">
        <f t="shared" si="1"/>
        <v>5</v>
      </c>
      <c r="AH609" s="40" t="str">
        <f t="shared" si="2"/>
        <v>568319473265</v>
      </c>
      <c r="AI609" s="44" t="str">
        <f t="shared" si="3"/>
        <v/>
      </c>
      <c r="AJ609" s="47" t="str">
        <f>IF(AD609&lt;10000,IFERROR(VLOOKUP(AH609,'BK06'!$X$9:$Y$1196,2,0),""),AD609)</f>
        <v/>
      </c>
      <c r="AK609" s="49" t="str">
        <f>IFERROR(VLOOKUP(AH609,'BK06'!$X$9:$Z$1164,3,0),"")</f>
        <v/>
      </c>
      <c r="AL609" s="40"/>
      <c r="AM609" s="51" t="str">
        <f t="shared" si="10"/>
        <v>QK co HDBH so 568319473 can phai dong phi 2049300d vao ngay 26/5. Vui long lien he TVV de duoc ho tro thu phi!</v>
      </c>
      <c r="AN609" s="54" t="str">
        <f t="shared" si="5"/>
        <v>0164 818 2512</v>
      </c>
    </row>
    <row r="610" spans="1:40" ht="13.5" customHeight="1">
      <c r="A610" s="25">
        <v>605</v>
      </c>
      <c r="B610" s="28" t="s">
        <v>74</v>
      </c>
      <c r="C610" s="28"/>
      <c r="D610" s="32" t="s">
        <v>80</v>
      </c>
      <c r="E610" s="28" t="s">
        <v>82</v>
      </c>
      <c r="F610" s="32" t="s">
        <v>7749</v>
      </c>
      <c r="G610" s="28" t="s">
        <v>98</v>
      </c>
      <c r="H610" s="32" t="s">
        <v>8339</v>
      </c>
      <c r="I610" s="28" t="s">
        <v>97</v>
      </c>
      <c r="J610" s="32" t="s">
        <v>4641</v>
      </c>
      <c r="K610" s="28" t="s">
        <v>4642</v>
      </c>
      <c r="L610" s="28" t="s">
        <v>4718</v>
      </c>
      <c r="M610" s="34">
        <v>41193</v>
      </c>
      <c r="N610" s="34"/>
      <c r="O610" s="28" t="s">
        <v>9240</v>
      </c>
      <c r="P610" s="28" t="s">
        <v>9241</v>
      </c>
      <c r="Q610" s="28" t="s">
        <v>9242</v>
      </c>
      <c r="R610" s="28"/>
      <c r="S610" s="28"/>
      <c r="T610" s="28" t="s">
        <v>9243</v>
      </c>
      <c r="U610" s="28" t="s">
        <v>9244</v>
      </c>
      <c r="V610" s="28"/>
      <c r="W610" s="34">
        <v>43612</v>
      </c>
      <c r="X610" s="34">
        <v>43977</v>
      </c>
      <c r="Y610" s="36">
        <v>10585230</v>
      </c>
      <c r="Z610" s="36"/>
      <c r="AA610" s="34"/>
      <c r="AB610" s="32"/>
      <c r="AC610" s="36"/>
      <c r="AD610" s="36"/>
      <c r="AE610" s="28" t="s">
        <v>95</v>
      </c>
      <c r="AF610" s="40">
        <f t="shared" si="0"/>
        <v>27</v>
      </c>
      <c r="AG610" s="40">
        <f t="shared" si="1"/>
        <v>5</v>
      </c>
      <c r="AH610" s="40" t="str">
        <f t="shared" si="2"/>
        <v>568793795275</v>
      </c>
      <c r="AI610" s="44" t="str">
        <f t="shared" si="3"/>
        <v/>
      </c>
      <c r="AJ610" s="47" t="str">
        <f>IF(AD610&lt;10000,IFERROR(VLOOKUP(AH610,'BK06'!$X$9:$Y$1196,2,0),""),AD610)</f>
        <v/>
      </c>
      <c r="AK610" s="49" t="str">
        <f>IFERROR(VLOOKUP(AH610,'BK06'!$X$9:$Z$1164,3,0),"")</f>
        <v/>
      </c>
      <c r="AL610" s="40"/>
      <c r="AM610" s="51" t="str">
        <f t="shared" si="10"/>
        <v>QK co HDBH so 568793795 can phai dong phi 10585230d vao ngay 27/5. Vui long lien he TVV de duoc ho tro thu phi!</v>
      </c>
      <c r="AN610" s="54" t="str">
        <f t="shared" si="5"/>
        <v>0977491355</v>
      </c>
    </row>
    <row r="611" spans="1:40" ht="13.5" customHeight="1">
      <c r="A611" s="25">
        <v>606</v>
      </c>
      <c r="B611" s="28" t="s">
        <v>74</v>
      </c>
      <c r="C611" s="28"/>
      <c r="D611" s="32" t="s">
        <v>80</v>
      </c>
      <c r="E611" s="28" t="s">
        <v>82</v>
      </c>
      <c r="F611" s="32" t="s">
        <v>7749</v>
      </c>
      <c r="G611" s="28" t="s">
        <v>98</v>
      </c>
      <c r="H611" s="32" t="s">
        <v>8339</v>
      </c>
      <c r="I611" s="28" t="s">
        <v>97</v>
      </c>
      <c r="J611" s="32" t="s">
        <v>4641</v>
      </c>
      <c r="K611" s="28" t="s">
        <v>4642</v>
      </c>
      <c r="L611" s="28" t="s">
        <v>4718</v>
      </c>
      <c r="M611" s="34">
        <v>41193</v>
      </c>
      <c r="N611" s="34"/>
      <c r="O611" s="28" t="s">
        <v>9273</v>
      </c>
      <c r="P611" s="28" t="s">
        <v>9274</v>
      </c>
      <c r="Q611" s="28" t="s">
        <v>9242</v>
      </c>
      <c r="R611" s="28"/>
      <c r="S611" s="28"/>
      <c r="T611" s="28" t="s">
        <v>9243</v>
      </c>
      <c r="U611" s="28" t="s">
        <v>9276</v>
      </c>
      <c r="V611" s="28"/>
      <c r="W611" s="34">
        <v>43612</v>
      </c>
      <c r="X611" s="34">
        <v>43977</v>
      </c>
      <c r="Y611" s="36">
        <v>10981120</v>
      </c>
      <c r="Z611" s="36"/>
      <c r="AA611" s="34"/>
      <c r="AB611" s="32"/>
      <c r="AC611" s="36"/>
      <c r="AD611" s="36"/>
      <c r="AE611" s="28" t="s">
        <v>95</v>
      </c>
      <c r="AF611" s="40">
        <f t="shared" si="0"/>
        <v>27</v>
      </c>
      <c r="AG611" s="40">
        <f t="shared" si="1"/>
        <v>5</v>
      </c>
      <c r="AH611" s="40" t="str">
        <f t="shared" si="2"/>
        <v>568793662275</v>
      </c>
      <c r="AI611" s="44" t="str">
        <f t="shared" si="3"/>
        <v/>
      </c>
      <c r="AJ611" s="47" t="str">
        <f>IF(AD611&lt;10000,IFERROR(VLOOKUP(AH611,'BK06'!$X$9:$Y$1196,2,0),""),AD611)</f>
        <v/>
      </c>
      <c r="AK611" s="49" t="str">
        <f>IFERROR(VLOOKUP(AH611,'BK06'!$X$9:$Z$1164,3,0),"")</f>
        <v/>
      </c>
      <c r="AL611" s="40"/>
      <c r="AM611" s="51" t="str">
        <f t="shared" si="10"/>
        <v>QK co HDBH so 568793662 can phai dong phi 10981120d vao ngay 27/5. Vui long lien he TVV de duoc ho tro thu phi!</v>
      </c>
      <c r="AN611" s="54" t="str">
        <f t="shared" si="5"/>
        <v>0977491355</v>
      </c>
    </row>
    <row r="612" spans="1:40" ht="13.5" customHeight="1">
      <c r="A612" s="25">
        <v>607</v>
      </c>
      <c r="B612" s="28" t="s">
        <v>74</v>
      </c>
      <c r="C612" s="28"/>
      <c r="D612" s="32" t="s">
        <v>80</v>
      </c>
      <c r="E612" s="28" t="s">
        <v>82</v>
      </c>
      <c r="F612" s="32" t="s">
        <v>7749</v>
      </c>
      <c r="G612" s="28" t="s">
        <v>98</v>
      </c>
      <c r="H612" s="32" t="s">
        <v>8339</v>
      </c>
      <c r="I612" s="28" t="s">
        <v>97</v>
      </c>
      <c r="J612" s="32" t="s">
        <v>4641</v>
      </c>
      <c r="K612" s="28" t="s">
        <v>4642</v>
      </c>
      <c r="L612" s="28" t="s">
        <v>4718</v>
      </c>
      <c r="M612" s="34">
        <v>41193</v>
      </c>
      <c r="N612" s="34"/>
      <c r="O612" s="28" t="s">
        <v>9306</v>
      </c>
      <c r="P612" s="28" t="s">
        <v>9307</v>
      </c>
      <c r="Q612" s="28" t="s">
        <v>8658</v>
      </c>
      <c r="R612" s="28"/>
      <c r="S612" s="28"/>
      <c r="T612" s="28" t="s">
        <v>9309</v>
      </c>
      <c r="U612" s="28" t="s">
        <v>9311</v>
      </c>
      <c r="V612" s="28"/>
      <c r="W612" s="34">
        <v>43612</v>
      </c>
      <c r="X612" s="34">
        <v>43795</v>
      </c>
      <c r="Y612" s="36">
        <v>3000000</v>
      </c>
      <c r="Z612" s="36"/>
      <c r="AA612" s="34"/>
      <c r="AB612" s="32"/>
      <c r="AC612" s="36"/>
      <c r="AD612" s="36"/>
      <c r="AE612" s="28" t="s">
        <v>95</v>
      </c>
      <c r="AF612" s="40">
        <f t="shared" si="0"/>
        <v>27</v>
      </c>
      <c r="AG612" s="40">
        <f t="shared" si="1"/>
        <v>5</v>
      </c>
      <c r="AH612" s="40" t="str">
        <f t="shared" si="2"/>
        <v>568174536275</v>
      </c>
      <c r="AI612" s="44" t="str">
        <f t="shared" si="3"/>
        <v/>
      </c>
      <c r="AJ612" s="47" t="str">
        <f>IF(AD612&lt;10000,IFERROR(VLOOKUP(AH612,'BK06'!$X$9:$Y$1196,2,0),""),AD612)</f>
        <v/>
      </c>
      <c r="AK612" s="49" t="str">
        <f>IFERROR(VLOOKUP(AH612,'BK06'!$X$9:$Z$1164,3,0),"")</f>
        <v/>
      </c>
      <c r="AL612" s="40"/>
      <c r="AM612" s="51" t="str">
        <f t="shared" si="10"/>
        <v>QK co HDBH so 568174536 can phai dong phi 3000000d vao ngay 27/5. Vui long lien he TVV de duoc ho tro thu phi!</v>
      </c>
      <c r="AN612" s="54" t="str">
        <f t="shared" si="5"/>
        <v>0963805498</v>
      </c>
    </row>
    <row r="613" spans="1:40" ht="13.5" customHeight="1">
      <c r="A613" s="25">
        <v>608</v>
      </c>
      <c r="B613" s="28" t="s">
        <v>74</v>
      </c>
      <c r="C613" s="28"/>
      <c r="D613" s="32" t="s">
        <v>80</v>
      </c>
      <c r="E613" s="28" t="s">
        <v>82</v>
      </c>
      <c r="F613" s="32" t="s">
        <v>7749</v>
      </c>
      <c r="G613" s="28" t="s">
        <v>98</v>
      </c>
      <c r="H613" s="32" t="s">
        <v>8339</v>
      </c>
      <c r="I613" s="28" t="s">
        <v>97</v>
      </c>
      <c r="J613" s="32" t="s">
        <v>4641</v>
      </c>
      <c r="K613" s="28" t="s">
        <v>4642</v>
      </c>
      <c r="L613" s="28" t="s">
        <v>4718</v>
      </c>
      <c r="M613" s="34">
        <v>41193</v>
      </c>
      <c r="N613" s="34"/>
      <c r="O613" s="28" t="s">
        <v>9334</v>
      </c>
      <c r="P613" s="28" t="s">
        <v>9335</v>
      </c>
      <c r="Q613" s="28" t="s">
        <v>8658</v>
      </c>
      <c r="R613" s="28"/>
      <c r="S613" s="28"/>
      <c r="T613" s="28" t="s">
        <v>9309</v>
      </c>
      <c r="U613" s="28" t="s">
        <v>9338</v>
      </c>
      <c r="V613" s="28"/>
      <c r="W613" s="34">
        <v>43612</v>
      </c>
      <c r="X613" s="34">
        <v>43795</v>
      </c>
      <c r="Y613" s="36">
        <v>3078630</v>
      </c>
      <c r="Z613" s="36"/>
      <c r="AA613" s="34"/>
      <c r="AB613" s="32"/>
      <c r="AC613" s="36"/>
      <c r="AD613" s="36"/>
      <c r="AE613" s="28" t="s">
        <v>95</v>
      </c>
      <c r="AF613" s="40">
        <f t="shared" si="0"/>
        <v>27</v>
      </c>
      <c r="AG613" s="40">
        <f t="shared" si="1"/>
        <v>5</v>
      </c>
      <c r="AH613" s="40" t="str">
        <f t="shared" si="2"/>
        <v>568174513275</v>
      </c>
      <c r="AI613" s="44" t="str">
        <f t="shared" si="3"/>
        <v/>
      </c>
      <c r="AJ613" s="47" t="str">
        <f>IF(AD613&lt;10000,IFERROR(VLOOKUP(AH613,'BK06'!$X$9:$Y$1196,2,0),""),AD613)</f>
        <v/>
      </c>
      <c r="AK613" s="49" t="str">
        <f>IFERROR(VLOOKUP(AH613,'BK06'!$X$9:$Z$1164,3,0),"")</f>
        <v/>
      </c>
      <c r="AL613" s="40"/>
      <c r="AM613" s="51" t="str">
        <f t="shared" si="10"/>
        <v>QK co HDBH so 568174513 can phai dong phi 3078630d vao ngay 27/5. Vui long lien he TVV de duoc ho tro thu phi!</v>
      </c>
      <c r="AN613" s="54" t="str">
        <f t="shared" si="5"/>
        <v>0963805498</v>
      </c>
    </row>
    <row r="614" spans="1:40" ht="13.5" customHeight="1">
      <c r="A614" s="25">
        <v>609</v>
      </c>
      <c r="B614" s="28" t="s">
        <v>74</v>
      </c>
      <c r="C614" s="28"/>
      <c r="D614" s="32" t="s">
        <v>80</v>
      </c>
      <c r="E614" s="28" t="s">
        <v>82</v>
      </c>
      <c r="F614" s="32" t="s">
        <v>7749</v>
      </c>
      <c r="G614" s="28" t="s">
        <v>98</v>
      </c>
      <c r="H614" s="32" t="s">
        <v>8339</v>
      </c>
      <c r="I614" s="28" t="s">
        <v>97</v>
      </c>
      <c r="J614" s="32" t="s">
        <v>4641</v>
      </c>
      <c r="K614" s="28" t="s">
        <v>4642</v>
      </c>
      <c r="L614" s="28" t="s">
        <v>4718</v>
      </c>
      <c r="M614" s="34">
        <v>41193</v>
      </c>
      <c r="N614" s="34"/>
      <c r="O614" s="28" t="s">
        <v>9369</v>
      </c>
      <c r="P614" s="28" t="s">
        <v>9370</v>
      </c>
      <c r="Q614" s="28" t="s">
        <v>9371</v>
      </c>
      <c r="R614" s="28" t="s">
        <v>8409</v>
      </c>
      <c r="S614" s="28"/>
      <c r="T614" s="28"/>
      <c r="U614" s="28" t="s">
        <v>9374</v>
      </c>
      <c r="V614" s="28"/>
      <c r="W614" s="34">
        <v>43612</v>
      </c>
      <c r="X614" s="34">
        <v>43977</v>
      </c>
      <c r="Y614" s="36">
        <v>7688500</v>
      </c>
      <c r="Z614" s="36"/>
      <c r="AA614" s="34"/>
      <c r="AB614" s="32"/>
      <c r="AC614" s="36"/>
      <c r="AD614" s="36"/>
      <c r="AE614" s="28" t="s">
        <v>180</v>
      </c>
      <c r="AF614" s="40">
        <f t="shared" si="0"/>
        <v>27</v>
      </c>
      <c r="AG614" s="40">
        <f t="shared" si="1"/>
        <v>5</v>
      </c>
      <c r="AH614" s="40" t="str">
        <f t="shared" si="2"/>
        <v>05701800030499275</v>
      </c>
      <c r="AI614" s="44" t="str">
        <f t="shared" si="3"/>
        <v/>
      </c>
      <c r="AJ614" s="47" t="str">
        <f>IF(AD614&lt;10000,IFERROR(VLOOKUP(AH614,'BK06'!$X$9:$Y$1196,2,0),""),AD614)</f>
        <v/>
      </c>
      <c r="AK614" s="49" t="str">
        <f>IFERROR(VLOOKUP(AH614,'BK06'!$X$9:$Z$1164,3,0),"")</f>
        <v/>
      </c>
      <c r="AL614" s="40"/>
      <c r="AM614" s="51" t="str">
        <f t="shared" si="10"/>
        <v>QK co HDBH so 05701800030499 can phai dong phi 7688500d vao ngay 27/5. Vui long lien he TVV de duoc ho tro thu phi!</v>
      </c>
      <c r="AN614" s="54" t="str">
        <f t="shared" si="5"/>
        <v>0395859305</v>
      </c>
    </row>
    <row r="615" spans="1:40" ht="13.5" customHeight="1">
      <c r="A615" s="25">
        <v>610</v>
      </c>
      <c r="B615" s="28" t="s">
        <v>74</v>
      </c>
      <c r="C615" s="28"/>
      <c r="D615" s="32" t="s">
        <v>80</v>
      </c>
      <c r="E615" s="28" t="s">
        <v>82</v>
      </c>
      <c r="F615" s="32" t="s">
        <v>7749</v>
      </c>
      <c r="G615" s="28" t="s">
        <v>98</v>
      </c>
      <c r="H615" s="32" t="s">
        <v>8339</v>
      </c>
      <c r="I615" s="28" t="s">
        <v>97</v>
      </c>
      <c r="J615" s="32" t="s">
        <v>4641</v>
      </c>
      <c r="K615" s="28" t="s">
        <v>4642</v>
      </c>
      <c r="L615" s="28" t="s">
        <v>4718</v>
      </c>
      <c r="M615" s="34">
        <v>41193</v>
      </c>
      <c r="N615" s="34"/>
      <c r="O615" s="28" t="s">
        <v>9410</v>
      </c>
      <c r="P615" s="28" t="s">
        <v>4804</v>
      </c>
      <c r="Q615" s="28" t="s">
        <v>8543</v>
      </c>
      <c r="R615" s="28"/>
      <c r="S615" s="28"/>
      <c r="T615" s="28" t="s">
        <v>9411</v>
      </c>
      <c r="U615" s="28" t="s">
        <v>9412</v>
      </c>
      <c r="V615" s="28"/>
      <c r="W615" s="34">
        <v>43615</v>
      </c>
      <c r="X615" s="34">
        <v>43706</v>
      </c>
      <c r="Y615" s="36">
        <v>1265444</v>
      </c>
      <c r="Z615" s="36"/>
      <c r="AA615" s="34"/>
      <c r="AB615" s="32"/>
      <c r="AC615" s="36"/>
      <c r="AD615" s="36"/>
      <c r="AE615" s="28" t="s">
        <v>95</v>
      </c>
      <c r="AF615" s="40">
        <f t="shared" si="0"/>
        <v>30</v>
      </c>
      <c r="AG615" s="40">
        <f t="shared" si="1"/>
        <v>5</v>
      </c>
      <c r="AH615" s="40" t="str">
        <f t="shared" si="2"/>
        <v>568690775305</v>
      </c>
      <c r="AI615" s="44" t="str">
        <f t="shared" si="3"/>
        <v/>
      </c>
      <c r="AJ615" s="47" t="str">
        <f>IF(AD615&lt;10000,IFERROR(VLOOKUP(AH615,'BK06'!$X$9:$Y$1196,2,0),""),AD615)</f>
        <v/>
      </c>
      <c r="AK615" s="49" t="str">
        <f>IFERROR(VLOOKUP(AH615,'BK06'!$X$9:$Z$1164,3,0),"")</f>
        <v/>
      </c>
      <c r="AL615" s="40"/>
      <c r="AM615" s="51" t="str">
        <f t="shared" si="10"/>
        <v>QK co HDBH so 568690775 can phai dong phi 1265444d vao ngay 30/5. Vui long lien he TVV de duoc ho tro thu phi!</v>
      </c>
      <c r="AN615" s="54" t="str">
        <f t="shared" si="5"/>
        <v>0988491788</v>
      </c>
    </row>
    <row r="616" spans="1:40" ht="13.5" customHeight="1">
      <c r="A616" s="25">
        <v>611</v>
      </c>
      <c r="B616" s="28" t="s">
        <v>74</v>
      </c>
      <c r="C616" s="28"/>
      <c r="D616" s="32" t="s">
        <v>80</v>
      </c>
      <c r="E616" s="28" t="s">
        <v>82</v>
      </c>
      <c r="F616" s="32" t="s">
        <v>7749</v>
      </c>
      <c r="G616" s="28" t="s">
        <v>98</v>
      </c>
      <c r="H616" s="32" t="s">
        <v>8339</v>
      </c>
      <c r="I616" s="28" t="s">
        <v>97</v>
      </c>
      <c r="J616" s="32" t="s">
        <v>4641</v>
      </c>
      <c r="K616" s="28" t="s">
        <v>4642</v>
      </c>
      <c r="L616" s="28" t="s">
        <v>4718</v>
      </c>
      <c r="M616" s="34">
        <v>41193</v>
      </c>
      <c r="N616" s="34"/>
      <c r="O616" s="28" t="s">
        <v>9417</v>
      </c>
      <c r="P616" s="28" t="s">
        <v>6991</v>
      </c>
      <c r="Q616" s="28" t="s">
        <v>9242</v>
      </c>
      <c r="R616" s="28"/>
      <c r="S616" s="28"/>
      <c r="T616" s="28" t="s">
        <v>9418</v>
      </c>
      <c r="U616" s="28" t="s">
        <v>9419</v>
      </c>
      <c r="V616" s="28"/>
      <c r="W616" s="34">
        <v>43615</v>
      </c>
      <c r="X616" s="34">
        <v>43980</v>
      </c>
      <c r="Y616" s="36">
        <v>11999616</v>
      </c>
      <c r="Z616" s="36"/>
      <c r="AA616" s="34"/>
      <c r="AB616" s="32"/>
      <c r="AC616" s="36"/>
      <c r="AD616" s="36"/>
      <c r="AE616" s="28" t="s">
        <v>95</v>
      </c>
      <c r="AF616" s="40">
        <f t="shared" si="0"/>
        <v>30</v>
      </c>
      <c r="AG616" s="40">
        <f t="shared" si="1"/>
        <v>5</v>
      </c>
      <c r="AH616" s="40" t="str">
        <f t="shared" si="2"/>
        <v>568794544305</v>
      </c>
      <c r="AI616" s="44" t="str">
        <f t="shared" si="3"/>
        <v/>
      </c>
      <c r="AJ616" s="47" t="str">
        <f>IF(AD616&lt;10000,IFERROR(VLOOKUP(AH616,'BK06'!$X$9:$Y$1196,2,0),""),AD616)</f>
        <v/>
      </c>
      <c r="AK616" s="49" t="str">
        <f>IFERROR(VLOOKUP(AH616,'BK06'!$X$9:$Z$1164,3,0),"")</f>
        <v/>
      </c>
      <c r="AL616" s="40"/>
      <c r="AM616" s="51" t="str">
        <f t="shared" si="10"/>
        <v>QK co HDBH so 568794544 can phai dong phi 11999616d vao ngay 30/5. Vui long lien he TVV de duoc ho tro thu phi!</v>
      </c>
      <c r="AN616" s="54" t="str">
        <f t="shared" si="5"/>
        <v>0976520866</v>
      </c>
    </row>
    <row r="617" spans="1:40" ht="13.5" customHeight="1">
      <c r="A617" s="25">
        <v>612</v>
      </c>
      <c r="B617" s="28" t="s">
        <v>74</v>
      </c>
      <c r="C617" s="28"/>
      <c r="D617" s="32" t="s">
        <v>80</v>
      </c>
      <c r="E617" s="28" t="s">
        <v>82</v>
      </c>
      <c r="F617" s="32" t="s">
        <v>7749</v>
      </c>
      <c r="G617" s="28" t="s">
        <v>98</v>
      </c>
      <c r="H617" s="32" t="s">
        <v>8339</v>
      </c>
      <c r="I617" s="28" t="s">
        <v>97</v>
      </c>
      <c r="J617" s="32" t="s">
        <v>2772</v>
      </c>
      <c r="K617" s="28" t="s">
        <v>2771</v>
      </c>
      <c r="L617" s="28" t="s">
        <v>4116</v>
      </c>
      <c r="M617" s="34">
        <v>41806</v>
      </c>
      <c r="N617" s="34"/>
      <c r="O617" s="28" t="s">
        <v>2778</v>
      </c>
      <c r="P617" s="28" t="s">
        <v>2779</v>
      </c>
      <c r="Q617" s="28" t="s">
        <v>9420</v>
      </c>
      <c r="R617" s="28" t="s">
        <v>9421</v>
      </c>
      <c r="S617" s="28"/>
      <c r="T617" s="28"/>
      <c r="U617" s="28" t="s">
        <v>2776</v>
      </c>
      <c r="V617" s="28" t="s">
        <v>2776</v>
      </c>
      <c r="W617" s="34">
        <v>43597</v>
      </c>
      <c r="X617" s="34">
        <v>43962</v>
      </c>
      <c r="Y617" s="36">
        <v>10042100</v>
      </c>
      <c r="Z617" s="36">
        <v>10042100</v>
      </c>
      <c r="AA617" s="34">
        <v>43605</v>
      </c>
      <c r="AB617" s="32"/>
      <c r="AC617" s="36">
        <v>10042100</v>
      </c>
      <c r="AD617" s="36"/>
      <c r="AE617" s="28" t="s">
        <v>180</v>
      </c>
      <c r="AF617" s="40">
        <f t="shared" si="0"/>
        <v>12</v>
      </c>
      <c r="AG617" s="40">
        <f t="shared" si="1"/>
        <v>5</v>
      </c>
      <c r="AH617" s="40" t="str">
        <f t="shared" si="2"/>
        <v>05701800023408125</v>
      </c>
      <c r="AI617" s="44">
        <f t="shared" si="3"/>
        <v>10042100</v>
      </c>
      <c r="AJ617" s="47">
        <f>IF(AD617&lt;10000,IFERROR(VLOOKUP(AH617,'BK06'!$X$9:$Y$1196,2,0),""),AD617)</f>
        <v>10042100</v>
      </c>
      <c r="AK617" s="49" t="str">
        <f>IFERROR(VLOOKUP(AH617,'BK06'!$X$9:$Z$1164,3,0),"")</f>
        <v>AC/018P-0350383</v>
      </c>
      <c r="AL617" s="40"/>
      <c r="AM617" s="51" t="str">
        <f t="shared" si="10"/>
        <v>QK co HDBH so 05701800023408 can phai dong phi 10042100d vao ngay 12/5. Vui long lien he TVV de duoc ho tro thu phi!</v>
      </c>
      <c r="AN617" s="54" t="str">
        <f t="shared" si="5"/>
        <v>0919900830</v>
      </c>
    </row>
    <row r="618" spans="1:40" ht="13.5" customHeight="1">
      <c r="A618" s="25">
        <v>613</v>
      </c>
      <c r="B618" s="28" t="s">
        <v>74</v>
      </c>
      <c r="C618" s="28"/>
      <c r="D618" s="32" t="s">
        <v>80</v>
      </c>
      <c r="E618" s="28" t="s">
        <v>82</v>
      </c>
      <c r="F618" s="32" t="s">
        <v>7749</v>
      </c>
      <c r="G618" s="28" t="s">
        <v>98</v>
      </c>
      <c r="H618" s="32" t="s">
        <v>8339</v>
      </c>
      <c r="I618" s="28" t="s">
        <v>97</v>
      </c>
      <c r="J618" s="32" t="s">
        <v>2772</v>
      </c>
      <c r="K618" s="28" t="s">
        <v>2771</v>
      </c>
      <c r="L618" s="28" t="s">
        <v>4116</v>
      </c>
      <c r="M618" s="34">
        <v>41806</v>
      </c>
      <c r="N618" s="34"/>
      <c r="O618" s="28" t="s">
        <v>2775</v>
      </c>
      <c r="P618" s="28" t="s">
        <v>794</v>
      </c>
      <c r="Q618" s="28" t="s">
        <v>9422</v>
      </c>
      <c r="R618" s="28" t="s">
        <v>9423</v>
      </c>
      <c r="S618" s="28" t="s">
        <v>9423</v>
      </c>
      <c r="T618" s="28"/>
      <c r="U618" s="28" t="s">
        <v>2773</v>
      </c>
      <c r="V618" s="28" t="s">
        <v>2773</v>
      </c>
      <c r="W618" s="34">
        <v>43597</v>
      </c>
      <c r="X618" s="34">
        <v>43962</v>
      </c>
      <c r="Y618" s="36">
        <v>10075800</v>
      </c>
      <c r="Z618" s="36">
        <v>10075800</v>
      </c>
      <c r="AA618" s="34">
        <v>43605</v>
      </c>
      <c r="AB618" s="32"/>
      <c r="AC618" s="36">
        <v>10075800</v>
      </c>
      <c r="AD618" s="36"/>
      <c r="AE618" s="28" t="s">
        <v>180</v>
      </c>
      <c r="AF618" s="40">
        <f t="shared" si="0"/>
        <v>12</v>
      </c>
      <c r="AG618" s="40">
        <f t="shared" si="1"/>
        <v>5</v>
      </c>
      <c r="AH618" s="40" t="str">
        <f t="shared" si="2"/>
        <v>05701800023378125</v>
      </c>
      <c r="AI618" s="44">
        <f t="shared" si="3"/>
        <v>10075800</v>
      </c>
      <c r="AJ618" s="47">
        <f>IF(AD618&lt;10000,IFERROR(VLOOKUP(AH618,'BK06'!$X$9:$Y$1196,2,0),""),AD618)</f>
        <v>10075800</v>
      </c>
      <c r="AK618" s="49" t="str">
        <f>IFERROR(VLOOKUP(AH618,'BK06'!$X$9:$Z$1164,3,0),"")</f>
        <v>AC/018P-0350382</v>
      </c>
      <c r="AL618" s="40"/>
      <c r="AM618" s="51" t="str">
        <f t="shared" si="10"/>
        <v>QK co HDBH so 05701800023378 can phai dong phi 10075800d vao ngay 12/5. Vui long lien he TVV de duoc ho tro thu phi!</v>
      </c>
      <c r="AN618" s="54" t="str">
        <f t="shared" si="5"/>
        <v>09343081680934308168</v>
      </c>
    </row>
    <row r="619" spans="1:40" ht="13.5" customHeight="1">
      <c r="A619" s="25">
        <v>614</v>
      </c>
      <c r="B619" s="28" t="s">
        <v>74</v>
      </c>
      <c r="C619" s="28"/>
      <c r="D619" s="32" t="s">
        <v>80</v>
      </c>
      <c r="E619" s="28" t="s">
        <v>82</v>
      </c>
      <c r="F619" s="32" t="s">
        <v>7749</v>
      </c>
      <c r="G619" s="28" t="s">
        <v>98</v>
      </c>
      <c r="H619" s="32" t="s">
        <v>8339</v>
      </c>
      <c r="I619" s="28" t="s">
        <v>97</v>
      </c>
      <c r="J619" s="32" t="s">
        <v>2772</v>
      </c>
      <c r="K619" s="28" t="s">
        <v>2771</v>
      </c>
      <c r="L619" s="28" t="s">
        <v>4116</v>
      </c>
      <c r="M619" s="34">
        <v>41806</v>
      </c>
      <c r="N619" s="34"/>
      <c r="O619" s="28" t="s">
        <v>2782</v>
      </c>
      <c r="P619" s="28" t="s">
        <v>2783</v>
      </c>
      <c r="Q619" s="28" t="s">
        <v>9424</v>
      </c>
      <c r="R619" s="28" t="s">
        <v>9425</v>
      </c>
      <c r="S619" s="28" t="s">
        <v>9425</v>
      </c>
      <c r="T619" s="28"/>
      <c r="U619" s="28" t="s">
        <v>2780</v>
      </c>
      <c r="V619" s="28" t="s">
        <v>2780</v>
      </c>
      <c r="W619" s="34">
        <v>43597</v>
      </c>
      <c r="X619" s="34">
        <v>43962</v>
      </c>
      <c r="Y619" s="36">
        <v>10055200</v>
      </c>
      <c r="Z619" s="36">
        <v>10055200</v>
      </c>
      <c r="AA619" s="34">
        <v>43605</v>
      </c>
      <c r="AB619" s="32"/>
      <c r="AC619" s="36">
        <v>10055200</v>
      </c>
      <c r="AD619" s="36"/>
      <c r="AE619" s="28" t="s">
        <v>180</v>
      </c>
      <c r="AF619" s="40">
        <f t="shared" si="0"/>
        <v>12</v>
      </c>
      <c r="AG619" s="40">
        <f t="shared" si="1"/>
        <v>5</v>
      </c>
      <c r="AH619" s="40" t="str">
        <f t="shared" si="2"/>
        <v>05701800023415125</v>
      </c>
      <c r="AI619" s="44">
        <f t="shared" si="3"/>
        <v>10055200</v>
      </c>
      <c r="AJ619" s="47">
        <f>IF(AD619&lt;10000,IFERROR(VLOOKUP(AH619,'BK06'!$X$9:$Y$1196,2,0),""),AD619)</f>
        <v>10055200</v>
      </c>
      <c r="AK619" s="49" t="str">
        <f>IFERROR(VLOOKUP(AH619,'BK06'!$X$9:$Z$1164,3,0),"")</f>
        <v>AC/018P-0350384</v>
      </c>
      <c r="AL619" s="40"/>
      <c r="AM619" s="51" t="str">
        <f t="shared" si="10"/>
        <v>QK co HDBH so 05701800023415 can phai dong phi 10055200d vao ngay 12/5. Vui long lien he TVV de duoc ho tro thu phi!</v>
      </c>
      <c r="AN619" s="54" t="str">
        <f t="shared" si="5"/>
        <v>09623250900962325090</v>
      </c>
    </row>
    <row r="620" spans="1:40" ht="13.5" customHeight="1">
      <c r="A620" s="25">
        <v>615</v>
      </c>
      <c r="B620" s="28" t="s">
        <v>74</v>
      </c>
      <c r="C620" s="28"/>
      <c r="D620" s="32" t="s">
        <v>80</v>
      </c>
      <c r="E620" s="28" t="s">
        <v>82</v>
      </c>
      <c r="F620" s="32" t="s">
        <v>7749</v>
      </c>
      <c r="G620" s="28" t="s">
        <v>98</v>
      </c>
      <c r="H620" s="32" t="s">
        <v>8339</v>
      </c>
      <c r="I620" s="28" t="s">
        <v>97</v>
      </c>
      <c r="J620" s="32" t="s">
        <v>2772</v>
      </c>
      <c r="K620" s="28" t="s">
        <v>2771</v>
      </c>
      <c r="L620" s="28" t="s">
        <v>4116</v>
      </c>
      <c r="M620" s="34">
        <v>41806</v>
      </c>
      <c r="N620" s="34"/>
      <c r="O620" s="28" t="s">
        <v>9426</v>
      </c>
      <c r="P620" s="28" t="s">
        <v>9427</v>
      </c>
      <c r="Q620" s="28" t="s">
        <v>9428</v>
      </c>
      <c r="R620" s="28" t="s">
        <v>9429</v>
      </c>
      <c r="S620" s="28" t="s">
        <v>9429</v>
      </c>
      <c r="T620" s="28"/>
      <c r="U620" s="28" t="s">
        <v>9430</v>
      </c>
      <c r="V620" s="28"/>
      <c r="W620" s="34">
        <v>43604</v>
      </c>
      <c r="X620" s="34">
        <v>43969</v>
      </c>
      <c r="Y620" s="36">
        <v>12322700</v>
      </c>
      <c r="Z620" s="36"/>
      <c r="AA620" s="34"/>
      <c r="AB620" s="32"/>
      <c r="AC620" s="36">
        <v>12322700</v>
      </c>
      <c r="AD620" s="36"/>
      <c r="AE620" s="28" t="s">
        <v>180</v>
      </c>
      <c r="AF620" s="40">
        <f t="shared" si="0"/>
        <v>19</v>
      </c>
      <c r="AG620" s="40">
        <f t="shared" si="1"/>
        <v>5</v>
      </c>
      <c r="AH620" s="40" t="str">
        <f t="shared" si="2"/>
        <v>05701800030437195</v>
      </c>
      <c r="AI620" s="44">
        <f t="shared" si="3"/>
        <v>12322700</v>
      </c>
      <c r="AJ620" s="47" t="str">
        <f>IF(AD620&lt;10000,IFERROR(VLOOKUP(AH620,'BK06'!$X$9:$Y$1196,2,0),""),AD620)</f>
        <v/>
      </c>
      <c r="AK620" s="49" t="str">
        <f>IFERROR(VLOOKUP(AH620,'BK06'!$X$9:$Z$1164,3,0),"")</f>
        <v/>
      </c>
      <c r="AL620" s="40"/>
      <c r="AM620" s="51" t="str">
        <f t="shared" si="10"/>
        <v>QK co HDBH so 05701800030437 can phai dong phi 12322700d vao ngay 19/5. Vui long lien he TVV de duoc ho tro thu phi!</v>
      </c>
      <c r="AN620" s="54" t="str">
        <f t="shared" si="5"/>
        <v>09821116660982111666</v>
      </c>
    </row>
    <row r="621" spans="1:40" ht="13.5" customHeight="1">
      <c r="A621" s="25">
        <v>616</v>
      </c>
      <c r="B621" s="28" t="s">
        <v>74</v>
      </c>
      <c r="C621" s="28"/>
      <c r="D621" s="32" t="s">
        <v>80</v>
      </c>
      <c r="E621" s="28" t="s">
        <v>82</v>
      </c>
      <c r="F621" s="32" t="s">
        <v>7749</v>
      </c>
      <c r="G621" s="28" t="s">
        <v>98</v>
      </c>
      <c r="H621" s="32" t="s">
        <v>8339</v>
      </c>
      <c r="I621" s="28" t="s">
        <v>97</v>
      </c>
      <c r="J621" s="32" t="s">
        <v>2772</v>
      </c>
      <c r="K621" s="28" t="s">
        <v>2771</v>
      </c>
      <c r="L621" s="28" t="s">
        <v>4116</v>
      </c>
      <c r="M621" s="34">
        <v>41806</v>
      </c>
      <c r="N621" s="34"/>
      <c r="O621" s="28" t="s">
        <v>2790</v>
      </c>
      <c r="P621" s="28" t="s">
        <v>2791</v>
      </c>
      <c r="Q621" s="28" t="s">
        <v>9371</v>
      </c>
      <c r="R621" s="28" t="s">
        <v>6323</v>
      </c>
      <c r="S621" s="28" t="s">
        <v>9431</v>
      </c>
      <c r="T621" s="28" t="s">
        <v>9431</v>
      </c>
      <c r="U621" s="28" t="s">
        <v>2788</v>
      </c>
      <c r="V621" s="28" t="s">
        <v>2788</v>
      </c>
      <c r="W621" s="34">
        <v>43605</v>
      </c>
      <c r="X621" s="34">
        <v>43970</v>
      </c>
      <c r="Y621" s="36">
        <v>12209700</v>
      </c>
      <c r="Z621" s="36">
        <v>12209700</v>
      </c>
      <c r="AA621" s="34">
        <v>43599</v>
      </c>
      <c r="AB621" s="32"/>
      <c r="AC621" s="36">
        <v>12209700</v>
      </c>
      <c r="AD621" s="36"/>
      <c r="AE621" s="28" t="s">
        <v>180</v>
      </c>
      <c r="AF621" s="40">
        <f t="shared" si="0"/>
        <v>20</v>
      </c>
      <c r="AG621" s="40">
        <f t="shared" si="1"/>
        <v>5</v>
      </c>
      <c r="AH621" s="40" t="str">
        <f t="shared" si="2"/>
        <v>05701800023521205</v>
      </c>
      <c r="AI621" s="44">
        <f t="shared" si="3"/>
        <v>12209700</v>
      </c>
      <c r="AJ621" s="47">
        <f>IF(AD621&lt;10000,IFERROR(VLOOKUP(AH621,'BK06'!$X$9:$Y$1196,2,0),""),AD621)</f>
        <v>12209700</v>
      </c>
      <c r="AK621" s="49" t="str">
        <f>IFERROR(VLOOKUP(AH621,'BK06'!$X$9:$Z$1164,3,0),"")</f>
        <v>AC/018P-0350387</v>
      </c>
      <c r="AL621" s="40"/>
      <c r="AM621" s="51" t="str">
        <f t="shared" si="10"/>
        <v>QK co HDBH so 05701800023521 can phai dong phi 12209700d vao ngay 20/5. Vui long lien he TVV de duoc ho tro thu phi!</v>
      </c>
      <c r="AN621" s="54" t="str">
        <f t="shared" si="5"/>
        <v>096800515909680051590973365168</v>
      </c>
    </row>
    <row r="622" spans="1:40" ht="13.5" customHeight="1">
      <c r="A622" s="25">
        <v>617</v>
      </c>
      <c r="B622" s="28" t="s">
        <v>74</v>
      </c>
      <c r="C622" s="28"/>
      <c r="D622" s="32" t="s">
        <v>80</v>
      </c>
      <c r="E622" s="28" t="s">
        <v>82</v>
      </c>
      <c r="F622" s="32" t="s">
        <v>7749</v>
      </c>
      <c r="G622" s="28" t="s">
        <v>98</v>
      </c>
      <c r="H622" s="32" t="s">
        <v>8339</v>
      </c>
      <c r="I622" s="28" t="s">
        <v>97</v>
      </c>
      <c r="J622" s="32" t="s">
        <v>2772</v>
      </c>
      <c r="K622" s="28" t="s">
        <v>2771</v>
      </c>
      <c r="L622" s="28" t="s">
        <v>4116</v>
      </c>
      <c r="M622" s="34">
        <v>41806</v>
      </c>
      <c r="N622" s="34"/>
      <c r="O622" s="28" t="s">
        <v>9432</v>
      </c>
      <c r="P622" s="28" t="s">
        <v>9433</v>
      </c>
      <c r="Q622" s="28" t="s">
        <v>9371</v>
      </c>
      <c r="R622" s="28" t="s">
        <v>9434</v>
      </c>
      <c r="S622" s="28"/>
      <c r="T622" s="28"/>
      <c r="U622" s="28" t="s">
        <v>9435</v>
      </c>
      <c r="V622" s="28"/>
      <c r="W622" s="34">
        <v>43605</v>
      </c>
      <c r="X622" s="34">
        <v>43970</v>
      </c>
      <c r="Y622" s="36">
        <v>12200000</v>
      </c>
      <c r="Z622" s="36"/>
      <c r="AA622" s="34"/>
      <c r="AB622" s="32"/>
      <c r="AC622" s="36">
        <v>12200000</v>
      </c>
      <c r="AD622" s="36"/>
      <c r="AE622" s="28" t="s">
        <v>180</v>
      </c>
      <c r="AF622" s="40">
        <f t="shared" si="0"/>
        <v>20</v>
      </c>
      <c r="AG622" s="40">
        <f t="shared" si="1"/>
        <v>5</v>
      </c>
      <c r="AH622" s="40" t="str">
        <f t="shared" si="2"/>
        <v>05701800023545205</v>
      </c>
      <c r="AI622" s="44">
        <f t="shared" si="3"/>
        <v>12200000</v>
      </c>
      <c r="AJ622" s="47" t="str">
        <f>IF(AD622&lt;10000,IFERROR(VLOOKUP(AH622,'BK06'!$X$9:$Y$1196,2,0),""),AD622)</f>
        <v/>
      </c>
      <c r="AK622" s="49" t="str">
        <f>IFERROR(VLOOKUP(AH622,'BK06'!$X$9:$Z$1164,3,0),"")</f>
        <v/>
      </c>
      <c r="AL622" s="40"/>
      <c r="AM622" s="51" t="str">
        <f t="shared" si="10"/>
        <v>QK co HDBH so 05701800023545 can phai dong phi 12200000d vao ngay 20/5. Vui long lien he TVV de duoc ho tro thu phi!</v>
      </c>
      <c r="AN622" s="54" t="str">
        <f t="shared" si="5"/>
        <v>0354103485</v>
      </c>
    </row>
    <row r="623" spans="1:40" ht="13.5" customHeight="1">
      <c r="A623" s="25">
        <v>618</v>
      </c>
      <c r="B623" s="28" t="s">
        <v>74</v>
      </c>
      <c r="C623" s="28"/>
      <c r="D623" s="32" t="s">
        <v>80</v>
      </c>
      <c r="E623" s="28" t="s">
        <v>82</v>
      </c>
      <c r="F623" s="32" t="s">
        <v>7749</v>
      </c>
      <c r="G623" s="28" t="s">
        <v>98</v>
      </c>
      <c r="H623" s="32" t="s">
        <v>8339</v>
      </c>
      <c r="I623" s="28" t="s">
        <v>97</v>
      </c>
      <c r="J623" s="32" t="s">
        <v>2772</v>
      </c>
      <c r="K623" s="28" t="s">
        <v>2771</v>
      </c>
      <c r="L623" s="28" t="s">
        <v>4116</v>
      </c>
      <c r="M623" s="34">
        <v>41806</v>
      </c>
      <c r="N623" s="34"/>
      <c r="O623" s="28" t="s">
        <v>2786</v>
      </c>
      <c r="P623" s="28" t="s">
        <v>2787</v>
      </c>
      <c r="Q623" s="28" t="s">
        <v>8072</v>
      </c>
      <c r="R623" s="28" t="s">
        <v>9439</v>
      </c>
      <c r="S623" s="28" t="s">
        <v>9439</v>
      </c>
      <c r="T623" s="28"/>
      <c r="U623" s="28" t="s">
        <v>2784</v>
      </c>
      <c r="V623" s="28" t="s">
        <v>2784</v>
      </c>
      <c r="W623" s="34">
        <v>43605</v>
      </c>
      <c r="X623" s="34">
        <v>43970</v>
      </c>
      <c r="Y623" s="36">
        <v>9999200</v>
      </c>
      <c r="Z623" s="36">
        <v>9999200</v>
      </c>
      <c r="AA623" s="34">
        <v>43605</v>
      </c>
      <c r="AB623" s="32"/>
      <c r="AC623" s="36">
        <v>9999200</v>
      </c>
      <c r="AD623" s="36"/>
      <c r="AE623" s="28" t="s">
        <v>180</v>
      </c>
      <c r="AF623" s="40">
        <f t="shared" si="0"/>
        <v>20</v>
      </c>
      <c r="AG623" s="40">
        <f t="shared" si="1"/>
        <v>5</v>
      </c>
      <c r="AH623" s="40" t="str">
        <f t="shared" si="2"/>
        <v>05701800023514205</v>
      </c>
      <c r="AI623" s="44">
        <f t="shared" si="3"/>
        <v>9999200</v>
      </c>
      <c r="AJ623" s="47">
        <f>IF(AD623&lt;10000,IFERROR(VLOOKUP(AH623,'BK06'!$X$9:$Y$1196,2,0),""),AD623)</f>
        <v>9999200</v>
      </c>
      <c r="AK623" s="49" t="str">
        <f>IFERROR(VLOOKUP(AH623,'BK06'!$X$9:$Z$1164,3,0),"")</f>
        <v>AC/018P-0350386</v>
      </c>
      <c r="AL623" s="40"/>
      <c r="AM623" s="51" t="str">
        <f t="shared" si="10"/>
        <v>QK co HDBH so 05701800023514 can phai dong phi 9999200d vao ngay 20/5. Vui long lien he TVV de duoc ho tro thu phi!</v>
      </c>
      <c r="AN623" s="54" t="str">
        <f t="shared" si="5"/>
        <v>09858460470985846047</v>
      </c>
    </row>
    <row r="624" spans="1:40" ht="13.5" customHeight="1">
      <c r="A624" s="25">
        <v>619</v>
      </c>
      <c r="B624" s="28" t="s">
        <v>74</v>
      </c>
      <c r="C624" s="28"/>
      <c r="D624" s="32" t="s">
        <v>80</v>
      </c>
      <c r="E624" s="28" t="s">
        <v>82</v>
      </c>
      <c r="F624" s="32" t="s">
        <v>7749</v>
      </c>
      <c r="G624" s="28" t="s">
        <v>98</v>
      </c>
      <c r="H624" s="32" t="s">
        <v>8339</v>
      </c>
      <c r="I624" s="28" t="s">
        <v>97</v>
      </c>
      <c r="J624" s="32" t="s">
        <v>2772</v>
      </c>
      <c r="K624" s="28" t="s">
        <v>2771</v>
      </c>
      <c r="L624" s="28" t="s">
        <v>4116</v>
      </c>
      <c r="M624" s="34">
        <v>41806</v>
      </c>
      <c r="N624" s="34"/>
      <c r="O624" s="28" t="s">
        <v>2794</v>
      </c>
      <c r="P624" s="28" t="s">
        <v>2795</v>
      </c>
      <c r="Q624" s="28" t="s">
        <v>9440</v>
      </c>
      <c r="R624" s="28"/>
      <c r="S624" s="28"/>
      <c r="T624" s="28" t="s">
        <v>9441</v>
      </c>
      <c r="U624" s="28" t="s">
        <v>2793</v>
      </c>
      <c r="V624" s="28"/>
      <c r="W624" s="34">
        <v>43606</v>
      </c>
      <c r="X624" s="34">
        <v>43789</v>
      </c>
      <c r="Y624" s="36">
        <v>3000000</v>
      </c>
      <c r="Z624" s="36">
        <v>3000000</v>
      </c>
      <c r="AA624" s="34">
        <v>43612</v>
      </c>
      <c r="AB624" s="32"/>
      <c r="AC624" s="36">
        <v>3000000</v>
      </c>
      <c r="AD624" s="36"/>
      <c r="AE624" s="28" t="s">
        <v>95</v>
      </c>
      <c r="AF624" s="40">
        <f t="shared" si="0"/>
        <v>21</v>
      </c>
      <c r="AG624" s="40">
        <f t="shared" si="1"/>
        <v>5</v>
      </c>
      <c r="AH624" s="40" t="str">
        <f t="shared" si="2"/>
        <v>568583671215</v>
      </c>
      <c r="AI624" s="44">
        <f t="shared" si="3"/>
        <v>3000000</v>
      </c>
      <c r="AJ624" s="47">
        <f>IF(AD624&lt;10000,IFERROR(VLOOKUP(AH624,'BK06'!$X$9:$Y$1196,2,0),""),AD624)</f>
        <v>3000000</v>
      </c>
      <c r="AK624" s="49" t="str">
        <f>IFERROR(VLOOKUP(AH624,'BK06'!$X$9:$Z$1164,3,0),"")</f>
        <v>AC/018P-0350389</v>
      </c>
      <c r="AL624" s="40"/>
      <c r="AM624" s="51" t="str">
        <f t="shared" si="10"/>
        <v>QK co HDBH so 568583671 can phai dong phi 3000000d vao ngay 21/5. Vui long lien he TVV de duoc ho tro thu phi!</v>
      </c>
      <c r="AN624" s="54" t="str">
        <f t="shared" si="5"/>
        <v>01657343898</v>
      </c>
    </row>
    <row r="625" spans="1:40" ht="13.5" customHeight="1">
      <c r="A625" s="25">
        <v>620</v>
      </c>
      <c r="B625" s="28" t="s">
        <v>74</v>
      </c>
      <c r="C625" s="28"/>
      <c r="D625" s="32" t="s">
        <v>80</v>
      </c>
      <c r="E625" s="28" t="s">
        <v>82</v>
      </c>
      <c r="F625" s="32" t="s">
        <v>7749</v>
      </c>
      <c r="G625" s="28" t="s">
        <v>98</v>
      </c>
      <c r="H625" s="32" t="s">
        <v>8339</v>
      </c>
      <c r="I625" s="28" t="s">
        <v>97</v>
      </c>
      <c r="J625" s="32" t="s">
        <v>2772</v>
      </c>
      <c r="K625" s="28" t="s">
        <v>2771</v>
      </c>
      <c r="L625" s="28" t="s">
        <v>4116</v>
      </c>
      <c r="M625" s="34">
        <v>41806</v>
      </c>
      <c r="N625" s="34"/>
      <c r="O625" s="28" t="s">
        <v>2799</v>
      </c>
      <c r="P625" s="28" t="s">
        <v>2800</v>
      </c>
      <c r="Q625" s="28" t="s">
        <v>9442</v>
      </c>
      <c r="R625" s="28"/>
      <c r="S625" s="28"/>
      <c r="T625" s="28" t="s">
        <v>9443</v>
      </c>
      <c r="U625" s="28" t="s">
        <v>2798</v>
      </c>
      <c r="V625" s="28"/>
      <c r="W625" s="34">
        <v>43610</v>
      </c>
      <c r="X625" s="34">
        <v>43701</v>
      </c>
      <c r="Y625" s="36">
        <v>3062964</v>
      </c>
      <c r="Z625" s="36">
        <v>3062964</v>
      </c>
      <c r="AA625" s="34">
        <v>43612</v>
      </c>
      <c r="AB625" s="32"/>
      <c r="AC625" s="36">
        <v>3062964</v>
      </c>
      <c r="AD625" s="36"/>
      <c r="AE625" s="28" t="s">
        <v>95</v>
      </c>
      <c r="AF625" s="40">
        <f t="shared" si="0"/>
        <v>25</v>
      </c>
      <c r="AG625" s="40">
        <f t="shared" si="1"/>
        <v>5</v>
      </c>
      <c r="AH625" s="40" t="str">
        <f t="shared" si="2"/>
        <v>568584548255</v>
      </c>
      <c r="AI625" s="44">
        <f t="shared" si="3"/>
        <v>3062964</v>
      </c>
      <c r="AJ625" s="47">
        <f>IF(AD625&lt;10000,IFERROR(VLOOKUP(AH625,'BK06'!$X$9:$Y$1196,2,0),""),AD625)</f>
        <v>3062964</v>
      </c>
      <c r="AK625" s="49" t="str">
        <f>IFERROR(VLOOKUP(AH625,'BK06'!$X$9:$Z$1164,3,0),"")</f>
        <v>AC/018P-0350390</v>
      </c>
      <c r="AL625" s="40"/>
      <c r="AM625" s="51" t="str">
        <f t="shared" si="10"/>
        <v>QK co HDBH so 568584548 can phai dong phi 3062964d vao ngay 25/5. Vui long lien he TVV de duoc ho tro thu phi!</v>
      </c>
      <c r="AN625" s="54" t="str">
        <f t="shared" si="5"/>
        <v>0936583681</v>
      </c>
    </row>
    <row r="626" spans="1:40" ht="13.5" customHeight="1">
      <c r="A626" s="25">
        <v>621</v>
      </c>
      <c r="B626" s="28" t="s">
        <v>74</v>
      </c>
      <c r="C626" s="28"/>
      <c r="D626" s="32" t="s">
        <v>80</v>
      </c>
      <c r="E626" s="28" t="s">
        <v>82</v>
      </c>
      <c r="F626" s="32" t="s">
        <v>7749</v>
      </c>
      <c r="G626" s="28" t="s">
        <v>98</v>
      </c>
      <c r="H626" s="32" t="s">
        <v>8339</v>
      </c>
      <c r="I626" s="28" t="s">
        <v>97</v>
      </c>
      <c r="J626" s="32" t="s">
        <v>2802</v>
      </c>
      <c r="K626" s="28" t="s">
        <v>2801</v>
      </c>
      <c r="L626" s="28" t="s">
        <v>89</v>
      </c>
      <c r="M626" s="34">
        <v>42073</v>
      </c>
      <c r="N626" s="34"/>
      <c r="O626" s="28" t="s">
        <v>2805</v>
      </c>
      <c r="P626" s="28" t="s">
        <v>2806</v>
      </c>
      <c r="Q626" s="28" t="s">
        <v>9445</v>
      </c>
      <c r="R626" s="28"/>
      <c r="S626" s="28"/>
      <c r="T626" s="28" t="s">
        <v>9446</v>
      </c>
      <c r="U626" s="28" t="s">
        <v>2804</v>
      </c>
      <c r="V626" s="28"/>
      <c r="W626" s="34">
        <v>43602</v>
      </c>
      <c r="X626" s="34">
        <v>43967</v>
      </c>
      <c r="Y626" s="36">
        <v>10011320</v>
      </c>
      <c r="Z626" s="36">
        <v>10011320</v>
      </c>
      <c r="AA626" s="34">
        <v>43612</v>
      </c>
      <c r="AB626" s="32"/>
      <c r="AC626" s="36">
        <v>10011320</v>
      </c>
      <c r="AD626" s="36"/>
      <c r="AE626" s="28" t="s">
        <v>95</v>
      </c>
      <c r="AF626" s="40">
        <f t="shared" si="0"/>
        <v>17</v>
      </c>
      <c r="AG626" s="40">
        <f t="shared" si="1"/>
        <v>5</v>
      </c>
      <c r="AH626" s="40" t="str">
        <f t="shared" si="2"/>
        <v>569239530175</v>
      </c>
      <c r="AI626" s="44">
        <f t="shared" si="3"/>
        <v>10011320</v>
      </c>
      <c r="AJ626" s="47">
        <f>IF(AD626&lt;10000,IFERROR(VLOOKUP(AH626,'BK06'!$X$9:$Y$1196,2,0),""),AD626)</f>
        <v>10011320</v>
      </c>
      <c r="AK626" s="49" t="str">
        <f>IFERROR(VLOOKUP(AH626,'BK06'!$X$9:$Z$1164,3,0),"")</f>
        <v>AC/018P-0350391</v>
      </c>
      <c r="AL626" s="40"/>
      <c r="AM626" s="51" t="str">
        <f t="shared" si="10"/>
        <v>QK co HDBH so 569239530 can phai dong phi 10011320d vao ngay 17/5. Vui long lien he TVV de duoc ho tro thu phi!</v>
      </c>
      <c r="AN626" s="54" t="str">
        <f t="shared" si="5"/>
        <v>0989563573</v>
      </c>
    </row>
    <row r="627" spans="1:40" ht="13.5" customHeight="1">
      <c r="A627" s="25">
        <v>622</v>
      </c>
      <c r="B627" s="28" t="s">
        <v>74</v>
      </c>
      <c r="C627" s="28"/>
      <c r="D627" s="32" t="s">
        <v>80</v>
      </c>
      <c r="E627" s="28" t="s">
        <v>82</v>
      </c>
      <c r="F627" s="32" t="s">
        <v>7749</v>
      </c>
      <c r="G627" s="28" t="s">
        <v>98</v>
      </c>
      <c r="H627" s="32" t="s">
        <v>8339</v>
      </c>
      <c r="I627" s="28" t="s">
        <v>97</v>
      </c>
      <c r="J627" s="32" t="s">
        <v>2802</v>
      </c>
      <c r="K627" s="28" t="s">
        <v>2801</v>
      </c>
      <c r="L627" s="28" t="s">
        <v>89</v>
      </c>
      <c r="M627" s="34">
        <v>42073</v>
      </c>
      <c r="N627" s="34"/>
      <c r="O627" s="28" t="s">
        <v>2811</v>
      </c>
      <c r="P627" s="28" t="s">
        <v>2801</v>
      </c>
      <c r="Q627" s="28" t="s">
        <v>9447</v>
      </c>
      <c r="R627" s="28"/>
      <c r="S627" s="28"/>
      <c r="T627" s="28" t="s">
        <v>5139</v>
      </c>
      <c r="U627" s="28" t="s">
        <v>2810</v>
      </c>
      <c r="V627" s="28"/>
      <c r="W627" s="34">
        <v>43603</v>
      </c>
      <c r="X627" s="34">
        <v>43633</v>
      </c>
      <c r="Y627" s="36">
        <v>1000000</v>
      </c>
      <c r="Z627" s="36">
        <v>1000000</v>
      </c>
      <c r="AA627" s="34">
        <v>43599</v>
      </c>
      <c r="AB627" s="32"/>
      <c r="AC627" s="36">
        <v>1000000</v>
      </c>
      <c r="AD627" s="36"/>
      <c r="AE627" s="28" t="s">
        <v>95</v>
      </c>
      <c r="AF627" s="40">
        <f t="shared" si="0"/>
        <v>18</v>
      </c>
      <c r="AG627" s="40">
        <f t="shared" si="1"/>
        <v>5</v>
      </c>
      <c r="AH627" s="40" t="str">
        <f t="shared" si="2"/>
        <v>569159445185</v>
      </c>
      <c r="AI627" s="44">
        <f t="shared" si="3"/>
        <v>1000000</v>
      </c>
      <c r="AJ627" s="47">
        <f>IF(AD627&lt;10000,IFERROR(VLOOKUP(AH627,'BK06'!$X$9:$Y$1196,2,0),""),AD627)</f>
        <v>1000000</v>
      </c>
      <c r="AK627" s="49" t="str">
        <f>IFERROR(VLOOKUP(AH627,'BK06'!$X$9:$Z$1164,3,0),"")</f>
        <v>AC/018P-0350392</v>
      </c>
      <c r="AL627" s="40"/>
      <c r="AM627" s="51" t="str">
        <f t="shared" si="10"/>
        <v>QK co HDBH so 569159445 can phai dong phi 1000000d vao ngay 18/5. Vui long lien he TVV de duoc ho tro thu phi!</v>
      </c>
      <c r="AN627" s="54" t="str">
        <f t="shared" si="5"/>
        <v>0982978898</v>
      </c>
    </row>
    <row r="628" spans="1:40" ht="13.5" customHeight="1">
      <c r="A628" s="25">
        <v>623</v>
      </c>
      <c r="B628" s="28" t="s">
        <v>74</v>
      </c>
      <c r="C628" s="28"/>
      <c r="D628" s="32" t="s">
        <v>80</v>
      </c>
      <c r="E628" s="28" t="s">
        <v>82</v>
      </c>
      <c r="F628" s="32" t="s">
        <v>7749</v>
      </c>
      <c r="G628" s="28" t="s">
        <v>98</v>
      </c>
      <c r="H628" s="32" t="s">
        <v>8339</v>
      </c>
      <c r="I628" s="28" t="s">
        <v>97</v>
      </c>
      <c r="J628" s="32" t="s">
        <v>2802</v>
      </c>
      <c r="K628" s="28" t="s">
        <v>2801</v>
      </c>
      <c r="L628" s="28" t="s">
        <v>89</v>
      </c>
      <c r="M628" s="34">
        <v>42073</v>
      </c>
      <c r="N628" s="34"/>
      <c r="O628" s="28" t="s">
        <v>9448</v>
      </c>
      <c r="P628" s="28" t="s">
        <v>2801</v>
      </c>
      <c r="Q628" s="28" t="s">
        <v>9447</v>
      </c>
      <c r="R628" s="28"/>
      <c r="S628" s="28"/>
      <c r="T628" s="28" t="s">
        <v>5139</v>
      </c>
      <c r="U628" s="28" t="s">
        <v>9449</v>
      </c>
      <c r="V628" s="28"/>
      <c r="W628" s="34">
        <v>43612</v>
      </c>
      <c r="X628" s="34">
        <v>43642</v>
      </c>
      <c r="Y628" s="36">
        <v>1000000</v>
      </c>
      <c r="Z628" s="36"/>
      <c r="AA628" s="34"/>
      <c r="AB628" s="32"/>
      <c r="AC628" s="36"/>
      <c r="AD628" s="36"/>
      <c r="AE628" s="28" t="s">
        <v>95</v>
      </c>
      <c r="AF628" s="40">
        <f t="shared" si="0"/>
        <v>27</v>
      </c>
      <c r="AG628" s="40">
        <f t="shared" si="1"/>
        <v>5</v>
      </c>
      <c r="AH628" s="40" t="str">
        <f t="shared" si="2"/>
        <v>569489025275</v>
      </c>
      <c r="AI628" s="44" t="str">
        <f t="shared" si="3"/>
        <v/>
      </c>
      <c r="AJ628" s="47" t="str">
        <f>IF(AD628&lt;10000,IFERROR(VLOOKUP(AH628,'BK06'!$X$9:$Y$1196,2,0),""),AD628)</f>
        <v/>
      </c>
      <c r="AK628" s="49" t="str">
        <f>IFERROR(VLOOKUP(AH628,'BK06'!$X$9:$Z$1164,3,0),"")</f>
        <v/>
      </c>
      <c r="AL628" s="40"/>
      <c r="AM628" s="51" t="str">
        <f t="shared" si="10"/>
        <v>QK co HDBH so 569489025 can phai dong phi 1000000d vao ngay 27/5. Vui long lien he TVV de duoc ho tro thu phi!</v>
      </c>
      <c r="AN628" s="54" t="str">
        <f t="shared" si="5"/>
        <v>0982978898</v>
      </c>
    </row>
    <row r="629" spans="1:40" ht="13.5" customHeight="1">
      <c r="A629" s="25">
        <v>624</v>
      </c>
      <c r="B629" s="28" t="s">
        <v>74</v>
      </c>
      <c r="C629" s="28"/>
      <c r="D629" s="32" t="s">
        <v>80</v>
      </c>
      <c r="E629" s="28" t="s">
        <v>82</v>
      </c>
      <c r="F629" s="32" t="s">
        <v>7749</v>
      </c>
      <c r="G629" s="28" t="s">
        <v>98</v>
      </c>
      <c r="H629" s="32" t="s">
        <v>8339</v>
      </c>
      <c r="I629" s="28" t="s">
        <v>97</v>
      </c>
      <c r="J629" s="32" t="s">
        <v>2813</v>
      </c>
      <c r="K629" s="28" t="s">
        <v>2812</v>
      </c>
      <c r="L629" s="28" t="s">
        <v>89</v>
      </c>
      <c r="M629" s="34">
        <v>42473</v>
      </c>
      <c r="N629" s="34"/>
      <c r="O629" s="28" t="s">
        <v>9451</v>
      </c>
      <c r="P629" s="28" t="s">
        <v>9452</v>
      </c>
      <c r="Q629" s="28" t="s">
        <v>9453</v>
      </c>
      <c r="R629" s="28" t="s">
        <v>9454</v>
      </c>
      <c r="S629" s="28"/>
      <c r="T629" s="28"/>
      <c r="U629" s="28"/>
      <c r="V629" s="28"/>
      <c r="W629" s="34">
        <v>43562</v>
      </c>
      <c r="X629" s="34">
        <v>43927</v>
      </c>
      <c r="Y629" s="36">
        <v>11999600</v>
      </c>
      <c r="Z629" s="36"/>
      <c r="AA629" s="34"/>
      <c r="AB629" s="32"/>
      <c r="AC629" s="36">
        <v>11999600</v>
      </c>
      <c r="AD629" s="36"/>
      <c r="AE629" s="28" t="s">
        <v>180</v>
      </c>
      <c r="AF629" s="40">
        <f t="shared" si="0"/>
        <v>7</v>
      </c>
      <c r="AG629" s="40">
        <f t="shared" si="1"/>
        <v>4</v>
      </c>
      <c r="AH629" s="40" t="str">
        <f t="shared" si="2"/>
        <v>0800180000025474</v>
      </c>
      <c r="AI629" s="44">
        <f t="shared" si="3"/>
        <v>11999600</v>
      </c>
      <c r="AJ629" s="47" t="str">
        <f>IF(AD629&lt;10000,IFERROR(VLOOKUP(AH629,'BK06'!$X$9:$Y$1196,2,0),""),AD629)</f>
        <v/>
      </c>
      <c r="AK629" s="49" t="str">
        <f>IFERROR(VLOOKUP(AH629,'BK06'!$X$9:$Z$1164,3,0),"")</f>
        <v/>
      </c>
      <c r="AL629" s="40"/>
      <c r="AM629" s="51" t="str">
        <f t="shared" si="10"/>
        <v>QK co HDBH so 08001800000254 can phai dong phi 11999600d vao ngay 7/4. Vui long lien he TVV de duoc ho tro thu phi!</v>
      </c>
      <c r="AN629" s="54" t="str">
        <f t="shared" si="5"/>
        <v>0945098979</v>
      </c>
    </row>
    <row r="630" spans="1:40" ht="13.5" customHeight="1">
      <c r="A630" s="25">
        <v>625</v>
      </c>
      <c r="B630" s="28" t="s">
        <v>74</v>
      </c>
      <c r="C630" s="28"/>
      <c r="D630" s="32" t="s">
        <v>80</v>
      </c>
      <c r="E630" s="28" t="s">
        <v>82</v>
      </c>
      <c r="F630" s="32" t="s">
        <v>7749</v>
      </c>
      <c r="G630" s="28" t="s">
        <v>98</v>
      </c>
      <c r="H630" s="32" t="s">
        <v>8339</v>
      </c>
      <c r="I630" s="28" t="s">
        <v>97</v>
      </c>
      <c r="J630" s="32" t="s">
        <v>2813</v>
      </c>
      <c r="K630" s="28" t="s">
        <v>2812</v>
      </c>
      <c r="L630" s="28" t="s">
        <v>89</v>
      </c>
      <c r="M630" s="34">
        <v>42473</v>
      </c>
      <c r="N630" s="34"/>
      <c r="O630" s="28" t="s">
        <v>2822</v>
      </c>
      <c r="P630" s="28" t="s">
        <v>2823</v>
      </c>
      <c r="Q630" s="28" t="s">
        <v>9457</v>
      </c>
      <c r="R630" s="28"/>
      <c r="S630" s="28"/>
      <c r="T630" s="28" t="s">
        <v>9458</v>
      </c>
      <c r="U630" s="28" t="s">
        <v>2821</v>
      </c>
      <c r="V630" s="28"/>
      <c r="W630" s="34">
        <v>43587</v>
      </c>
      <c r="X630" s="34">
        <v>43770</v>
      </c>
      <c r="Y630" s="36">
        <v>4019992</v>
      </c>
      <c r="Z630" s="36">
        <v>4019992</v>
      </c>
      <c r="AA630" s="34">
        <v>43605</v>
      </c>
      <c r="AB630" s="32"/>
      <c r="AC630" s="36">
        <v>4019992</v>
      </c>
      <c r="AD630" s="36"/>
      <c r="AE630" s="28" t="s">
        <v>95</v>
      </c>
      <c r="AF630" s="40">
        <f t="shared" si="0"/>
        <v>2</v>
      </c>
      <c r="AG630" s="40">
        <f t="shared" si="1"/>
        <v>5</v>
      </c>
      <c r="AH630" s="40" t="str">
        <f t="shared" si="2"/>
        <v>56923356225</v>
      </c>
      <c r="AI630" s="44">
        <f t="shared" si="3"/>
        <v>4019992</v>
      </c>
      <c r="AJ630" s="47">
        <f>IF(AD630&lt;10000,IFERROR(VLOOKUP(AH630,'BK06'!$X$9:$Y$1196,2,0),""),AD630)</f>
        <v>4019992</v>
      </c>
      <c r="AK630" s="49" t="str">
        <f>IFERROR(VLOOKUP(AH630,'BK06'!$X$9:$Z$1164,3,0),"")</f>
        <v>AC/018P-0350394</v>
      </c>
      <c r="AL630" s="40"/>
      <c r="AM630" s="51" t="str">
        <f t="shared" si="10"/>
        <v>QK co HDBH so 569233562 can phai dong phi 4019992d vao ngay 2/5. Vui long lien he TVV de duoc ho tro thu phi!</v>
      </c>
      <c r="AN630" s="54" t="str">
        <f t="shared" si="5"/>
        <v>01666768106</v>
      </c>
    </row>
    <row r="631" spans="1:40" ht="13.5" customHeight="1">
      <c r="A631" s="25">
        <v>626</v>
      </c>
      <c r="B631" s="28" t="s">
        <v>74</v>
      </c>
      <c r="C631" s="28"/>
      <c r="D631" s="32" t="s">
        <v>80</v>
      </c>
      <c r="E631" s="28" t="s">
        <v>82</v>
      </c>
      <c r="F631" s="32" t="s">
        <v>7749</v>
      </c>
      <c r="G631" s="28" t="s">
        <v>98</v>
      </c>
      <c r="H631" s="32" t="s">
        <v>8339</v>
      </c>
      <c r="I631" s="28" t="s">
        <v>97</v>
      </c>
      <c r="J631" s="32" t="s">
        <v>2813</v>
      </c>
      <c r="K631" s="28" t="s">
        <v>2812</v>
      </c>
      <c r="L631" s="28" t="s">
        <v>89</v>
      </c>
      <c r="M631" s="34">
        <v>42473</v>
      </c>
      <c r="N631" s="34"/>
      <c r="O631" s="28" t="s">
        <v>2816</v>
      </c>
      <c r="P631" s="28" t="s">
        <v>2817</v>
      </c>
      <c r="Q631" s="28" t="s">
        <v>9459</v>
      </c>
      <c r="R631" s="28"/>
      <c r="S631" s="28"/>
      <c r="T631" s="28" t="s">
        <v>9460</v>
      </c>
      <c r="U631" s="28" t="s">
        <v>2815</v>
      </c>
      <c r="V631" s="28"/>
      <c r="W631" s="34">
        <v>43587</v>
      </c>
      <c r="X631" s="34">
        <v>43678</v>
      </c>
      <c r="Y631" s="36">
        <v>3000000</v>
      </c>
      <c r="Z631" s="36">
        <v>3000000</v>
      </c>
      <c r="AA631" s="34">
        <v>43603</v>
      </c>
      <c r="AB631" s="32"/>
      <c r="AC631" s="36">
        <v>3000000</v>
      </c>
      <c r="AD631" s="36"/>
      <c r="AE631" s="28" t="s">
        <v>95</v>
      </c>
      <c r="AF631" s="40">
        <f t="shared" si="0"/>
        <v>2</v>
      </c>
      <c r="AG631" s="40">
        <f t="shared" si="1"/>
        <v>5</v>
      </c>
      <c r="AH631" s="40" t="str">
        <f t="shared" si="2"/>
        <v>56890055725</v>
      </c>
      <c r="AI631" s="44">
        <f t="shared" si="3"/>
        <v>3000000</v>
      </c>
      <c r="AJ631" s="47">
        <f>IF(AD631&lt;10000,IFERROR(VLOOKUP(AH631,'BK06'!$X$9:$Y$1196,2,0),""),AD631)</f>
        <v>3000000</v>
      </c>
      <c r="AK631" s="49" t="str">
        <f>IFERROR(VLOOKUP(AH631,'BK06'!$X$9:$Z$1164,3,0),"")</f>
        <v>AC/018P-0350393</v>
      </c>
      <c r="AL631" s="40"/>
      <c r="AM631" s="51" t="str">
        <f t="shared" si="10"/>
        <v>QK co HDBH so 568900557 can phai dong phi 3000000d vao ngay 2/5. Vui long lien he TVV de duoc ho tro thu phi!</v>
      </c>
      <c r="AN631" s="54" t="str">
        <f t="shared" si="5"/>
        <v>01657384636</v>
      </c>
    </row>
    <row r="632" spans="1:40" ht="13.5" customHeight="1">
      <c r="A632" s="25">
        <v>627</v>
      </c>
      <c r="B632" s="28" t="s">
        <v>74</v>
      </c>
      <c r="C632" s="28"/>
      <c r="D632" s="32" t="s">
        <v>80</v>
      </c>
      <c r="E632" s="28" t="s">
        <v>82</v>
      </c>
      <c r="F632" s="32" t="s">
        <v>7749</v>
      </c>
      <c r="G632" s="28" t="s">
        <v>98</v>
      </c>
      <c r="H632" s="32" t="s">
        <v>8339</v>
      </c>
      <c r="I632" s="28" t="s">
        <v>97</v>
      </c>
      <c r="J632" s="32" t="s">
        <v>2813</v>
      </c>
      <c r="K632" s="28" t="s">
        <v>2812</v>
      </c>
      <c r="L632" s="28" t="s">
        <v>89</v>
      </c>
      <c r="M632" s="34">
        <v>42473</v>
      </c>
      <c r="N632" s="34"/>
      <c r="O632" s="28" t="s">
        <v>2826</v>
      </c>
      <c r="P632" s="28" t="s">
        <v>2827</v>
      </c>
      <c r="Q632" s="28" t="s">
        <v>9463</v>
      </c>
      <c r="R632" s="28"/>
      <c r="S632" s="28" t="s">
        <v>9464</v>
      </c>
      <c r="T632" s="28"/>
      <c r="U632" s="28" t="s">
        <v>2825</v>
      </c>
      <c r="V632" s="28"/>
      <c r="W632" s="34">
        <v>43588</v>
      </c>
      <c r="X632" s="34">
        <v>43953</v>
      </c>
      <c r="Y632" s="36">
        <v>9999244</v>
      </c>
      <c r="Z632" s="36">
        <v>9999244</v>
      </c>
      <c r="AA632" s="34">
        <v>43606</v>
      </c>
      <c r="AB632" s="32"/>
      <c r="AC632" s="36">
        <v>9999244</v>
      </c>
      <c r="AD632" s="36"/>
      <c r="AE632" s="28" t="s">
        <v>95</v>
      </c>
      <c r="AF632" s="40">
        <f t="shared" si="0"/>
        <v>3</v>
      </c>
      <c r="AG632" s="40">
        <f t="shared" si="1"/>
        <v>5</v>
      </c>
      <c r="AH632" s="40" t="str">
        <f t="shared" si="2"/>
        <v>56902059435</v>
      </c>
      <c r="AI632" s="44">
        <f t="shared" si="3"/>
        <v>9999244</v>
      </c>
      <c r="AJ632" s="47">
        <f>IF(AD632&lt;10000,IFERROR(VLOOKUP(AH632,'BK06'!$X$9:$Y$1196,2,0),""),AD632)</f>
        <v>9999244</v>
      </c>
      <c r="AK632" s="49" t="str">
        <f>IFERROR(VLOOKUP(AH632,'BK06'!$X$9:$Z$1164,3,0),"")</f>
        <v>AC/018P-0350395</v>
      </c>
      <c r="AL632" s="40"/>
      <c r="AM632" s="51" t="str">
        <f t="shared" si="10"/>
        <v>QK co HDBH so 569020594 can phai dong phi 9999244d vao ngay 3/5. Vui long lien he TVV de duoc ho tro thu phi!</v>
      </c>
      <c r="AN632" s="54" t="str">
        <f t="shared" si="5"/>
        <v>075108476</v>
      </c>
    </row>
    <row r="633" spans="1:40" ht="13.5" customHeight="1">
      <c r="A633" s="25">
        <v>628</v>
      </c>
      <c r="B633" s="28" t="s">
        <v>74</v>
      </c>
      <c r="C633" s="28"/>
      <c r="D633" s="32" t="s">
        <v>80</v>
      </c>
      <c r="E633" s="28" t="s">
        <v>82</v>
      </c>
      <c r="F633" s="32" t="s">
        <v>7749</v>
      </c>
      <c r="G633" s="28" t="s">
        <v>98</v>
      </c>
      <c r="H633" s="32" t="s">
        <v>8339</v>
      </c>
      <c r="I633" s="28" t="s">
        <v>97</v>
      </c>
      <c r="J633" s="32" t="s">
        <v>2813</v>
      </c>
      <c r="K633" s="28" t="s">
        <v>2812</v>
      </c>
      <c r="L633" s="28" t="s">
        <v>89</v>
      </c>
      <c r="M633" s="34">
        <v>42473</v>
      </c>
      <c r="N633" s="34"/>
      <c r="O633" s="28" t="s">
        <v>2838</v>
      </c>
      <c r="P633" s="28" t="s">
        <v>2839</v>
      </c>
      <c r="Q633" s="28" t="s">
        <v>9468</v>
      </c>
      <c r="R633" s="28" t="s">
        <v>9469</v>
      </c>
      <c r="S633" s="28"/>
      <c r="T633" s="28"/>
      <c r="U633" s="28" t="s">
        <v>2836</v>
      </c>
      <c r="V633" s="28"/>
      <c r="W633" s="34">
        <v>43595</v>
      </c>
      <c r="X633" s="34">
        <v>43960</v>
      </c>
      <c r="Y633" s="36">
        <v>6026200</v>
      </c>
      <c r="Z633" s="36"/>
      <c r="AA633" s="34"/>
      <c r="AB633" s="32"/>
      <c r="AC633" s="36">
        <v>6026200</v>
      </c>
      <c r="AD633" s="36"/>
      <c r="AE633" s="28" t="s">
        <v>180</v>
      </c>
      <c r="AF633" s="40">
        <f t="shared" si="0"/>
        <v>10</v>
      </c>
      <c r="AG633" s="40">
        <f t="shared" si="1"/>
        <v>5</v>
      </c>
      <c r="AH633" s="40" t="str">
        <f t="shared" si="2"/>
        <v>05701800030185105</v>
      </c>
      <c r="AI633" s="44">
        <f t="shared" si="3"/>
        <v>6026200</v>
      </c>
      <c r="AJ633" s="47">
        <f>IF(AD633&lt;10000,IFERROR(VLOOKUP(AH633,'BK06'!$X$9:$Y$1196,2,0),""),AD633)</f>
        <v>6026200</v>
      </c>
      <c r="AK633" s="49" t="str">
        <f>IFERROR(VLOOKUP(AH633,'BK06'!$X$9:$Z$1164,3,0),"")</f>
        <v>AC/018P-0350397</v>
      </c>
      <c r="AL633" s="40"/>
      <c r="AM633" s="51" t="str">
        <f t="shared" si="10"/>
        <v>QK co HDBH so 05701800030185 can phai dong phi 6026200d vao ngay 10/5. Vui long lien he TVV de duoc ho tro thu phi!</v>
      </c>
      <c r="AN633" s="54" t="str">
        <f t="shared" si="5"/>
        <v>0975013989</v>
      </c>
    </row>
    <row r="634" spans="1:40" ht="13.5" customHeight="1">
      <c r="A634" s="25">
        <v>629</v>
      </c>
      <c r="B634" s="28" t="s">
        <v>74</v>
      </c>
      <c r="C634" s="28"/>
      <c r="D634" s="32" t="s">
        <v>80</v>
      </c>
      <c r="E634" s="28" t="s">
        <v>82</v>
      </c>
      <c r="F634" s="32" t="s">
        <v>7749</v>
      </c>
      <c r="G634" s="28" t="s">
        <v>98</v>
      </c>
      <c r="H634" s="32" t="s">
        <v>8339</v>
      </c>
      <c r="I634" s="28" t="s">
        <v>97</v>
      </c>
      <c r="J634" s="32" t="s">
        <v>2813</v>
      </c>
      <c r="K634" s="28" t="s">
        <v>2812</v>
      </c>
      <c r="L634" s="28" t="s">
        <v>89</v>
      </c>
      <c r="M634" s="34">
        <v>42473</v>
      </c>
      <c r="N634" s="34"/>
      <c r="O634" s="28" t="s">
        <v>2844</v>
      </c>
      <c r="P634" s="28" t="s">
        <v>2839</v>
      </c>
      <c r="Q634" s="28" t="s">
        <v>9470</v>
      </c>
      <c r="R634" s="28"/>
      <c r="S634" s="28"/>
      <c r="T634" s="28" t="s">
        <v>9469</v>
      </c>
      <c r="U634" s="28" t="s">
        <v>2843</v>
      </c>
      <c r="V634" s="28"/>
      <c r="W634" s="34">
        <v>43595</v>
      </c>
      <c r="X634" s="34">
        <v>43960</v>
      </c>
      <c r="Y634" s="36">
        <v>12058864</v>
      </c>
      <c r="Z634" s="36">
        <v>12058864</v>
      </c>
      <c r="AA634" s="34">
        <v>43612</v>
      </c>
      <c r="AB634" s="32"/>
      <c r="AC634" s="36">
        <v>12058864</v>
      </c>
      <c r="AD634" s="36"/>
      <c r="AE634" s="28" t="s">
        <v>95</v>
      </c>
      <c r="AF634" s="40">
        <f t="shared" si="0"/>
        <v>10</v>
      </c>
      <c r="AG634" s="40">
        <f t="shared" si="1"/>
        <v>5</v>
      </c>
      <c r="AH634" s="40" t="str">
        <f t="shared" si="2"/>
        <v>568787211105</v>
      </c>
      <c r="AI634" s="44">
        <f t="shared" si="3"/>
        <v>12058864</v>
      </c>
      <c r="AJ634" s="47">
        <f>IF(AD634&lt;10000,IFERROR(VLOOKUP(AH634,'BK06'!$X$9:$Y$1196,2,0),""),AD634)</f>
        <v>12058864</v>
      </c>
      <c r="AK634" s="49" t="str">
        <f>IFERROR(VLOOKUP(AH634,'BK06'!$X$9:$Z$1164,3,0),"")</f>
        <v>AC/018P-0350398</v>
      </c>
      <c r="AL634" s="40"/>
      <c r="AM634" s="51" t="str">
        <f t="shared" si="10"/>
        <v>QK co HDBH so 568787211 can phai dong phi 12058864d vao ngay 10/5. Vui long lien he TVV de duoc ho tro thu phi!</v>
      </c>
      <c r="AN634" s="54" t="str">
        <f t="shared" si="5"/>
        <v>0975013989</v>
      </c>
    </row>
    <row r="635" spans="1:40" ht="13.5" customHeight="1">
      <c r="A635" s="25">
        <v>630</v>
      </c>
      <c r="B635" s="28" t="s">
        <v>74</v>
      </c>
      <c r="C635" s="28"/>
      <c r="D635" s="32" t="s">
        <v>80</v>
      </c>
      <c r="E635" s="28" t="s">
        <v>82</v>
      </c>
      <c r="F635" s="32" t="s">
        <v>7749</v>
      </c>
      <c r="G635" s="28" t="s">
        <v>98</v>
      </c>
      <c r="H635" s="32" t="s">
        <v>8339</v>
      </c>
      <c r="I635" s="28" t="s">
        <v>97</v>
      </c>
      <c r="J635" s="32" t="s">
        <v>2813</v>
      </c>
      <c r="K635" s="28" t="s">
        <v>2812</v>
      </c>
      <c r="L635" s="28" t="s">
        <v>89</v>
      </c>
      <c r="M635" s="34">
        <v>42473</v>
      </c>
      <c r="N635" s="34"/>
      <c r="O635" s="28" t="s">
        <v>2835</v>
      </c>
      <c r="P635" s="28" t="s">
        <v>2289</v>
      </c>
      <c r="Q635" s="28" t="s">
        <v>9472</v>
      </c>
      <c r="R635" s="28" t="s">
        <v>9473</v>
      </c>
      <c r="S635" s="28"/>
      <c r="T635" s="28"/>
      <c r="U635" s="28" t="s">
        <v>2833</v>
      </c>
      <c r="V635" s="28"/>
      <c r="W635" s="34">
        <v>43595</v>
      </c>
      <c r="X635" s="34">
        <v>43778</v>
      </c>
      <c r="Y635" s="36">
        <v>3178800</v>
      </c>
      <c r="Z635" s="36"/>
      <c r="AA635" s="34"/>
      <c r="AB635" s="32"/>
      <c r="AC635" s="36">
        <v>3178800</v>
      </c>
      <c r="AD635" s="36"/>
      <c r="AE635" s="28" t="s">
        <v>180</v>
      </c>
      <c r="AF635" s="40">
        <f t="shared" si="0"/>
        <v>10</v>
      </c>
      <c r="AG635" s="40">
        <f t="shared" si="1"/>
        <v>5</v>
      </c>
      <c r="AH635" s="40" t="str">
        <f t="shared" si="2"/>
        <v>05701800030147105</v>
      </c>
      <c r="AI635" s="44">
        <f t="shared" si="3"/>
        <v>3178800</v>
      </c>
      <c r="AJ635" s="47">
        <f>IF(AD635&lt;10000,IFERROR(VLOOKUP(AH635,'BK06'!$X$9:$Y$1196,2,0),""),AD635)</f>
        <v>3178800</v>
      </c>
      <c r="AK635" s="49" t="str">
        <f>IFERROR(VLOOKUP(AH635,'BK06'!$X$9:$Z$1164,3,0),"")</f>
        <v>AC/018P-0350396</v>
      </c>
      <c r="AL635" s="40"/>
      <c r="AM635" s="51" t="str">
        <f t="shared" si="10"/>
        <v>QK co HDBH so 05701800030147 can phai dong phi 3178800d vao ngay 10/5. Vui long lien he TVV de duoc ho tro thu phi!</v>
      </c>
      <c r="AN635" s="54" t="str">
        <f t="shared" si="5"/>
        <v>0362234099</v>
      </c>
    </row>
    <row r="636" spans="1:40" ht="13.5" customHeight="1">
      <c r="A636" s="25">
        <v>631</v>
      </c>
      <c r="B636" s="28" t="s">
        <v>74</v>
      </c>
      <c r="C636" s="28"/>
      <c r="D636" s="32" t="s">
        <v>80</v>
      </c>
      <c r="E636" s="28" t="s">
        <v>82</v>
      </c>
      <c r="F636" s="32" t="s">
        <v>7749</v>
      </c>
      <c r="G636" s="28" t="s">
        <v>98</v>
      </c>
      <c r="H636" s="32" t="s">
        <v>8339</v>
      </c>
      <c r="I636" s="28" t="s">
        <v>97</v>
      </c>
      <c r="J636" s="32" t="s">
        <v>2813</v>
      </c>
      <c r="K636" s="28" t="s">
        <v>2812</v>
      </c>
      <c r="L636" s="28" t="s">
        <v>89</v>
      </c>
      <c r="M636" s="34">
        <v>42473</v>
      </c>
      <c r="N636" s="34"/>
      <c r="O636" s="28" t="s">
        <v>2847</v>
      </c>
      <c r="P636" s="28" t="s">
        <v>2848</v>
      </c>
      <c r="Q636" s="28" t="s">
        <v>9475</v>
      </c>
      <c r="R636" s="28"/>
      <c r="S636" s="28"/>
      <c r="T636" s="28" t="s">
        <v>9476</v>
      </c>
      <c r="U636" s="28" t="s">
        <v>2846</v>
      </c>
      <c r="V636" s="28"/>
      <c r="W636" s="34">
        <v>43599</v>
      </c>
      <c r="X636" s="34">
        <v>43690</v>
      </c>
      <c r="Y636" s="36">
        <v>3002970</v>
      </c>
      <c r="Z636" s="36">
        <v>3002970</v>
      </c>
      <c r="AA636" s="34">
        <v>43607</v>
      </c>
      <c r="AB636" s="32"/>
      <c r="AC636" s="36">
        <v>3002970</v>
      </c>
      <c r="AD636" s="36"/>
      <c r="AE636" s="28" t="s">
        <v>95</v>
      </c>
      <c r="AF636" s="40">
        <f t="shared" si="0"/>
        <v>14</v>
      </c>
      <c r="AG636" s="40">
        <f t="shared" si="1"/>
        <v>5</v>
      </c>
      <c r="AH636" s="40" t="str">
        <f t="shared" si="2"/>
        <v>569237823145</v>
      </c>
      <c r="AI636" s="44">
        <f t="shared" si="3"/>
        <v>3002970</v>
      </c>
      <c r="AJ636" s="47">
        <f>IF(AD636&lt;10000,IFERROR(VLOOKUP(AH636,'BK06'!$X$9:$Y$1196,2,0),""),AD636)</f>
        <v>3002970</v>
      </c>
      <c r="AK636" s="49" t="str">
        <f>IFERROR(VLOOKUP(AH636,'BK06'!$X$9:$Z$1164,3,0),"")</f>
        <v>AC/018P-0350399</v>
      </c>
      <c r="AL636" s="40"/>
      <c r="AM636" s="51" t="str">
        <f t="shared" si="10"/>
        <v>QK co HDBH so 569237823 can phai dong phi 3002970d vao ngay 14/5. Vui long lien he TVV de duoc ho tro thu phi!</v>
      </c>
      <c r="AN636" s="54" t="str">
        <f t="shared" si="5"/>
        <v>0916816626</v>
      </c>
    </row>
    <row r="637" spans="1:40" ht="13.5" customHeight="1">
      <c r="A637" s="25">
        <v>632</v>
      </c>
      <c r="B637" s="28" t="s">
        <v>74</v>
      </c>
      <c r="C637" s="28"/>
      <c r="D637" s="32" t="s">
        <v>80</v>
      </c>
      <c r="E637" s="28" t="s">
        <v>82</v>
      </c>
      <c r="F637" s="32" t="s">
        <v>7749</v>
      </c>
      <c r="G637" s="28" t="s">
        <v>98</v>
      </c>
      <c r="H637" s="32" t="s">
        <v>8339</v>
      </c>
      <c r="I637" s="28" t="s">
        <v>97</v>
      </c>
      <c r="J637" s="32" t="s">
        <v>2813</v>
      </c>
      <c r="K637" s="28" t="s">
        <v>2812</v>
      </c>
      <c r="L637" s="28" t="s">
        <v>89</v>
      </c>
      <c r="M637" s="34">
        <v>42473</v>
      </c>
      <c r="N637" s="34"/>
      <c r="O637" s="28" t="s">
        <v>2853</v>
      </c>
      <c r="P637" s="28" t="s">
        <v>2854</v>
      </c>
      <c r="Q637" s="28" t="s">
        <v>9477</v>
      </c>
      <c r="R637" s="28"/>
      <c r="S637" s="28"/>
      <c r="T637" s="28" t="s">
        <v>9478</v>
      </c>
      <c r="U637" s="28" t="s">
        <v>2852</v>
      </c>
      <c r="V637" s="28"/>
      <c r="W637" s="34">
        <v>43604</v>
      </c>
      <c r="X637" s="34">
        <v>43787</v>
      </c>
      <c r="Y637" s="36">
        <v>6000000</v>
      </c>
      <c r="Z637" s="36">
        <v>6000000</v>
      </c>
      <c r="AA637" s="34">
        <v>43612</v>
      </c>
      <c r="AB637" s="32"/>
      <c r="AC637" s="36">
        <v>6000000</v>
      </c>
      <c r="AD637" s="36"/>
      <c r="AE637" s="28" t="s">
        <v>95</v>
      </c>
      <c r="AF637" s="40">
        <f t="shared" si="0"/>
        <v>19</v>
      </c>
      <c r="AG637" s="40">
        <f t="shared" si="1"/>
        <v>5</v>
      </c>
      <c r="AH637" s="40" t="str">
        <f t="shared" si="2"/>
        <v>568791522195</v>
      </c>
      <c r="AI637" s="44">
        <f t="shared" si="3"/>
        <v>6000000</v>
      </c>
      <c r="AJ637" s="47">
        <f>IF(AD637&lt;10000,IFERROR(VLOOKUP(AH637,'BK06'!$X$9:$Y$1196,2,0),""),AD637)</f>
        <v>6000000</v>
      </c>
      <c r="AK637" s="49" t="str">
        <f>IFERROR(VLOOKUP(AH637,'BK06'!$X$9:$Z$1164,3,0),"")</f>
        <v>AC/018P-0350400</v>
      </c>
      <c r="AL637" s="40"/>
      <c r="AM637" s="51" t="str">
        <f t="shared" si="10"/>
        <v>QK co HDBH so 568791522 can phai dong phi 6000000d vao ngay 19/5. Vui long lien he TVV de duoc ho tro thu phi!</v>
      </c>
      <c r="AN637" s="54" t="str">
        <f t="shared" si="5"/>
        <v>0976522118</v>
      </c>
    </row>
    <row r="638" spans="1:40" ht="13.5" customHeight="1">
      <c r="A638" s="25">
        <v>633</v>
      </c>
      <c r="B638" s="28" t="s">
        <v>74</v>
      </c>
      <c r="C638" s="28"/>
      <c r="D638" s="32" t="s">
        <v>80</v>
      </c>
      <c r="E638" s="28" t="s">
        <v>82</v>
      </c>
      <c r="F638" s="32" t="s">
        <v>7749</v>
      </c>
      <c r="G638" s="28" t="s">
        <v>98</v>
      </c>
      <c r="H638" s="32" t="s">
        <v>8339</v>
      </c>
      <c r="I638" s="28" t="s">
        <v>97</v>
      </c>
      <c r="J638" s="32" t="s">
        <v>2813</v>
      </c>
      <c r="K638" s="28" t="s">
        <v>2812</v>
      </c>
      <c r="L638" s="28" t="s">
        <v>89</v>
      </c>
      <c r="M638" s="34">
        <v>42473</v>
      </c>
      <c r="N638" s="34"/>
      <c r="O638" s="28" t="s">
        <v>2857</v>
      </c>
      <c r="P638" s="28" t="s">
        <v>308</v>
      </c>
      <c r="Q638" s="28" t="s">
        <v>9482</v>
      </c>
      <c r="R638" s="28"/>
      <c r="S638" s="28"/>
      <c r="T638" s="28" t="s">
        <v>9484</v>
      </c>
      <c r="U638" s="28" t="s">
        <v>2856</v>
      </c>
      <c r="V638" s="28"/>
      <c r="W638" s="34">
        <v>43607</v>
      </c>
      <c r="X638" s="34">
        <v>43972</v>
      </c>
      <c r="Y638" s="36">
        <v>7534000</v>
      </c>
      <c r="Z638" s="36">
        <v>7534000</v>
      </c>
      <c r="AA638" s="34">
        <v>43606</v>
      </c>
      <c r="AB638" s="32"/>
      <c r="AC638" s="36">
        <v>7534000</v>
      </c>
      <c r="AD638" s="36"/>
      <c r="AE638" s="28" t="s">
        <v>95</v>
      </c>
      <c r="AF638" s="40">
        <f t="shared" si="0"/>
        <v>22</v>
      </c>
      <c r="AG638" s="40">
        <f t="shared" si="1"/>
        <v>5</v>
      </c>
      <c r="AH638" s="40" t="str">
        <f t="shared" si="2"/>
        <v>569034291225</v>
      </c>
      <c r="AI638" s="44">
        <f t="shared" si="3"/>
        <v>7534000</v>
      </c>
      <c r="AJ638" s="47">
        <f>IF(AD638&lt;10000,IFERROR(VLOOKUP(AH638,'BK06'!$X$9:$Y$1196,2,0),""),AD638)</f>
        <v>7534000</v>
      </c>
      <c r="AK638" s="49" t="str">
        <f>IFERROR(VLOOKUP(AH638,'BK06'!$X$9:$Z$1164,3,0),"")</f>
        <v>AC/018P-0350401</v>
      </c>
      <c r="AL638" s="40"/>
      <c r="AM638" s="51" t="str">
        <f t="shared" si="10"/>
        <v>QK co HDBH so 569034291 can phai dong phi 7534000d vao ngay 22/5. Vui long lien he TVV de duoc ho tro thu phi!</v>
      </c>
      <c r="AN638" s="54" t="str">
        <f t="shared" si="5"/>
        <v>01296789666</v>
      </c>
    </row>
    <row r="639" spans="1:40" ht="13.5" customHeight="1">
      <c r="A639" s="25">
        <v>634</v>
      </c>
      <c r="B639" s="28" t="s">
        <v>74</v>
      </c>
      <c r="C639" s="28"/>
      <c r="D639" s="32" t="s">
        <v>80</v>
      </c>
      <c r="E639" s="28" t="s">
        <v>82</v>
      </c>
      <c r="F639" s="32" t="s">
        <v>7749</v>
      </c>
      <c r="G639" s="28" t="s">
        <v>98</v>
      </c>
      <c r="H639" s="32" t="s">
        <v>8339</v>
      </c>
      <c r="I639" s="28" t="s">
        <v>97</v>
      </c>
      <c r="J639" s="32" t="s">
        <v>2813</v>
      </c>
      <c r="K639" s="28" t="s">
        <v>2812</v>
      </c>
      <c r="L639" s="28" t="s">
        <v>89</v>
      </c>
      <c r="M639" s="34">
        <v>42473</v>
      </c>
      <c r="N639" s="34"/>
      <c r="O639" s="28" t="s">
        <v>2861</v>
      </c>
      <c r="P639" s="28" t="s">
        <v>2862</v>
      </c>
      <c r="Q639" s="28" t="s">
        <v>9488</v>
      </c>
      <c r="R639" s="28"/>
      <c r="S639" s="28"/>
      <c r="T639" s="28" t="s">
        <v>9489</v>
      </c>
      <c r="U639" s="28" t="s">
        <v>2860</v>
      </c>
      <c r="V639" s="28"/>
      <c r="W639" s="34">
        <v>43607</v>
      </c>
      <c r="X639" s="34">
        <v>43972</v>
      </c>
      <c r="Y639" s="36">
        <v>7513000</v>
      </c>
      <c r="Z639" s="36">
        <v>7513000</v>
      </c>
      <c r="AA639" s="34">
        <v>43606</v>
      </c>
      <c r="AB639" s="32"/>
      <c r="AC639" s="36">
        <v>7513000</v>
      </c>
      <c r="AD639" s="36"/>
      <c r="AE639" s="28" t="s">
        <v>95</v>
      </c>
      <c r="AF639" s="40">
        <f t="shared" si="0"/>
        <v>22</v>
      </c>
      <c r="AG639" s="40">
        <f t="shared" si="1"/>
        <v>5</v>
      </c>
      <c r="AH639" s="40" t="str">
        <f t="shared" si="2"/>
        <v>569034301225</v>
      </c>
      <c r="AI639" s="44">
        <f t="shared" si="3"/>
        <v>7513000</v>
      </c>
      <c r="AJ639" s="47">
        <f>IF(AD639&lt;10000,IFERROR(VLOOKUP(AH639,'BK06'!$X$9:$Y$1196,2,0),""),AD639)</f>
        <v>7513000</v>
      </c>
      <c r="AK639" s="49" t="str">
        <f>IFERROR(VLOOKUP(AH639,'BK06'!$X$9:$Z$1164,3,0),"")</f>
        <v>AC/018P-0350402</v>
      </c>
      <c r="AL639" s="40"/>
      <c r="AM639" s="51" t="str">
        <f t="shared" si="10"/>
        <v>QK co HDBH so 569034301 can phai dong phi 7513000d vao ngay 22/5. Vui long lien he TVV de duoc ho tro thu phi!</v>
      </c>
      <c r="AN639" s="54" t="str">
        <f t="shared" si="5"/>
        <v>01296789888</v>
      </c>
    </row>
    <row r="640" spans="1:40" ht="13.5" customHeight="1">
      <c r="A640" s="25">
        <v>635</v>
      </c>
      <c r="B640" s="28" t="s">
        <v>74</v>
      </c>
      <c r="C640" s="28"/>
      <c r="D640" s="32" t="s">
        <v>80</v>
      </c>
      <c r="E640" s="28" t="s">
        <v>82</v>
      </c>
      <c r="F640" s="32" t="s">
        <v>7749</v>
      </c>
      <c r="G640" s="28" t="s">
        <v>98</v>
      </c>
      <c r="H640" s="32" t="s">
        <v>8339</v>
      </c>
      <c r="I640" s="28" t="s">
        <v>97</v>
      </c>
      <c r="J640" s="32" t="s">
        <v>2813</v>
      </c>
      <c r="K640" s="28" t="s">
        <v>2812</v>
      </c>
      <c r="L640" s="28" t="s">
        <v>89</v>
      </c>
      <c r="M640" s="34">
        <v>42473</v>
      </c>
      <c r="N640" s="34"/>
      <c r="O640" s="28" t="s">
        <v>9490</v>
      </c>
      <c r="P640" s="28" t="s">
        <v>9491</v>
      </c>
      <c r="Q640" s="28" t="s">
        <v>9492</v>
      </c>
      <c r="R640" s="28" t="s">
        <v>9493</v>
      </c>
      <c r="S640" s="28"/>
      <c r="T640" s="28"/>
      <c r="U640" s="28" t="s">
        <v>9494</v>
      </c>
      <c r="V640" s="28"/>
      <c r="W640" s="34">
        <v>43608</v>
      </c>
      <c r="X640" s="34">
        <v>43973</v>
      </c>
      <c r="Y640" s="36">
        <v>5998800</v>
      </c>
      <c r="Z640" s="36"/>
      <c r="AA640" s="34"/>
      <c r="AB640" s="32"/>
      <c r="AC640" s="36">
        <v>5998800</v>
      </c>
      <c r="AD640" s="36"/>
      <c r="AE640" s="28" t="s">
        <v>180</v>
      </c>
      <c r="AF640" s="40">
        <f t="shared" si="0"/>
        <v>23</v>
      </c>
      <c r="AG640" s="40">
        <f t="shared" si="1"/>
        <v>5</v>
      </c>
      <c r="AH640" s="40" t="str">
        <f t="shared" si="2"/>
        <v>05708700001246235</v>
      </c>
      <c r="AI640" s="44">
        <f t="shared" si="3"/>
        <v>5998800</v>
      </c>
      <c r="AJ640" s="47" t="str">
        <f>IF(AD640&lt;10000,IFERROR(VLOOKUP(AH640,'BK06'!$X$9:$Y$1196,2,0),""),AD640)</f>
        <v/>
      </c>
      <c r="AK640" s="49" t="str">
        <f>IFERROR(VLOOKUP(AH640,'BK06'!$X$9:$Z$1164,3,0),"")</f>
        <v/>
      </c>
      <c r="AL640" s="40"/>
      <c r="AM640" s="51" t="str">
        <f t="shared" si="10"/>
        <v>QK co HDBH so 05708700001246 can phai dong phi 5998800d vao ngay 23/5. Vui long lien he TVV de duoc ho tro thu phi!</v>
      </c>
      <c r="AN640" s="54" t="str">
        <f t="shared" si="5"/>
        <v>0915353646</v>
      </c>
    </row>
    <row r="641" spans="1:40" ht="13.5" customHeight="1">
      <c r="A641" s="25">
        <v>636</v>
      </c>
      <c r="B641" s="28" t="s">
        <v>74</v>
      </c>
      <c r="C641" s="28"/>
      <c r="D641" s="32" t="s">
        <v>80</v>
      </c>
      <c r="E641" s="28" t="s">
        <v>82</v>
      </c>
      <c r="F641" s="32" t="s">
        <v>7749</v>
      </c>
      <c r="G641" s="28" t="s">
        <v>98</v>
      </c>
      <c r="H641" s="32" t="s">
        <v>8339</v>
      </c>
      <c r="I641" s="28" t="s">
        <v>97</v>
      </c>
      <c r="J641" s="32" t="s">
        <v>101</v>
      </c>
      <c r="K641" s="28" t="s">
        <v>99</v>
      </c>
      <c r="L641" s="28" t="s">
        <v>89</v>
      </c>
      <c r="M641" s="34">
        <v>42790</v>
      </c>
      <c r="N641" s="34"/>
      <c r="O641" s="28" t="s">
        <v>105</v>
      </c>
      <c r="P641" s="28" t="s">
        <v>106</v>
      </c>
      <c r="Q641" s="28" t="s">
        <v>9495</v>
      </c>
      <c r="R641" s="28" t="s">
        <v>5129</v>
      </c>
      <c r="S641" s="28"/>
      <c r="T641" s="28"/>
      <c r="U641" s="28" t="s">
        <v>103</v>
      </c>
      <c r="V641" s="28" t="s">
        <v>103</v>
      </c>
      <c r="W641" s="34">
        <v>43506</v>
      </c>
      <c r="X641" s="34">
        <v>43686</v>
      </c>
      <c r="Y641" s="36">
        <v>3519200</v>
      </c>
      <c r="Z641" s="36">
        <v>3519200</v>
      </c>
      <c r="AA641" s="34">
        <v>43592</v>
      </c>
      <c r="AB641" s="32"/>
      <c r="AC641" s="36">
        <v>3519200</v>
      </c>
      <c r="AD641" s="36"/>
      <c r="AE641" s="28" t="s">
        <v>180</v>
      </c>
      <c r="AF641" s="40">
        <f t="shared" si="0"/>
        <v>10</v>
      </c>
      <c r="AG641" s="40">
        <f t="shared" si="1"/>
        <v>2</v>
      </c>
      <c r="AH641" s="40" t="str">
        <f t="shared" si="2"/>
        <v>05708700001697102</v>
      </c>
      <c r="AI641" s="44">
        <f t="shared" si="3"/>
        <v>3519200</v>
      </c>
      <c r="AJ641" s="47">
        <f>IF(AD641&lt;10000,IFERROR(VLOOKUP(AH641,'BK06'!$X$9:$Y$1196,2,0),""),AD641)</f>
        <v>3519200</v>
      </c>
      <c r="AK641" s="49" t="str">
        <f>IFERROR(VLOOKUP(AH641,'BK06'!$X$9:$Z$1164,3,0),"")</f>
        <v>AC/018P-0347167</v>
      </c>
      <c r="AL641" s="40"/>
      <c r="AM641" s="51" t="str">
        <f t="shared" si="10"/>
        <v>QK co HDBH so 05708700001697 can phai dong phi 3519200d vao ngay 10/2. Vui long lien he TVV de duoc ho tro thu phi!</v>
      </c>
      <c r="AN641" s="54" t="str">
        <f t="shared" si="5"/>
        <v>0327122888</v>
      </c>
    </row>
    <row r="642" spans="1:40" ht="13.5" customHeight="1">
      <c r="A642" s="25">
        <v>637</v>
      </c>
      <c r="B642" s="28" t="s">
        <v>74</v>
      </c>
      <c r="C642" s="28"/>
      <c r="D642" s="32" t="s">
        <v>80</v>
      </c>
      <c r="E642" s="28" t="s">
        <v>82</v>
      </c>
      <c r="F642" s="32" t="s">
        <v>7749</v>
      </c>
      <c r="G642" s="28" t="s">
        <v>98</v>
      </c>
      <c r="H642" s="32" t="s">
        <v>8339</v>
      </c>
      <c r="I642" s="28" t="s">
        <v>97</v>
      </c>
      <c r="J642" s="32" t="s">
        <v>101</v>
      </c>
      <c r="K642" s="28" t="s">
        <v>99</v>
      </c>
      <c r="L642" s="28" t="s">
        <v>89</v>
      </c>
      <c r="M642" s="34">
        <v>42790</v>
      </c>
      <c r="N642" s="34"/>
      <c r="O642" s="28" t="s">
        <v>9496</v>
      </c>
      <c r="P642" s="28" t="s">
        <v>9497</v>
      </c>
      <c r="Q642" s="28" t="s">
        <v>9498</v>
      </c>
      <c r="R642" s="28"/>
      <c r="S642" s="28"/>
      <c r="T642" s="28" t="s">
        <v>9499</v>
      </c>
      <c r="U642" s="28" t="s">
        <v>9500</v>
      </c>
      <c r="V642" s="28"/>
      <c r="W642" s="34">
        <v>43562</v>
      </c>
      <c r="X642" s="34">
        <v>43927</v>
      </c>
      <c r="Y642" s="36">
        <v>10011320</v>
      </c>
      <c r="Z642" s="36"/>
      <c r="AA642" s="34"/>
      <c r="AB642" s="32"/>
      <c r="AC642" s="36">
        <v>10011320</v>
      </c>
      <c r="AD642" s="36"/>
      <c r="AE642" s="28" t="s">
        <v>95</v>
      </c>
      <c r="AF642" s="40">
        <f t="shared" si="0"/>
        <v>7</v>
      </c>
      <c r="AG642" s="40">
        <f t="shared" si="1"/>
        <v>4</v>
      </c>
      <c r="AH642" s="40" t="str">
        <f t="shared" si="2"/>
        <v>56900406274</v>
      </c>
      <c r="AI642" s="44">
        <f t="shared" si="3"/>
        <v>10011320</v>
      </c>
      <c r="AJ642" s="47" t="str">
        <f>IF(AD642&lt;10000,IFERROR(VLOOKUP(AH642,'BK06'!$X$9:$Y$1196,2,0),""),AD642)</f>
        <v/>
      </c>
      <c r="AK642" s="49" t="str">
        <f>IFERROR(VLOOKUP(AH642,'BK06'!$X$9:$Z$1164,3,0),"")</f>
        <v/>
      </c>
      <c r="AL642" s="40"/>
      <c r="AM642" s="51"/>
      <c r="AN642" s="54" t="str">
        <f t="shared" si="5"/>
        <v>0983851458</v>
      </c>
    </row>
    <row r="643" spans="1:40" ht="13.5" customHeight="1">
      <c r="A643" s="25">
        <v>638</v>
      </c>
      <c r="B643" s="28" t="s">
        <v>74</v>
      </c>
      <c r="C643" s="28"/>
      <c r="D643" s="32" t="s">
        <v>80</v>
      </c>
      <c r="E643" s="28" t="s">
        <v>82</v>
      </c>
      <c r="F643" s="32" t="s">
        <v>7749</v>
      </c>
      <c r="G643" s="28" t="s">
        <v>98</v>
      </c>
      <c r="H643" s="32" t="s">
        <v>8339</v>
      </c>
      <c r="I643" s="28" t="s">
        <v>97</v>
      </c>
      <c r="J643" s="32" t="s">
        <v>101</v>
      </c>
      <c r="K643" s="28" t="s">
        <v>99</v>
      </c>
      <c r="L643" s="28" t="s">
        <v>89</v>
      </c>
      <c r="M643" s="34">
        <v>42790</v>
      </c>
      <c r="N643" s="34"/>
      <c r="O643" s="28" t="s">
        <v>9501</v>
      </c>
      <c r="P643" s="28" t="s">
        <v>9502</v>
      </c>
      <c r="Q643" s="28" t="s">
        <v>9503</v>
      </c>
      <c r="R643" s="28"/>
      <c r="S643" s="28"/>
      <c r="T643" s="28" t="s">
        <v>9504</v>
      </c>
      <c r="U643" s="28" t="s">
        <v>9505</v>
      </c>
      <c r="V643" s="28"/>
      <c r="W643" s="34">
        <v>43562</v>
      </c>
      <c r="X643" s="34">
        <v>43927</v>
      </c>
      <c r="Y643" s="36">
        <v>6011320</v>
      </c>
      <c r="Z643" s="36"/>
      <c r="AA643" s="34"/>
      <c r="AB643" s="32"/>
      <c r="AC643" s="36">
        <v>6011320</v>
      </c>
      <c r="AD643" s="36"/>
      <c r="AE643" s="28" t="s">
        <v>95</v>
      </c>
      <c r="AF643" s="40">
        <f t="shared" si="0"/>
        <v>7</v>
      </c>
      <c r="AG643" s="40">
        <f t="shared" si="1"/>
        <v>4</v>
      </c>
      <c r="AH643" s="40" t="str">
        <f t="shared" si="2"/>
        <v>56900185274</v>
      </c>
      <c r="AI643" s="44">
        <f t="shared" si="3"/>
        <v>6011320</v>
      </c>
      <c r="AJ643" s="47" t="str">
        <f>IF(AD643&lt;10000,IFERROR(VLOOKUP(AH643,'BK06'!$X$9:$Y$1196,2,0),""),AD643)</f>
        <v/>
      </c>
      <c r="AK643" s="49" t="str">
        <f>IFERROR(VLOOKUP(AH643,'BK06'!$X$9:$Z$1164,3,0),"")</f>
        <v/>
      </c>
      <c r="AL643" s="40"/>
      <c r="AM643" s="51" t="str">
        <f t="shared" ref="AM643:AM644" si="11">CONCATENATE("QK co HDBH so ",O643," can phai dong phi ",Y643,"d vao ngay ",AF643,"/",AG643,". Vui long lien he TVV de duoc ho tro thu phi","!")</f>
        <v>QK co HDBH so 569001852 can phai dong phi 6011320d vao ngay 7/4. Vui long lien he TVV de duoc ho tro thu phi!</v>
      </c>
      <c r="AN643" s="54" t="str">
        <f t="shared" si="5"/>
        <v>01644161466</v>
      </c>
    </row>
    <row r="644" spans="1:40" ht="13.5" customHeight="1">
      <c r="A644" s="25">
        <v>639</v>
      </c>
      <c r="B644" s="28" t="s">
        <v>74</v>
      </c>
      <c r="C644" s="28"/>
      <c r="D644" s="32" t="s">
        <v>80</v>
      </c>
      <c r="E644" s="28" t="s">
        <v>82</v>
      </c>
      <c r="F644" s="32" t="s">
        <v>7749</v>
      </c>
      <c r="G644" s="28" t="s">
        <v>98</v>
      </c>
      <c r="H644" s="32" t="s">
        <v>8339</v>
      </c>
      <c r="I644" s="28" t="s">
        <v>97</v>
      </c>
      <c r="J644" s="32" t="s">
        <v>101</v>
      </c>
      <c r="K644" s="28" t="s">
        <v>99</v>
      </c>
      <c r="L644" s="28" t="s">
        <v>89</v>
      </c>
      <c r="M644" s="34">
        <v>42790</v>
      </c>
      <c r="N644" s="34"/>
      <c r="O644" s="28" t="s">
        <v>486</v>
      </c>
      <c r="P644" s="28" t="s">
        <v>99</v>
      </c>
      <c r="Q644" s="28" t="s">
        <v>9506</v>
      </c>
      <c r="R644" s="28" t="s">
        <v>9507</v>
      </c>
      <c r="S644" s="28"/>
      <c r="T644" s="28" t="s">
        <v>9508</v>
      </c>
      <c r="U644" s="28" t="s">
        <v>485</v>
      </c>
      <c r="V644" s="28"/>
      <c r="W644" s="34">
        <v>43570</v>
      </c>
      <c r="X644" s="34">
        <v>43752</v>
      </c>
      <c r="Y644" s="36">
        <v>3065967</v>
      </c>
      <c r="Z644" s="36">
        <v>3065967</v>
      </c>
      <c r="AA644" s="34">
        <v>43589</v>
      </c>
      <c r="AB644" s="32"/>
      <c r="AC644" s="36">
        <v>3065967</v>
      </c>
      <c r="AD644" s="36"/>
      <c r="AE644" s="28" t="s">
        <v>95</v>
      </c>
      <c r="AF644" s="40">
        <f t="shared" si="0"/>
        <v>15</v>
      </c>
      <c r="AG644" s="40">
        <f t="shared" si="1"/>
        <v>4</v>
      </c>
      <c r="AH644" s="40" t="str">
        <f t="shared" si="2"/>
        <v>568227131154</v>
      </c>
      <c r="AI644" s="44">
        <f t="shared" si="3"/>
        <v>3065967</v>
      </c>
      <c r="AJ644" s="47">
        <f>IF(AD644&lt;10000,IFERROR(VLOOKUP(AH644,'BK06'!$X$9:$Y$1196,2,0),""),AD644)</f>
        <v>3065967</v>
      </c>
      <c r="AK644" s="49" t="str">
        <f>IFERROR(VLOOKUP(AH644,'BK06'!$X$9:$Z$1164,3,0),"")</f>
        <v>AC/018P-0349152</v>
      </c>
      <c r="AL644" s="40"/>
      <c r="AM644" s="51" t="str">
        <f t="shared" si="11"/>
        <v>QK co HDBH so 568227131 can phai dong phi 3065967d vao ngay 15/4. Vui long lien he TVV de duoc ho tro thu phi!</v>
      </c>
      <c r="AN644" s="54" t="str">
        <f t="shared" si="5"/>
        <v>0166271228801639746218</v>
      </c>
    </row>
    <row r="645" spans="1:40" ht="13.5" customHeight="1">
      <c r="A645" s="25">
        <v>640</v>
      </c>
      <c r="B645" s="28" t="s">
        <v>74</v>
      </c>
      <c r="C645" s="28"/>
      <c r="D645" s="32" t="s">
        <v>80</v>
      </c>
      <c r="E645" s="28" t="s">
        <v>82</v>
      </c>
      <c r="F645" s="32" t="s">
        <v>7749</v>
      </c>
      <c r="G645" s="28" t="s">
        <v>98</v>
      </c>
      <c r="H645" s="32" t="s">
        <v>8339</v>
      </c>
      <c r="I645" s="28" t="s">
        <v>97</v>
      </c>
      <c r="J645" s="32" t="s">
        <v>101</v>
      </c>
      <c r="K645" s="28" t="s">
        <v>99</v>
      </c>
      <c r="L645" s="28" t="s">
        <v>89</v>
      </c>
      <c r="M645" s="34">
        <v>42790</v>
      </c>
      <c r="N645" s="34"/>
      <c r="O645" s="28" t="s">
        <v>9509</v>
      </c>
      <c r="P645" s="28" t="s">
        <v>9510</v>
      </c>
      <c r="Q645" s="28" t="s">
        <v>9511</v>
      </c>
      <c r="R645" s="28"/>
      <c r="S645" s="28" t="s">
        <v>9512</v>
      </c>
      <c r="T645" s="28" t="s">
        <v>9513</v>
      </c>
      <c r="U645" s="28" t="s">
        <v>9514</v>
      </c>
      <c r="V645" s="28"/>
      <c r="W645" s="34">
        <v>43581</v>
      </c>
      <c r="X645" s="34">
        <v>43946</v>
      </c>
      <c r="Y645" s="36">
        <v>6011320</v>
      </c>
      <c r="Z645" s="36"/>
      <c r="AA645" s="34"/>
      <c r="AB645" s="32"/>
      <c r="AC645" s="36">
        <v>6011320</v>
      </c>
      <c r="AD645" s="36"/>
      <c r="AE645" s="28" t="s">
        <v>95</v>
      </c>
      <c r="AF645" s="40">
        <f t="shared" si="0"/>
        <v>26</v>
      </c>
      <c r="AG645" s="40">
        <f t="shared" si="1"/>
        <v>4</v>
      </c>
      <c r="AH645" s="40" t="str">
        <f t="shared" si="2"/>
        <v>569017299264</v>
      </c>
      <c r="AI645" s="44">
        <f t="shared" si="3"/>
        <v>6011320</v>
      </c>
      <c r="AJ645" s="47" t="str">
        <f>IF(AD645&lt;10000,IFERROR(VLOOKUP(AH645,'BK06'!$X$9:$Y$1196,2,0),""),AD645)</f>
        <v/>
      </c>
      <c r="AK645" s="49" t="str">
        <f>IFERROR(VLOOKUP(AH645,'BK06'!$X$9:$Z$1164,3,0),"")</f>
        <v/>
      </c>
      <c r="AL645" s="40"/>
      <c r="AM645" s="51"/>
      <c r="AN645" s="54" t="str">
        <f t="shared" si="5"/>
        <v>0124202927601242024224</v>
      </c>
    </row>
    <row r="646" spans="1:40" ht="13.5" customHeight="1">
      <c r="A646" s="25">
        <v>641</v>
      </c>
      <c r="B646" s="28" t="s">
        <v>74</v>
      </c>
      <c r="C646" s="28"/>
      <c r="D646" s="32" t="s">
        <v>80</v>
      </c>
      <c r="E646" s="28" t="s">
        <v>82</v>
      </c>
      <c r="F646" s="32" t="s">
        <v>7749</v>
      </c>
      <c r="G646" s="28" t="s">
        <v>98</v>
      </c>
      <c r="H646" s="32" t="s">
        <v>8339</v>
      </c>
      <c r="I646" s="28" t="s">
        <v>97</v>
      </c>
      <c r="J646" s="32" t="s">
        <v>101</v>
      </c>
      <c r="K646" s="28" t="s">
        <v>99</v>
      </c>
      <c r="L646" s="28" t="s">
        <v>89</v>
      </c>
      <c r="M646" s="34">
        <v>42790</v>
      </c>
      <c r="N646" s="34"/>
      <c r="O646" s="28" t="s">
        <v>9515</v>
      </c>
      <c r="P646" s="28" t="s">
        <v>9516</v>
      </c>
      <c r="Q646" s="28" t="s">
        <v>9517</v>
      </c>
      <c r="R646" s="28"/>
      <c r="S646" s="28"/>
      <c r="T646" s="28" t="s">
        <v>9518</v>
      </c>
      <c r="U646" s="28" t="s">
        <v>9519</v>
      </c>
      <c r="V646" s="28"/>
      <c r="W646" s="34">
        <v>43581</v>
      </c>
      <c r="X646" s="34">
        <v>43946</v>
      </c>
      <c r="Y646" s="36">
        <v>10011320</v>
      </c>
      <c r="Z646" s="36"/>
      <c r="AA646" s="34"/>
      <c r="AB646" s="32"/>
      <c r="AC646" s="36">
        <v>10011320</v>
      </c>
      <c r="AD646" s="36"/>
      <c r="AE646" s="28" t="s">
        <v>95</v>
      </c>
      <c r="AF646" s="40">
        <f t="shared" si="0"/>
        <v>26</v>
      </c>
      <c r="AG646" s="40">
        <f t="shared" si="1"/>
        <v>4</v>
      </c>
      <c r="AH646" s="40" t="str">
        <f t="shared" si="2"/>
        <v>569017406264</v>
      </c>
      <c r="AI646" s="44">
        <f t="shared" si="3"/>
        <v>10011320</v>
      </c>
      <c r="AJ646" s="47" t="str">
        <f>IF(AD646&lt;10000,IFERROR(VLOOKUP(AH646,'BK06'!$X$9:$Y$1196,2,0),""),AD646)</f>
        <v/>
      </c>
      <c r="AK646" s="49" t="str">
        <f>IFERROR(VLOOKUP(AH646,'BK06'!$X$9:$Z$1164,3,0),"")</f>
        <v/>
      </c>
      <c r="AL646" s="40"/>
      <c r="AM646" s="51" t="str">
        <f t="shared" ref="AM646:AM651" si="12">CONCATENATE("QK co HDBH so ",O646," can phai dong phi ",Y646,"d vao ngay ",AF646,"/",AG646,". Vui long lien he TVV de duoc ho tro thu phi","!")</f>
        <v>QK co HDBH so 569017406 can phai dong phi 10011320d vao ngay 26/4. Vui long lien he TVV de duoc ho tro thu phi!</v>
      </c>
      <c r="AN646" s="54" t="str">
        <f t="shared" si="5"/>
        <v>01647852718</v>
      </c>
    </row>
    <row r="647" spans="1:40" ht="13.5" customHeight="1">
      <c r="A647" s="25">
        <v>642</v>
      </c>
      <c r="B647" s="28" t="s">
        <v>74</v>
      </c>
      <c r="C647" s="28"/>
      <c r="D647" s="32" t="s">
        <v>80</v>
      </c>
      <c r="E647" s="28" t="s">
        <v>82</v>
      </c>
      <c r="F647" s="32" t="s">
        <v>7749</v>
      </c>
      <c r="G647" s="28" t="s">
        <v>98</v>
      </c>
      <c r="H647" s="32" t="s">
        <v>8339</v>
      </c>
      <c r="I647" s="28" t="s">
        <v>97</v>
      </c>
      <c r="J647" s="32" t="s">
        <v>101</v>
      </c>
      <c r="K647" s="28" t="s">
        <v>99</v>
      </c>
      <c r="L647" s="28" t="s">
        <v>89</v>
      </c>
      <c r="M647" s="34">
        <v>42790</v>
      </c>
      <c r="N647" s="34"/>
      <c r="O647" s="28" t="s">
        <v>9520</v>
      </c>
      <c r="P647" s="28" t="s">
        <v>3620</v>
      </c>
      <c r="Q647" s="28" t="s">
        <v>9521</v>
      </c>
      <c r="R647" s="28"/>
      <c r="S647" s="28"/>
      <c r="T647" s="28" t="s">
        <v>9522</v>
      </c>
      <c r="U647" s="28" t="s">
        <v>9523</v>
      </c>
      <c r="V647" s="28"/>
      <c r="W647" s="34">
        <v>43589</v>
      </c>
      <c r="X647" s="34">
        <v>43954</v>
      </c>
      <c r="Y647" s="36">
        <v>6090560</v>
      </c>
      <c r="Z647" s="36"/>
      <c r="AA647" s="34"/>
      <c r="AB647" s="32"/>
      <c r="AC647" s="36">
        <v>6090560</v>
      </c>
      <c r="AD647" s="36"/>
      <c r="AE647" s="28" t="s">
        <v>95</v>
      </c>
      <c r="AF647" s="40">
        <f t="shared" si="0"/>
        <v>4</v>
      </c>
      <c r="AG647" s="40">
        <f t="shared" si="1"/>
        <v>5</v>
      </c>
      <c r="AH647" s="40" t="str">
        <f t="shared" si="2"/>
        <v>56923465545</v>
      </c>
      <c r="AI647" s="44">
        <f t="shared" si="3"/>
        <v>6090560</v>
      </c>
      <c r="AJ647" s="47" t="str">
        <f>IF(AD647&lt;10000,IFERROR(VLOOKUP(AH647,'BK06'!$X$9:$Y$1196,2,0),""),AD647)</f>
        <v/>
      </c>
      <c r="AK647" s="49" t="str">
        <f>IFERROR(VLOOKUP(AH647,'BK06'!$X$9:$Z$1164,3,0),"")</f>
        <v/>
      </c>
      <c r="AL647" s="40"/>
      <c r="AM647" s="51" t="str">
        <f t="shared" si="12"/>
        <v>QK co HDBH so 569234655 can phai dong phi 6090560d vao ngay 4/5. Vui long lien he TVV de duoc ho tro thu phi!</v>
      </c>
      <c r="AN647" s="54" t="str">
        <f t="shared" si="5"/>
        <v>01695959216</v>
      </c>
    </row>
    <row r="648" spans="1:40" ht="13.5" customHeight="1">
      <c r="A648" s="25">
        <v>643</v>
      </c>
      <c r="B648" s="28" t="s">
        <v>74</v>
      </c>
      <c r="C648" s="28"/>
      <c r="D648" s="32" t="s">
        <v>80</v>
      </c>
      <c r="E648" s="28" t="s">
        <v>82</v>
      </c>
      <c r="F648" s="32" t="s">
        <v>7749</v>
      </c>
      <c r="G648" s="28" t="s">
        <v>98</v>
      </c>
      <c r="H648" s="32" t="s">
        <v>8339</v>
      </c>
      <c r="I648" s="28" t="s">
        <v>97</v>
      </c>
      <c r="J648" s="32" t="s">
        <v>101</v>
      </c>
      <c r="K648" s="28" t="s">
        <v>99</v>
      </c>
      <c r="L648" s="28" t="s">
        <v>89</v>
      </c>
      <c r="M648" s="34">
        <v>42790</v>
      </c>
      <c r="N648" s="34"/>
      <c r="O648" s="28" t="s">
        <v>9524</v>
      </c>
      <c r="P648" s="28" t="s">
        <v>9525</v>
      </c>
      <c r="Q648" s="28" t="s">
        <v>9521</v>
      </c>
      <c r="R648" s="28"/>
      <c r="S648" s="28"/>
      <c r="T648" s="28" t="s">
        <v>9522</v>
      </c>
      <c r="U648" s="28" t="s">
        <v>9526</v>
      </c>
      <c r="V648" s="28"/>
      <c r="W648" s="34">
        <v>43589</v>
      </c>
      <c r="X648" s="34">
        <v>43954</v>
      </c>
      <c r="Y648" s="36">
        <v>6181120</v>
      </c>
      <c r="Z648" s="36"/>
      <c r="AA648" s="34"/>
      <c r="AB648" s="32"/>
      <c r="AC648" s="36">
        <v>6181120</v>
      </c>
      <c r="AD648" s="36"/>
      <c r="AE648" s="28" t="s">
        <v>95</v>
      </c>
      <c r="AF648" s="40">
        <f t="shared" si="0"/>
        <v>4</v>
      </c>
      <c r="AG648" s="40">
        <f t="shared" si="1"/>
        <v>5</v>
      </c>
      <c r="AH648" s="40" t="str">
        <f t="shared" si="2"/>
        <v>56923359245</v>
      </c>
      <c r="AI648" s="44">
        <f t="shared" si="3"/>
        <v>6181120</v>
      </c>
      <c r="AJ648" s="47" t="str">
        <f>IF(AD648&lt;10000,IFERROR(VLOOKUP(AH648,'BK06'!$X$9:$Y$1196,2,0),""),AD648)</f>
        <v/>
      </c>
      <c r="AK648" s="49" t="str">
        <f>IFERROR(VLOOKUP(AH648,'BK06'!$X$9:$Z$1164,3,0),"")</f>
        <v/>
      </c>
      <c r="AL648" s="40"/>
      <c r="AM648" s="51" t="str">
        <f t="shared" si="12"/>
        <v>QK co HDBH so 569233592 can phai dong phi 6181120d vao ngay 4/5. Vui long lien he TVV de duoc ho tro thu phi!</v>
      </c>
      <c r="AN648" s="54" t="str">
        <f t="shared" si="5"/>
        <v>01695959216</v>
      </c>
    </row>
    <row r="649" spans="1:40" ht="13.5" customHeight="1">
      <c r="A649" s="25">
        <v>644</v>
      </c>
      <c r="B649" s="28" t="s">
        <v>74</v>
      </c>
      <c r="C649" s="28"/>
      <c r="D649" s="32" t="s">
        <v>80</v>
      </c>
      <c r="E649" s="28" t="s">
        <v>82</v>
      </c>
      <c r="F649" s="32" t="s">
        <v>7749</v>
      </c>
      <c r="G649" s="28" t="s">
        <v>98</v>
      </c>
      <c r="H649" s="32" t="s">
        <v>8339</v>
      </c>
      <c r="I649" s="28" t="s">
        <v>97</v>
      </c>
      <c r="J649" s="32" t="s">
        <v>101</v>
      </c>
      <c r="K649" s="28" t="s">
        <v>99</v>
      </c>
      <c r="L649" s="28" t="s">
        <v>89</v>
      </c>
      <c r="M649" s="34">
        <v>42790</v>
      </c>
      <c r="N649" s="34"/>
      <c r="O649" s="28" t="s">
        <v>9527</v>
      </c>
      <c r="P649" s="28" t="s">
        <v>9528</v>
      </c>
      <c r="Q649" s="28" t="s">
        <v>9517</v>
      </c>
      <c r="R649" s="28"/>
      <c r="S649" s="28"/>
      <c r="T649" s="28" t="s">
        <v>9529</v>
      </c>
      <c r="U649" s="28" t="s">
        <v>9530</v>
      </c>
      <c r="V649" s="28"/>
      <c r="W649" s="34">
        <v>43598</v>
      </c>
      <c r="X649" s="34">
        <v>43689</v>
      </c>
      <c r="Y649" s="36">
        <v>2500000</v>
      </c>
      <c r="Z649" s="36"/>
      <c r="AA649" s="34"/>
      <c r="AB649" s="32"/>
      <c r="AC649" s="36">
        <v>2500000</v>
      </c>
      <c r="AD649" s="36"/>
      <c r="AE649" s="28" t="s">
        <v>95</v>
      </c>
      <c r="AF649" s="40">
        <f t="shared" si="0"/>
        <v>13</v>
      </c>
      <c r="AG649" s="40">
        <f t="shared" si="1"/>
        <v>5</v>
      </c>
      <c r="AH649" s="40" t="str">
        <f t="shared" si="2"/>
        <v>568967684135</v>
      </c>
      <c r="AI649" s="44">
        <f t="shared" si="3"/>
        <v>2500000</v>
      </c>
      <c r="AJ649" s="47" t="str">
        <f>IF(AD649&lt;10000,IFERROR(VLOOKUP(AH649,'BK06'!$X$9:$Y$1196,2,0),""),AD649)</f>
        <v/>
      </c>
      <c r="AK649" s="49" t="str">
        <f>IFERROR(VLOOKUP(AH649,'BK06'!$X$9:$Z$1164,3,0),"")</f>
        <v/>
      </c>
      <c r="AL649" s="40"/>
      <c r="AM649" s="51" t="str">
        <f t="shared" si="12"/>
        <v>QK co HDBH so 568967684 can phai dong phi 2500000d vao ngay 13/5. Vui long lien he TVV de duoc ho tro thu phi!</v>
      </c>
      <c r="AN649" s="54" t="str">
        <f t="shared" si="5"/>
        <v>01648451226</v>
      </c>
    </row>
    <row r="650" spans="1:40" ht="13.5" customHeight="1">
      <c r="A650" s="25">
        <v>645</v>
      </c>
      <c r="B650" s="28" t="s">
        <v>74</v>
      </c>
      <c r="C650" s="28"/>
      <c r="D650" s="32" t="s">
        <v>80</v>
      </c>
      <c r="E650" s="28" t="s">
        <v>82</v>
      </c>
      <c r="F650" s="32" t="s">
        <v>7749</v>
      </c>
      <c r="G650" s="28" t="s">
        <v>98</v>
      </c>
      <c r="H650" s="32" t="s">
        <v>8339</v>
      </c>
      <c r="I650" s="28" t="s">
        <v>97</v>
      </c>
      <c r="J650" s="32" t="s">
        <v>490</v>
      </c>
      <c r="K650" s="28" t="s">
        <v>489</v>
      </c>
      <c r="L650" s="28" t="s">
        <v>89</v>
      </c>
      <c r="M650" s="34">
        <v>42843</v>
      </c>
      <c r="N650" s="34"/>
      <c r="O650" s="28" t="s">
        <v>9531</v>
      </c>
      <c r="P650" s="28" t="s">
        <v>1272</v>
      </c>
      <c r="Q650" s="28" t="s">
        <v>9532</v>
      </c>
      <c r="R650" s="28"/>
      <c r="S650" s="28"/>
      <c r="T650" s="28" t="s">
        <v>9533</v>
      </c>
      <c r="U650" s="28" t="s">
        <v>9534</v>
      </c>
      <c r="V650" s="28"/>
      <c r="W650" s="34">
        <v>43547</v>
      </c>
      <c r="X650" s="34">
        <v>43912</v>
      </c>
      <c r="Y650" s="36">
        <v>20951400</v>
      </c>
      <c r="Z650" s="36"/>
      <c r="AA650" s="34"/>
      <c r="AB650" s="32"/>
      <c r="AC650" s="36">
        <v>20951400</v>
      </c>
      <c r="AD650" s="36"/>
      <c r="AE650" s="28" t="s">
        <v>95</v>
      </c>
      <c r="AF650" s="40">
        <f t="shared" si="0"/>
        <v>23</v>
      </c>
      <c r="AG650" s="40">
        <f t="shared" si="1"/>
        <v>3</v>
      </c>
      <c r="AH650" s="40" t="str">
        <f t="shared" si="2"/>
        <v>569212184233</v>
      </c>
      <c r="AI650" s="44">
        <f t="shared" si="3"/>
        <v>20951400</v>
      </c>
      <c r="AJ650" s="47" t="str">
        <f>IF(AD650&lt;10000,IFERROR(VLOOKUP(AH650,'BK06'!$X$9:$Y$1196,2,0),""),AD650)</f>
        <v/>
      </c>
      <c r="AK650" s="49" t="str">
        <f>IFERROR(VLOOKUP(AH650,'BK06'!$X$9:$Z$1164,3,0),"")</f>
        <v/>
      </c>
      <c r="AL650" s="40"/>
      <c r="AM650" s="51" t="str">
        <f t="shared" si="12"/>
        <v>QK co HDBH so 569212184 can phai dong phi 20951400d vao ngay 23/3. Vui long lien he TVV de duoc ho tro thu phi!</v>
      </c>
      <c r="AN650" s="54" t="str">
        <f t="shared" si="5"/>
        <v>0978335586</v>
      </c>
    </row>
    <row r="651" spans="1:40" ht="13.5" customHeight="1">
      <c r="A651" s="25">
        <v>646</v>
      </c>
      <c r="B651" s="28" t="s">
        <v>74</v>
      </c>
      <c r="C651" s="28"/>
      <c r="D651" s="32" t="s">
        <v>80</v>
      </c>
      <c r="E651" s="28" t="s">
        <v>82</v>
      </c>
      <c r="F651" s="32" t="s">
        <v>7749</v>
      </c>
      <c r="G651" s="28" t="s">
        <v>98</v>
      </c>
      <c r="H651" s="32" t="s">
        <v>8339</v>
      </c>
      <c r="I651" s="28" t="s">
        <v>97</v>
      </c>
      <c r="J651" s="32" t="s">
        <v>490</v>
      </c>
      <c r="K651" s="28" t="s">
        <v>489</v>
      </c>
      <c r="L651" s="28" t="s">
        <v>89</v>
      </c>
      <c r="M651" s="34">
        <v>42843</v>
      </c>
      <c r="N651" s="34"/>
      <c r="O651" s="28" t="s">
        <v>493</v>
      </c>
      <c r="P651" s="28" t="s">
        <v>494</v>
      </c>
      <c r="Q651" s="28" t="s">
        <v>9535</v>
      </c>
      <c r="R651" s="28"/>
      <c r="S651" s="28"/>
      <c r="T651" s="28" t="s">
        <v>9536</v>
      </c>
      <c r="U651" s="28" t="s">
        <v>492</v>
      </c>
      <c r="V651" s="28"/>
      <c r="W651" s="34">
        <v>43567</v>
      </c>
      <c r="X651" s="34">
        <v>43657</v>
      </c>
      <c r="Y651" s="36">
        <v>4047520</v>
      </c>
      <c r="Z651" s="36">
        <v>4047520</v>
      </c>
      <c r="AA651" s="34">
        <v>43592</v>
      </c>
      <c r="AB651" s="32"/>
      <c r="AC651" s="36">
        <v>4047520</v>
      </c>
      <c r="AD651" s="36"/>
      <c r="AE651" s="28" t="s">
        <v>95</v>
      </c>
      <c r="AF651" s="40">
        <f t="shared" si="0"/>
        <v>12</v>
      </c>
      <c r="AG651" s="40">
        <f t="shared" si="1"/>
        <v>4</v>
      </c>
      <c r="AH651" s="40" t="str">
        <f t="shared" si="2"/>
        <v>569068030124</v>
      </c>
      <c r="AI651" s="44">
        <f t="shared" si="3"/>
        <v>4047520</v>
      </c>
      <c r="AJ651" s="47">
        <f>IF(AD651&lt;10000,IFERROR(VLOOKUP(AH651,'BK06'!$X$9:$Y$1196,2,0),""),AD651)</f>
        <v>4047520</v>
      </c>
      <c r="AK651" s="49" t="str">
        <f>IFERROR(VLOOKUP(AH651,'BK06'!$X$9:$Z$1164,3,0),"")</f>
        <v>AC/018P-0349155</v>
      </c>
      <c r="AL651" s="40"/>
      <c r="AM651" s="51" t="str">
        <f t="shared" si="12"/>
        <v>QK co HDBH so 569068030 can phai dong phi 4047520d vao ngay 12/4. Vui long lien he TVV de duoc ho tro thu phi!</v>
      </c>
      <c r="AN651" s="54" t="str">
        <f t="shared" si="5"/>
        <v>01686526315</v>
      </c>
    </row>
    <row r="652" spans="1:40" ht="13.5" customHeight="1">
      <c r="A652" s="25">
        <v>647</v>
      </c>
      <c r="B652" s="28" t="s">
        <v>74</v>
      </c>
      <c r="C652" s="28"/>
      <c r="D652" s="32" t="s">
        <v>80</v>
      </c>
      <c r="E652" s="28" t="s">
        <v>82</v>
      </c>
      <c r="F652" s="32" t="s">
        <v>7749</v>
      </c>
      <c r="G652" s="28" t="s">
        <v>98</v>
      </c>
      <c r="H652" s="32" t="s">
        <v>8339</v>
      </c>
      <c r="I652" s="28" t="s">
        <v>97</v>
      </c>
      <c r="J652" s="32" t="s">
        <v>490</v>
      </c>
      <c r="K652" s="28" t="s">
        <v>489</v>
      </c>
      <c r="L652" s="28" t="s">
        <v>89</v>
      </c>
      <c r="M652" s="34">
        <v>42843</v>
      </c>
      <c r="N652" s="34"/>
      <c r="O652" s="28" t="s">
        <v>500</v>
      </c>
      <c r="P652" s="28" t="s">
        <v>501</v>
      </c>
      <c r="Q652" s="28" t="s">
        <v>9537</v>
      </c>
      <c r="R652" s="28" t="s">
        <v>9538</v>
      </c>
      <c r="S652" s="28"/>
      <c r="T652" s="28"/>
      <c r="U652" s="28" t="s">
        <v>498</v>
      </c>
      <c r="V652" s="28" t="s">
        <v>498</v>
      </c>
      <c r="W652" s="34">
        <v>43580</v>
      </c>
      <c r="X652" s="34">
        <v>43945</v>
      </c>
      <c r="Y652" s="36">
        <v>10372700</v>
      </c>
      <c r="Z652" s="36">
        <v>10372700</v>
      </c>
      <c r="AA652" s="34">
        <v>43600</v>
      </c>
      <c r="AB652" s="32"/>
      <c r="AC652" s="36">
        <v>10372700</v>
      </c>
      <c r="AD652" s="36"/>
      <c r="AE652" s="28" t="s">
        <v>180</v>
      </c>
      <c r="AF652" s="40">
        <f t="shared" si="0"/>
        <v>25</v>
      </c>
      <c r="AG652" s="40">
        <f t="shared" si="1"/>
        <v>4</v>
      </c>
      <c r="AH652" s="40" t="str">
        <f t="shared" si="2"/>
        <v>05701800041228254</v>
      </c>
      <c r="AI652" s="44">
        <f t="shared" si="3"/>
        <v>10372700</v>
      </c>
      <c r="AJ652" s="47">
        <f>IF(AD652&lt;10000,IFERROR(VLOOKUP(AH652,'BK06'!$X$9:$Y$1196,2,0),""),AD652)</f>
        <v>10372700</v>
      </c>
      <c r="AK652" s="49" t="str">
        <f>IFERROR(VLOOKUP(AH652,'BK06'!$X$9:$Z$1164,3,0),"")</f>
        <v>AC/018P-0349156</v>
      </c>
      <c r="AL652" s="40"/>
      <c r="AM652" s="51"/>
      <c r="AN652" s="54" t="str">
        <f t="shared" si="5"/>
        <v>0984084088</v>
      </c>
    </row>
    <row r="653" spans="1:40" ht="13.5" customHeight="1">
      <c r="A653" s="25">
        <v>648</v>
      </c>
      <c r="B653" s="28" t="s">
        <v>74</v>
      </c>
      <c r="C653" s="28"/>
      <c r="D653" s="32" t="s">
        <v>80</v>
      </c>
      <c r="E653" s="28" t="s">
        <v>82</v>
      </c>
      <c r="F653" s="32" t="s">
        <v>7749</v>
      </c>
      <c r="G653" s="28" t="s">
        <v>98</v>
      </c>
      <c r="H653" s="32" t="s">
        <v>8339</v>
      </c>
      <c r="I653" s="28" t="s">
        <v>97</v>
      </c>
      <c r="J653" s="32" t="s">
        <v>490</v>
      </c>
      <c r="K653" s="28" t="s">
        <v>489</v>
      </c>
      <c r="L653" s="28" t="s">
        <v>89</v>
      </c>
      <c r="M653" s="34">
        <v>42843</v>
      </c>
      <c r="N653" s="34"/>
      <c r="O653" s="28" t="s">
        <v>9539</v>
      </c>
      <c r="P653" s="28" t="s">
        <v>9540</v>
      </c>
      <c r="Q653" s="28" t="s">
        <v>9541</v>
      </c>
      <c r="R653" s="28" t="s">
        <v>9542</v>
      </c>
      <c r="S653" s="28"/>
      <c r="T653" s="28"/>
      <c r="U653" s="28" t="s">
        <v>9543</v>
      </c>
      <c r="V653" s="28"/>
      <c r="W653" s="34">
        <v>43589</v>
      </c>
      <c r="X653" s="34">
        <v>43954</v>
      </c>
      <c r="Y653" s="36">
        <v>6028200</v>
      </c>
      <c r="Z653" s="36"/>
      <c r="AA653" s="34"/>
      <c r="AB653" s="32"/>
      <c r="AC653" s="36">
        <v>6028200</v>
      </c>
      <c r="AD653" s="36"/>
      <c r="AE653" s="28" t="s">
        <v>180</v>
      </c>
      <c r="AF653" s="40">
        <f t="shared" si="0"/>
        <v>4</v>
      </c>
      <c r="AG653" s="40">
        <f t="shared" si="1"/>
        <v>5</v>
      </c>
      <c r="AH653" s="40" t="str">
        <f t="shared" si="2"/>
        <v>0570180004154945</v>
      </c>
      <c r="AI653" s="44">
        <f t="shared" si="3"/>
        <v>6028200</v>
      </c>
      <c r="AJ653" s="47" t="str">
        <f>IF(AD653&lt;10000,IFERROR(VLOOKUP(AH653,'BK06'!$X$9:$Y$1196,2,0),""),AD653)</f>
        <v/>
      </c>
      <c r="AK653" s="49" t="str">
        <f>IFERROR(VLOOKUP(AH653,'BK06'!$X$9:$Z$1164,3,0),"")</f>
        <v/>
      </c>
      <c r="AL653" s="40"/>
      <c r="AM653" s="51" t="str">
        <f t="shared" ref="AM653:AM663" si="13">CONCATENATE("QK co HDBH so ",O653," can phai dong phi ",Y653,"d vao ngay ",AF653,"/",AG653,". Vui long lien he TVV de duoc ho tro thu phi","!")</f>
        <v>QK co HDBH so 05701800041549 can phai dong phi 6028200d vao ngay 4/5. Vui long lien he TVV de duoc ho tro thu phi!</v>
      </c>
      <c r="AN653" s="54" t="str">
        <f t="shared" si="5"/>
        <v>0368296916</v>
      </c>
    </row>
    <row r="654" spans="1:40" ht="13.5" customHeight="1">
      <c r="A654" s="25">
        <v>649</v>
      </c>
      <c r="B654" s="28" t="s">
        <v>74</v>
      </c>
      <c r="C654" s="28"/>
      <c r="D654" s="32" t="s">
        <v>80</v>
      </c>
      <c r="E654" s="28" t="s">
        <v>82</v>
      </c>
      <c r="F654" s="32" t="s">
        <v>7749</v>
      </c>
      <c r="G654" s="28" t="s">
        <v>98</v>
      </c>
      <c r="H654" s="32" t="s">
        <v>8339</v>
      </c>
      <c r="I654" s="28" t="s">
        <v>97</v>
      </c>
      <c r="J654" s="32" t="s">
        <v>490</v>
      </c>
      <c r="K654" s="28" t="s">
        <v>489</v>
      </c>
      <c r="L654" s="28" t="s">
        <v>89</v>
      </c>
      <c r="M654" s="34">
        <v>42843</v>
      </c>
      <c r="N654" s="34"/>
      <c r="O654" s="28" t="s">
        <v>2865</v>
      </c>
      <c r="P654" s="28" t="s">
        <v>2866</v>
      </c>
      <c r="Q654" s="28" t="s">
        <v>9544</v>
      </c>
      <c r="R654" s="28"/>
      <c r="S654" s="28"/>
      <c r="T654" s="28" t="s">
        <v>9545</v>
      </c>
      <c r="U654" s="28" t="s">
        <v>2864</v>
      </c>
      <c r="V654" s="28"/>
      <c r="W654" s="34">
        <v>43591</v>
      </c>
      <c r="X654" s="34">
        <v>43774</v>
      </c>
      <c r="Y654" s="36">
        <v>3999461</v>
      </c>
      <c r="Z654" s="36">
        <v>3999461</v>
      </c>
      <c r="AA654" s="34">
        <v>43594</v>
      </c>
      <c r="AB654" s="32"/>
      <c r="AC654" s="36">
        <v>3999461</v>
      </c>
      <c r="AD654" s="36"/>
      <c r="AE654" s="28" t="s">
        <v>95</v>
      </c>
      <c r="AF654" s="40">
        <f t="shared" si="0"/>
        <v>6</v>
      </c>
      <c r="AG654" s="40">
        <f t="shared" si="1"/>
        <v>5</v>
      </c>
      <c r="AH654" s="40" t="str">
        <f t="shared" si="2"/>
        <v>56913477065</v>
      </c>
      <c r="AI654" s="44">
        <f t="shared" si="3"/>
        <v>3999461</v>
      </c>
      <c r="AJ654" s="47">
        <f>IF(AD654&lt;10000,IFERROR(VLOOKUP(AH654,'BK06'!$X$9:$Y$1196,2,0),""),AD654)</f>
        <v>3999461</v>
      </c>
      <c r="AK654" s="49" t="str">
        <f>IFERROR(VLOOKUP(AH654,'BK06'!$X$9:$Z$1164,3,0),"")</f>
        <v>AC/018P-0350408</v>
      </c>
      <c r="AL654" s="40"/>
      <c r="AM654" s="51" t="str">
        <f t="shared" si="13"/>
        <v>QK co HDBH so 569134770 can phai dong phi 3999461d vao ngay 6/5. Vui long lien he TVV de duoc ho tro thu phi!</v>
      </c>
      <c r="AN654" s="54" t="str">
        <f t="shared" si="5"/>
        <v>01633392678</v>
      </c>
    </row>
    <row r="655" spans="1:40" ht="13.5" customHeight="1">
      <c r="A655" s="25">
        <v>650</v>
      </c>
      <c r="B655" s="28" t="s">
        <v>74</v>
      </c>
      <c r="C655" s="28"/>
      <c r="D655" s="32" t="s">
        <v>80</v>
      </c>
      <c r="E655" s="28" t="s">
        <v>82</v>
      </c>
      <c r="F655" s="32" t="s">
        <v>7749</v>
      </c>
      <c r="G655" s="28" t="s">
        <v>98</v>
      </c>
      <c r="H655" s="32" t="s">
        <v>8339</v>
      </c>
      <c r="I655" s="28" t="s">
        <v>97</v>
      </c>
      <c r="J655" s="32" t="s">
        <v>490</v>
      </c>
      <c r="K655" s="28" t="s">
        <v>489</v>
      </c>
      <c r="L655" s="28" t="s">
        <v>89</v>
      </c>
      <c r="M655" s="34">
        <v>42843</v>
      </c>
      <c r="N655" s="34"/>
      <c r="O655" s="28" t="s">
        <v>2869</v>
      </c>
      <c r="P655" s="28" t="s">
        <v>2870</v>
      </c>
      <c r="Q655" s="28" t="s">
        <v>9546</v>
      </c>
      <c r="R655" s="28" t="s">
        <v>9547</v>
      </c>
      <c r="S655" s="28"/>
      <c r="T655" s="28"/>
      <c r="U655" s="28" t="s">
        <v>2867</v>
      </c>
      <c r="V655" s="28" t="s">
        <v>2867</v>
      </c>
      <c r="W655" s="34">
        <v>43594</v>
      </c>
      <c r="X655" s="34">
        <v>43959</v>
      </c>
      <c r="Y655" s="36">
        <v>10689700</v>
      </c>
      <c r="Z655" s="36">
        <v>10689700</v>
      </c>
      <c r="AA655" s="34">
        <v>43607</v>
      </c>
      <c r="AB655" s="32"/>
      <c r="AC655" s="36">
        <v>10689700</v>
      </c>
      <c r="AD655" s="36"/>
      <c r="AE655" s="28" t="s">
        <v>180</v>
      </c>
      <c r="AF655" s="40">
        <f t="shared" si="0"/>
        <v>9</v>
      </c>
      <c r="AG655" s="40">
        <f t="shared" si="1"/>
        <v>5</v>
      </c>
      <c r="AH655" s="40" t="str">
        <f t="shared" si="2"/>
        <v>0570180004228795</v>
      </c>
      <c r="AI655" s="44">
        <f t="shared" si="3"/>
        <v>10689700</v>
      </c>
      <c r="AJ655" s="47">
        <f>IF(AD655&lt;10000,IFERROR(VLOOKUP(AH655,'BK06'!$X$9:$Y$1196,2,0),""),AD655)</f>
        <v>10689700</v>
      </c>
      <c r="AK655" s="49" t="str">
        <f>IFERROR(VLOOKUP(AH655,'BK06'!$X$9:$Z$1164,3,0),"")</f>
        <v>AC/018P-0350409</v>
      </c>
      <c r="AL655" s="40"/>
      <c r="AM655" s="51" t="str">
        <f t="shared" si="13"/>
        <v>QK co HDBH so 05701800042287 can phai dong phi 10689700d vao ngay 9/5. Vui long lien he TVV de duoc ho tro thu phi!</v>
      </c>
      <c r="AN655" s="54" t="str">
        <f t="shared" si="5"/>
        <v>0973343333</v>
      </c>
    </row>
    <row r="656" spans="1:40" ht="13.5" customHeight="1">
      <c r="A656" s="25">
        <v>651</v>
      </c>
      <c r="B656" s="28" t="s">
        <v>74</v>
      </c>
      <c r="C656" s="28"/>
      <c r="D656" s="32" t="s">
        <v>80</v>
      </c>
      <c r="E656" s="28" t="s">
        <v>82</v>
      </c>
      <c r="F656" s="32" t="s">
        <v>7749</v>
      </c>
      <c r="G656" s="28" t="s">
        <v>98</v>
      </c>
      <c r="H656" s="32" t="s">
        <v>8339</v>
      </c>
      <c r="I656" s="28" t="s">
        <v>97</v>
      </c>
      <c r="J656" s="32" t="s">
        <v>490</v>
      </c>
      <c r="K656" s="28" t="s">
        <v>489</v>
      </c>
      <c r="L656" s="28" t="s">
        <v>89</v>
      </c>
      <c r="M656" s="34">
        <v>42843</v>
      </c>
      <c r="N656" s="34"/>
      <c r="O656" s="28" t="s">
        <v>9548</v>
      </c>
      <c r="P656" s="28" t="s">
        <v>9549</v>
      </c>
      <c r="Q656" s="28" t="s">
        <v>9550</v>
      </c>
      <c r="R656" s="28"/>
      <c r="S656" s="28"/>
      <c r="T656" s="28" t="s">
        <v>9551</v>
      </c>
      <c r="U656" s="28" t="s">
        <v>9552</v>
      </c>
      <c r="V656" s="28"/>
      <c r="W656" s="34">
        <v>43614</v>
      </c>
      <c r="X656" s="34">
        <v>43979</v>
      </c>
      <c r="Y656" s="36">
        <v>12181120</v>
      </c>
      <c r="Z656" s="36"/>
      <c r="AA656" s="34"/>
      <c r="AB656" s="32"/>
      <c r="AC656" s="36"/>
      <c r="AD656" s="36"/>
      <c r="AE656" s="28" t="s">
        <v>95</v>
      </c>
      <c r="AF656" s="40">
        <f t="shared" si="0"/>
        <v>29</v>
      </c>
      <c r="AG656" s="40">
        <f t="shared" si="1"/>
        <v>5</v>
      </c>
      <c r="AH656" s="40" t="str">
        <f t="shared" si="2"/>
        <v>569039469295</v>
      </c>
      <c r="AI656" s="44" t="str">
        <f t="shared" si="3"/>
        <v/>
      </c>
      <c r="AJ656" s="47" t="str">
        <f>IF(AD656&lt;10000,IFERROR(VLOOKUP(AH656,'BK06'!$X$9:$Y$1196,2,0),""),AD656)</f>
        <v/>
      </c>
      <c r="AK656" s="49" t="str">
        <f>IFERROR(VLOOKUP(AH656,'BK06'!$X$9:$Z$1164,3,0),"")</f>
        <v/>
      </c>
      <c r="AL656" s="40"/>
      <c r="AM656" s="51" t="str">
        <f t="shared" si="13"/>
        <v>QK co HDBH so 569039469 can phai dong phi 12181120d vao ngay 29/5. Vui long lien he TVV de duoc ho tro thu phi!</v>
      </c>
      <c r="AN656" s="54" t="str">
        <f t="shared" si="5"/>
        <v>0976873416</v>
      </c>
    </row>
    <row r="657" spans="1:40" ht="13.5" customHeight="1">
      <c r="A657" s="25">
        <v>652</v>
      </c>
      <c r="B657" s="28" t="s">
        <v>74</v>
      </c>
      <c r="C657" s="28"/>
      <c r="D657" s="32" t="s">
        <v>80</v>
      </c>
      <c r="E657" s="28" t="s">
        <v>82</v>
      </c>
      <c r="F657" s="32" t="s">
        <v>7749</v>
      </c>
      <c r="G657" s="28" t="s">
        <v>98</v>
      </c>
      <c r="H657" s="32" t="s">
        <v>9553</v>
      </c>
      <c r="I657" s="28" t="s">
        <v>100</v>
      </c>
      <c r="J657" s="32" t="s">
        <v>2872</v>
      </c>
      <c r="K657" s="28" t="s">
        <v>2871</v>
      </c>
      <c r="L657" s="28" t="s">
        <v>89</v>
      </c>
      <c r="M657" s="34">
        <v>43173</v>
      </c>
      <c r="N657" s="34"/>
      <c r="O657" s="28" t="s">
        <v>2875</v>
      </c>
      <c r="P657" s="28" t="s">
        <v>2876</v>
      </c>
      <c r="Q657" s="28" t="s">
        <v>9554</v>
      </c>
      <c r="R657" s="28" t="s">
        <v>9555</v>
      </c>
      <c r="S657" s="28"/>
      <c r="T657" s="28"/>
      <c r="U657" s="28" t="s">
        <v>9556</v>
      </c>
      <c r="V657" s="28" t="s">
        <v>2873</v>
      </c>
      <c r="W657" s="34">
        <v>43585</v>
      </c>
      <c r="X657" s="34">
        <v>43615</v>
      </c>
      <c r="Y657" s="36">
        <v>1209600</v>
      </c>
      <c r="Z657" s="36">
        <v>1209600</v>
      </c>
      <c r="AA657" s="34">
        <v>43600</v>
      </c>
      <c r="AB657" s="32"/>
      <c r="AC657" s="36">
        <v>1209600</v>
      </c>
      <c r="AD657" s="36"/>
      <c r="AE657" s="28" t="s">
        <v>180</v>
      </c>
      <c r="AF657" s="40">
        <f t="shared" si="0"/>
        <v>30</v>
      </c>
      <c r="AG657" s="40">
        <f t="shared" si="1"/>
        <v>4</v>
      </c>
      <c r="AH657" s="40" t="str">
        <f t="shared" si="2"/>
        <v>05708700001819304</v>
      </c>
      <c r="AI657" s="44">
        <f t="shared" si="3"/>
        <v>1209600</v>
      </c>
      <c r="AJ657" s="47" t="str">
        <f>IF(AD657&lt;10000,IFERROR(VLOOKUP(AH657,'BK06'!$X$9:$Y$1196,2,0),""),AD657)</f>
        <v/>
      </c>
      <c r="AK657" s="49" t="str">
        <f>IFERROR(VLOOKUP(AH657,'BK06'!$X$9:$Z$1164,3,0),"")</f>
        <v/>
      </c>
      <c r="AL657" s="40"/>
      <c r="AM657" s="51" t="str">
        <f t="shared" si="13"/>
        <v>QK co HDBH so 05708700001819 can phai dong phi 1209600d vao ngay 30/4. Vui long lien he TVV de duoc ho tro thu phi!</v>
      </c>
      <c r="AN657" s="54" t="str">
        <f t="shared" si="5"/>
        <v>0385616840</v>
      </c>
    </row>
    <row r="658" spans="1:40" ht="13.5" customHeight="1">
      <c r="A658" s="25">
        <v>653</v>
      </c>
      <c r="B658" s="28" t="s">
        <v>74</v>
      </c>
      <c r="C658" s="28"/>
      <c r="D658" s="32" t="s">
        <v>80</v>
      </c>
      <c r="E658" s="28" t="s">
        <v>82</v>
      </c>
      <c r="F658" s="32" t="s">
        <v>7749</v>
      </c>
      <c r="G658" s="28" t="s">
        <v>98</v>
      </c>
      <c r="H658" s="32" t="s">
        <v>9553</v>
      </c>
      <c r="I658" s="28" t="s">
        <v>100</v>
      </c>
      <c r="J658" s="32" t="s">
        <v>2872</v>
      </c>
      <c r="K658" s="28" t="s">
        <v>2871</v>
      </c>
      <c r="L658" s="28" t="s">
        <v>89</v>
      </c>
      <c r="M658" s="34">
        <v>43173</v>
      </c>
      <c r="N658" s="34"/>
      <c r="O658" s="28" t="s">
        <v>2875</v>
      </c>
      <c r="P658" s="28" t="s">
        <v>2876</v>
      </c>
      <c r="Q658" s="28" t="s">
        <v>9554</v>
      </c>
      <c r="R658" s="28" t="s">
        <v>9555</v>
      </c>
      <c r="S658" s="28"/>
      <c r="T658" s="28"/>
      <c r="U658" s="28" t="s">
        <v>2873</v>
      </c>
      <c r="V658" s="28"/>
      <c r="W658" s="34">
        <v>43615</v>
      </c>
      <c r="X658" s="34">
        <v>43645</v>
      </c>
      <c r="Y658" s="36">
        <v>1209600</v>
      </c>
      <c r="Z658" s="36"/>
      <c r="AA658" s="34"/>
      <c r="AB658" s="32"/>
      <c r="AC658" s="36"/>
      <c r="AD658" s="36"/>
      <c r="AE658" s="28" t="s">
        <v>180</v>
      </c>
      <c r="AF658" s="40">
        <f t="shared" si="0"/>
        <v>30</v>
      </c>
      <c r="AG658" s="40">
        <f t="shared" si="1"/>
        <v>5</v>
      </c>
      <c r="AH658" s="40" t="str">
        <f t="shared" si="2"/>
        <v>05708700001819305</v>
      </c>
      <c r="AI658" s="44">
        <f t="shared" si="3"/>
        <v>1209600</v>
      </c>
      <c r="AJ658" s="47">
        <f>IF(AD658&lt;10000,IFERROR(VLOOKUP(AH658,'BK06'!$X$9:$Y$1196,2,0),""),AD658)</f>
        <v>1209600</v>
      </c>
      <c r="AK658" s="49" t="str">
        <f>IFERROR(VLOOKUP(AH658,'BK06'!$X$9:$Z$1164,3,0),"")</f>
        <v>AC/018P-0350411</v>
      </c>
      <c r="AL658" s="40"/>
      <c r="AM658" s="51" t="str">
        <f t="shared" si="13"/>
        <v>QK co HDBH so 05708700001819 can phai dong phi 1209600d vao ngay 30/5. Vui long lien he TVV de duoc ho tro thu phi!</v>
      </c>
      <c r="AN658" s="54" t="str">
        <f t="shared" si="5"/>
        <v>0385616840</v>
      </c>
    </row>
    <row r="659" spans="1:40" ht="13.5" customHeight="1">
      <c r="A659" s="25">
        <v>654</v>
      </c>
      <c r="B659" s="28" t="s">
        <v>74</v>
      </c>
      <c r="C659" s="28"/>
      <c r="D659" s="32" t="s">
        <v>80</v>
      </c>
      <c r="E659" s="28" t="s">
        <v>82</v>
      </c>
      <c r="F659" s="32" t="s">
        <v>7749</v>
      </c>
      <c r="G659" s="28" t="s">
        <v>98</v>
      </c>
      <c r="H659" s="32" t="s">
        <v>9553</v>
      </c>
      <c r="I659" s="28" t="s">
        <v>100</v>
      </c>
      <c r="J659" s="32" t="s">
        <v>744</v>
      </c>
      <c r="K659" s="28" t="s">
        <v>743</v>
      </c>
      <c r="L659" s="28" t="s">
        <v>89</v>
      </c>
      <c r="M659" s="34">
        <v>43187</v>
      </c>
      <c r="N659" s="34"/>
      <c r="O659" s="28" t="s">
        <v>9557</v>
      </c>
      <c r="P659" s="28" t="s">
        <v>8206</v>
      </c>
      <c r="Q659" s="28" t="s">
        <v>9558</v>
      </c>
      <c r="R659" s="28" t="s">
        <v>8207</v>
      </c>
      <c r="S659" s="28"/>
      <c r="T659" s="28" t="s">
        <v>9559</v>
      </c>
      <c r="U659" s="28" t="s">
        <v>9560</v>
      </c>
      <c r="V659" s="28"/>
      <c r="W659" s="34">
        <v>43592</v>
      </c>
      <c r="X659" s="34">
        <v>43957</v>
      </c>
      <c r="Y659" s="36">
        <v>12011320</v>
      </c>
      <c r="Z659" s="36"/>
      <c r="AA659" s="34"/>
      <c r="AB659" s="32"/>
      <c r="AC659" s="36">
        <v>12011320</v>
      </c>
      <c r="AD659" s="36"/>
      <c r="AE659" s="28" t="s">
        <v>95</v>
      </c>
      <c r="AF659" s="40">
        <f t="shared" si="0"/>
        <v>7</v>
      </c>
      <c r="AG659" s="40">
        <f t="shared" si="1"/>
        <v>5</v>
      </c>
      <c r="AH659" s="40" t="str">
        <f t="shared" si="2"/>
        <v>56923482675</v>
      </c>
      <c r="AI659" s="44">
        <f t="shared" si="3"/>
        <v>12011320</v>
      </c>
      <c r="AJ659" s="47" t="str">
        <f>IF(AD659&lt;10000,IFERROR(VLOOKUP(AH659,'BK06'!$X$9:$Y$1196,2,0),""),AD659)</f>
        <v/>
      </c>
      <c r="AK659" s="49" t="str">
        <f>IFERROR(VLOOKUP(AH659,'BK06'!$X$9:$Z$1164,3,0),"")</f>
        <v/>
      </c>
      <c r="AL659" s="40"/>
      <c r="AM659" s="51" t="str">
        <f t="shared" si="13"/>
        <v>QK co HDBH so 569234826 can phai dong phi 12011320d vao ngay 7/5. Vui long lien he TVV de duoc ho tro thu phi!</v>
      </c>
      <c r="AN659" s="54" t="str">
        <f t="shared" si="5"/>
        <v>09822818680985233198</v>
      </c>
    </row>
    <row r="660" spans="1:40" ht="13.5" customHeight="1">
      <c r="A660" s="25">
        <v>655</v>
      </c>
      <c r="B660" s="28" t="s">
        <v>74</v>
      </c>
      <c r="C660" s="28"/>
      <c r="D660" s="32" t="s">
        <v>80</v>
      </c>
      <c r="E660" s="28" t="s">
        <v>82</v>
      </c>
      <c r="F660" s="32" t="s">
        <v>7749</v>
      </c>
      <c r="G660" s="28" t="s">
        <v>98</v>
      </c>
      <c r="H660" s="32" t="s">
        <v>9553</v>
      </c>
      <c r="I660" s="28" t="s">
        <v>100</v>
      </c>
      <c r="J660" s="32" t="s">
        <v>744</v>
      </c>
      <c r="K660" s="28" t="s">
        <v>743</v>
      </c>
      <c r="L660" s="28" t="s">
        <v>89</v>
      </c>
      <c r="M660" s="34">
        <v>43187</v>
      </c>
      <c r="N660" s="34"/>
      <c r="O660" s="28" t="s">
        <v>9561</v>
      </c>
      <c r="P660" s="28" t="s">
        <v>9562</v>
      </c>
      <c r="Q660" s="28" t="s">
        <v>9563</v>
      </c>
      <c r="R660" s="28"/>
      <c r="S660" s="28"/>
      <c r="T660" s="28" t="s">
        <v>9564</v>
      </c>
      <c r="U660" s="28" t="s">
        <v>9565</v>
      </c>
      <c r="V660" s="28"/>
      <c r="W660" s="34">
        <v>43592</v>
      </c>
      <c r="X660" s="34">
        <v>43957</v>
      </c>
      <c r="Y660" s="36">
        <v>20113200</v>
      </c>
      <c r="Z660" s="36"/>
      <c r="AA660" s="34"/>
      <c r="AB660" s="32"/>
      <c r="AC660" s="36">
        <v>20113200</v>
      </c>
      <c r="AD660" s="36"/>
      <c r="AE660" s="28" t="s">
        <v>95</v>
      </c>
      <c r="AF660" s="40">
        <f t="shared" si="0"/>
        <v>7</v>
      </c>
      <c r="AG660" s="40">
        <f t="shared" si="1"/>
        <v>5</v>
      </c>
      <c r="AH660" s="40" t="str">
        <f t="shared" si="2"/>
        <v>56923492875</v>
      </c>
      <c r="AI660" s="44">
        <f t="shared" si="3"/>
        <v>20113200</v>
      </c>
      <c r="AJ660" s="47" t="str">
        <f>IF(AD660&lt;10000,IFERROR(VLOOKUP(AH660,'BK06'!$X$9:$Y$1196,2,0),""),AD660)</f>
        <v/>
      </c>
      <c r="AK660" s="49" t="str">
        <f>IFERROR(VLOOKUP(AH660,'BK06'!$X$9:$Z$1164,3,0),"")</f>
        <v/>
      </c>
      <c r="AL660" s="40"/>
      <c r="AM660" s="51" t="str">
        <f t="shared" si="13"/>
        <v>QK co HDBH so 569234928 can phai dong phi 20113200d vao ngay 7/5. Vui long lien he TVV de duoc ho tro thu phi!</v>
      </c>
      <c r="AN660" s="54" t="str">
        <f t="shared" si="5"/>
        <v>0982346689</v>
      </c>
    </row>
    <row r="661" spans="1:40" ht="13.5" customHeight="1">
      <c r="A661" s="25">
        <v>656</v>
      </c>
      <c r="B661" s="28" t="s">
        <v>74</v>
      </c>
      <c r="C661" s="28"/>
      <c r="D661" s="32" t="s">
        <v>80</v>
      </c>
      <c r="E661" s="28" t="s">
        <v>82</v>
      </c>
      <c r="F661" s="32" t="s">
        <v>7749</v>
      </c>
      <c r="G661" s="28" t="s">
        <v>98</v>
      </c>
      <c r="H661" s="32" t="s">
        <v>9553</v>
      </c>
      <c r="I661" s="28" t="s">
        <v>100</v>
      </c>
      <c r="J661" s="32" t="s">
        <v>744</v>
      </c>
      <c r="K661" s="28" t="s">
        <v>743</v>
      </c>
      <c r="L661" s="28" t="s">
        <v>89</v>
      </c>
      <c r="M661" s="34">
        <v>43187</v>
      </c>
      <c r="N661" s="34"/>
      <c r="O661" s="28" t="s">
        <v>747</v>
      </c>
      <c r="P661" s="28" t="s">
        <v>748</v>
      </c>
      <c r="Q661" s="28" t="s">
        <v>9566</v>
      </c>
      <c r="R661" s="28"/>
      <c r="S661" s="28"/>
      <c r="T661" s="28" t="s">
        <v>9567</v>
      </c>
      <c r="U661" s="28" t="s">
        <v>746</v>
      </c>
      <c r="V661" s="28"/>
      <c r="W661" s="34">
        <v>43603</v>
      </c>
      <c r="X661" s="34">
        <v>43968</v>
      </c>
      <c r="Y661" s="36">
        <v>6000000</v>
      </c>
      <c r="Z661" s="36">
        <v>6000000</v>
      </c>
      <c r="AA661" s="34">
        <v>43602</v>
      </c>
      <c r="AB661" s="32"/>
      <c r="AC661" s="36">
        <v>6000000</v>
      </c>
      <c r="AD661" s="36"/>
      <c r="AE661" s="28" t="s">
        <v>95</v>
      </c>
      <c r="AF661" s="40">
        <f t="shared" si="0"/>
        <v>18</v>
      </c>
      <c r="AG661" s="40">
        <f t="shared" si="1"/>
        <v>5</v>
      </c>
      <c r="AH661" s="40" t="str">
        <f t="shared" si="2"/>
        <v>569241022185</v>
      </c>
      <c r="AI661" s="44">
        <f t="shared" si="3"/>
        <v>6000000</v>
      </c>
      <c r="AJ661" s="47">
        <f>IF(AD661&lt;10000,IFERROR(VLOOKUP(AH661,'BK06'!$X$9:$Y$1196,2,0),""),AD661)</f>
        <v>6000000</v>
      </c>
      <c r="AK661" s="49" t="str">
        <f>IFERROR(VLOOKUP(AH661,'BK06'!$X$9:$Z$1164,3,0),"")</f>
        <v>AC/018P-0349728</v>
      </c>
      <c r="AL661" s="40"/>
      <c r="AM661" s="51" t="str">
        <f t="shared" si="13"/>
        <v>QK co HDBH so 569241022 can phai dong phi 6000000d vao ngay 18/5. Vui long lien he TVV de duoc ho tro thu phi!</v>
      </c>
      <c r="AN661" s="54" t="str">
        <f t="shared" si="5"/>
        <v>01696810515</v>
      </c>
    </row>
    <row r="662" spans="1:40" ht="13.5" customHeight="1">
      <c r="A662" s="25">
        <v>657</v>
      </c>
      <c r="B662" s="28" t="s">
        <v>74</v>
      </c>
      <c r="C662" s="28"/>
      <c r="D662" s="32" t="s">
        <v>80</v>
      </c>
      <c r="E662" s="28" t="s">
        <v>82</v>
      </c>
      <c r="F662" s="32" t="s">
        <v>7749</v>
      </c>
      <c r="G662" s="28" t="s">
        <v>98</v>
      </c>
      <c r="H662" s="32" t="s">
        <v>9553</v>
      </c>
      <c r="I662" s="28" t="s">
        <v>100</v>
      </c>
      <c r="J662" s="32" t="s">
        <v>744</v>
      </c>
      <c r="K662" s="28" t="s">
        <v>743</v>
      </c>
      <c r="L662" s="28" t="s">
        <v>89</v>
      </c>
      <c r="M662" s="34">
        <v>43187</v>
      </c>
      <c r="N662" s="34"/>
      <c r="O662" s="28" t="s">
        <v>9568</v>
      </c>
      <c r="P662" s="28" t="s">
        <v>743</v>
      </c>
      <c r="Q662" s="28" t="s">
        <v>9569</v>
      </c>
      <c r="R662" s="28" t="s">
        <v>6572</v>
      </c>
      <c r="S662" s="28"/>
      <c r="T662" s="28" t="s">
        <v>9570</v>
      </c>
      <c r="U662" s="28" t="s">
        <v>9571</v>
      </c>
      <c r="V662" s="28"/>
      <c r="W662" s="34">
        <v>43605</v>
      </c>
      <c r="X662" s="34">
        <v>43635</v>
      </c>
      <c r="Y662" s="36">
        <v>1001000</v>
      </c>
      <c r="Z662" s="36"/>
      <c r="AA662" s="34"/>
      <c r="AB662" s="32"/>
      <c r="AC662" s="36">
        <v>1001000</v>
      </c>
      <c r="AD662" s="36"/>
      <c r="AE662" s="28" t="s">
        <v>95</v>
      </c>
      <c r="AF662" s="40">
        <f t="shared" si="0"/>
        <v>20</v>
      </c>
      <c r="AG662" s="40">
        <f t="shared" si="1"/>
        <v>5</v>
      </c>
      <c r="AH662" s="40" t="str">
        <f t="shared" si="2"/>
        <v>569260498205</v>
      </c>
      <c r="AI662" s="44">
        <f t="shared" si="3"/>
        <v>1001000</v>
      </c>
      <c r="AJ662" s="47" t="str">
        <f>IF(AD662&lt;10000,IFERROR(VLOOKUP(AH662,'BK06'!$X$9:$Y$1196,2,0),""),AD662)</f>
        <v/>
      </c>
      <c r="AK662" s="49" t="str">
        <f>IFERROR(VLOOKUP(AH662,'BK06'!$X$9:$Z$1164,3,0),"")</f>
        <v/>
      </c>
      <c r="AL662" s="40"/>
      <c r="AM662" s="51" t="str">
        <f t="shared" si="13"/>
        <v>QK co HDBH so 569260498 can phai dong phi 1001000d vao ngay 20/5. Vui long lien he TVV de duoc ho tro thu phi!</v>
      </c>
      <c r="AN662" s="54" t="str">
        <f t="shared" si="5"/>
        <v>03391999960385619171</v>
      </c>
    </row>
    <row r="663" spans="1:40" ht="13.5" customHeight="1">
      <c r="A663" s="25">
        <v>658</v>
      </c>
      <c r="B663" s="28" t="s">
        <v>74</v>
      </c>
      <c r="C663" s="28"/>
      <c r="D663" s="32" t="s">
        <v>80</v>
      </c>
      <c r="E663" s="28" t="s">
        <v>82</v>
      </c>
      <c r="F663" s="32" t="s">
        <v>7749</v>
      </c>
      <c r="G663" s="28" t="s">
        <v>98</v>
      </c>
      <c r="H663" s="32" t="s">
        <v>9553</v>
      </c>
      <c r="I663" s="28" t="s">
        <v>100</v>
      </c>
      <c r="J663" s="32" t="s">
        <v>220</v>
      </c>
      <c r="K663" s="28" t="s">
        <v>219</v>
      </c>
      <c r="L663" s="28" t="s">
        <v>4116</v>
      </c>
      <c r="M663" s="34">
        <v>37722</v>
      </c>
      <c r="N663" s="34"/>
      <c r="O663" s="28" t="s">
        <v>223</v>
      </c>
      <c r="P663" s="28" t="s">
        <v>224</v>
      </c>
      <c r="Q663" s="28" t="s">
        <v>9572</v>
      </c>
      <c r="R663" s="28"/>
      <c r="S663" s="28"/>
      <c r="T663" s="28" t="s">
        <v>9573</v>
      </c>
      <c r="U663" s="28" t="s">
        <v>222</v>
      </c>
      <c r="V663" s="28"/>
      <c r="W663" s="34">
        <v>43541</v>
      </c>
      <c r="X663" s="34">
        <v>43906</v>
      </c>
      <c r="Y663" s="36">
        <v>6058864</v>
      </c>
      <c r="Z663" s="36">
        <v>6058864</v>
      </c>
      <c r="AA663" s="34">
        <v>43607</v>
      </c>
      <c r="AB663" s="32"/>
      <c r="AC663" s="36">
        <v>6058864</v>
      </c>
      <c r="AD663" s="36"/>
      <c r="AE663" s="28" t="s">
        <v>95</v>
      </c>
      <c r="AF663" s="40">
        <f t="shared" si="0"/>
        <v>17</v>
      </c>
      <c r="AG663" s="40">
        <f t="shared" si="1"/>
        <v>3</v>
      </c>
      <c r="AH663" s="40" t="str">
        <f t="shared" si="2"/>
        <v>568363901173</v>
      </c>
      <c r="AI663" s="44">
        <f t="shared" si="3"/>
        <v>6058864</v>
      </c>
      <c r="AJ663" s="47">
        <f>IF(AD663&lt;10000,IFERROR(VLOOKUP(AH663,'BK06'!$X$9:$Y$1196,2,0),""),AD663)</f>
        <v>6058864</v>
      </c>
      <c r="AK663" s="49" t="str">
        <f>IFERROR(VLOOKUP(AH663,'BK06'!$X$9:$Z$1164,3,0),"")</f>
        <v>AC/018P-0347979</v>
      </c>
      <c r="AL663" s="40"/>
      <c r="AM663" s="51" t="str">
        <f t="shared" si="13"/>
        <v>QK co HDBH so 568363901 can phai dong phi 6058864d vao ngay 17/3. Vui long lien he TVV de duoc ho tro thu phi!</v>
      </c>
      <c r="AN663" s="54" t="str">
        <f t="shared" si="5"/>
        <v>0166.511.6969</v>
      </c>
    </row>
    <row r="664" spans="1:40" ht="13.5" customHeight="1">
      <c r="A664" s="25">
        <v>659</v>
      </c>
      <c r="B664" s="28" t="s">
        <v>74</v>
      </c>
      <c r="C664" s="28"/>
      <c r="D664" s="32" t="s">
        <v>80</v>
      </c>
      <c r="E664" s="28" t="s">
        <v>82</v>
      </c>
      <c r="F664" s="32" t="s">
        <v>7749</v>
      </c>
      <c r="G664" s="28" t="s">
        <v>98</v>
      </c>
      <c r="H664" s="32" t="s">
        <v>9553</v>
      </c>
      <c r="I664" s="28" t="s">
        <v>100</v>
      </c>
      <c r="J664" s="32" t="s">
        <v>220</v>
      </c>
      <c r="K664" s="28" t="s">
        <v>219</v>
      </c>
      <c r="L664" s="28" t="s">
        <v>4116</v>
      </c>
      <c r="M664" s="34">
        <v>37722</v>
      </c>
      <c r="N664" s="34"/>
      <c r="O664" s="28" t="s">
        <v>505</v>
      </c>
      <c r="P664" s="28" t="s">
        <v>506</v>
      </c>
      <c r="Q664" s="28" t="s">
        <v>9574</v>
      </c>
      <c r="R664" s="28"/>
      <c r="S664" s="28"/>
      <c r="T664" s="28" t="s">
        <v>9575</v>
      </c>
      <c r="U664" s="28" t="s">
        <v>504</v>
      </c>
      <c r="V664" s="28"/>
      <c r="W664" s="34">
        <v>43561</v>
      </c>
      <c r="X664" s="34">
        <v>43743</v>
      </c>
      <c r="Y664" s="36">
        <v>5005880</v>
      </c>
      <c r="Z664" s="36">
        <v>5005880</v>
      </c>
      <c r="AA664" s="34">
        <v>43591</v>
      </c>
      <c r="AB664" s="32"/>
      <c r="AC664" s="36">
        <v>5005880</v>
      </c>
      <c r="AD664" s="36"/>
      <c r="AE664" s="28" t="s">
        <v>95</v>
      </c>
      <c r="AF664" s="40">
        <f t="shared" si="0"/>
        <v>6</v>
      </c>
      <c r="AG664" s="40">
        <f t="shared" si="1"/>
        <v>4</v>
      </c>
      <c r="AH664" s="40" t="str">
        <f t="shared" si="2"/>
        <v>56866011464</v>
      </c>
      <c r="AI664" s="44">
        <f t="shared" si="3"/>
        <v>5005880</v>
      </c>
      <c r="AJ664" s="47">
        <f>IF(AD664&lt;10000,IFERROR(VLOOKUP(AH664,'BK06'!$X$9:$Y$1196,2,0),""),AD664)</f>
        <v>5005880</v>
      </c>
      <c r="AK664" s="49" t="str">
        <f>IFERROR(VLOOKUP(AH664,'BK06'!$X$9:$Z$1164,3,0),"")</f>
        <v>AC/018P-0349170</v>
      </c>
      <c r="AL664" s="40"/>
      <c r="AM664" s="51"/>
      <c r="AN664" s="54" t="str">
        <f t="shared" si="5"/>
        <v>01653203989</v>
      </c>
    </row>
    <row r="665" spans="1:40" ht="13.5" customHeight="1">
      <c r="A665" s="25">
        <v>660</v>
      </c>
      <c r="B665" s="28" t="s">
        <v>74</v>
      </c>
      <c r="C665" s="28"/>
      <c r="D665" s="32" t="s">
        <v>80</v>
      </c>
      <c r="E665" s="28" t="s">
        <v>82</v>
      </c>
      <c r="F665" s="32" t="s">
        <v>7749</v>
      </c>
      <c r="G665" s="28" t="s">
        <v>98</v>
      </c>
      <c r="H665" s="32" t="s">
        <v>9553</v>
      </c>
      <c r="I665" s="28" t="s">
        <v>100</v>
      </c>
      <c r="J665" s="32" t="s">
        <v>220</v>
      </c>
      <c r="K665" s="28" t="s">
        <v>219</v>
      </c>
      <c r="L665" s="28" t="s">
        <v>4116</v>
      </c>
      <c r="M665" s="34">
        <v>37722</v>
      </c>
      <c r="N665" s="34"/>
      <c r="O665" s="28" t="s">
        <v>512</v>
      </c>
      <c r="P665" s="28" t="s">
        <v>513</v>
      </c>
      <c r="Q665" s="28" t="s">
        <v>9576</v>
      </c>
      <c r="R665" s="28"/>
      <c r="S665" s="28"/>
      <c r="T665" s="28" t="s">
        <v>9577</v>
      </c>
      <c r="U665" s="28" t="s">
        <v>511</v>
      </c>
      <c r="V665" s="28"/>
      <c r="W665" s="34">
        <v>43570</v>
      </c>
      <c r="X665" s="34">
        <v>43935</v>
      </c>
      <c r="Y665" s="36">
        <v>20022640</v>
      </c>
      <c r="Z665" s="36">
        <v>20022640</v>
      </c>
      <c r="AA665" s="34">
        <v>43609</v>
      </c>
      <c r="AB665" s="32"/>
      <c r="AC665" s="36">
        <v>20022640</v>
      </c>
      <c r="AD665" s="36"/>
      <c r="AE665" s="28" t="s">
        <v>95</v>
      </c>
      <c r="AF665" s="40">
        <f t="shared" si="0"/>
        <v>15</v>
      </c>
      <c r="AG665" s="40">
        <f t="shared" si="1"/>
        <v>4</v>
      </c>
      <c r="AH665" s="40" t="str">
        <f t="shared" si="2"/>
        <v>568768010154</v>
      </c>
      <c r="AI665" s="44">
        <f t="shared" si="3"/>
        <v>20022640</v>
      </c>
      <c r="AJ665" s="47">
        <f>IF(AD665&lt;10000,IFERROR(VLOOKUP(AH665,'BK06'!$X$9:$Y$1196,2,0),""),AD665)</f>
        <v>20022640</v>
      </c>
      <c r="AK665" s="49" t="str">
        <f>IFERROR(VLOOKUP(AH665,'BK06'!$X$9:$Z$1164,3,0),"")</f>
        <v>AC/018P-0349198</v>
      </c>
      <c r="AL665" s="40"/>
      <c r="AM665" s="51" t="str">
        <f t="shared" ref="AM665:AM919" si="14">CONCATENATE("QK co HDBH so ",O665," can phai dong phi ",Y665,"d vao ngay ",AF665,"/",AG665,". Vui long lien he TVV de duoc ho tro thu phi","!")</f>
        <v>QK co HDBH so 568768010 can phai dong phi 20022640d vao ngay 15/4. Vui long lien he TVV de duoc ho tro thu phi!</v>
      </c>
      <c r="AN665" s="54" t="str">
        <f t="shared" si="5"/>
        <v>0912392509</v>
      </c>
    </row>
    <row r="666" spans="1:40" ht="13.5" customHeight="1">
      <c r="A666" s="25">
        <v>661</v>
      </c>
      <c r="B666" s="28" t="s">
        <v>74</v>
      </c>
      <c r="C666" s="28"/>
      <c r="D666" s="32" t="s">
        <v>80</v>
      </c>
      <c r="E666" s="28" t="s">
        <v>82</v>
      </c>
      <c r="F666" s="32" t="s">
        <v>7749</v>
      </c>
      <c r="G666" s="28" t="s">
        <v>98</v>
      </c>
      <c r="H666" s="32" t="s">
        <v>9553</v>
      </c>
      <c r="I666" s="28" t="s">
        <v>100</v>
      </c>
      <c r="J666" s="32" t="s">
        <v>220</v>
      </c>
      <c r="K666" s="28" t="s">
        <v>219</v>
      </c>
      <c r="L666" s="28" t="s">
        <v>4116</v>
      </c>
      <c r="M666" s="34">
        <v>37722</v>
      </c>
      <c r="N666" s="34"/>
      <c r="O666" s="28" t="s">
        <v>517</v>
      </c>
      <c r="P666" s="28" t="s">
        <v>518</v>
      </c>
      <c r="Q666" s="28" t="s">
        <v>9578</v>
      </c>
      <c r="R666" s="28"/>
      <c r="S666" s="28"/>
      <c r="T666" s="28" t="s">
        <v>9579</v>
      </c>
      <c r="U666" s="28" t="s">
        <v>516</v>
      </c>
      <c r="V666" s="28"/>
      <c r="W666" s="34">
        <v>43571</v>
      </c>
      <c r="X666" s="34">
        <v>43936</v>
      </c>
      <c r="Y666" s="36">
        <v>10036224</v>
      </c>
      <c r="Z666" s="36">
        <v>10036224</v>
      </c>
      <c r="AA666" s="34">
        <v>43596</v>
      </c>
      <c r="AB666" s="32"/>
      <c r="AC666" s="36">
        <v>10036224</v>
      </c>
      <c r="AD666" s="36"/>
      <c r="AE666" s="28" t="s">
        <v>95</v>
      </c>
      <c r="AF666" s="40">
        <f t="shared" si="0"/>
        <v>16</v>
      </c>
      <c r="AG666" s="40">
        <f t="shared" si="1"/>
        <v>4</v>
      </c>
      <c r="AH666" s="40" t="str">
        <f t="shared" si="2"/>
        <v>568565010164</v>
      </c>
      <c r="AI666" s="44">
        <f t="shared" si="3"/>
        <v>10036224</v>
      </c>
      <c r="AJ666" s="47">
        <f>IF(AD666&lt;10000,IFERROR(VLOOKUP(AH666,'BK06'!$X$9:$Y$1196,2,0),""),AD666)</f>
        <v>10036224</v>
      </c>
      <c r="AK666" s="49" t="str">
        <f>IFERROR(VLOOKUP(AH666,'BK06'!$X$9:$Z$1164,3,0),"")</f>
        <v>AC/018P-0349204</v>
      </c>
      <c r="AL666" s="40"/>
      <c r="AM666" s="51" t="str">
        <f t="shared" si="14"/>
        <v>QK co HDBH so 568565010 can phai dong phi 10036224d vao ngay 16/4. Vui long lien he TVV de duoc ho tro thu phi!</v>
      </c>
      <c r="AN666" s="54" t="str">
        <f t="shared" si="5"/>
        <v>01626010408</v>
      </c>
    </row>
    <row r="667" spans="1:40" ht="13.5" customHeight="1">
      <c r="A667" s="25">
        <v>662</v>
      </c>
      <c r="B667" s="28" t="s">
        <v>74</v>
      </c>
      <c r="C667" s="28"/>
      <c r="D667" s="32" t="s">
        <v>80</v>
      </c>
      <c r="E667" s="28" t="s">
        <v>82</v>
      </c>
      <c r="F667" s="32" t="s">
        <v>7749</v>
      </c>
      <c r="G667" s="28" t="s">
        <v>98</v>
      </c>
      <c r="H667" s="32" t="s">
        <v>9553</v>
      </c>
      <c r="I667" s="28" t="s">
        <v>100</v>
      </c>
      <c r="J667" s="32" t="s">
        <v>220</v>
      </c>
      <c r="K667" s="28" t="s">
        <v>219</v>
      </c>
      <c r="L667" s="28" t="s">
        <v>4116</v>
      </c>
      <c r="M667" s="34">
        <v>37722</v>
      </c>
      <c r="N667" s="34"/>
      <c r="O667" s="28" t="s">
        <v>527</v>
      </c>
      <c r="P667" s="28" t="s">
        <v>528</v>
      </c>
      <c r="Q667" s="28" t="s">
        <v>9580</v>
      </c>
      <c r="R667" s="28"/>
      <c r="S667" s="28" t="s">
        <v>9581</v>
      </c>
      <c r="T667" s="28" t="s">
        <v>9582</v>
      </c>
      <c r="U667" s="28" t="s">
        <v>526</v>
      </c>
      <c r="V667" s="28"/>
      <c r="W667" s="34">
        <v>43572</v>
      </c>
      <c r="X667" s="34">
        <v>43601</v>
      </c>
      <c r="Y667" s="36">
        <v>1003200</v>
      </c>
      <c r="Z667" s="36">
        <v>1003200</v>
      </c>
      <c r="AA667" s="34">
        <v>43603</v>
      </c>
      <c r="AB667" s="32"/>
      <c r="AC667" s="36">
        <v>1003200</v>
      </c>
      <c r="AD667" s="36"/>
      <c r="AE667" s="28" t="s">
        <v>95</v>
      </c>
      <c r="AF667" s="40">
        <f t="shared" si="0"/>
        <v>17</v>
      </c>
      <c r="AG667" s="40">
        <f t="shared" si="1"/>
        <v>4</v>
      </c>
      <c r="AH667" s="40" t="str">
        <f t="shared" si="2"/>
        <v>568291184174</v>
      </c>
      <c r="AI667" s="44">
        <f t="shared" si="3"/>
        <v>1003200</v>
      </c>
      <c r="AJ667" s="47">
        <f>IF(AD667&lt;10000,IFERROR(VLOOKUP(AH667,'BK06'!$X$9:$Y$1196,2,0),""),AD667)</f>
        <v>1003200</v>
      </c>
      <c r="AK667" s="49" t="str">
        <f>IFERROR(VLOOKUP(AH667,'BK06'!$X$9:$Z$1164,3,0),"")</f>
        <v>AC/018P-0349207</v>
      </c>
      <c r="AL667" s="40"/>
      <c r="AM667" s="51" t="str">
        <f t="shared" si="14"/>
        <v>QK co HDBH so 568291184 can phai dong phi 1003200d vao ngay 17/4. Vui long lien he TVV de duoc ho tro thu phi!</v>
      </c>
      <c r="AN667" s="54" t="str">
        <f t="shared" si="5"/>
        <v>016795022660962 156 038</v>
      </c>
    </row>
    <row r="668" spans="1:40" ht="13.5" customHeight="1">
      <c r="A668" s="25">
        <v>663</v>
      </c>
      <c r="B668" s="28" t="s">
        <v>74</v>
      </c>
      <c r="C668" s="28"/>
      <c r="D668" s="32" t="s">
        <v>80</v>
      </c>
      <c r="E668" s="28" t="s">
        <v>82</v>
      </c>
      <c r="F668" s="32" t="s">
        <v>7749</v>
      </c>
      <c r="G668" s="28" t="s">
        <v>98</v>
      </c>
      <c r="H668" s="32" t="s">
        <v>9553</v>
      </c>
      <c r="I668" s="28" t="s">
        <v>100</v>
      </c>
      <c r="J668" s="32" t="s">
        <v>220</v>
      </c>
      <c r="K668" s="28" t="s">
        <v>219</v>
      </c>
      <c r="L668" s="28" t="s">
        <v>4116</v>
      </c>
      <c r="M668" s="34">
        <v>37722</v>
      </c>
      <c r="N668" s="34"/>
      <c r="O668" s="28" t="s">
        <v>531</v>
      </c>
      <c r="P668" s="28" t="s">
        <v>532</v>
      </c>
      <c r="Q668" s="28" t="s">
        <v>9580</v>
      </c>
      <c r="R668" s="28"/>
      <c r="S668" s="28"/>
      <c r="T668" s="28" t="s">
        <v>9583</v>
      </c>
      <c r="U668" s="28" t="s">
        <v>530</v>
      </c>
      <c r="V668" s="28"/>
      <c r="W668" s="34">
        <v>43576</v>
      </c>
      <c r="X668" s="34">
        <v>43758</v>
      </c>
      <c r="Y668" s="36">
        <v>6024696</v>
      </c>
      <c r="Z668" s="36">
        <v>6024696</v>
      </c>
      <c r="AA668" s="34">
        <v>43596</v>
      </c>
      <c r="AB668" s="32"/>
      <c r="AC668" s="36">
        <v>6024696</v>
      </c>
      <c r="AD668" s="36"/>
      <c r="AE668" s="28" t="s">
        <v>95</v>
      </c>
      <c r="AF668" s="40">
        <f t="shared" si="0"/>
        <v>21</v>
      </c>
      <c r="AG668" s="40">
        <f t="shared" si="1"/>
        <v>4</v>
      </c>
      <c r="AH668" s="40" t="str">
        <f t="shared" si="2"/>
        <v>568305022214</v>
      </c>
      <c r="AI668" s="44">
        <f t="shared" si="3"/>
        <v>6024696</v>
      </c>
      <c r="AJ668" s="47">
        <f>IF(AD668&lt;10000,IFERROR(VLOOKUP(AH668,'BK06'!$X$9:$Y$1196,2,0),""),AD668)</f>
        <v>6024696</v>
      </c>
      <c r="AK668" s="49" t="str">
        <f>IFERROR(VLOOKUP(AH668,'BK06'!$X$9:$Z$1164,3,0),"")</f>
        <v>AC/018P-0349214</v>
      </c>
      <c r="AL668" s="40"/>
      <c r="AM668" s="51" t="str">
        <f t="shared" si="14"/>
        <v>QK co HDBH so 568305022 can phai dong phi 6024696d vao ngay 21/4. Vui long lien he TVV de duoc ho tro thu phi!</v>
      </c>
      <c r="AN668" s="54" t="str">
        <f t="shared" si="5"/>
        <v>01687 556 288</v>
      </c>
    </row>
    <row r="669" spans="1:40" ht="13.5" customHeight="1">
      <c r="A669" s="25">
        <v>664</v>
      </c>
      <c r="B669" s="28" t="s">
        <v>74</v>
      </c>
      <c r="C669" s="28"/>
      <c r="D669" s="32" t="s">
        <v>80</v>
      </c>
      <c r="E669" s="28" t="s">
        <v>82</v>
      </c>
      <c r="F669" s="32" t="s">
        <v>7749</v>
      </c>
      <c r="G669" s="28" t="s">
        <v>98</v>
      </c>
      <c r="H669" s="32" t="s">
        <v>9553</v>
      </c>
      <c r="I669" s="28" t="s">
        <v>100</v>
      </c>
      <c r="J669" s="32" t="s">
        <v>220</v>
      </c>
      <c r="K669" s="28" t="s">
        <v>219</v>
      </c>
      <c r="L669" s="28" t="s">
        <v>4116</v>
      </c>
      <c r="M669" s="34">
        <v>37722</v>
      </c>
      <c r="N669" s="34"/>
      <c r="O669" s="28" t="s">
        <v>9584</v>
      </c>
      <c r="P669" s="28" t="s">
        <v>1750</v>
      </c>
      <c r="Q669" s="28" t="s">
        <v>9585</v>
      </c>
      <c r="R669" s="28"/>
      <c r="S669" s="28"/>
      <c r="T669" s="28" t="s">
        <v>9586</v>
      </c>
      <c r="U669" s="28" t="s">
        <v>9587</v>
      </c>
      <c r="V669" s="28"/>
      <c r="W669" s="34">
        <v>43577</v>
      </c>
      <c r="X669" s="34">
        <v>43606</v>
      </c>
      <c r="Y669" s="36">
        <v>1053000</v>
      </c>
      <c r="Z669" s="36"/>
      <c r="AA669" s="34"/>
      <c r="AB669" s="32"/>
      <c r="AC669" s="36">
        <v>1053000</v>
      </c>
      <c r="AD669" s="36"/>
      <c r="AE669" s="28" t="s">
        <v>95</v>
      </c>
      <c r="AF669" s="40">
        <f t="shared" si="0"/>
        <v>22</v>
      </c>
      <c r="AG669" s="40">
        <f t="shared" si="1"/>
        <v>4</v>
      </c>
      <c r="AH669" s="40" t="str">
        <f t="shared" si="2"/>
        <v>568514840224</v>
      </c>
      <c r="AI669" s="44">
        <f t="shared" si="3"/>
        <v>1053000</v>
      </c>
      <c r="AJ669" s="47" t="str">
        <f>IF(AD669&lt;10000,IFERROR(VLOOKUP(AH669,'BK06'!$X$9:$Y$1196,2,0),""),AD669)</f>
        <v/>
      </c>
      <c r="AK669" s="49" t="str">
        <f>IFERROR(VLOOKUP(AH669,'BK06'!$X$9:$Z$1164,3,0),"")</f>
        <v/>
      </c>
      <c r="AL669" s="40"/>
      <c r="AM669" s="51" t="str">
        <f t="shared" si="14"/>
        <v>QK co HDBH so 568514840 can phai dong phi 1053000d vao ngay 22/4. Vui long lien he TVV de duoc ho tro thu phi!</v>
      </c>
      <c r="AN669" s="54" t="str">
        <f t="shared" si="5"/>
        <v>0966201993</v>
      </c>
    </row>
    <row r="670" spans="1:40" ht="13.5" customHeight="1">
      <c r="A670" s="25">
        <v>665</v>
      </c>
      <c r="B670" s="28" t="s">
        <v>74</v>
      </c>
      <c r="C670" s="28"/>
      <c r="D670" s="32" t="s">
        <v>80</v>
      </c>
      <c r="E670" s="28" t="s">
        <v>82</v>
      </c>
      <c r="F670" s="32" t="s">
        <v>7749</v>
      </c>
      <c r="G670" s="28" t="s">
        <v>98</v>
      </c>
      <c r="H670" s="32" t="s">
        <v>9553</v>
      </c>
      <c r="I670" s="28" t="s">
        <v>100</v>
      </c>
      <c r="J670" s="32" t="s">
        <v>220</v>
      </c>
      <c r="K670" s="28" t="s">
        <v>219</v>
      </c>
      <c r="L670" s="28" t="s">
        <v>4116</v>
      </c>
      <c r="M670" s="34">
        <v>37722</v>
      </c>
      <c r="N670" s="34"/>
      <c r="O670" s="28" t="s">
        <v>537</v>
      </c>
      <c r="P670" s="28" t="s">
        <v>538</v>
      </c>
      <c r="Q670" s="28" t="s">
        <v>9588</v>
      </c>
      <c r="R670" s="28" t="s">
        <v>9589</v>
      </c>
      <c r="S670" s="28"/>
      <c r="T670" s="28" t="s">
        <v>9579</v>
      </c>
      <c r="U670" s="28" t="s">
        <v>536</v>
      </c>
      <c r="V670" s="28"/>
      <c r="W670" s="34">
        <v>43579</v>
      </c>
      <c r="X670" s="34">
        <v>43944</v>
      </c>
      <c r="Y670" s="36">
        <v>6036224</v>
      </c>
      <c r="Z670" s="36">
        <v>6036224</v>
      </c>
      <c r="AA670" s="34">
        <v>43596</v>
      </c>
      <c r="AB670" s="32"/>
      <c r="AC670" s="36">
        <v>6036224</v>
      </c>
      <c r="AD670" s="36"/>
      <c r="AE670" s="28" t="s">
        <v>95</v>
      </c>
      <c r="AF670" s="40">
        <f t="shared" si="0"/>
        <v>24</v>
      </c>
      <c r="AG670" s="40">
        <f t="shared" si="1"/>
        <v>4</v>
      </c>
      <c r="AH670" s="40" t="str">
        <f t="shared" si="2"/>
        <v>568384391244</v>
      </c>
      <c r="AI670" s="44">
        <f t="shared" si="3"/>
        <v>6036224</v>
      </c>
      <c r="AJ670" s="47">
        <f>IF(AD670&lt;10000,IFERROR(VLOOKUP(AH670,'BK06'!$X$9:$Y$1196,2,0),""),AD670)</f>
        <v>6036224</v>
      </c>
      <c r="AK670" s="49" t="str">
        <f>IFERROR(VLOOKUP(AH670,'BK06'!$X$9:$Z$1164,3,0),"")</f>
        <v>AC/018P-0349229</v>
      </c>
      <c r="AL670" s="40"/>
      <c r="AM670" s="51" t="str">
        <f t="shared" si="14"/>
        <v>QK co HDBH so 568384391 can phai dong phi 6036224d vao ngay 24/4. Vui long lien he TVV de duoc ho tro thu phi!</v>
      </c>
      <c r="AN670" s="54" t="str">
        <f t="shared" si="5"/>
        <v>0162601040801673 524 856</v>
      </c>
    </row>
    <row r="671" spans="1:40" ht="13.5" customHeight="1">
      <c r="A671" s="25">
        <v>666</v>
      </c>
      <c r="B671" s="28" t="s">
        <v>74</v>
      </c>
      <c r="C671" s="28"/>
      <c r="D671" s="32" t="s">
        <v>80</v>
      </c>
      <c r="E671" s="28" t="s">
        <v>82</v>
      </c>
      <c r="F671" s="32" t="s">
        <v>7749</v>
      </c>
      <c r="G671" s="28" t="s">
        <v>98</v>
      </c>
      <c r="H671" s="32" t="s">
        <v>9553</v>
      </c>
      <c r="I671" s="28" t="s">
        <v>100</v>
      </c>
      <c r="J671" s="32" t="s">
        <v>220</v>
      </c>
      <c r="K671" s="28" t="s">
        <v>219</v>
      </c>
      <c r="L671" s="28" t="s">
        <v>4116</v>
      </c>
      <c r="M671" s="34">
        <v>37722</v>
      </c>
      <c r="N671" s="34"/>
      <c r="O671" s="28" t="s">
        <v>2879</v>
      </c>
      <c r="P671" s="28" t="s">
        <v>2880</v>
      </c>
      <c r="Q671" s="28" t="s">
        <v>9457</v>
      </c>
      <c r="R671" s="28"/>
      <c r="S671" s="28"/>
      <c r="T671" s="28" t="s">
        <v>9590</v>
      </c>
      <c r="U671" s="28" t="s">
        <v>2878</v>
      </c>
      <c r="V671" s="28"/>
      <c r="W671" s="34">
        <v>43586</v>
      </c>
      <c r="X671" s="34">
        <v>43677</v>
      </c>
      <c r="Y671" s="36">
        <v>1500000</v>
      </c>
      <c r="Z671" s="36">
        <v>1500000</v>
      </c>
      <c r="AA671" s="34">
        <v>43603</v>
      </c>
      <c r="AB671" s="32"/>
      <c r="AC671" s="36">
        <v>1500000</v>
      </c>
      <c r="AD671" s="36"/>
      <c r="AE671" s="28" t="s">
        <v>95</v>
      </c>
      <c r="AF671" s="40">
        <f t="shared" si="0"/>
        <v>1</v>
      </c>
      <c r="AG671" s="40">
        <f t="shared" si="1"/>
        <v>5</v>
      </c>
      <c r="AH671" s="40" t="str">
        <f t="shared" si="2"/>
        <v>56816381315</v>
      </c>
      <c r="AI671" s="44">
        <f t="shared" si="3"/>
        <v>1500000</v>
      </c>
      <c r="AJ671" s="47">
        <f>IF(AD671&lt;10000,IFERROR(VLOOKUP(AH671,'BK06'!$X$9:$Y$1196,2,0),""),AD671)</f>
        <v>1500000</v>
      </c>
      <c r="AK671" s="49" t="str">
        <f>IFERROR(VLOOKUP(AH671,'BK06'!$X$9:$Z$1164,3,0),"")</f>
        <v>AC/018P-0350412</v>
      </c>
      <c r="AL671" s="40"/>
      <c r="AM671" s="51" t="str">
        <f t="shared" si="14"/>
        <v>QK co HDBH so 568163813 can phai dong phi 1500000d vao ngay 1/5. Vui long lien he TVV de duoc ho tro thu phi!</v>
      </c>
      <c r="AN671" s="54" t="str">
        <f t="shared" si="5"/>
        <v>01692412333</v>
      </c>
    </row>
    <row r="672" spans="1:40" ht="13.5" customHeight="1">
      <c r="A672" s="25">
        <v>667</v>
      </c>
      <c r="B672" s="28" t="s">
        <v>74</v>
      </c>
      <c r="C672" s="28"/>
      <c r="D672" s="32" t="s">
        <v>80</v>
      </c>
      <c r="E672" s="28" t="s">
        <v>82</v>
      </c>
      <c r="F672" s="32" t="s">
        <v>7749</v>
      </c>
      <c r="G672" s="28" t="s">
        <v>98</v>
      </c>
      <c r="H672" s="32" t="s">
        <v>9553</v>
      </c>
      <c r="I672" s="28" t="s">
        <v>100</v>
      </c>
      <c r="J672" s="32" t="s">
        <v>220</v>
      </c>
      <c r="K672" s="28" t="s">
        <v>219</v>
      </c>
      <c r="L672" s="28" t="s">
        <v>4116</v>
      </c>
      <c r="M672" s="34">
        <v>37722</v>
      </c>
      <c r="N672" s="34"/>
      <c r="O672" s="28" t="s">
        <v>2891</v>
      </c>
      <c r="P672" s="28" t="s">
        <v>538</v>
      </c>
      <c r="Q672" s="28" t="s">
        <v>9591</v>
      </c>
      <c r="R672" s="28"/>
      <c r="S672" s="28"/>
      <c r="T672" s="28" t="s">
        <v>9592</v>
      </c>
      <c r="U672" s="28" t="s">
        <v>2890</v>
      </c>
      <c r="V672" s="28"/>
      <c r="W672" s="34">
        <v>43587</v>
      </c>
      <c r="X672" s="34">
        <v>43678</v>
      </c>
      <c r="Y672" s="36">
        <v>1000000</v>
      </c>
      <c r="Z672" s="36">
        <v>1000000</v>
      </c>
      <c r="AA672" s="34">
        <v>43603</v>
      </c>
      <c r="AB672" s="32"/>
      <c r="AC672" s="36">
        <v>1000000</v>
      </c>
      <c r="AD672" s="36"/>
      <c r="AE672" s="28" t="s">
        <v>95</v>
      </c>
      <c r="AF672" s="40">
        <f t="shared" si="0"/>
        <v>2</v>
      </c>
      <c r="AG672" s="40">
        <f t="shared" si="1"/>
        <v>5</v>
      </c>
      <c r="AH672" s="40" t="str">
        <f t="shared" si="2"/>
        <v>56827097225</v>
      </c>
      <c r="AI672" s="44">
        <f t="shared" si="3"/>
        <v>1000000</v>
      </c>
      <c r="AJ672" s="47">
        <f>IF(AD672&lt;10000,IFERROR(VLOOKUP(AH672,'BK06'!$X$9:$Y$1196,2,0),""),AD672)</f>
        <v>1000000</v>
      </c>
      <c r="AK672" s="49" t="str">
        <f>IFERROR(VLOOKUP(AH672,'BK06'!$X$9:$Z$1164,3,0),"")</f>
        <v>AC/018P-0350415</v>
      </c>
      <c r="AL672" s="40"/>
      <c r="AM672" s="51" t="str">
        <f t="shared" si="14"/>
        <v>QK co HDBH so 568270972 can phai dong phi 1000000d vao ngay 2/5. Vui long lien he TVV de duoc ho tro thu phi!</v>
      </c>
      <c r="AN672" s="54" t="str">
        <f t="shared" si="5"/>
        <v>0987690816</v>
      </c>
    </row>
    <row r="673" spans="1:40" ht="13.5" customHeight="1">
      <c r="A673" s="25">
        <v>668</v>
      </c>
      <c r="B673" s="28" t="s">
        <v>74</v>
      </c>
      <c r="C673" s="28"/>
      <c r="D673" s="32" t="s">
        <v>80</v>
      </c>
      <c r="E673" s="28" t="s">
        <v>82</v>
      </c>
      <c r="F673" s="32" t="s">
        <v>7749</v>
      </c>
      <c r="G673" s="28" t="s">
        <v>98</v>
      </c>
      <c r="H673" s="32" t="s">
        <v>9553</v>
      </c>
      <c r="I673" s="28" t="s">
        <v>100</v>
      </c>
      <c r="J673" s="32" t="s">
        <v>220</v>
      </c>
      <c r="K673" s="28" t="s">
        <v>219</v>
      </c>
      <c r="L673" s="28" t="s">
        <v>4116</v>
      </c>
      <c r="M673" s="34">
        <v>37722</v>
      </c>
      <c r="N673" s="34"/>
      <c r="O673" s="28" t="s">
        <v>2894</v>
      </c>
      <c r="P673" s="28" t="s">
        <v>2895</v>
      </c>
      <c r="Q673" s="28" t="s">
        <v>9593</v>
      </c>
      <c r="R673" s="28"/>
      <c r="S673" s="28"/>
      <c r="T673" s="28" t="s">
        <v>9594</v>
      </c>
      <c r="U673" s="28" t="s">
        <v>2893</v>
      </c>
      <c r="V673" s="28"/>
      <c r="W673" s="34">
        <v>43587</v>
      </c>
      <c r="X673" s="34">
        <v>43770</v>
      </c>
      <c r="Y673" s="36">
        <v>4998816</v>
      </c>
      <c r="Z673" s="36">
        <v>4998816</v>
      </c>
      <c r="AA673" s="34">
        <v>43603</v>
      </c>
      <c r="AB673" s="32"/>
      <c r="AC673" s="36">
        <v>4998816</v>
      </c>
      <c r="AD673" s="36"/>
      <c r="AE673" s="28" t="s">
        <v>95</v>
      </c>
      <c r="AF673" s="40">
        <f t="shared" si="0"/>
        <v>2</v>
      </c>
      <c r="AG673" s="40">
        <f t="shared" si="1"/>
        <v>5</v>
      </c>
      <c r="AH673" s="40" t="str">
        <f t="shared" si="2"/>
        <v>56867599425</v>
      </c>
      <c r="AI673" s="44">
        <f t="shared" si="3"/>
        <v>4998816</v>
      </c>
      <c r="AJ673" s="47">
        <f>IF(AD673&lt;10000,IFERROR(VLOOKUP(AH673,'BK06'!$X$9:$Y$1196,2,0),""),AD673)</f>
        <v>4998816</v>
      </c>
      <c r="AK673" s="49" t="str">
        <f>IFERROR(VLOOKUP(AH673,'BK06'!$X$9:$Z$1164,3,0),"")</f>
        <v>AC/018P-0350416</v>
      </c>
      <c r="AL673" s="40"/>
      <c r="AM673" s="51" t="str">
        <f t="shared" si="14"/>
        <v>QK co HDBH so 568675994 can phai dong phi 4998816d vao ngay 2/5. Vui long lien he TVV de duoc ho tro thu phi!</v>
      </c>
      <c r="AN673" s="54" t="str">
        <f t="shared" si="5"/>
        <v>0969760896</v>
      </c>
    </row>
    <row r="674" spans="1:40" ht="13.5" customHeight="1">
      <c r="A674" s="25">
        <v>669</v>
      </c>
      <c r="B674" s="28" t="s">
        <v>74</v>
      </c>
      <c r="C674" s="28"/>
      <c r="D674" s="32" t="s">
        <v>80</v>
      </c>
      <c r="E674" s="28" t="s">
        <v>82</v>
      </c>
      <c r="F674" s="32" t="s">
        <v>7749</v>
      </c>
      <c r="G674" s="28" t="s">
        <v>98</v>
      </c>
      <c r="H674" s="32" t="s">
        <v>9553</v>
      </c>
      <c r="I674" s="28" t="s">
        <v>100</v>
      </c>
      <c r="J674" s="32" t="s">
        <v>220</v>
      </c>
      <c r="K674" s="28" t="s">
        <v>219</v>
      </c>
      <c r="L674" s="28" t="s">
        <v>4116</v>
      </c>
      <c r="M674" s="34">
        <v>37722</v>
      </c>
      <c r="N674" s="34"/>
      <c r="O674" s="28" t="s">
        <v>2900</v>
      </c>
      <c r="P674" s="28" t="s">
        <v>2901</v>
      </c>
      <c r="Q674" s="28" t="s">
        <v>9595</v>
      </c>
      <c r="R674" s="28"/>
      <c r="S674" s="28"/>
      <c r="T674" s="28" t="s">
        <v>9596</v>
      </c>
      <c r="U674" s="28" t="s">
        <v>2899</v>
      </c>
      <c r="V674" s="28"/>
      <c r="W674" s="34">
        <v>43587</v>
      </c>
      <c r="X674" s="34">
        <v>43678</v>
      </c>
      <c r="Y674" s="36">
        <v>2002970</v>
      </c>
      <c r="Z674" s="36">
        <v>2002970</v>
      </c>
      <c r="AA674" s="34">
        <v>43603</v>
      </c>
      <c r="AB674" s="32"/>
      <c r="AC674" s="36">
        <v>2002970</v>
      </c>
      <c r="AD674" s="36"/>
      <c r="AE674" s="28" t="s">
        <v>95</v>
      </c>
      <c r="AF674" s="40">
        <f t="shared" si="0"/>
        <v>2</v>
      </c>
      <c r="AG674" s="40">
        <f t="shared" si="1"/>
        <v>5</v>
      </c>
      <c r="AH674" s="40" t="str">
        <f t="shared" si="2"/>
        <v>56867995025</v>
      </c>
      <c r="AI674" s="44">
        <f t="shared" si="3"/>
        <v>2002970</v>
      </c>
      <c r="AJ674" s="47">
        <f>IF(AD674&lt;10000,IFERROR(VLOOKUP(AH674,'BK06'!$X$9:$Y$1196,2,0),""),AD674)</f>
        <v>2002970</v>
      </c>
      <c r="AK674" s="49" t="str">
        <f>IFERROR(VLOOKUP(AH674,'BK06'!$X$9:$Z$1164,3,0),"")</f>
        <v>AC/018P-0350417</v>
      </c>
      <c r="AL674" s="40"/>
      <c r="AM674" s="51" t="str">
        <f t="shared" si="14"/>
        <v>QK co HDBH so 568679950 can phai dong phi 2002970d vao ngay 2/5. Vui long lien he TVV de duoc ho tro thu phi!</v>
      </c>
      <c r="AN674" s="54" t="str">
        <f t="shared" si="5"/>
        <v>0949132388</v>
      </c>
    </row>
    <row r="675" spans="1:40" ht="13.5" customHeight="1">
      <c r="A675" s="25">
        <v>670</v>
      </c>
      <c r="B675" s="28" t="s">
        <v>74</v>
      </c>
      <c r="C675" s="28"/>
      <c r="D675" s="32" t="s">
        <v>80</v>
      </c>
      <c r="E675" s="28" t="s">
        <v>82</v>
      </c>
      <c r="F675" s="32" t="s">
        <v>7749</v>
      </c>
      <c r="G675" s="28" t="s">
        <v>98</v>
      </c>
      <c r="H675" s="32" t="s">
        <v>9553</v>
      </c>
      <c r="I675" s="28" t="s">
        <v>100</v>
      </c>
      <c r="J675" s="32" t="s">
        <v>220</v>
      </c>
      <c r="K675" s="28" t="s">
        <v>219</v>
      </c>
      <c r="L675" s="28" t="s">
        <v>4116</v>
      </c>
      <c r="M675" s="34">
        <v>37722</v>
      </c>
      <c r="N675" s="34"/>
      <c r="O675" s="28" t="s">
        <v>2887</v>
      </c>
      <c r="P675" s="28" t="s">
        <v>2888</v>
      </c>
      <c r="Q675" s="28" t="s">
        <v>9457</v>
      </c>
      <c r="R675" s="28"/>
      <c r="S675" s="28"/>
      <c r="T675" s="28" t="s">
        <v>9597</v>
      </c>
      <c r="U675" s="28" t="s">
        <v>2886</v>
      </c>
      <c r="V675" s="28"/>
      <c r="W675" s="34">
        <v>43587</v>
      </c>
      <c r="X675" s="34">
        <v>43678</v>
      </c>
      <c r="Y675" s="36">
        <v>1500000</v>
      </c>
      <c r="Z675" s="36">
        <v>1500000</v>
      </c>
      <c r="AA675" s="34">
        <v>43603</v>
      </c>
      <c r="AB675" s="32"/>
      <c r="AC675" s="36">
        <v>1500000</v>
      </c>
      <c r="AD675" s="36"/>
      <c r="AE675" s="28" t="s">
        <v>95</v>
      </c>
      <c r="AF675" s="40">
        <f t="shared" si="0"/>
        <v>2</v>
      </c>
      <c r="AG675" s="40">
        <f t="shared" si="1"/>
        <v>5</v>
      </c>
      <c r="AH675" s="40" t="str">
        <f t="shared" si="2"/>
        <v>56816336625</v>
      </c>
      <c r="AI675" s="44">
        <f t="shared" si="3"/>
        <v>1500000</v>
      </c>
      <c r="AJ675" s="47">
        <f>IF(AD675&lt;10000,IFERROR(VLOOKUP(AH675,'BK06'!$X$9:$Y$1196,2,0),""),AD675)</f>
        <v>1500000</v>
      </c>
      <c r="AK675" s="49" t="str">
        <f>IFERROR(VLOOKUP(AH675,'BK06'!$X$9:$Z$1164,3,0),"")</f>
        <v>AC/018P-0350414</v>
      </c>
      <c r="AL675" s="40"/>
      <c r="AM675" s="51" t="str">
        <f t="shared" si="14"/>
        <v>QK co HDBH so 568163366 can phai dong phi 1500000d vao ngay 2/5. Vui long lien he TVV de duoc ho tro thu phi!</v>
      </c>
      <c r="AN675" s="54" t="str">
        <f t="shared" si="5"/>
        <v>0972196322</v>
      </c>
    </row>
    <row r="676" spans="1:40" ht="13.5" customHeight="1">
      <c r="A676" s="25">
        <v>671</v>
      </c>
      <c r="B676" s="28" t="s">
        <v>74</v>
      </c>
      <c r="C676" s="28"/>
      <c r="D676" s="32" t="s">
        <v>80</v>
      </c>
      <c r="E676" s="28" t="s">
        <v>82</v>
      </c>
      <c r="F676" s="32" t="s">
        <v>7749</v>
      </c>
      <c r="G676" s="28" t="s">
        <v>98</v>
      </c>
      <c r="H676" s="32" t="s">
        <v>9553</v>
      </c>
      <c r="I676" s="28" t="s">
        <v>100</v>
      </c>
      <c r="J676" s="32" t="s">
        <v>220</v>
      </c>
      <c r="K676" s="28" t="s">
        <v>219</v>
      </c>
      <c r="L676" s="28" t="s">
        <v>4116</v>
      </c>
      <c r="M676" s="34">
        <v>37722</v>
      </c>
      <c r="N676" s="34"/>
      <c r="O676" s="28" t="s">
        <v>2883</v>
      </c>
      <c r="P676" s="28" t="s">
        <v>2884</v>
      </c>
      <c r="Q676" s="28" t="s">
        <v>9598</v>
      </c>
      <c r="R676" s="28"/>
      <c r="S676" s="28"/>
      <c r="T676" s="28" t="s">
        <v>9599</v>
      </c>
      <c r="U676" s="28" t="s">
        <v>2882</v>
      </c>
      <c r="V676" s="28"/>
      <c r="W676" s="34">
        <v>43587</v>
      </c>
      <c r="X676" s="34">
        <v>43678</v>
      </c>
      <c r="Y676" s="36">
        <v>1500000</v>
      </c>
      <c r="Z676" s="36">
        <v>1500000</v>
      </c>
      <c r="AA676" s="34">
        <v>43609</v>
      </c>
      <c r="AB676" s="32"/>
      <c r="AC676" s="36">
        <v>1500000</v>
      </c>
      <c r="AD676" s="36"/>
      <c r="AE676" s="28" t="s">
        <v>95</v>
      </c>
      <c r="AF676" s="40">
        <f t="shared" si="0"/>
        <v>2</v>
      </c>
      <c r="AG676" s="40">
        <f t="shared" si="1"/>
        <v>5</v>
      </c>
      <c r="AH676" s="40" t="str">
        <f t="shared" si="2"/>
        <v>56808111425</v>
      </c>
      <c r="AI676" s="44">
        <f t="shared" si="3"/>
        <v>1500000</v>
      </c>
      <c r="AJ676" s="47">
        <f>IF(AD676&lt;10000,IFERROR(VLOOKUP(AH676,'BK06'!$X$9:$Y$1196,2,0),""),AD676)</f>
        <v>1500000</v>
      </c>
      <c r="AK676" s="49" t="str">
        <f>IFERROR(VLOOKUP(AH676,'BK06'!$X$9:$Z$1164,3,0),"")</f>
        <v>AC/018P-0350413</v>
      </c>
      <c r="AL676" s="40"/>
      <c r="AM676" s="51" t="str">
        <f t="shared" si="14"/>
        <v>QK co HDBH so 568081114 can phai dong phi 1500000d vao ngay 2/5. Vui long lien he TVV de duoc ho tro thu phi!</v>
      </c>
      <c r="AN676" s="54" t="str">
        <f t="shared" si="5"/>
        <v>0975411808</v>
      </c>
    </row>
    <row r="677" spans="1:40" ht="13.5" customHeight="1">
      <c r="A677" s="25">
        <v>672</v>
      </c>
      <c r="B677" s="28" t="s">
        <v>74</v>
      </c>
      <c r="C677" s="28"/>
      <c r="D677" s="32" t="s">
        <v>80</v>
      </c>
      <c r="E677" s="28" t="s">
        <v>82</v>
      </c>
      <c r="F677" s="32" t="s">
        <v>7749</v>
      </c>
      <c r="G677" s="28" t="s">
        <v>98</v>
      </c>
      <c r="H677" s="32" t="s">
        <v>9553</v>
      </c>
      <c r="I677" s="28" t="s">
        <v>100</v>
      </c>
      <c r="J677" s="32" t="s">
        <v>220</v>
      </c>
      <c r="K677" s="28" t="s">
        <v>219</v>
      </c>
      <c r="L677" s="28" t="s">
        <v>4116</v>
      </c>
      <c r="M677" s="34">
        <v>37722</v>
      </c>
      <c r="N677" s="34"/>
      <c r="O677" s="28" t="s">
        <v>2916</v>
      </c>
      <c r="P677" s="28" t="s">
        <v>862</v>
      </c>
      <c r="Q677" s="28" t="s">
        <v>9566</v>
      </c>
      <c r="R677" s="28"/>
      <c r="S677" s="28"/>
      <c r="T677" s="28" t="s">
        <v>8103</v>
      </c>
      <c r="U677" s="28" t="s">
        <v>2915</v>
      </c>
      <c r="V677" s="28"/>
      <c r="W677" s="34">
        <v>43588</v>
      </c>
      <c r="X677" s="34">
        <v>43618</v>
      </c>
      <c r="Y677" s="36">
        <v>516643</v>
      </c>
      <c r="Z677" s="36">
        <v>516643</v>
      </c>
      <c r="AA677" s="34">
        <v>43607</v>
      </c>
      <c r="AB677" s="32"/>
      <c r="AC677" s="36">
        <v>516643</v>
      </c>
      <c r="AD677" s="36"/>
      <c r="AE677" s="28" t="s">
        <v>95</v>
      </c>
      <c r="AF677" s="40">
        <f t="shared" si="0"/>
        <v>3</v>
      </c>
      <c r="AG677" s="40">
        <f t="shared" si="1"/>
        <v>5</v>
      </c>
      <c r="AH677" s="40" t="str">
        <f t="shared" si="2"/>
        <v>56859147435</v>
      </c>
      <c r="AI677" s="44">
        <f t="shared" si="3"/>
        <v>516643</v>
      </c>
      <c r="AJ677" s="47">
        <f>IF(AD677&lt;10000,IFERROR(VLOOKUP(AH677,'BK06'!$X$9:$Y$1196,2,0),""),AD677)</f>
        <v>516643</v>
      </c>
      <c r="AK677" s="49" t="str">
        <f>IFERROR(VLOOKUP(AH677,'BK06'!$X$9:$Z$1164,3,0),"")</f>
        <v>AC/018P-0350422</v>
      </c>
      <c r="AL677" s="40"/>
      <c r="AM677" s="51" t="str">
        <f t="shared" si="14"/>
        <v>QK co HDBH so 568591474 can phai dong phi 516643d vao ngay 3/5. Vui long lien he TVV de duoc ho tro thu phi!</v>
      </c>
      <c r="AN677" s="54" t="str">
        <f t="shared" si="5"/>
        <v>0977068242</v>
      </c>
    </row>
    <row r="678" spans="1:40" ht="13.5" customHeight="1">
      <c r="A678" s="25">
        <v>673</v>
      </c>
      <c r="B678" s="28" t="s">
        <v>74</v>
      </c>
      <c r="C678" s="28"/>
      <c r="D678" s="32" t="s">
        <v>80</v>
      </c>
      <c r="E678" s="28" t="s">
        <v>82</v>
      </c>
      <c r="F678" s="32" t="s">
        <v>7749</v>
      </c>
      <c r="G678" s="28" t="s">
        <v>98</v>
      </c>
      <c r="H678" s="32" t="s">
        <v>9553</v>
      </c>
      <c r="I678" s="28" t="s">
        <v>100</v>
      </c>
      <c r="J678" s="32" t="s">
        <v>220</v>
      </c>
      <c r="K678" s="28" t="s">
        <v>219</v>
      </c>
      <c r="L678" s="28" t="s">
        <v>4116</v>
      </c>
      <c r="M678" s="34">
        <v>37722</v>
      </c>
      <c r="N678" s="34"/>
      <c r="O678" s="28" t="s">
        <v>2908</v>
      </c>
      <c r="P678" s="28" t="s">
        <v>2909</v>
      </c>
      <c r="Q678" s="28" t="s">
        <v>9600</v>
      </c>
      <c r="R678" s="28"/>
      <c r="S678" s="28"/>
      <c r="T678" s="28" t="s">
        <v>9601</v>
      </c>
      <c r="U678" s="28" t="s">
        <v>2907</v>
      </c>
      <c r="V678" s="28"/>
      <c r="W678" s="34">
        <v>43588</v>
      </c>
      <c r="X678" s="34">
        <v>43679</v>
      </c>
      <c r="Y678" s="36">
        <v>2009504</v>
      </c>
      <c r="Z678" s="36">
        <v>2009504</v>
      </c>
      <c r="AA678" s="34">
        <v>43603</v>
      </c>
      <c r="AB678" s="32"/>
      <c r="AC678" s="36">
        <v>2009504</v>
      </c>
      <c r="AD678" s="36"/>
      <c r="AE678" s="28" t="s">
        <v>95</v>
      </c>
      <c r="AF678" s="40">
        <f t="shared" si="0"/>
        <v>3</v>
      </c>
      <c r="AG678" s="40">
        <f t="shared" si="1"/>
        <v>5</v>
      </c>
      <c r="AH678" s="40" t="str">
        <f t="shared" si="2"/>
        <v>56853675535</v>
      </c>
      <c r="AI678" s="44">
        <f t="shared" si="3"/>
        <v>2009504</v>
      </c>
      <c r="AJ678" s="47">
        <f>IF(AD678&lt;10000,IFERROR(VLOOKUP(AH678,'BK06'!$X$9:$Y$1196,2,0),""),AD678)</f>
        <v>2009504</v>
      </c>
      <c r="AK678" s="49" t="str">
        <f>IFERROR(VLOOKUP(AH678,'BK06'!$X$9:$Z$1164,3,0),"")</f>
        <v>AC/018P-0350421</v>
      </c>
      <c r="AL678" s="40"/>
      <c r="AM678" s="51" t="str">
        <f t="shared" si="14"/>
        <v>QK co HDBH so 568536755 can phai dong phi 2009504d vao ngay 3/5. Vui long lien he TVV de duoc ho tro thu phi!</v>
      </c>
      <c r="AN678" s="54" t="str">
        <f t="shared" si="5"/>
        <v>01697747483</v>
      </c>
    </row>
    <row r="679" spans="1:40" ht="13.5" customHeight="1">
      <c r="A679" s="25">
        <v>674</v>
      </c>
      <c r="B679" s="28" t="s">
        <v>74</v>
      </c>
      <c r="C679" s="28"/>
      <c r="D679" s="32" t="s">
        <v>80</v>
      </c>
      <c r="E679" s="28" t="s">
        <v>82</v>
      </c>
      <c r="F679" s="32" t="s">
        <v>7749</v>
      </c>
      <c r="G679" s="28" t="s">
        <v>98</v>
      </c>
      <c r="H679" s="32" t="s">
        <v>9553</v>
      </c>
      <c r="I679" s="28" t="s">
        <v>100</v>
      </c>
      <c r="J679" s="32" t="s">
        <v>220</v>
      </c>
      <c r="K679" s="28" t="s">
        <v>219</v>
      </c>
      <c r="L679" s="28" t="s">
        <v>4116</v>
      </c>
      <c r="M679" s="34">
        <v>37722</v>
      </c>
      <c r="N679" s="34"/>
      <c r="O679" s="28" t="s">
        <v>2919</v>
      </c>
      <c r="P679" s="28" t="s">
        <v>2920</v>
      </c>
      <c r="Q679" s="28" t="s">
        <v>9566</v>
      </c>
      <c r="R679" s="28"/>
      <c r="S679" s="28" t="s">
        <v>9602</v>
      </c>
      <c r="T679" s="28" t="s">
        <v>9602</v>
      </c>
      <c r="U679" s="28" t="s">
        <v>2918</v>
      </c>
      <c r="V679" s="28"/>
      <c r="W679" s="34">
        <v>43588</v>
      </c>
      <c r="X679" s="34">
        <v>43618</v>
      </c>
      <c r="Y679" s="36">
        <v>503200</v>
      </c>
      <c r="Z679" s="36">
        <v>503200</v>
      </c>
      <c r="AA679" s="34">
        <v>43607</v>
      </c>
      <c r="AB679" s="32"/>
      <c r="AC679" s="36">
        <v>503200</v>
      </c>
      <c r="AD679" s="36"/>
      <c r="AE679" s="28" t="s">
        <v>95</v>
      </c>
      <c r="AF679" s="40">
        <f t="shared" si="0"/>
        <v>3</v>
      </c>
      <c r="AG679" s="40">
        <f t="shared" si="1"/>
        <v>5</v>
      </c>
      <c r="AH679" s="40" t="str">
        <f t="shared" si="2"/>
        <v>56894424435</v>
      </c>
      <c r="AI679" s="44">
        <f t="shared" si="3"/>
        <v>503200</v>
      </c>
      <c r="AJ679" s="47">
        <f>IF(AD679&lt;10000,IFERROR(VLOOKUP(AH679,'BK06'!$X$9:$Y$1196,2,0),""),AD679)</f>
        <v>503200</v>
      </c>
      <c r="AK679" s="49" t="str">
        <f>IFERROR(VLOOKUP(AH679,'BK06'!$X$9:$Z$1164,3,0),"")</f>
        <v>AC/018P-0350423</v>
      </c>
      <c r="AL679" s="40"/>
      <c r="AM679" s="51" t="str">
        <f t="shared" si="14"/>
        <v>QK co HDBH so 568944244 can phai dong phi 503200d vao ngay 3/5. Vui long lien he TVV de duoc ho tro thu phi!</v>
      </c>
      <c r="AN679" s="54" t="str">
        <f t="shared" si="5"/>
        <v>0163613492801636134928</v>
      </c>
    </row>
    <row r="680" spans="1:40" ht="13.5" customHeight="1">
      <c r="A680" s="25">
        <v>675</v>
      </c>
      <c r="B680" s="28" t="s">
        <v>74</v>
      </c>
      <c r="C680" s="28"/>
      <c r="D680" s="32" t="s">
        <v>80</v>
      </c>
      <c r="E680" s="28" t="s">
        <v>82</v>
      </c>
      <c r="F680" s="32" t="s">
        <v>7749</v>
      </c>
      <c r="G680" s="28" t="s">
        <v>98</v>
      </c>
      <c r="H680" s="32" t="s">
        <v>9553</v>
      </c>
      <c r="I680" s="28" t="s">
        <v>100</v>
      </c>
      <c r="J680" s="32" t="s">
        <v>220</v>
      </c>
      <c r="K680" s="28" t="s">
        <v>219</v>
      </c>
      <c r="L680" s="28" t="s">
        <v>4116</v>
      </c>
      <c r="M680" s="34">
        <v>37722</v>
      </c>
      <c r="N680" s="34"/>
      <c r="O680" s="28" t="s">
        <v>2904</v>
      </c>
      <c r="P680" s="28" t="s">
        <v>2905</v>
      </c>
      <c r="Q680" s="28" t="s">
        <v>9603</v>
      </c>
      <c r="R680" s="28"/>
      <c r="S680" s="28"/>
      <c r="T680" s="28" t="s">
        <v>9604</v>
      </c>
      <c r="U680" s="28" t="s">
        <v>2903</v>
      </c>
      <c r="V680" s="28"/>
      <c r="W680" s="34">
        <v>43588</v>
      </c>
      <c r="X680" s="34">
        <v>43771</v>
      </c>
      <c r="Y680" s="36">
        <v>5018816</v>
      </c>
      <c r="Z680" s="36">
        <v>5018816</v>
      </c>
      <c r="AA680" s="34">
        <v>43602</v>
      </c>
      <c r="AB680" s="32"/>
      <c r="AC680" s="36">
        <v>5018816</v>
      </c>
      <c r="AD680" s="36"/>
      <c r="AE680" s="28" t="s">
        <v>95</v>
      </c>
      <c r="AF680" s="40">
        <f t="shared" si="0"/>
        <v>3</v>
      </c>
      <c r="AG680" s="40">
        <f t="shared" si="1"/>
        <v>5</v>
      </c>
      <c r="AH680" s="40" t="str">
        <f t="shared" si="2"/>
        <v>56823230335</v>
      </c>
      <c r="AI680" s="44">
        <f t="shared" si="3"/>
        <v>5018816</v>
      </c>
      <c r="AJ680" s="47">
        <f>IF(AD680&lt;10000,IFERROR(VLOOKUP(AH680,'BK06'!$X$9:$Y$1196,2,0),""),AD680)</f>
        <v>5018816</v>
      </c>
      <c r="AK680" s="49" t="str">
        <f>IFERROR(VLOOKUP(AH680,'BK06'!$X$9:$Z$1164,3,0),"")</f>
        <v>AC/018P-0350420</v>
      </c>
      <c r="AL680" s="40"/>
      <c r="AM680" s="51" t="str">
        <f t="shared" si="14"/>
        <v>QK co HDBH so 568232303 can phai dong phi 5018816d vao ngay 3/5. Vui long lien he TVV de duoc ho tro thu phi!</v>
      </c>
      <c r="AN680" s="54" t="str">
        <f t="shared" si="5"/>
        <v>0986919819</v>
      </c>
    </row>
    <row r="681" spans="1:40" ht="13.5" customHeight="1">
      <c r="A681" s="25">
        <v>676</v>
      </c>
      <c r="B681" s="28" t="s">
        <v>74</v>
      </c>
      <c r="C681" s="28"/>
      <c r="D681" s="32" t="s">
        <v>80</v>
      </c>
      <c r="E681" s="28" t="s">
        <v>82</v>
      </c>
      <c r="F681" s="32" t="s">
        <v>7749</v>
      </c>
      <c r="G681" s="28" t="s">
        <v>98</v>
      </c>
      <c r="H681" s="32" t="s">
        <v>9553</v>
      </c>
      <c r="I681" s="28" t="s">
        <v>100</v>
      </c>
      <c r="J681" s="32" t="s">
        <v>220</v>
      </c>
      <c r="K681" s="28" t="s">
        <v>219</v>
      </c>
      <c r="L681" s="28" t="s">
        <v>4116</v>
      </c>
      <c r="M681" s="34">
        <v>37722</v>
      </c>
      <c r="N681" s="34"/>
      <c r="O681" s="28" t="s">
        <v>9605</v>
      </c>
      <c r="P681" s="28" t="s">
        <v>8481</v>
      </c>
      <c r="Q681" s="28" t="s">
        <v>9606</v>
      </c>
      <c r="R681" s="28" t="s">
        <v>9607</v>
      </c>
      <c r="S681" s="28"/>
      <c r="T681" s="28"/>
      <c r="U681" s="28" t="s">
        <v>9608</v>
      </c>
      <c r="V681" s="28"/>
      <c r="W681" s="34">
        <v>43588</v>
      </c>
      <c r="X681" s="34">
        <v>43953</v>
      </c>
      <c r="Y681" s="36">
        <v>5031900</v>
      </c>
      <c r="Z681" s="36"/>
      <c r="AA681" s="34"/>
      <c r="AB681" s="32"/>
      <c r="AC681" s="36">
        <v>5031900</v>
      </c>
      <c r="AD681" s="36"/>
      <c r="AE681" s="28" t="s">
        <v>180</v>
      </c>
      <c r="AF681" s="40">
        <f t="shared" si="0"/>
        <v>3</v>
      </c>
      <c r="AG681" s="40">
        <f t="shared" si="1"/>
        <v>5</v>
      </c>
      <c r="AH681" s="40" t="str">
        <f t="shared" si="2"/>
        <v>0570180001351535</v>
      </c>
      <c r="AI681" s="44">
        <f t="shared" si="3"/>
        <v>5031900</v>
      </c>
      <c r="AJ681" s="47" t="str">
        <f>IF(AD681&lt;10000,IFERROR(VLOOKUP(AH681,'BK06'!$X$9:$Y$1196,2,0),""),AD681)</f>
        <v/>
      </c>
      <c r="AK681" s="49" t="str">
        <f>IFERROR(VLOOKUP(AH681,'BK06'!$X$9:$Z$1164,3,0),"")</f>
        <v/>
      </c>
      <c r="AL681" s="40"/>
      <c r="AM681" s="51" t="str">
        <f t="shared" si="14"/>
        <v>QK co HDBH so 05701800013515 can phai dong phi 5031900d vao ngay 3/5. Vui long lien he TVV de duoc ho tro thu phi!</v>
      </c>
      <c r="AN681" s="54" t="str">
        <f t="shared" si="5"/>
        <v>0357072838</v>
      </c>
    </row>
    <row r="682" spans="1:40" ht="13.5" customHeight="1">
      <c r="A682" s="25">
        <v>677</v>
      </c>
      <c r="B682" s="28" t="s">
        <v>74</v>
      </c>
      <c r="C682" s="28"/>
      <c r="D682" s="32" t="s">
        <v>80</v>
      </c>
      <c r="E682" s="28" t="s">
        <v>82</v>
      </c>
      <c r="F682" s="32" t="s">
        <v>7749</v>
      </c>
      <c r="G682" s="28" t="s">
        <v>98</v>
      </c>
      <c r="H682" s="32" t="s">
        <v>9553</v>
      </c>
      <c r="I682" s="28" t="s">
        <v>100</v>
      </c>
      <c r="J682" s="32" t="s">
        <v>220</v>
      </c>
      <c r="K682" s="28" t="s">
        <v>219</v>
      </c>
      <c r="L682" s="28" t="s">
        <v>4116</v>
      </c>
      <c r="M682" s="34">
        <v>37722</v>
      </c>
      <c r="N682" s="34"/>
      <c r="O682" s="28" t="s">
        <v>9609</v>
      </c>
      <c r="P682" s="28" t="s">
        <v>127</v>
      </c>
      <c r="Q682" s="28" t="s">
        <v>9566</v>
      </c>
      <c r="R682" s="28"/>
      <c r="S682" s="28"/>
      <c r="T682" s="28" t="s">
        <v>9610</v>
      </c>
      <c r="U682" s="28" t="s">
        <v>9611</v>
      </c>
      <c r="V682" s="28"/>
      <c r="W682" s="34">
        <v>43589</v>
      </c>
      <c r="X682" s="34">
        <v>43619</v>
      </c>
      <c r="Y682" s="36">
        <v>511702</v>
      </c>
      <c r="Z682" s="36"/>
      <c r="AA682" s="34"/>
      <c r="AB682" s="32"/>
      <c r="AC682" s="36">
        <v>511702</v>
      </c>
      <c r="AD682" s="36"/>
      <c r="AE682" s="28" t="s">
        <v>95</v>
      </c>
      <c r="AF682" s="40">
        <f t="shared" si="0"/>
        <v>4</v>
      </c>
      <c r="AG682" s="40">
        <f t="shared" si="1"/>
        <v>5</v>
      </c>
      <c r="AH682" s="40" t="str">
        <f t="shared" si="2"/>
        <v>56859139945</v>
      </c>
      <c r="AI682" s="44">
        <f t="shared" si="3"/>
        <v>511702</v>
      </c>
      <c r="AJ682" s="47" t="str">
        <f>IF(AD682&lt;10000,IFERROR(VLOOKUP(AH682,'BK06'!$X$9:$Y$1196,2,0),""),AD682)</f>
        <v/>
      </c>
      <c r="AK682" s="49" t="str">
        <f>IFERROR(VLOOKUP(AH682,'BK06'!$X$9:$Z$1164,3,0),"")</f>
        <v/>
      </c>
      <c r="AL682" s="40"/>
      <c r="AM682" s="51" t="str">
        <f t="shared" si="14"/>
        <v>QK co HDBH so 568591399 can phai dong phi 511702d vao ngay 4/5. Vui long lien he TVV de duoc ho tro thu phi!</v>
      </c>
      <c r="AN682" s="54" t="str">
        <f t="shared" si="5"/>
        <v>01655728233</v>
      </c>
    </row>
    <row r="683" spans="1:40" ht="13.5" customHeight="1">
      <c r="A683" s="25">
        <v>678</v>
      </c>
      <c r="B683" s="28" t="s">
        <v>74</v>
      </c>
      <c r="C683" s="28"/>
      <c r="D683" s="32" t="s">
        <v>80</v>
      </c>
      <c r="E683" s="28" t="s">
        <v>82</v>
      </c>
      <c r="F683" s="32" t="s">
        <v>7749</v>
      </c>
      <c r="G683" s="28" t="s">
        <v>98</v>
      </c>
      <c r="H683" s="32" t="s">
        <v>9553</v>
      </c>
      <c r="I683" s="28" t="s">
        <v>100</v>
      </c>
      <c r="J683" s="32" t="s">
        <v>220</v>
      </c>
      <c r="K683" s="28" t="s">
        <v>219</v>
      </c>
      <c r="L683" s="28" t="s">
        <v>4116</v>
      </c>
      <c r="M683" s="34">
        <v>37722</v>
      </c>
      <c r="N683" s="34"/>
      <c r="O683" s="28" t="s">
        <v>2923</v>
      </c>
      <c r="P683" s="28" t="s">
        <v>2924</v>
      </c>
      <c r="Q683" s="28" t="s">
        <v>9612</v>
      </c>
      <c r="R683" s="28"/>
      <c r="S683" s="28"/>
      <c r="T683" s="28"/>
      <c r="U683" s="28" t="s">
        <v>2922</v>
      </c>
      <c r="V683" s="28"/>
      <c r="W683" s="34">
        <v>43589</v>
      </c>
      <c r="X683" s="34">
        <v>43680</v>
      </c>
      <c r="Y683" s="36">
        <v>500000</v>
      </c>
      <c r="Z683" s="36">
        <v>500000</v>
      </c>
      <c r="AA683" s="34">
        <v>43607</v>
      </c>
      <c r="AB683" s="32"/>
      <c r="AC683" s="36">
        <v>500000</v>
      </c>
      <c r="AD683" s="36"/>
      <c r="AE683" s="28" t="s">
        <v>95</v>
      </c>
      <c r="AF683" s="40">
        <f t="shared" si="0"/>
        <v>4</v>
      </c>
      <c r="AG683" s="40">
        <f t="shared" si="1"/>
        <v>5</v>
      </c>
      <c r="AH683" s="40" t="str">
        <f t="shared" si="2"/>
        <v>56806153345</v>
      </c>
      <c r="AI683" s="44">
        <f t="shared" si="3"/>
        <v>500000</v>
      </c>
      <c r="AJ683" s="47">
        <f>IF(AD683&lt;10000,IFERROR(VLOOKUP(AH683,'BK06'!$X$9:$Y$1196,2,0),""),AD683)</f>
        <v>500000</v>
      </c>
      <c r="AK683" s="49" t="str">
        <f>IFERROR(VLOOKUP(AH683,'BK06'!$X$9:$Z$1164,3,0),"")</f>
        <v>AC/018P-0350424</v>
      </c>
      <c r="AL683" s="40"/>
      <c r="AM683" s="51" t="str">
        <f t="shared" si="14"/>
        <v>QK co HDBH so 568061533 can phai dong phi 500000d vao ngay 4/5. Vui long lien he TVV de duoc ho tro thu phi!</v>
      </c>
      <c r="AN683" s="54" t="str">
        <f t="shared" si="5"/>
        <v/>
      </c>
    </row>
    <row r="684" spans="1:40" ht="13.5" customHeight="1">
      <c r="A684" s="25">
        <v>679</v>
      </c>
      <c r="B684" s="28" t="s">
        <v>74</v>
      </c>
      <c r="C684" s="28"/>
      <c r="D684" s="32" t="s">
        <v>80</v>
      </c>
      <c r="E684" s="28" t="s">
        <v>82</v>
      </c>
      <c r="F684" s="32" t="s">
        <v>7749</v>
      </c>
      <c r="G684" s="28" t="s">
        <v>98</v>
      </c>
      <c r="H684" s="32" t="s">
        <v>9553</v>
      </c>
      <c r="I684" s="28" t="s">
        <v>100</v>
      </c>
      <c r="J684" s="32" t="s">
        <v>220</v>
      </c>
      <c r="K684" s="28" t="s">
        <v>219</v>
      </c>
      <c r="L684" s="28" t="s">
        <v>4116</v>
      </c>
      <c r="M684" s="34">
        <v>37722</v>
      </c>
      <c r="N684" s="34"/>
      <c r="O684" s="28" t="s">
        <v>2939</v>
      </c>
      <c r="P684" s="28" t="s">
        <v>2940</v>
      </c>
      <c r="Q684" s="28" t="s">
        <v>9613</v>
      </c>
      <c r="R684" s="28"/>
      <c r="S684" s="28"/>
      <c r="T684" s="28" t="s">
        <v>9614</v>
      </c>
      <c r="U684" s="28" t="s">
        <v>2938</v>
      </c>
      <c r="V684" s="28"/>
      <c r="W684" s="34">
        <v>43590</v>
      </c>
      <c r="X684" s="34">
        <v>43620</v>
      </c>
      <c r="Y684" s="36">
        <v>1000000</v>
      </c>
      <c r="Z684" s="36">
        <v>1000000</v>
      </c>
      <c r="AA684" s="34">
        <v>43607</v>
      </c>
      <c r="AB684" s="32"/>
      <c r="AC684" s="36">
        <v>1000000</v>
      </c>
      <c r="AD684" s="36"/>
      <c r="AE684" s="28" t="s">
        <v>95</v>
      </c>
      <c r="AF684" s="40">
        <f t="shared" si="0"/>
        <v>5</v>
      </c>
      <c r="AG684" s="40">
        <f t="shared" si="1"/>
        <v>5</v>
      </c>
      <c r="AH684" s="40" t="str">
        <f t="shared" si="2"/>
        <v>56842760355</v>
      </c>
      <c r="AI684" s="44">
        <f t="shared" si="3"/>
        <v>1000000</v>
      </c>
      <c r="AJ684" s="47">
        <f>IF(AD684&lt;10000,IFERROR(VLOOKUP(AH684,'BK06'!$X$9:$Y$1196,2,0),""),AD684)</f>
        <v>1000000</v>
      </c>
      <c r="AK684" s="49" t="str">
        <f>IFERROR(VLOOKUP(AH684,'BK06'!$X$9:$Z$1164,3,0),"")</f>
        <v>AC/018P-0350430</v>
      </c>
      <c r="AL684" s="40"/>
      <c r="AM684" s="51" t="str">
        <f t="shared" si="14"/>
        <v>QK co HDBH so 568427603 can phai dong phi 1000000d vao ngay 5/5. Vui long lien he TVV de duoc ho tro thu phi!</v>
      </c>
      <c r="AN684" s="54" t="str">
        <f t="shared" si="5"/>
        <v>0912 068 303</v>
      </c>
    </row>
    <row r="685" spans="1:40" ht="13.5" customHeight="1">
      <c r="A685" s="25">
        <v>680</v>
      </c>
      <c r="B685" s="28" t="s">
        <v>74</v>
      </c>
      <c r="C685" s="28"/>
      <c r="D685" s="32" t="s">
        <v>80</v>
      </c>
      <c r="E685" s="28" t="s">
        <v>82</v>
      </c>
      <c r="F685" s="32" t="s">
        <v>7749</v>
      </c>
      <c r="G685" s="28" t="s">
        <v>98</v>
      </c>
      <c r="H685" s="32" t="s">
        <v>9553</v>
      </c>
      <c r="I685" s="28" t="s">
        <v>100</v>
      </c>
      <c r="J685" s="32" t="s">
        <v>220</v>
      </c>
      <c r="K685" s="28" t="s">
        <v>219</v>
      </c>
      <c r="L685" s="28" t="s">
        <v>4116</v>
      </c>
      <c r="M685" s="34">
        <v>37722</v>
      </c>
      <c r="N685" s="34"/>
      <c r="O685" s="28" t="s">
        <v>2927</v>
      </c>
      <c r="P685" s="28" t="s">
        <v>2928</v>
      </c>
      <c r="Q685" s="28" t="s">
        <v>9615</v>
      </c>
      <c r="R685" s="28"/>
      <c r="S685" s="28"/>
      <c r="T685" s="28"/>
      <c r="U685" s="28" t="s">
        <v>2925</v>
      </c>
      <c r="V685" s="28" t="s">
        <v>2925</v>
      </c>
      <c r="W685" s="34">
        <v>43590</v>
      </c>
      <c r="X685" s="34">
        <v>43681</v>
      </c>
      <c r="Y685" s="36">
        <v>134800</v>
      </c>
      <c r="Z685" s="36">
        <v>134800</v>
      </c>
      <c r="AA685" s="34">
        <v>43603</v>
      </c>
      <c r="AB685" s="32"/>
      <c r="AC685" s="36">
        <v>134800</v>
      </c>
      <c r="AD685" s="36"/>
      <c r="AE685" s="28" t="s">
        <v>180</v>
      </c>
      <c r="AF685" s="40">
        <f t="shared" si="0"/>
        <v>5</v>
      </c>
      <c r="AG685" s="40">
        <f t="shared" si="1"/>
        <v>5</v>
      </c>
      <c r="AH685" s="40" t="str">
        <f t="shared" si="2"/>
        <v>0230180014091955</v>
      </c>
      <c r="AI685" s="44">
        <f t="shared" si="3"/>
        <v>134800</v>
      </c>
      <c r="AJ685" s="47">
        <f>IF(AD685&lt;10000,IFERROR(VLOOKUP(AH685,'BK06'!$X$9:$Y$1196,2,0),""),AD685)</f>
        <v>134800</v>
      </c>
      <c r="AK685" s="49" t="str">
        <f>IFERROR(VLOOKUP(AH685,'BK06'!$X$9:$Z$1164,3,0),"")</f>
        <v>AC/018P-0350426</v>
      </c>
      <c r="AL685" s="40"/>
      <c r="AM685" s="51" t="str">
        <f t="shared" si="14"/>
        <v>QK co HDBH so 02301800140919 can phai dong phi 134800d vao ngay 5/5. Vui long lien he TVV de duoc ho tro thu phi!</v>
      </c>
      <c r="AN685" s="54" t="str">
        <f t="shared" si="5"/>
        <v/>
      </c>
    </row>
    <row r="686" spans="1:40" ht="13.5" customHeight="1">
      <c r="A686" s="25">
        <v>681</v>
      </c>
      <c r="B686" s="28" t="s">
        <v>74</v>
      </c>
      <c r="C686" s="28"/>
      <c r="D686" s="32" t="s">
        <v>80</v>
      </c>
      <c r="E686" s="28" t="s">
        <v>82</v>
      </c>
      <c r="F686" s="32" t="s">
        <v>7749</v>
      </c>
      <c r="G686" s="28" t="s">
        <v>98</v>
      </c>
      <c r="H686" s="32" t="s">
        <v>9553</v>
      </c>
      <c r="I686" s="28" t="s">
        <v>100</v>
      </c>
      <c r="J686" s="32" t="s">
        <v>220</v>
      </c>
      <c r="K686" s="28" t="s">
        <v>219</v>
      </c>
      <c r="L686" s="28" t="s">
        <v>4116</v>
      </c>
      <c r="M686" s="34">
        <v>37722</v>
      </c>
      <c r="N686" s="34"/>
      <c r="O686" s="28" t="s">
        <v>9616</v>
      </c>
      <c r="P686" s="28" t="s">
        <v>9617</v>
      </c>
      <c r="Q686" s="28" t="s">
        <v>9371</v>
      </c>
      <c r="R686" s="28" t="s">
        <v>9618</v>
      </c>
      <c r="S686" s="28"/>
      <c r="T686" s="28"/>
      <c r="U686" s="28" t="s">
        <v>9619</v>
      </c>
      <c r="V686" s="28"/>
      <c r="W686" s="34">
        <v>43590</v>
      </c>
      <c r="X686" s="34">
        <v>43620</v>
      </c>
      <c r="Y686" s="36">
        <v>260100</v>
      </c>
      <c r="Z686" s="36"/>
      <c r="AA686" s="34"/>
      <c r="AB686" s="32"/>
      <c r="AC686" s="36">
        <v>260100</v>
      </c>
      <c r="AD686" s="36"/>
      <c r="AE686" s="28" t="s">
        <v>180</v>
      </c>
      <c r="AF686" s="40">
        <f t="shared" si="0"/>
        <v>5</v>
      </c>
      <c r="AG686" s="40">
        <f t="shared" si="1"/>
        <v>5</v>
      </c>
      <c r="AH686" s="40" t="str">
        <f t="shared" si="2"/>
        <v>0570180001310255</v>
      </c>
      <c r="AI686" s="44">
        <f t="shared" si="3"/>
        <v>260100</v>
      </c>
      <c r="AJ686" s="47" t="str">
        <f>IF(AD686&lt;10000,IFERROR(VLOOKUP(AH686,'BK06'!$X$9:$Y$1196,2,0),""),AD686)</f>
        <v/>
      </c>
      <c r="AK686" s="49" t="str">
        <f>IFERROR(VLOOKUP(AH686,'BK06'!$X$9:$Z$1164,3,0),"")</f>
        <v/>
      </c>
      <c r="AL686" s="40"/>
      <c r="AM686" s="51" t="str">
        <f t="shared" si="14"/>
        <v>QK co HDBH so 05701800013102 can phai dong phi 260100d vao ngay 5/5. Vui long lien he TVV de duoc ho tro thu phi!</v>
      </c>
      <c r="AN686" s="54" t="str">
        <f t="shared" si="5"/>
        <v>0387433888</v>
      </c>
    </row>
    <row r="687" spans="1:40" ht="13.5" customHeight="1">
      <c r="A687" s="25">
        <v>682</v>
      </c>
      <c r="B687" s="28" t="s">
        <v>74</v>
      </c>
      <c r="C687" s="28"/>
      <c r="D687" s="32" t="s">
        <v>80</v>
      </c>
      <c r="E687" s="28" t="s">
        <v>82</v>
      </c>
      <c r="F687" s="32" t="s">
        <v>7749</v>
      </c>
      <c r="G687" s="28" t="s">
        <v>98</v>
      </c>
      <c r="H687" s="32" t="s">
        <v>9553</v>
      </c>
      <c r="I687" s="28" t="s">
        <v>100</v>
      </c>
      <c r="J687" s="32" t="s">
        <v>220</v>
      </c>
      <c r="K687" s="28" t="s">
        <v>219</v>
      </c>
      <c r="L687" s="28" t="s">
        <v>4116</v>
      </c>
      <c r="M687" s="34">
        <v>37722</v>
      </c>
      <c r="N687" s="34"/>
      <c r="O687" s="28" t="s">
        <v>2931</v>
      </c>
      <c r="P687" s="28" t="s">
        <v>2932</v>
      </c>
      <c r="Q687" s="28" t="s">
        <v>9620</v>
      </c>
      <c r="R687" s="28" t="s">
        <v>9621</v>
      </c>
      <c r="S687" s="28" t="s">
        <v>9621</v>
      </c>
      <c r="T687" s="28"/>
      <c r="U687" s="28" t="s">
        <v>2929</v>
      </c>
      <c r="V687" s="28" t="s">
        <v>2929</v>
      </c>
      <c r="W687" s="34">
        <v>43590</v>
      </c>
      <c r="X687" s="34">
        <v>43955</v>
      </c>
      <c r="Y687" s="36">
        <v>3492400</v>
      </c>
      <c r="Z687" s="36">
        <v>3492400</v>
      </c>
      <c r="AA687" s="34">
        <v>43603</v>
      </c>
      <c r="AB687" s="32"/>
      <c r="AC687" s="36">
        <v>3492400</v>
      </c>
      <c r="AD687" s="36"/>
      <c r="AE687" s="28" t="s">
        <v>180</v>
      </c>
      <c r="AF687" s="40">
        <f t="shared" si="0"/>
        <v>5</v>
      </c>
      <c r="AG687" s="40">
        <f t="shared" si="1"/>
        <v>5</v>
      </c>
      <c r="AH687" s="40" t="str">
        <f t="shared" si="2"/>
        <v>0400180000006755</v>
      </c>
      <c r="AI687" s="44">
        <f t="shared" si="3"/>
        <v>3492400</v>
      </c>
      <c r="AJ687" s="47">
        <f>IF(AD687&lt;10000,IFERROR(VLOOKUP(AH687,'BK06'!$X$9:$Y$1196,2,0),""),AD687)</f>
        <v>3492400</v>
      </c>
      <c r="AK687" s="49" t="str">
        <f>IFERROR(VLOOKUP(AH687,'BK06'!$X$9:$Z$1164,3,0),"")</f>
        <v>AC/018P-0350427</v>
      </c>
      <c r="AL687" s="40"/>
      <c r="AM687" s="51" t="str">
        <f t="shared" si="14"/>
        <v>QK co HDBH so 04001800000067 can phai dong phi 3492400d vao ngay 5/5. Vui long lien he TVV de duoc ho tro thu phi!</v>
      </c>
      <c r="AN687" s="54" t="str">
        <f t="shared" si="5"/>
        <v>09130719100913071910</v>
      </c>
    </row>
    <row r="688" spans="1:40" ht="13.5" customHeight="1">
      <c r="A688" s="25">
        <v>683</v>
      </c>
      <c r="B688" s="28" t="s">
        <v>74</v>
      </c>
      <c r="C688" s="28"/>
      <c r="D688" s="32" t="s">
        <v>80</v>
      </c>
      <c r="E688" s="28" t="s">
        <v>82</v>
      </c>
      <c r="F688" s="32" t="s">
        <v>7749</v>
      </c>
      <c r="G688" s="28" t="s">
        <v>98</v>
      </c>
      <c r="H688" s="32" t="s">
        <v>9553</v>
      </c>
      <c r="I688" s="28" t="s">
        <v>100</v>
      </c>
      <c r="J688" s="32" t="s">
        <v>220</v>
      </c>
      <c r="K688" s="28" t="s">
        <v>219</v>
      </c>
      <c r="L688" s="28" t="s">
        <v>4116</v>
      </c>
      <c r="M688" s="34">
        <v>37722</v>
      </c>
      <c r="N688" s="34"/>
      <c r="O688" s="28" t="s">
        <v>2935</v>
      </c>
      <c r="P688" s="28" t="s">
        <v>2936</v>
      </c>
      <c r="Q688" s="28" t="s">
        <v>9622</v>
      </c>
      <c r="R688" s="28"/>
      <c r="S688" s="28" t="s">
        <v>9623</v>
      </c>
      <c r="T688" s="28"/>
      <c r="U688" s="28" t="s">
        <v>2934</v>
      </c>
      <c r="V688" s="28"/>
      <c r="W688" s="34">
        <v>43590</v>
      </c>
      <c r="X688" s="34">
        <v>43773</v>
      </c>
      <c r="Y688" s="36">
        <v>3060840</v>
      </c>
      <c r="Z688" s="36">
        <v>3060840</v>
      </c>
      <c r="AA688" s="34">
        <v>43612</v>
      </c>
      <c r="AB688" s="32"/>
      <c r="AC688" s="36">
        <v>3060840</v>
      </c>
      <c r="AD688" s="36"/>
      <c r="AE688" s="28" t="s">
        <v>95</v>
      </c>
      <c r="AF688" s="40">
        <f t="shared" si="0"/>
        <v>5</v>
      </c>
      <c r="AG688" s="40">
        <f t="shared" si="1"/>
        <v>5</v>
      </c>
      <c r="AH688" s="40" t="str">
        <f t="shared" si="2"/>
        <v>56816350755</v>
      </c>
      <c r="AI688" s="44">
        <f t="shared" si="3"/>
        <v>3060840</v>
      </c>
      <c r="AJ688" s="47">
        <f>IF(AD688&lt;10000,IFERROR(VLOOKUP(AH688,'BK06'!$X$9:$Y$1196,2,0),""),AD688)</f>
        <v>3060840</v>
      </c>
      <c r="AK688" s="49" t="str">
        <f>IFERROR(VLOOKUP(AH688,'BK06'!$X$9:$Z$1164,3,0),"")</f>
        <v>AC/018P-0350429</v>
      </c>
      <c r="AL688" s="40"/>
      <c r="AM688" s="51" t="str">
        <f t="shared" si="14"/>
        <v>QK co HDBH so 568163507 can phai dong phi 3060840d vao ngay 5/5. Vui long lien he TVV de duoc ho tro thu phi!</v>
      </c>
      <c r="AN688" s="54" t="str">
        <f t="shared" si="5"/>
        <v>01679008692</v>
      </c>
    </row>
    <row r="689" spans="1:40" ht="13.5" customHeight="1">
      <c r="A689" s="25">
        <v>684</v>
      </c>
      <c r="B689" s="28" t="s">
        <v>74</v>
      </c>
      <c r="C689" s="28"/>
      <c r="D689" s="32" t="s">
        <v>80</v>
      </c>
      <c r="E689" s="28" t="s">
        <v>82</v>
      </c>
      <c r="F689" s="32" t="s">
        <v>7749</v>
      </c>
      <c r="G689" s="28" t="s">
        <v>98</v>
      </c>
      <c r="H689" s="32" t="s">
        <v>9553</v>
      </c>
      <c r="I689" s="28" t="s">
        <v>100</v>
      </c>
      <c r="J689" s="32" t="s">
        <v>220</v>
      </c>
      <c r="K689" s="28" t="s">
        <v>219</v>
      </c>
      <c r="L689" s="28" t="s">
        <v>4116</v>
      </c>
      <c r="M689" s="34">
        <v>37722</v>
      </c>
      <c r="N689" s="34"/>
      <c r="O689" s="28" t="s">
        <v>2943</v>
      </c>
      <c r="P689" s="28" t="s">
        <v>288</v>
      </c>
      <c r="Q689" s="28" t="s">
        <v>9624</v>
      </c>
      <c r="R689" s="28"/>
      <c r="S689" s="28"/>
      <c r="T689" s="28" t="s">
        <v>9625</v>
      </c>
      <c r="U689" s="28" t="s">
        <v>2942</v>
      </c>
      <c r="V689" s="28"/>
      <c r="W689" s="34">
        <v>43591</v>
      </c>
      <c r="X689" s="34">
        <v>43956</v>
      </c>
      <c r="Y689" s="36">
        <v>6157260</v>
      </c>
      <c r="Z689" s="36">
        <v>6157260</v>
      </c>
      <c r="AA689" s="34">
        <v>43600</v>
      </c>
      <c r="AB689" s="32"/>
      <c r="AC689" s="36">
        <v>6157260</v>
      </c>
      <c r="AD689" s="36"/>
      <c r="AE689" s="28" t="s">
        <v>95</v>
      </c>
      <c r="AF689" s="40">
        <f t="shared" si="0"/>
        <v>6</v>
      </c>
      <c r="AG689" s="40">
        <f t="shared" si="1"/>
        <v>5</v>
      </c>
      <c r="AH689" s="40" t="str">
        <f t="shared" si="2"/>
        <v>56823540765</v>
      </c>
      <c r="AI689" s="44">
        <f t="shared" si="3"/>
        <v>6157260</v>
      </c>
      <c r="AJ689" s="47">
        <f>IF(AD689&lt;10000,IFERROR(VLOOKUP(AH689,'BK06'!$X$9:$Y$1196,2,0),""),AD689)</f>
        <v>6157260</v>
      </c>
      <c r="AK689" s="49" t="str">
        <f>IFERROR(VLOOKUP(AH689,'BK06'!$X$9:$Z$1164,3,0),"")</f>
        <v>AC/018P-0350431</v>
      </c>
      <c r="AL689" s="40"/>
      <c r="AM689" s="51" t="str">
        <f t="shared" si="14"/>
        <v>QK co HDBH so 568235407 can phai dong phi 6157260d vao ngay 6/5. Vui long lien he TVV de duoc ho tro thu phi!</v>
      </c>
      <c r="AN689" s="54" t="str">
        <f t="shared" si="5"/>
        <v>0977226177</v>
      </c>
    </row>
    <row r="690" spans="1:40" ht="13.5" customHeight="1">
      <c r="A690" s="25">
        <v>685</v>
      </c>
      <c r="B690" s="28" t="s">
        <v>74</v>
      </c>
      <c r="C690" s="28"/>
      <c r="D690" s="32" t="s">
        <v>80</v>
      </c>
      <c r="E690" s="28" t="s">
        <v>82</v>
      </c>
      <c r="F690" s="32" t="s">
        <v>7749</v>
      </c>
      <c r="G690" s="28" t="s">
        <v>98</v>
      </c>
      <c r="H690" s="32" t="s">
        <v>9553</v>
      </c>
      <c r="I690" s="28" t="s">
        <v>100</v>
      </c>
      <c r="J690" s="32" t="s">
        <v>220</v>
      </c>
      <c r="K690" s="28" t="s">
        <v>219</v>
      </c>
      <c r="L690" s="28" t="s">
        <v>4116</v>
      </c>
      <c r="M690" s="34">
        <v>37722</v>
      </c>
      <c r="N690" s="34"/>
      <c r="O690" s="28" t="s">
        <v>9626</v>
      </c>
      <c r="P690" s="28" t="s">
        <v>9286</v>
      </c>
      <c r="Q690" s="28" t="s">
        <v>9627</v>
      </c>
      <c r="R690" s="28"/>
      <c r="S690" s="28"/>
      <c r="T690" s="28" t="s">
        <v>9628</v>
      </c>
      <c r="U690" s="28" t="s">
        <v>9629</v>
      </c>
      <c r="V690" s="28"/>
      <c r="W690" s="34">
        <v>43592</v>
      </c>
      <c r="X690" s="34">
        <v>43957</v>
      </c>
      <c r="Y690" s="36">
        <v>10036224</v>
      </c>
      <c r="Z690" s="36"/>
      <c r="AA690" s="34"/>
      <c r="AB690" s="32"/>
      <c r="AC690" s="36">
        <v>10036224</v>
      </c>
      <c r="AD690" s="36"/>
      <c r="AE690" s="28" t="s">
        <v>95</v>
      </c>
      <c r="AF690" s="40">
        <f t="shared" si="0"/>
        <v>7</v>
      </c>
      <c r="AG690" s="40">
        <f t="shared" si="1"/>
        <v>5</v>
      </c>
      <c r="AH690" s="40" t="str">
        <f t="shared" si="2"/>
        <v>56823489475</v>
      </c>
      <c r="AI690" s="44">
        <f t="shared" si="3"/>
        <v>10036224</v>
      </c>
      <c r="AJ690" s="47" t="str">
        <f>IF(AD690&lt;10000,IFERROR(VLOOKUP(AH690,'BK06'!$X$9:$Y$1196,2,0),""),AD690)</f>
        <v/>
      </c>
      <c r="AK690" s="49" t="str">
        <f>IFERROR(VLOOKUP(AH690,'BK06'!$X$9:$Z$1164,3,0),"")</f>
        <v/>
      </c>
      <c r="AL690" s="40"/>
      <c r="AM690" s="51" t="str">
        <f t="shared" si="14"/>
        <v>QK co HDBH so 568234894 can phai dong phi 10036224d vao ngay 7/5. Vui long lien he TVV de duoc ho tro thu phi!</v>
      </c>
      <c r="AN690" s="54" t="str">
        <f t="shared" si="5"/>
        <v>0948413555</v>
      </c>
    </row>
    <row r="691" spans="1:40" ht="13.5" customHeight="1">
      <c r="A691" s="25">
        <v>686</v>
      </c>
      <c r="B691" s="28" t="s">
        <v>74</v>
      </c>
      <c r="C691" s="28"/>
      <c r="D691" s="32" t="s">
        <v>80</v>
      </c>
      <c r="E691" s="28" t="s">
        <v>82</v>
      </c>
      <c r="F691" s="32" t="s">
        <v>7749</v>
      </c>
      <c r="G691" s="28" t="s">
        <v>98</v>
      </c>
      <c r="H691" s="32" t="s">
        <v>9553</v>
      </c>
      <c r="I691" s="28" t="s">
        <v>100</v>
      </c>
      <c r="J691" s="32" t="s">
        <v>220</v>
      </c>
      <c r="K691" s="28" t="s">
        <v>219</v>
      </c>
      <c r="L691" s="28" t="s">
        <v>4116</v>
      </c>
      <c r="M691" s="34">
        <v>37722</v>
      </c>
      <c r="N691" s="34"/>
      <c r="O691" s="28" t="s">
        <v>2946</v>
      </c>
      <c r="P691" s="28" t="s">
        <v>2947</v>
      </c>
      <c r="Q691" s="28" t="s">
        <v>9630</v>
      </c>
      <c r="R691" s="28"/>
      <c r="S691" s="28"/>
      <c r="T691" s="28"/>
      <c r="U691" s="28" t="s">
        <v>2944</v>
      </c>
      <c r="V691" s="28" t="s">
        <v>2944</v>
      </c>
      <c r="W691" s="34">
        <v>43592</v>
      </c>
      <c r="X691" s="34">
        <v>43683</v>
      </c>
      <c r="Y691" s="36">
        <v>246900</v>
      </c>
      <c r="Z691" s="36">
        <v>246900</v>
      </c>
      <c r="AA691" s="34">
        <v>43603</v>
      </c>
      <c r="AB691" s="32"/>
      <c r="AC691" s="36">
        <v>246900</v>
      </c>
      <c r="AD691" s="36"/>
      <c r="AE691" s="28" t="s">
        <v>180</v>
      </c>
      <c r="AF691" s="40">
        <f t="shared" si="0"/>
        <v>7</v>
      </c>
      <c r="AG691" s="40">
        <f t="shared" si="1"/>
        <v>5</v>
      </c>
      <c r="AH691" s="40" t="str">
        <f t="shared" si="2"/>
        <v>0230180008645375</v>
      </c>
      <c r="AI691" s="44">
        <f t="shared" si="3"/>
        <v>246900</v>
      </c>
      <c r="AJ691" s="47">
        <f>IF(AD691&lt;10000,IFERROR(VLOOKUP(AH691,'BK06'!$X$9:$Y$1196,2,0),""),AD691)</f>
        <v>246900</v>
      </c>
      <c r="AK691" s="49" t="str">
        <f>IFERROR(VLOOKUP(AH691,'BK06'!$X$9:$Z$1164,3,0),"")</f>
        <v>AC/018P-0350432</v>
      </c>
      <c r="AL691" s="40"/>
      <c r="AM691" s="51" t="str">
        <f t="shared" si="14"/>
        <v>QK co HDBH so 02301800086453 can phai dong phi 246900d vao ngay 7/5. Vui long lien he TVV de duoc ho tro thu phi!</v>
      </c>
      <c r="AN691" s="54" t="str">
        <f t="shared" si="5"/>
        <v/>
      </c>
    </row>
    <row r="692" spans="1:40" ht="13.5" customHeight="1">
      <c r="A692" s="25">
        <v>687</v>
      </c>
      <c r="B692" s="28" t="s">
        <v>74</v>
      </c>
      <c r="C692" s="28"/>
      <c r="D692" s="32" t="s">
        <v>80</v>
      </c>
      <c r="E692" s="28" t="s">
        <v>82</v>
      </c>
      <c r="F692" s="32" t="s">
        <v>7749</v>
      </c>
      <c r="G692" s="28" t="s">
        <v>98</v>
      </c>
      <c r="H692" s="32" t="s">
        <v>9553</v>
      </c>
      <c r="I692" s="28" t="s">
        <v>100</v>
      </c>
      <c r="J692" s="32" t="s">
        <v>220</v>
      </c>
      <c r="K692" s="28" t="s">
        <v>219</v>
      </c>
      <c r="L692" s="28" t="s">
        <v>4116</v>
      </c>
      <c r="M692" s="34">
        <v>37722</v>
      </c>
      <c r="N692" s="34"/>
      <c r="O692" s="28" t="s">
        <v>2951</v>
      </c>
      <c r="P692" s="28" t="s">
        <v>2952</v>
      </c>
      <c r="Q692" s="28" t="s">
        <v>9631</v>
      </c>
      <c r="R692" s="28"/>
      <c r="S692" s="28"/>
      <c r="T692" s="28" t="s">
        <v>9632</v>
      </c>
      <c r="U692" s="28" t="s">
        <v>2950</v>
      </c>
      <c r="V692" s="28"/>
      <c r="W692" s="34">
        <v>43592</v>
      </c>
      <c r="X692" s="34">
        <v>43622</v>
      </c>
      <c r="Y692" s="36">
        <v>500000</v>
      </c>
      <c r="Z692" s="36">
        <v>500000</v>
      </c>
      <c r="AA692" s="34">
        <v>43609</v>
      </c>
      <c r="AB692" s="32"/>
      <c r="AC692" s="36">
        <v>500000</v>
      </c>
      <c r="AD692" s="36"/>
      <c r="AE692" s="28" t="s">
        <v>95</v>
      </c>
      <c r="AF692" s="40">
        <f t="shared" si="0"/>
        <v>7</v>
      </c>
      <c r="AG692" s="40">
        <f t="shared" si="1"/>
        <v>5</v>
      </c>
      <c r="AH692" s="40" t="str">
        <f t="shared" si="2"/>
        <v>56818934375</v>
      </c>
      <c r="AI692" s="44">
        <f t="shared" si="3"/>
        <v>500000</v>
      </c>
      <c r="AJ692" s="47">
        <f>IF(AD692&lt;10000,IFERROR(VLOOKUP(AH692,'BK06'!$X$9:$Y$1196,2,0),""),AD692)</f>
        <v>500000</v>
      </c>
      <c r="AK692" s="49" t="str">
        <f>IFERROR(VLOOKUP(AH692,'BK06'!$X$9:$Z$1164,3,0),"")</f>
        <v>AC/018P-0350433</v>
      </c>
      <c r="AL692" s="40"/>
      <c r="AM692" s="51" t="str">
        <f t="shared" si="14"/>
        <v>QK co HDBH so 568189343 can phai dong phi 500000d vao ngay 7/5. Vui long lien he TVV de duoc ho tro thu phi!</v>
      </c>
      <c r="AN692" s="54" t="str">
        <f t="shared" si="5"/>
        <v>0982264238</v>
      </c>
    </row>
    <row r="693" spans="1:40" ht="13.5" customHeight="1">
      <c r="A693" s="25">
        <v>688</v>
      </c>
      <c r="B693" s="28" t="s">
        <v>74</v>
      </c>
      <c r="C693" s="28"/>
      <c r="D693" s="32" t="s">
        <v>80</v>
      </c>
      <c r="E693" s="28" t="s">
        <v>82</v>
      </c>
      <c r="F693" s="32" t="s">
        <v>7749</v>
      </c>
      <c r="G693" s="28" t="s">
        <v>98</v>
      </c>
      <c r="H693" s="32" t="s">
        <v>9553</v>
      </c>
      <c r="I693" s="28" t="s">
        <v>100</v>
      </c>
      <c r="J693" s="32" t="s">
        <v>220</v>
      </c>
      <c r="K693" s="28" t="s">
        <v>219</v>
      </c>
      <c r="L693" s="28" t="s">
        <v>4116</v>
      </c>
      <c r="M693" s="34">
        <v>37722</v>
      </c>
      <c r="N693" s="34"/>
      <c r="O693" s="28" t="s">
        <v>2960</v>
      </c>
      <c r="P693" s="28" t="s">
        <v>2961</v>
      </c>
      <c r="Q693" s="28" t="s">
        <v>9633</v>
      </c>
      <c r="R693" s="28"/>
      <c r="S693" s="28" t="s">
        <v>9634</v>
      </c>
      <c r="T693" s="28" t="s">
        <v>9634</v>
      </c>
      <c r="U693" s="28" t="s">
        <v>2959</v>
      </c>
      <c r="V693" s="28"/>
      <c r="W693" s="34">
        <v>43593</v>
      </c>
      <c r="X693" s="34">
        <v>43776</v>
      </c>
      <c r="Y693" s="36">
        <v>3000000</v>
      </c>
      <c r="Z693" s="36">
        <v>3000000</v>
      </c>
      <c r="AA693" s="34">
        <v>43603</v>
      </c>
      <c r="AB693" s="32"/>
      <c r="AC693" s="36">
        <v>3000000</v>
      </c>
      <c r="AD693" s="36"/>
      <c r="AE693" s="28" t="s">
        <v>95</v>
      </c>
      <c r="AF693" s="40">
        <f t="shared" si="0"/>
        <v>8</v>
      </c>
      <c r="AG693" s="40">
        <f t="shared" si="1"/>
        <v>5</v>
      </c>
      <c r="AH693" s="40" t="str">
        <f t="shared" si="2"/>
        <v>56823518085</v>
      </c>
      <c r="AI693" s="44">
        <f t="shared" si="3"/>
        <v>3000000</v>
      </c>
      <c r="AJ693" s="47">
        <f>IF(AD693&lt;10000,IFERROR(VLOOKUP(AH693,'BK06'!$X$9:$Y$1196,2,0),""),AD693)</f>
        <v>3000000</v>
      </c>
      <c r="AK693" s="49" t="str">
        <f>IFERROR(VLOOKUP(AH693,'BK06'!$X$9:$Z$1164,3,0),"")</f>
        <v>AC/018P-0350436</v>
      </c>
      <c r="AL693" s="40"/>
      <c r="AM693" s="51" t="str">
        <f t="shared" si="14"/>
        <v>QK co HDBH so 568235180 can phai dong phi 3000000d vao ngay 8/5. Vui long lien he TVV de duoc ho tro thu phi!</v>
      </c>
      <c r="AN693" s="54" t="str">
        <f t="shared" si="5"/>
        <v>09813825890981382589</v>
      </c>
    </row>
    <row r="694" spans="1:40" ht="13.5" customHeight="1">
      <c r="A694" s="25">
        <v>689</v>
      </c>
      <c r="B694" s="28" t="s">
        <v>74</v>
      </c>
      <c r="C694" s="28"/>
      <c r="D694" s="32" t="s">
        <v>80</v>
      </c>
      <c r="E694" s="28" t="s">
        <v>82</v>
      </c>
      <c r="F694" s="32" t="s">
        <v>7749</v>
      </c>
      <c r="G694" s="28" t="s">
        <v>98</v>
      </c>
      <c r="H694" s="32" t="s">
        <v>9553</v>
      </c>
      <c r="I694" s="28" t="s">
        <v>100</v>
      </c>
      <c r="J694" s="32" t="s">
        <v>220</v>
      </c>
      <c r="K694" s="28" t="s">
        <v>219</v>
      </c>
      <c r="L694" s="28" t="s">
        <v>4116</v>
      </c>
      <c r="M694" s="34">
        <v>37722</v>
      </c>
      <c r="N694" s="34"/>
      <c r="O694" s="28" t="s">
        <v>2955</v>
      </c>
      <c r="P694" s="28" t="s">
        <v>2956</v>
      </c>
      <c r="Q694" s="28" t="s">
        <v>9635</v>
      </c>
      <c r="R694" s="28" t="s">
        <v>9636</v>
      </c>
      <c r="S694" s="28"/>
      <c r="T694" s="28" t="s">
        <v>9637</v>
      </c>
      <c r="U694" s="28" t="s">
        <v>2954</v>
      </c>
      <c r="V694" s="28"/>
      <c r="W694" s="34">
        <v>43593</v>
      </c>
      <c r="X694" s="34">
        <v>43958</v>
      </c>
      <c r="Y694" s="36">
        <v>5000000</v>
      </c>
      <c r="Z694" s="36">
        <v>5000000</v>
      </c>
      <c r="AA694" s="34">
        <v>43612</v>
      </c>
      <c r="AB694" s="32"/>
      <c r="AC694" s="36">
        <v>5000000</v>
      </c>
      <c r="AD694" s="36"/>
      <c r="AE694" s="28" t="s">
        <v>95</v>
      </c>
      <c r="AF694" s="40">
        <f t="shared" si="0"/>
        <v>8</v>
      </c>
      <c r="AG694" s="40">
        <f t="shared" si="1"/>
        <v>5</v>
      </c>
      <c r="AH694" s="40" t="str">
        <f t="shared" si="2"/>
        <v>56823501785</v>
      </c>
      <c r="AI694" s="44">
        <f t="shared" si="3"/>
        <v>5000000</v>
      </c>
      <c r="AJ694" s="47">
        <f>IF(AD694&lt;10000,IFERROR(VLOOKUP(AH694,'BK06'!$X$9:$Y$1196,2,0),""),AD694)</f>
        <v>5000000</v>
      </c>
      <c r="AK694" s="49" t="str">
        <f>IFERROR(VLOOKUP(AH694,'BK06'!$X$9:$Z$1164,3,0),"")</f>
        <v>AC/018P-0350435</v>
      </c>
      <c r="AL694" s="40"/>
      <c r="AM694" s="51" t="str">
        <f t="shared" si="14"/>
        <v>QK co HDBH so 568235017 can phai dong phi 5000000d vao ngay 8/5. Vui long lien he TVV de duoc ho tro thu phi!</v>
      </c>
      <c r="AN694" s="54" t="str">
        <f t="shared" si="5"/>
        <v>09893265180965013571</v>
      </c>
    </row>
    <row r="695" spans="1:40" ht="13.5" customHeight="1">
      <c r="A695" s="25">
        <v>690</v>
      </c>
      <c r="B695" s="28" t="s">
        <v>74</v>
      </c>
      <c r="C695" s="28"/>
      <c r="D695" s="32" t="s">
        <v>80</v>
      </c>
      <c r="E695" s="28" t="s">
        <v>82</v>
      </c>
      <c r="F695" s="32" t="s">
        <v>7749</v>
      </c>
      <c r="G695" s="28" t="s">
        <v>98</v>
      </c>
      <c r="H695" s="32" t="s">
        <v>9553</v>
      </c>
      <c r="I695" s="28" t="s">
        <v>100</v>
      </c>
      <c r="J695" s="32" t="s">
        <v>220</v>
      </c>
      <c r="K695" s="28" t="s">
        <v>219</v>
      </c>
      <c r="L695" s="28" t="s">
        <v>4116</v>
      </c>
      <c r="M695" s="34">
        <v>37722</v>
      </c>
      <c r="N695" s="34"/>
      <c r="O695" s="28" t="s">
        <v>2965</v>
      </c>
      <c r="P695" s="28" t="s">
        <v>2966</v>
      </c>
      <c r="Q695" s="28" t="s">
        <v>9638</v>
      </c>
      <c r="R695" s="28"/>
      <c r="S695" s="28"/>
      <c r="T695" s="28"/>
      <c r="U695" s="28" t="s">
        <v>2963</v>
      </c>
      <c r="V695" s="28" t="s">
        <v>2963</v>
      </c>
      <c r="W695" s="34">
        <v>43594</v>
      </c>
      <c r="X695" s="34">
        <v>43624</v>
      </c>
      <c r="Y695" s="36">
        <v>198400</v>
      </c>
      <c r="Z695" s="36">
        <v>198400</v>
      </c>
      <c r="AA695" s="34">
        <v>43607</v>
      </c>
      <c r="AB695" s="32"/>
      <c r="AC695" s="36">
        <v>198400</v>
      </c>
      <c r="AD695" s="36"/>
      <c r="AE695" s="28" t="s">
        <v>180</v>
      </c>
      <c r="AF695" s="40">
        <f t="shared" si="0"/>
        <v>9</v>
      </c>
      <c r="AG695" s="40">
        <f t="shared" si="1"/>
        <v>5</v>
      </c>
      <c r="AH695" s="40" t="str">
        <f t="shared" si="2"/>
        <v>0230180023107595</v>
      </c>
      <c r="AI695" s="44">
        <f t="shared" si="3"/>
        <v>198400</v>
      </c>
      <c r="AJ695" s="47">
        <f>IF(AD695&lt;10000,IFERROR(VLOOKUP(AH695,'BK06'!$X$9:$Y$1196,2,0),""),AD695)</f>
        <v>198400</v>
      </c>
      <c r="AK695" s="49" t="str">
        <f>IFERROR(VLOOKUP(AH695,'BK06'!$X$9:$Z$1164,3,0),"")</f>
        <v>AC/018P-0350437</v>
      </c>
      <c r="AL695" s="40"/>
      <c r="AM695" s="51" t="str">
        <f t="shared" si="14"/>
        <v>QK co HDBH so 02301800231075 can phai dong phi 198400d vao ngay 9/5. Vui long lien he TVV de duoc ho tro thu phi!</v>
      </c>
      <c r="AN695" s="54" t="str">
        <f t="shared" si="5"/>
        <v/>
      </c>
    </row>
    <row r="696" spans="1:40" ht="13.5" customHeight="1">
      <c r="A696" s="25">
        <v>691</v>
      </c>
      <c r="B696" s="28" t="s">
        <v>74</v>
      </c>
      <c r="C696" s="28"/>
      <c r="D696" s="32" t="s">
        <v>80</v>
      </c>
      <c r="E696" s="28" t="s">
        <v>82</v>
      </c>
      <c r="F696" s="32" t="s">
        <v>7749</v>
      </c>
      <c r="G696" s="28" t="s">
        <v>98</v>
      </c>
      <c r="H696" s="32" t="s">
        <v>9553</v>
      </c>
      <c r="I696" s="28" t="s">
        <v>100</v>
      </c>
      <c r="J696" s="32" t="s">
        <v>220</v>
      </c>
      <c r="K696" s="28" t="s">
        <v>219</v>
      </c>
      <c r="L696" s="28" t="s">
        <v>4116</v>
      </c>
      <c r="M696" s="34">
        <v>37722</v>
      </c>
      <c r="N696" s="34"/>
      <c r="O696" s="28" t="s">
        <v>2975</v>
      </c>
      <c r="P696" s="28" t="s">
        <v>2976</v>
      </c>
      <c r="Q696" s="28" t="s">
        <v>9639</v>
      </c>
      <c r="R696" s="28"/>
      <c r="S696" s="28"/>
      <c r="T696" s="28"/>
      <c r="U696" s="28" t="s">
        <v>2973</v>
      </c>
      <c r="V696" s="28" t="s">
        <v>2973</v>
      </c>
      <c r="W696" s="34">
        <v>43595</v>
      </c>
      <c r="X696" s="34">
        <v>43625</v>
      </c>
      <c r="Y696" s="36">
        <v>256400</v>
      </c>
      <c r="Z696" s="36">
        <v>256400</v>
      </c>
      <c r="AA696" s="34">
        <v>43603</v>
      </c>
      <c r="AB696" s="32"/>
      <c r="AC696" s="36">
        <v>256400</v>
      </c>
      <c r="AD696" s="36"/>
      <c r="AE696" s="28" t="s">
        <v>180</v>
      </c>
      <c r="AF696" s="40">
        <f t="shared" si="0"/>
        <v>10</v>
      </c>
      <c r="AG696" s="40">
        <f t="shared" si="1"/>
        <v>5</v>
      </c>
      <c r="AH696" s="40" t="str">
        <f t="shared" si="2"/>
        <v>03701800032341105</v>
      </c>
      <c r="AI696" s="44">
        <f t="shared" si="3"/>
        <v>256400</v>
      </c>
      <c r="AJ696" s="47">
        <f>IF(AD696&lt;10000,IFERROR(VLOOKUP(AH696,'BK06'!$X$9:$Y$1196,2,0),""),AD696)</f>
        <v>256400</v>
      </c>
      <c r="AK696" s="49" t="str">
        <f>IFERROR(VLOOKUP(AH696,'BK06'!$X$9:$Z$1164,3,0),"")</f>
        <v>AC/018P-0350439</v>
      </c>
      <c r="AL696" s="40"/>
      <c r="AM696" s="51" t="str">
        <f t="shared" si="14"/>
        <v>QK co HDBH so 03701800032341 can phai dong phi 256400d vao ngay 10/5. Vui long lien he TVV de duoc ho tro thu phi!</v>
      </c>
      <c r="AN696" s="54" t="str">
        <f t="shared" si="5"/>
        <v/>
      </c>
    </row>
    <row r="697" spans="1:40" ht="13.5" customHeight="1">
      <c r="A697" s="25">
        <v>692</v>
      </c>
      <c r="B697" s="28" t="s">
        <v>74</v>
      </c>
      <c r="C697" s="28"/>
      <c r="D697" s="32" t="s">
        <v>80</v>
      </c>
      <c r="E697" s="28" t="s">
        <v>82</v>
      </c>
      <c r="F697" s="32" t="s">
        <v>7749</v>
      </c>
      <c r="G697" s="28" t="s">
        <v>98</v>
      </c>
      <c r="H697" s="32" t="s">
        <v>9553</v>
      </c>
      <c r="I697" s="28" t="s">
        <v>100</v>
      </c>
      <c r="J697" s="32" t="s">
        <v>220</v>
      </c>
      <c r="K697" s="28" t="s">
        <v>219</v>
      </c>
      <c r="L697" s="28" t="s">
        <v>4116</v>
      </c>
      <c r="M697" s="34">
        <v>37722</v>
      </c>
      <c r="N697" s="34"/>
      <c r="O697" s="28" t="s">
        <v>2969</v>
      </c>
      <c r="P697" s="28" t="s">
        <v>2970</v>
      </c>
      <c r="Q697" s="28" t="s">
        <v>9640</v>
      </c>
      <c r="R697" s="28"/>
      <c r="S697" s="28"/>
      <c r="T697" s="28"/>
      <c r="U697" s="28" t="s">
        <v>2967</v>
      </c>
      <c r="V697" s="28" t="s">
        <v>2967</v>
      </c>
      <c r="W697" s="34">
        <v>43595</v>
      </c>
      <c r="X697" s="34">
        <v>43686</v>
      </c>
      <c r="Y697" s="36">
        <v>213000</v>
      </c>
      <c r="Z697" s="36">
        <v>213000</v>
      </c>
      <c r="AA697" s="34">
        <v>43607</v>
      </c>
      <c r="AB697" s="32"/>
      <c r="AC697" s="36">
        <v>213000</v>
      </c>
      <c r="AD697" s="36"/>
      <c r="AE697" s="28" t="s">
        <v>180</v>
      </c>
      <c r="AF697" s="40">
        <f t="shared" si="0"/>
        <v>10</v>
      </c>
      <c r="AG697" s="40">
        <f t="shared" si="1"/>
        <v>5</v>
      </c>
      <c r="AH697" s="40" t="str">
        <f t="shared" si="2"/>
        <v>02301800130101105</v>
      </c>
      <c r="AI697" s="44">
        <f t="shared" si="3"/>
        <v>213000</v>
      </c>
      <c r="AJ697" s="47">
        <f>IF(AD697&lt;10000,IFERROR(VLOOKUP(AH697,'BK06'!$X$9:$Y$1196,2,0),""),AD697)</f>
        <v>213000</v>
      </c>
      <c r="AK697" s="49" t="str">
        <f>IFERROR(VLOOKUP(AH697,'BK06'!$X$9:$Z$1164,3,0),"")</f>
        <v>AC/018P-0350438</v>
      </c>
      <c r="AL697" s="40"/>
      <c r="AM697" s="51" t="str">
        <f t="shared" si="14"/>
        <v>QK co HDBH so 02301800130101 can phai dong phi 213000d vao ngay 10/5. Vui long lien he TVV de duoc ho tro thu phi!</v>
      </c>
      <c r="AN697" s="54" t="str">
        <f t="shared" si="5"/>
        <v/>
      </c>
    </row>
    <row r="698" spans="1:40" ht="13.5" customHeight="1">
      <c r="A698" s="25">
        <v>693</v>
      </c>
      <c r="B698" s="28" t="s">
        <v>74</v>
      </c>
      <c r="C698" s="28"/>
      <c r="D698" s="32" t="s">
        <v>80</v>
      </c>
      <c r="E698" s="28" t="s">
        <v>82</v>
      </c>
      <c r="F698" s="32" t="s">
        <v>7749</v>
      </c>
      <c r="G698" s="28" t="s">
        <v>98</v>
      </c>
      <c r="H698" s="32" t="s">
        <v>9553</v>
      </c>
      <c r="I698" s="28" t="s">
        <v>100</v>
      </c>
      <c r="J698" s="32" t="s">
        <v>220</v>
      </c>
      <c r="K698" s="28" t="s">
        <v>219</v>
      </c>
      <c r="L698" s="28" t="s">
        <v>4116</v>
      </c>
      <c r="M698" s="34">
        <v>37722</v>
      </c>
      <c r="N698" s="34"/>
      <c r="O698" s="28" t="s">
        <v>2985</v>
      </c>
      <c r="P698" s="28" t="s">
        <v>2986</v>
      </c>
      <c r="Q698" s="28" t="s">
        <v>9630</v>
      </c>
      <c r="R698" s="28" t="s">
        <v>9641</v>
      </c>
      <c r="S698" s="28"/>
      <c r="T698" s="28"/>
      <c r="U698" s="28" t="s">
        <v>2983</v>
      </c>
      <c r="V698" s="28" t="s">
        <v>2983</v>
      </c>
      <c r="W698" s="34">
        <v>43596</v>
      </c>
      <c r="X698" s="34">
        <v>43626</v>
      </c>
      <c r="Y698" s="36">
        <v>193200</v>
      </c>
      <c r="Z698" s="36">
        <v>193200</v>
      </c>
      <c r="AA698" s="34">
        <v>43603</v>
      </c>
      <c r="AB698" s="32"/>
      <c r="AC698" s="36">
        <v>193200</v>
      </c>
      <c r="AD698" s="36"/>
      <c r="AE698" s="28" t="s">
        <v>180</v>
      </c>
      <c r="AF698" s="40">
        <f t="shared" si="0"/>
        <v>11</v>
      </c>
      <c r="AG698" s="40">
        <f t="shared" si="1"/>
        <v>5</v>
      </c>
      <c r="AH698" s="40" t="str">
        <f t="shared" si="2"/>
        <v>02301800228983115</v>
      </c>
      <c r="AI698" s="44">
        <f t="shared" si="3"/>
        <v>193200</v>
      </c>
      <c r="AJ698" s="47">
        <f>IF(AD698&lt;10000,IFERROR(VLOOKUP(AH698,'BK06'!$X$9:$Y$1196,2,0),""),AD698)</f>
        <v>193200</v>
      </c>
      <c r="AK698" s="49" t="str">
        <f>IFERROR(VLOOKUP(AH698,'BK06'!$X$9:$Z$1164,3,0),"")</f>
        <v>AC/018P-0350441</v>
      </c>
      <c r="AL698" s="40"/>
      <c r="AM698" s="51" t="str">
        <f t="shared" si="14"/>
        <v>QK co HDBH so 02301800228983 can phai dong phi 193200d vao ngay 11/5. Vui long lien he TVV de duoc ho tro thu phi!</v>
      </c>
      <c r="AN698" s="54" t="str">
        <f t="shared" si="5"/>
        <v>0357181888</v>
      </c>
    </row>
    <row r="699" spans="1:40" ht="13.5" customHeight="1">
      <c r="A699" s="25">
        <v>694</v>
      </c>
      <c r="B699" s="28" t="s">
        <v>74</v>
      </c>
      <c r="C699" s="28"/>
      <c r="D699" s="32" t="s">
        <v>80</v>
      </c>
      <c r="E699" s="28" t="s">
        <v>82</v>
      </c>
      <c r="F699" s="32" t="s">
        <v>7749</v>
      </c>
      <c r="G699" s="28" t="s">
        <v>98</v>
      </c>
      <c r="H699" s="32" t="s">
        <v>9553</v>
      </c>
      <c r="I699" s="28" t="s">
        <v>100</v>
      </c>
      <c r="J699" s="32" t="s">
        <v>220</v>
      </c>
      <c r="K699" s="28" t="s">
        <v>219</v>
      </c>
      <c r="L699" s="28" t="s">
        <v>4116</v>
      </c>
      <c r="M699" s="34">
        <v>37722</v>
      </c>
      <c r="N699" s="34"/>
      <c r="O699" s="28" t="s">
        <v>2989</v>
      </c>
      <c r="P699" s="28" t="s">
        <v>2990</v>
      </c>
      <c r="Q699" s="28" t="s">
        <v>9642</v>
      </c>
      <c r="R699" s="28" t="s">
        <v>9643</v>
      </c>
      <c r="S699" s="28" t="s">
        <v>9643</v>
      </c>
      <c r="T699" s="28"/>
      <c r="U699" s="28" t="s">
        <v>2987</v>
      </c>
      <c r="V699" s="28" t="s">
        <v>2987</v>
      </c>
      <c r="W699" s="34">
        <v>43596</v>
      </c>
      <c r="X699" s="34">
        <v>43626</v>
      </c>
      <c r="Y699" s="36">
        <v>197300</v>
      </c>
      <c r="Z699" s="36">
        <v>197300</v>
      </c>
      <c r="AA699" s="34">
        <v>43602</v>
      </c>
      <c r="AB699" s="32"/>
      <c r="AC699" s="36">
        <v>197300</v>
      </c>
      <c r="AD699" s="36"/>
      <c r="AE699" s="28" t="s">
        <v>180</v>
      </c>
      <c r="AF699" s="40">
        <f t="shared" si="0"/>
        <v>11</v>
      </c>
      <c r="AG699" s="40">
        <f t="shared" si="1"/>
        <v>5</v>
      </c>
      <c r="AH699" s="40" t="str">
        <f t="shared" si="2"/>
        <v>05701800014086115</v>
      </c>
      <c r="AI699" s="44">
        <f t="shared" si="3"/>
        <v>197300</v>
      </c>
      <c r="AJ699" s="47">
        <f>IF(AD699&lt;10000,IFERROR(VLOOKUP(AH699,'BK06'!$X$9:$Y$1196,2,0),""),AD699)</f>
        <v>197300</v>
      </c>
      <c r="AK699" s="49" t="str">
        <f>IFERROR(VLOOKUP(AH699,'BK06'!$X$9:$Z$1164,3,0),"")</f>
        <v>AC/018P-0350442</v>
      </c>
      <c r="AL699" s="40"/>
      <c r="AM699" s="51" t="str">
        <f t="shared" si="14"/>
        <v>QK co HDBH so 05701800014086 can phai dong phi 197300d vao ngay 11/5. Vui long lien he TVV de duoc ho tro thu phi!</v>
      </c>
      <c r="AN699" s="54" t="str">
        <f t="shared" si="5"/>
        <v>09772318470977231847</v>
      </c>
    </row>
    <row r="700" spans="1:40" ht="13.5" customHeight="1">
      <c r="A700" s="25">
        <v>695</v>
      </c>
      <c r="B700" s="28" t="s">
        <v>74</v>
      </c>
      <c r="C700" s="28"/>
      <c r="D700" s="32" t="s">
        <v>80</v>
      </c>
      <c r="E700" s="28" t="s">
        <v>82</v>
      </c>
      <c r="F700" s="32" t="s">
        <v>7749</v>
      </c>
      <c r="G700" s="28" t="s">
        <v>98</v>
      </c>
      <c r="H700" s="32" t="s">
        <v>9553</v>
      </c>
      <c r="I700" s="28" t="s">
        <v>100</v>
      </c>
      <c r="J700" s="32" t="s">
        <v>220</v>
      </c>
      <c r="K700" s="28" t="s">
        <v>219</v>
      </c>
      <c r="L700" s="28" t="s">
        <v>4116</v>
      </c>
      <c r="M700" s="34">
        <v>37722</v>
      </c>
      <c r="N700" s="34"/>
      <c r="O700" s="28" t="s">
        <v>2980</v>
      </c>
      <c r="P700" s="28" t="s">
        <v>1907</v>
      </c>
      <c r="Q700" s="28" t="s">
        <v>9644</v>
      </c>
      <c r="R700" s="28"/>
      <c r="S700" s="28" t="s">
        <v>9645</v>
      </c>
      <c r="T700" s="28"/>
      <c r="U700" s="28" t="s">
        <v>2977</v>
      </c>
      <c r="V700" s="28" t="s">
        <v>2977</v>
      </c>
      <c r="W700" s="34">
        <v>43596</v>
      </c>
      <c r="X700" s="34">
        <v>43626</v>
      </c>
      <c r="Y700" s="36">
        <v>122700</v>
      </c>
      <c r="Z700" s="36">
        <v>122700</v>
      </c>
      <c r="AA700" s="34">
        <v>43603</v>
      </c>
      <c r="AB700" s="32"/>
      <c r="AC700" s="36">
        <v>122700</v>
      </c>
      <c r="AD700" s="36"/>
      <c r="AE700" s="28" t="s">
        <v>180</v>
      </c>
      <c r="AF700" s="40">
        <f t="shared" si="0"/>
        <v>11</v>
      </c>
      <c r="AG700" s="40">
        <f t="shared" si="1"/>
        <v>5</v>
      </c>
      <c r="AH700" s="40" t="str">
        <f t="shared" si="2"/>
        <v>02301800168227115</v>
      </c>
      <c r="AI700" s="44">
        <f t="shared" si="3"/>
        <v>122700</v>
      </c>
      <c r="AJ700" s="47">
        <f>IF(AD700&lt;10000,IFERROR(VLOOKUP(AH700,'BK06'!$X$9:$Y$1196,2,0),""),AD700)</f>
        <v>122700</v>
      </c>
      <c r="AK700" s="49" t="str">
        <f>IFERROR(VLOOKUP(AH700,'BK06'!$X$9:$Z$1164,3,0),"")</f>
        <v>AC/018P-0350440</v>
      </c>
      <c r="AL700" s="40"/>
      <c r="AM700" s="51" t="str">
        <f t="shared" si="14"/>
        <v>QK co HDBH so 02301800168227 can phai dong phi 122700d vao ngay 11/5. Vui long lien he TVV de duoc ho tro thu phi!</v>
      </c>
      <c r="AN700" s="54" t="str">
        <f t="shared" si="5"/>
        <v>763112</v>
      </c>
    </row>
    <row r="701" spans="1:40" ht="13.5" customHeight="1">
      <c r="A701" s="25">
        <v>696</v>
      </c>
      <c r="B701" s="28" t="s">
        <v>74</v>
      </c>
      <c r="C701" s="28"/>
      <c r="D701" s="32" t="s">
        <v>80</v>
      </c>
      <c r="E701" s="28" t="s">
        <v>82</v>
      </c>
      <c r="F701" s="32" t="s">
        <v>7749</v>
      </c>
      <c r="G701" s="28" t="s">
        <v>98</v>
      </c>
      <c r="H701" s="32" t="s">
        <v>9553</v>
      </c>
      <c r="I701" s="28" t="s">
        <v>100</v>
      </c>
      <c r="J701" s="32" t="s">
        <v>220</v>
      </c>
      <c r="K701" s="28" t="s">
        <v>219</v>
      </c>
      <c r="L701" s="28" t="s">
        <v>4116</v>
      </c>
      <c r="M701" s="34">
        <v>37722</v>
      </c>
      <c r="N701" s="34"/>
      <c r="O701" s="28" t="s">
        <v>3007</v>
      </c>
      <c r="P701" s="28" t="s">
        <v>3008</v>
      </c>
      <c r="Q701" s="28" t="s">
        <v>9646</v>
      </c>
      <c r="R701" s="28"/>
      <c r="S701" s="28"/>
      <c r="T701" s="28" t="s">
        <v>9647</v>
      </c>
      <c r="U701" s="28" t="s">
        <v>3006</v>
      </c>
      <c r="V701" s="28"/>
      <c r="W701" s="34">
        <v>43596</v>
      </c>
      <c r="X701" s="34">
        <v>43779</v>
      </c>
      <c r="Y701" s="36">
        <v>3091668</v>
      </c>
      <c r="Z701" s="36">
        <v>3091668</v>
      </c>
      <c r="AA701" s="34">
        <v>43603</v>
      </c>
      <c r="AB701" s="32"/>
      <c r="AC701" s="36">
        <v>3091668</v>
      </c>
      <c r="AD701" s="36"/>
      <c r="AE701" s="28" t="s">
        <v>95</v>
      </c>
      <c r="AF701" s="40">
        <f t="shared" si="0"/>
        <v>11</v>
      </c>
      <c r="AG701" s="40">
        <f t="shared" si="1"/>
        <v>5</v>
      </c>
      <c r="AH701" s="40" t="str">
        <f t="shared" si="2"/>
        <v>568167741115</v>
      </c>
      <c r="AI701" s="44">
        <f t="shared" si="3"/>
        <v>3091668</v>
      </c>
      <c r="AJ701" s="47">
        <f>IF(AD701&lt;10000,IFERROR(VLOOKUP(AH701,'BK06'!$X$9:$Y$1196,2,0),""),AD701)</f>
        <v>3091668</v>
      </c>
      <c r="AK701" s="49" t="str">
        <f>IFERROR(VLOOKUP(AH701,'BK06'!$X$9:$Z$1164,3,0),"")</f>
        <v>AC/018P-0350445</v>
      </c>
      <c r="AL701" s="40"/>
      <c r="AM701" s="51" t="str">
        <f t="shared" si="14"/>
        <v>QK co HDBH so 568167741 can phai dong phi 3091668d vao ngay 11/5. Vui long lien he TVV de duoc ho tro thu phi!</v>
      </c>
      <c r="AN701" s="54" t="str">
        <f t="shared" si="5"/>
        <v>01686560999</v>
      </c>
    </row>
    <row r="702" spans="1:40" ht="13.5" customHeight="1">
      <c r="A702" s="25">
        <v>697</v>
      </c>
      <c r="B702" s="28" t="s">
        <v>74</v>
      </c>
      <c r="C702" s="28"/>
      <c r="D702" s="32" t="s">
        <v>80</v>
      </c>
      <c r="E702" s="28" t="s">
        <v>82</v>
      </c>
      <c r="F702" s="32" t="s">
        <v>7749</v>
      </c>
      <c r="G702" s="28" t="s">
        <v>98</v>
      </c>
      <c r="H702" s="32" t="s">
        <v>9553</v>
      </c>
      <c r="I702" s="28" t="s">
        <v>100</v>
      </c>
      <c r="J702" s="32" t="s">
        <v>220</v>
      </c>
      <c r="K702" s="28" t="s">
        <v>219</v>
      </c>
      <c r="L702" s="28" t="s">
        <v>4116</v>
      </c>
      <c r="M702" s="34">
        <v>37722</v>
      </c>
      <c r="N702" s="34"/>
      <c r="O702" s="28" t="s">
        <v>3003</v>
      </c>
      <c r="P702" s="28" t="s">
        <v>3004</v>
      </c>
      <c r="Q702" s="28" t="s">
        <v>9648</v>
      </c>
      <c r="R702" s="28"/>
      <c r="S702" s="28"/>
      <c r="T702" s="28" t="s">
        <v>9649</v>
      </c>
      <c r="U702" s="28" t="s">
        <v>3002</v>
      </c>
      <c r="V702" s="28"/>
      <c r="W702" s="34">
        <v>43596</v>
      </c>
      <c r="X702" s="34">
        <v>43626</v>
      </c>
      <c r="Y702" s="36">
        <v>511899</v>
      </c>
      <c r="Z702" s="36">
        <v>511899</v>
      </c>
      <c r="AA702" s="34">
        <v>43602</v>
      </c>
      <c r="AB702" s="32"/>
      <c r="AC702" s="36">
        <v>511899</v>
      </c>
      <c r="AD702" s="36"/>
      <c r="AE702" s="28" t="s">
        <v>95</v>
      </c>
      <c r="AF702" s="40">
        <f t="shared" si="0"/>
        <v>11</v>
      </c>
      <c r="AG702" s="40">
        <f t="shared" si="1"/>
        <v>5</v>
      </c>
      <c r="AH702" s="40" t="str">
        <f t="shared" si="2"/>
        <v>568157990115</v>
      </c>
      <c r="AI702" s="44">
        <f t="shared" si="3"/>
        <v>511899</v>
      </c>
      <c r="AJ702" s="47">
        <f>IF(AD702&lt;10000,IFERROR(VLOOKUP(AH702,'BK06'!$X$9:$Y$1196,2,0),""),AD702)</f>
        <v>511899</v>
      </c>
      <c r="AK702" s="49" t="str">
        <f>IFERROR(VLOOKUP(AH702,'BK06'!$X$9:$Z$1164,3,0),"")</f>
        <v>AC/018P-0350444</v>
      </c>
      <c r="AL702" s="40"/>
      <c r="AM702" s="51" t="str">
        <f t="shared" si="14"/>
        <v>QK co HDBH so 568157990 can phai dong phi 511899d vao ngay 11/5. Vui long lien he TVV de duoc ho tro thu phi!</v>
      </c>
      <c r="AN702" s="54" t="str">
        <f t="shared" si="5"/>
        <v>01648387258</v>
      </c>
    </row>
    <row r="703" spans="1:40" ht="13.5" customHeight="1">
      <c r="A703" s="25">
        <v>698</v>
      </c>
      <c r="B703" s="28" t="s">
        <v>74</v>
      </c>
      <c r="C703" s="28"/>
      <c r="D703" s="32" t="s">
        <v>80</v>
      </c>
      <c r="E703" s="28" t="s">
        <v>82</v>
      </c>
      <c r="F703" s="32" t="s">
        <v>7749</v>
      </c>
      <c r="G703" s="28" t="s">
        <v>98</v>
      </c>
      <c r="H703" s="32" t="s">
        <v>9553</v>
      </c>
      <c r="I703" s="28" t="s">
        <v>100</v>
      </c>
      <c r="J703" s="32" t="s">
        <v>220</v>
      </c>
      <c r="K703" s="28" t="s">
        <v>219</v>
      </c>
      <c r="L703" s="28" t="s">
        <v>4116</v>
      </c>
      <c r="M703" s="34">
        <v>37722</v>
      </c>
      <c r="N703" s="34"/>
      <c r="O703" s="28" t="s">
        <v>3016</v>
      </c>
      <c r="P703" s="28" t="s">
        <v>3017</v>
      </c>
      <c r="Q703" s="28" t="s">
        <v>9650</v>
      </c>
      <c r="R703" s="28"/>
      <c r="S703" s="28"/>
      <c r="T703" s="28" t="s">
        <v>9651</v>
      </c>
      <c r="U703" s="28" t="s">
        <v>3015</v>
      </c>
      <c r="V703" s="28"/>
      <c r="W703" s="34">
        <v>43596</v>
      </c>
      <c r="X703" s="34">
        <v>43626</v>
      </c>
      <c r="Y703" s="36">
        <v>1060746</v>
      </c>
      <c r="Z703" s="36">
        <v>1060746</v>
      </c>
      <c r="AA703" s="34">
        <v>43609</v>
      </c>
      <c r="AB703" s="32"/>
      <c r="AC703" s="36">
        <v>1060746</v>
      </c>
      <c r="AD703" s="36"/>
      <c r="AE703" s="28" t="s">
        <v>95</v>
      </c>
      <c r="AF703" s="40">
        <f t="shared" si="0"/>
        <v>11</v>
      </c>
      <c r="AG703" s="40">
        <f t="shared" si="1"/>
        <v>5</v>
      </c>
      <c r="AH703" s="40" t="str">
        <f t="shared" si="2"/>
        <v>569419441115</v>
      </c>
      <c r="AI703" s="44">
        <f t="shared" si="3"/>
        <v>1060746</v>
      </c>
      <c r="AJ703" s="47">
        <f>IF(AD703&lt;10000,IFERROR(VLOOKUP(AH703,'BK06'!$X$9:$Y$1196,2,0),""),AD703)</f>
        <v>1060746</v>
      </c>
      <c r="AK703" s="49" t="str">
        <f>IFERROR(VLOOKUP(AH703,'BK06'!$X$9:$Z$1164,3,0),"")</f>
        <v>AC/018P-0350446</v>
      </c>
      <c r="AL703" s="40"/>
      <c r="AM703" s="51" t="str">
        <f t="shared" si="14"/>
        <v>QK co HDBH so 569419441 can phai dong phi 1060746d vao ngay 11/5. Vui long lien he TVV de duoc ho tro thu phi!</v>
      </c>
      <c r="AN703" s="54" t="str">
        <f t="shared" si="5"/>
        <v>0912066680</v>
      </c>
    </row>
    <row r="704" spans="1:40" ht="13.5" customHeight="1">
      <c r="A704" s="25">
        <v>699</v>
      </c>
      <c r="B704" s="28" t="s">
        <v>74</v>
      </c>
      <c r="C704" s="28"/>
      <c r="D704" s="32" t="s">
        <v>80</v>
      </c>
      <c r="E704" s="28" t="s">
        <v>82</v>
      </c>
      <c r="F704" s="32" t="s">
        <v>7749</v>
      </c>
      <c r="G704" s="28" t="s">
        <v>98</v>
      </c>
      <c r="H704" s="32" t="s">
        <v>9553</v>
      </c>
      <c r="I704" s="28" t="s">
        <v>100</v>
      </c>
      <c r="J704" s="32" t="s">
        <v>220</v>
      </c>
      <c r="K704" s="28" t="s">
        <v>219</v>
      </c>
      <c r="L704" s="28" t="s">
        <v>4116</v>
      </c>
      <c r="M704" s="34">
        <v>37722</v>
      </c>
      <c r="N704" s="34"/>
      <c r="O704" s="28" t="s">
        <v>2996</v>
      </c>
      <c r="P704" s="28" t="s">
        <v>2997</v>
      </c>
      <c r="Q704" s="28" t="s">
        <v>9648</v>
      </c>
      <c r="R704" s="28"/>
      <c r="S704" s="28"/>
      <c r="T704" s="28" t="s">
        <v>9652</v>
      </c>
      <c r="U704" s="28" t="s">
        <v>2994</v>
      </c>
      <c r="V704" s="28"/>
      <c r="W704" s="34">
        <v>43596</v>
      </c>
      <c r="X704" s="34">
        <v>43626</v>
      </c>
      <c r="Y704" s="36">
        <v>500000</v>
      </c>
      <c r="Z704" s="36">
        <v>500000</v>
      </c>
      <c r="AA704" s="34">
        <v>43602</v>
      </c>
      <c r="AB704" s="32"/>
      <c r="AC704" s="36">
        <v>500000</v>
      </c>
      <c r="AD704" s="36"/>
      <c r="AE704" s="28" t="s">
        <v>95</v>
      </c>
      <c r="AF704" s="40">
        <f t="shared" si="0"/>
        <v>11</v>
      </c>
      <c r="AG704" s="40">
        <f t="shared" si="1"/>
        <v>5</v>
      </c>
      <c r="AH704" s="40" t="str">
        <f t="shared" si="2"/>
        <v>568157955115</v>
      </c>
      <c r="AI704" s="44">
        <f t="shared" si="3"/>
        <v>500000</v>
      </c>
      <c r="AJ704" s="47">
        <f>IF(AD704&lt;10000,IFERROR(VLOOKUP(AH704,'BK06'!$X$9:$Y$1196,2,0),""),AD704)</f>
        <v>500000</v>
      </c>
      <c r="AK704" s="49" t="str">
        <f>IFERROR(VLOOKUP(AH704,'BK06'!$X$9:$Z$1164,3,0),"")</f>
        <v>AC/018P-0350443</v>
      </c>
      <c r="AL704" s="40"/>
      <c r="AM704" s="51" t="str">
        <f t="shared" si="14"/>
        <v>QK co HDBH so 568157955 can phai dong phi 500000d vao ngay 11/5. Vui long lien he TVV de duoc ho tro thu phi!</v>
      </c>
      <c r="AN704" s="54" t="str">
        <f t="shared" si="5"/>
        <v>01696595344</v>
      </c>
    </row>
    <row r="705" spans="1:40" ht="13.5" customHeight="1">
      <c r="A705" s="25">
        <v>700</v>
      </c>
      <c r="B705" s="28" t="s">
        <v>74</v>
      </c>
      <c r="C705" s="28"/>
      <c r="D705" s="32" t="s">
        <v>80</v>
      </c>
      <c r="E705" s="28" t="s">
        <v>82</v>
      </c>
      <c r="F705" s="32" t="s">
        <v>7749</v>
      </c>
      <c r="G705" s="28" t="s">
        <v>98</v>
      </c>
      <c r="H705" s="32" t="s">
        <v>9553</v>
      </c>
      <c r="I705" s="28" t="s">
        <v>100</v>
      </c>
      <c r="J705" s="32" t="s">
        <v>220</v>
      </c>
      <c r="K705" s="28" t="s">
        <v>219</v>
      </c>
      <c r="L705" s="28" t="s">
        <v>4116</v>
      </c>
      <c r="M705" s="34">
        <v>37722</v>
      </c>
      <c r="N705" s="34"/>
      <c r="O705" s="28" t="s">
        <v>3029</v>
      </c>
      <c r="P705" s="28" t="s">
        <v>3030</v>
      </c>
      <c r="Q705" s="28" t="s">
        <v>9653</v>
      </c>
      <c r="R705" s="28"/>
      <c r="S705" s="28"/>
      <c r="T705" s="28"/>
      <c r="U705" s="28" t="s">
        <v>3027</v>
      </c>
      <c r="V705" s="28" t="s">
        <v>3027</v>
      </c>
      <c r="W705" s="34">
        <v>43597</v>
      </c>
      <c r="X705" s="34">
        <v>43688</v>
      </c>
      <c r="Y705" s="36">
        <v>201800</v>
      </c>
      <c r="Z705" s="36">
        <v>201800</v>
      </c>
      <c r="AA705" s="34">
        <v>43603</v>
      </c>
      <c r="AB705" s="32"/>
      <c r="AC705" s="36">
        <v>201800</v>
      </c>
      <c r="AD705" s="36"/>
      <c r="AE705" s="28" t="s">
        <v>180</v>
      </c>
      <c r="AF705" s="40">
        <f t="shared" si="0"/>
        <v>12</v>
      </c>
      <c r="AG705" s="40">
        <f t="shared" si="1"/>
        <v>5</v>
      </c>
      <c r="AH705" s="40" t="str">
        <f t="shared" si="2"/>
        <v>02801800000447125</v>
      </c>
      <c r="AI705" s="44">
        <f t="shared" si="3"/>
        <v>201800</v>
      </c>
      <c r="AJ705" s="47">
        <f>IF(AD705&lt;10000,IFERROR(VLOOKUP(AH705,'BK06'!$X$9:$Y$1196,2,0),""),AD705)</f>
        <v>201800</v>
      </c>
      <c r="AK705" s="49" t="str">
        <f>IFERROR(VLOOKUP(AH705,'BK06'!$X$9:$Z$1164,3,0),"")</f>
        <v>AC/018P-0350448</v>
      </c>
      <c r="AL705" s="40"/>
      <c r="AM705" s="51" t="str">
        <f t="shared" si="14"/>
        <v>QK co HDBH so 02801800000447 can phai dong phi 201800d vao ngay 12/5. Vui long lien he TVV de duoc ho tro thu phi!</v>
      </c>
      <c r="AN705" s="54" t="str">
        <f t="shared" si="5"/>
        <v/>
      </c>
    </row>
    <row r="706" spans="1:40" ht="13.5" customHeight="1">
      <c r="A706" s="25">
        <v>701</v>
      </c>
      <c r="B706" s="28" t="s">
        <v>74</v>
      </c>
      <c r="C706" s="28"/>
      <c r="D706" s="32" t="s">
        <v>80</v>
      </c>
      <c r="E706" s="28" t="s">
        <v>82</v>
      </c>
      <c r="F706" s="32" t="s">
        <v>7749</v>
      </c>
      <c r="G706" s="28" t="s">
        <v>98</v>
      </c>
      <c r="H706" s="32" t="s">
        <v>9553</v>
      </c>
      <c r="I706" s="28" t="s">
        <v>100</v>
      </c>
      <c r="J706" s="32" t="s">
        <v>220</v>
      </c>
      <c r="K706" s="28" t="s">
        <v>219</v>
      </c>
      <c r="L706" s="28" t="s">
        <v>4116</v>
      </c>
      <c r="M706" s="34">
        <v>37722</v>
      </c>
      <c r="N706" s="34"/>
      <c r="O706" s="28" t="s">
        <v>3020</v>
      </c>
      <c r="P706" s="28" t="s">
        <v>3021</v>
      </c>
      <c r="Q706" s="28" t="s">
        <v>9653</v>
      </c>
      <c r="R706" s="28"/>
      <c r="S706" s="28"/>
      <c r="T706" s="28"/>
      <c r="U706" s="28" t="s">
        <v>3018</v>
      </c>
      <c r="V706" s="28" t="s">
        <v>3018</v>
      </c>
      <c r="W706" s="34">
        <v>43597</v>
      </c>
      <c r="X706" s="34">
        <v>43688</v>
      </c>
      <c r="Y706" s="36">
        <v>174300</v>
      </c>
      <c r="Z706" s="36">
        <v>174300</v>
      </c>
      <c r="AA706" s="34">
        <v>43603</v>
      </c>
      <c r="AB706" s="32"/>
      <c r="AC706" s="36">
        <v>174300</v>
      </c>
      <c r="AD706" s="36"/>
      <c r="AE706" s="28" t="s">
        <v>180</v>
      </c>
      <c r="AF706" s="40">
        <f t="shared" si="0"/>
        <v>12</v>
      </c>
      <c r="AG706" s="40">
        <f t="shared" si="1"/>
        <v>5</v>
      </c>
      <c r="AH706" s="40" t="str">
        <f t="shared" si="2"/>
        <v>02801800000430125</v>
      </c>
      <c r="AI706" s="44">
        <f t="shared" si="3"/>
        <v>174300</v>
      </c>
      <c r="AJ706" s="47">
        <f>IF(AD706&lt;10000,IFERROR(VLOOKUP(AH706,'BK06'!$X$9:$Y$1196,2,0),""),AD706)</f>
        <v>174300</v>
      </c>
      <c r="AK706" s="49" t="str">
        <f>IFERROR(VLOOKUP(AH706,'BK06'!$X$9:$Z$1164,3,0),"")</f>
        <v>AC/018P-0350447</v>
      </c>
      <c r="AL706" s="40"/>
      <c r="AM706" s="51" t="str">
        <f t="shared" si="14"/>
        <v>QK co HDBH so 02801800000430 can phai dong phi 174300d vao ngay 12/5. Vui long lien he TVV de duoc ho tro thu phi!</v>
      </c>
      <c r="AN706" s="54" t="str">
        <f t="shared" si="5"/>
        <v/>
      </c>
    </row>
    <row r="707" spans="1:40" ht="13.5" customHeight="1">
      <c r="A707" s="25">
        <v>702</v>
      </c>
      <c r="B707" s="28" t="s">
        <v>74</v>
      </c>
      <c r="C707" s="28"/>
      <c r="D707" s="32" t="s">
        <v>80</v>
      </c>
      <c r="E707" s="28" t="s">
        <v>82</v>
      </c>
      <c r="F707" s="32" t="s">
        <v>7749</v>
      </c>
      <c r="G707" s="28" t="s">
        <v>98</v>
      </c>
      <c r="H707" s="32" t="s">
        <v>9553</v>
      </c>
      <c r="I707" s="28" t="s">
        <v>100</v>
      </c>
      <c r="J707" s="32" t="s">
        <v>220</v>
      </c>
      <c r="K707" s="28" t="s">
        <v>219</v>
      </c>
      <c r="L707" s="28" t="s">
        <v>4116</v>
      </c>
      <c r="M707" s="34">
        <v>37722</v>
      </c>
      <c r="N707" s="34"/>
      <c r="O707" s="28" t="s">
        <v>3038</v>
      </c>
      <c r="P707" s="28" t="s">
        <v>3039</v>
      </c>
      <c r="Q707" s="28" t="s">
        <v>9654</v>
      </c>
      <c r="R707" s="28"/>
      <c r="S707" s="28"/>
      <c r="T707" s="28" t="s">
        <v>9655</v>
      </c>
      <c r="U707" s="28" t="s">
        <v>3037</v>
      </c>
      <c r="V707" s="28"/>
      <c r="W707" s="34">
        <v>43597</v>
      </c>
      <c r="X707" s="34">
        <v>43627</v>
      </c>
      <c r="Y707" s="36">
        <v>1003200</v>
      </c>
      <c r="Z707" s="36">
        <v>1003200</v>
      </c>
      <c r="AA707" s="34">
        <v>43612</v>
      </c>
      <c r="AB707" s="32"/>
      <c r="AC707" s="36">
        <v>1003200</v>
      </c>
      <c r="AD707" s="36"/>
      <c r="AE707" s="28" t="s">
        <v>95</v>
      </c>
      <c r="AF707" s="40">
        <f t="shared" si="0"/>
        <v>12</v>
      </c>
      <c r="AG707" s="40">
        <f t="shared" si="1"/>
        <v>5</v>
      </c>
      <c r="AH707" s="40" t="str">
        <f t="shared" si="2"/>
        <v>568351171125</v>
      </c>
      <c r="AI707" s="44">
        <f t="shared" si="3"/>
        <v>1003200</v>
      </c>
      <c r="AJ707" s="47">
        <f>IF(AD707&lt;10000,IFERROR(VLOOKUP(AH707,'BK06'!$X$9:$Y$1196,2,0),""),AD707)</f>
        <v>1003200</v>
      </c>
      <c r="AK707" s="49" t="str">
        <f>IFERROR(VLOOKUP(AH707,'BK06'!$X$9:$Z$1164,3,0),"")</f>
        <v>AC/018P-0350450</v>
      </c>
      <c r="AL707" s="40"/>
      <c r="AM707" s="51" t="str">
        <f t="shared" si="14"/>
        <v>QK co HDBH so 568351171 can phai dong phi 1003200d vao ngay 12/5. Vui long lien he TVV de duoc ho tro thu phi!</v>
      </c>
      <c r="AN707" s="54" t="str">
        <f t="shared" si="5"/>
        <v>01665202828</v>
      </c>
    </row>
    <row r="708" spans="1:40" ht="13.5" customHeight="1">
      <c r="A708" s="25">
        <v>703</v>
      </c>
      <c r="B708" s="28" t="s">
        <v>74</v>
      </c>
      <c r="C708" s="28"/>
      <c r="D708" s="32" t="s">
        <v>80</v>
      </c>
      <c r="E708" s="28" t="s">
        <v>82</v>
      </c>
      <c r="F708" s="32" t="s">
        <v>7749</v>
      </c>
      <c r="G708" s="28" t="s">
        <v>98</v>
      </c>
      <c r="H708" s="32" t="s">
        <v>9553</v>
      </c>
      <c r="I708" s="28" t="s">
        <v>100</v>
      </c>
      <c r="J708" s="32" t="s">
        <v>220</v>
      </c>
      <c r="K708" s="28" t="s">
        <v>219</v>
      </c>
      <c r="L708" s="28" t="s">
        <v>4116</v>
      </c>
      <c r="M708" s="34">
        <v>37722</v>
      </c>
      <c r="N708" s="34"/>
      <c r="O708" s="28" t="s">
        <v>3033</v>
      </c>
      <c r="P708" s="28" t="s">
        <v>885</v>
      </c>
      <c r="Q708" s="28" t="s">
        <v>9656</v>
      </c>
      <c r="R708" s="28"/>
      <c r="S708" s="28"/>
      <c r="T708" s="28" t="s">
        <v>9657</v>
      </c>
      <c r="U708" s="28" t="s">
        <v>3032</v>
      </c>
      <c r="V708" s="28"/>
      <c r="W708" s="34">
        <v>43597</v>
      </c>
      <c r="X708" s="34">
        <v>43627</v>
      </c>
      <c r="Y708" s="36">
        <v>500000</v>
      </c>
      <c r="Z708" s="36">
        <v>500000</v>
      </c>
      <c r="AA708" s="34">
        <v>43607</v>
      </c>
      <c r="AB708" s="32"/>
      <c r="AC708" s="36">
        <v>500000</v>
      </c>
      <c r="AD708" s="36"/>
      <c r="AE708" s="28" t="s">
        <v>95</v>
      </c>
      <c r="AF708" s="40">
        <f t="shared" si="0"/>
        <v>12</v>
      </c>
      <c r="AG708" s="40">
        <f t="shared" si="1"/>
        <v>5</v>
      </c>
      <c r="AH708" s="40" t="str">
        <f t="shared" si="2"/>
        <v>568273952125</v>
      </c>
      <c r="AI708" s="44">
        <f t="shared" si="3"/>
        <v>500000</v>
      </c>
      <c r="AJ708" s="47">
        <f>IF(AD708&lt;10000,IFERROR(VLOOKUP(AH708,'BK06'!$X$9:$Y$1196,2,0),""),AD708)</f>
        <v>500000</v>
      </c>
      <c r="AK708" s="49" t="str">
        <f>IFERROR(VLOOKUP(AH708,'BK06'!$X$9:$Z$1164,3,0),"")</f>
        <v>AC/018P-0350449</v>
      </c>
      <c r="AL708" s="40"/>
      <c r="AM708" s="51" t="str">
        <f t="shared" si="14"/>
        <v>QK co HDBH so 568273952 can phai dong phi 500000d vao ngay 12/5. Vui long lien he TVV de duoc ho tro thu phi!</v>
      </c>
      <c r="AN708" s="54" t="str">
        <f t="shared" si="5"/>
        <v>0979 559 250</v>
      </c>
    </row>
    <row r="709" spans="1:40" ht="13.5" customHeight="1">
      <c r="A709" s="25">
        <v>704</v>
      </c>
      <c r="B709" s="28" t="s">
        <v>74</v>
      </c>
      <c r="C709" s="28"/>
      <c r="D709" s="32" t="s">
        <v>80</v>
      </c>
      <c r="E709" s="28" t="s">
        <v>82</v>
      </c>
      <c r="F709" s="32" t="s">
        <v>7749</v>
      </c>
      <c r="G709" s="28" t="s">
        <v>98</v>
      </c>
      <c r="H709" s="32" t="s">
        <v>9553</v>
      </c>
      <c r="I709" s="28" t="s">
        <v>100</v>
      </c>
      <c r="J709" s="32" t="s">
        <v>220</v>
      </c>
      <c r="K709" s="28" t="s">
        <v>219</v>
      </c>
      <c r="L709" s="28" t="s">
        <v>4116</v>
      </c>
      <c r="M709" s="34">
        <v>37722</v>
      </c>
      <c r="N709" s="34"/>
      <c r="O709" s="28" t="s">
        <v>3042</v>
      </c>
      <c r="P709" s="28" t="s">
        <v>3043</v>
      </c>
      <c r="Q709" s="28" t="s">
        <v>9658</v>
      </c>
      <c r="R709" s="28"/>
      <c r="S709" s="28"/>
      <c r="T709" s="28"/>
      <c r="U709" s="28" t="s">
        <v>3040</v>
      </c>
      <c r="V709" s="28" t="s">
        <v>3040</v>
      </c>
      <c r="W709" s="34">
        <v>43598</v>
      </c>
      <c r="X709" s="34">
        <v>43689</v>
      </c>
      <c r="Y709" s="36">
        <v>189400</v>
      </c>
      <c r="Z709" s="36">
        <v>189400</v>
      </c>
      <c r="AA709" s="34">
        <v>43603</v>
      </c>
      <c r="AB709" s="32"/>
      <c r="AC709" s="36">
        <v>189400</v>
      </c>
      <c r="AD709" s="36"/>
      <c r="AE709" s="28" t="s">
        <v>180</v>
      </c>
      <c r="AF709" s="40">
        <f t="shared" si="0"/>
        <v>13</v>
      </c>
      <c r="AG709" s="40">
        <f t="shared" si="1"/>
        <v>5</v>
      </c>
      <c r="AH709" s="40" t="str">
        <f t="shared" si="2"/>
        <v>02301800094502135</v>
      </c>
      <c r="AI709" s="44">
        <f t="shared" si="3"/>
        <v>189400</v>
      </c>
      <c r="AJ709" s="47">
        <f>IF(AD709&lt;10000,IFERROR(VLOOKUP(AH709,'BK06'!$X$9:$Y$1196,2,0),""),AD709)</f>
        <v>189400</v>
      </c>
      <c r="AK709" s="49" t="str">
        <f>IFERROR(VLOOKUP(AH709,'BK06'!$X$9:$Z$1164,3,0),"")</f>
        <v>AC/018P-0350451</v>
      </c>
      <c r="AL709" s="40"/>
      <c r="AM709" s="51" t="str">
        <f t="shared" si="14"/>
        <v>QK co HDBH so 02301800094502 can phai dong phi 189400d vao ngay 13/5. Vui long lien he TVV de duoc ho tro thu phi!</v>
      </c>
      <c r="AN709" s="54" t="str">
        <f t="shared" si="5"/>
        <v/>
      </c>
    </row>
    <row r="710" spans="1:40" ht="13.5" customHeight="1">
      <c r="A710" s="25">
        <v>705</v>
      </c>
      <c r="B710" s="28" t="s">
        <v>74</v>
      </c>
      <c r="C710" s="28"/>
      <c r="D710" s="32" t="s">
        <v>80</v>
      </c>
      <c r="E710" s="28" t="s">
        <v>82</v>
      </c>
      <c r="F710" s="32" t="s">
        <v>7749</v>
      </c>
      <c r="G710" s="28" t="s">
        <v>98</v>
      </c>
      <c r="H710" s="32" t="s">
        <v>9553</v>
      </c>
      <c r="I710" s="28" t="s">
        <v>100</v>
      </c>
      <c r="J710" s="32" t="s">
        <v>220</v>
      </c>
      <c r="K710" s="28" t="s">
        <v>219</v>
      </c>
      <c r="L710" s="28" t="s">
        <v>4116</v>
      </c>
      <c r="M710" s="34">
        <v>37722</v>
      </c>
      <c r="N710" s="34"/>
      <c r="O710" s="28" t="s">
        <v>3066</v>
      </c>
      <c r="P710" s="28" t="s">
        <v>3067</v>
      </c>
      <c r="Q710" s="28" t="s">
        <v>9659</v>
      </c>
      <c r="R710" s="28"/>
      <c r="S710" s="28" t="s">
        <v>9660</v>
      </c>
      <c r="T710" s="28" t="s">
        <v>9660</v>
      </c>
      <c r="U710" s="28" t="s">
        <v>3065</v>
      </c>
      <c r="V710" s="28"/>
      <c r="W710" s="34">
        <v>43599</v>
      </c>
      <c r="X710" s="34">
        <v>43629</v>
      </c>
      <c r="Y710" s="36">
        <v>511899</v>
      </c>
      <c r="Z710" s="36">
        <v>511899</v>
      </c>
      <c r="AA710" s="34">
        <v>43602</v>
      </c>
      <c r="AB710" s="32"/>
      <c r="AC710" s="36">
        <v>511899</v>
      </c>
      <c r="AD710" s="36"/>
      <c r="AE710" s="28" t="s">
        <v>95</v>
      </c>
      <c r="AF710" s="40">
        <f t="shared" si="0"/>
        <v>14</v>
      </c>
      <c r="AG710" s="40">
        <f t="shared" si="1"/>
        <v>5</v>
      </c>
      <c r="AH710" s="40" t="str">
        <f t="shared" si="2"/>
        <v>568495579145</v>
      </c>
      <c r="AI710" s="44">
        <f t="shared" si="3"/>
        <v>511899</v>
      </c>
      <c r="AJ710" s="47">
        <f>IF(AD710&lt;10000,IFERROR(VLOOKUP(AH710,'BK06'!$X$9:$Y$1196,2,0),""),AD710)</f>
        <v>511899</v>
      </c>
      <c r="AK710" s="49" t="str">
        <f>IFERROR(VLOOKUP(AH710,'BK06'!$X$9:$Z$1164,3,0),"")</f>
        <v>AC/018P-0350456</v>
      </c>
      <c r="AL710" s="40"/>
      <c r="AM710" s="51" t="str">
        <f t="shared" si="14"/>
        <v>QK co HDBH so 568495579 can phai dong phi 511899d vao ngay 14/5. Vui long lien he TVV de duoc ho tro thu phi!</v>
      </c>
      <c r="AN710" s="54" t="str">
        <f t="shared" si="5"/>
        <v>09780999180978099918</v>
      </c>
    </row>
    <row r="711" spans="1:40" ht="13.5" customHeight="1">
      <c r="A711" s="25">
        <v>706</v>
      </c>
      <c r="B711" s="28" t="s">
        <v>74</v>
      </c>
      <c r="C711" s="28"/>
      <c r="D711" s="32" t="s">
        <v>80</v>
      </c>
      <c r="E711" s="28" t="s">
        <v>82</v>
      </c>
      <c r="F711" s="32" t="s">
        <v>7749</v>
      </c>
      <c r="G711" s="28" t="s">
        <v>98</v>
      </c>
      <c r="H711" s="32" t="s">
        <v>9553</v>
      </c>
      <c r="I711" s="28" t="s">
        <v>100</v>
      </c>
      <c r="J711" s="32" t="s">
        <v>220</v>
      </c>
      <c r="K711" s="28" t="s">
        <v>219</v>
      </c>
      <c r="L711" s="28" t="s">
        <v>4116</v>
      </c>
      <c r="M711" s="34">
        <v>37722</v>
      </c>
      <c r="N711" s="34"/>
      <c r="O711" s="28" t="s">
        <v>3052</v>
      </c>
      <c r="P711" s="28" t="s">
        <v>3053</v>
      </c>
      <c r="Q711" s="28" t="s">
        <v>9566</v>
      </c>
      <c r="R711" s="28"/>
      <c r="S711" s="28"/>
      <c r="T711" s="28" t="s">
        <v>9661</v>
      </c>
      <c r="U711" s="28" t="s">
        <v>3050</v>
      </c>
      <c r="V711" s="28"/>
      <c r="W711" s="34">
        <v>43599</v>
      </c>
      <c r="X711" s="34">
        <v>43629</v>
      </c>
      <c r="Y711" s="36">
        <v>517981</v>
      </c>
      <c r="Z711" s="36">
        <v>517981</v>
      </c>
      <c r="AA711" s="34">
        <v>43607</v>
      </c>
      <c r="AB711" s="32"/>
      <c r="AC711" s="36">
        <v>517981</v>
      </c>
      <c r="AD711" s="36"/>
      <c r="AE711" s="28" t="s">
        <v>95</v>
      </c>
      <c r="AF711" s="40">
        <f t="shared" si="0"/>
        <v>14</v>
      </c>
      <c r="AG711" s="40">
        <f t="shared" si="1"/>
        <v>5</v>
      </c>
      <c r="AH711" s="40" t="str">
        <f t="shared" si="2"/>
        <v>568169580145</v>
      </c>
      <c r="AI711" s="44">
        <f t="shared" si="3"/>
        <v>517981</v>
      </c>
      <c r="AJ711" s="47">
        <f>IF(AD711&lt;10000,IFERROR(VLOOKUP(AH711,'BK06'!$X$9:$Y$1196,2,0),""),AD711)</f>
        <v>517981</v>
      </c>
      <c r="AK711" s="49" t="str">
        <f>IFERROR(VLOOKUP(AH711,'BK06'!$X$9:$Z$1164,3,0),"")</f>
        <v>AC/018P-0350453</v>
      </c>
      <c r="AL711" s="40"/>
      <c r="AM711" s="51" t="str">
        <f t="shared" si="14"/>
        <v>QK co HDBH so 568169580 can phai dong phi 517981d vao ngay 14/5. Vui long lien he TVV de duoc ho tro thu phi!</v>
      </c>
      <c r="AN711" s="54" t="str">
        <f t="shared" si="5"/>
        <v>0906242512</v>
      </c>
    </row>
    <row r="712" spans="1:40" ht="13.5" customHeight="1">
      <c r="A712" s="25">
        <v>707</v>
      </c>
      <c r="B712" s="28" t="s">
        <v>74</v>
      </c>
      <c r="C712" s="28"/>
      <c r="D712" s="32" t="s">
        <v>80</v>
      </c>
      <c r="E712" s="28" t="s">
        <v>82</v>
      </c>
      <c r="F712" s="32" t="s">
        <v>7749</v>
      </c>
      <c r="G712" s="28" t="s">
        <v>98</v>
      </c>
      <c r="H712" s="32" t="s">
        <v>9553</v>
      </c>
      <c r="I712" s="28" t="s">
        <v>100</v>
      </c>
      <c r="J712" s="32" t="s">
        <v>220</v>
      </c>
      <c r="K712" s="28" t="s">
        <v>219</v>
      </c>
      <c r="L712" s="28" t="s">
        <v>4116</v>
      </c>
      <c r="M712" s="34">
        <v>37722</v>
      </c>
      <c r="N712" s="34"/>
      <c r="O712" s="28" t="s">
        <v>3056</v>
      </c>
      <c r="P712" s="28" t="s">
        <v>3057</v>
      </c>
      <c r="Q712" s="28" t="s">
        <v>9566</v>
      </c>
      <c r="R712" s="28"/>
      <c r="S712" s="28" t="s">
        <v>9662</v>
      </c>
      <c r="T712" s="28" t="s">
        <v>9662</v>
      </c>
      <c r="U712" s="28" t="s">
        <v>3055</v>
      </c>
      <c r="V712" s="28"/>
      <c r="W712" s="34">
        <v>43599</v>
      </c>
      <c r="X712" s="34">
        <v>43782</v>
      </c>
      <c r="Y712" s="36">
        <v>3018816</v>
      </c>
      <c r="Z712" s="36">
        <v>3018816</v>
      </c>
      <c r="AA712" s="34">
        <v>43602</v>
      </c>
      <c r="AB712" s="32"/>
      <c r="AC712" s="36">
        <v>3018816</v>
      </c>
      <c r="AD712" s="36"/>
      <c r="AE712" s="28" t="s">
        <v>95</v>
      </c>
      <c r="AF712" s="40">
        <f t="shared" si="0"/>
        <v>14</v>
      </c>
      <c r="AG712" s="40">
        <f t="shared" si="1"/>
        <v>5</v>
      </c>
      <c r="AH712" s="40" t="str">
        <f t="shared" si="2"/>
        <v>568169610145</v>
      </c>
      <c r="AI712" s="44">
        <f t="shared" si="3"/>
        <v>3018816</v>
      </c>
      <c r="AJ712" s="47">
        <f>IF(AD712&lt;10000,IFERROR(VLOOKUP(AH712,'BK06'!$X$9:$Y$1196,2,0),""),AD712)</f>
        <v>3018816</v>
      </c>
      <c r="AK712" s="49" t="str">
        <f>IFERROR(VLOOKUP(AH712,'BK06'!$X$9:$Z$1164,3,0),"")</f>
        <v>AC/018P-0350454</v>
      </c>
      <c r="AL712" s="40"/>
      <c r="AM712" s="51" t="str">
        <f t="shared" si="14"/>
        <v>QK co HDBH so 568169610 can phai dong phi 3018816d vao ngay 14/5. Vui long lien he TVV de duoc ho tro thu phi!</v>
      </c>
      <c r="AN712" s="54" t="str">
        <f t="shared" si="5"/>
        <v>09693232620969323262</v>
      </c>
    </row>
    <row r="713" spans="1:40" ht="13.5" customHeight="1">
      <c r="A713" s="25">
        <v>708</v>
      </c>
      <c r="B713" s="28" t="s">
        <v>74</v>
      </c>
      <c r="C713" s="28"/>
      <c r="D713" s="32" t="s">
        <v>80</v>
      </c>
      <c r="E713" s="28" t="s">
        <v>82</v>
      </c>
      <c r="F713" s="32" t="s">
        <v>7749</v>
      </c>
      <c r="G713" s="28" t="s">
        <v>98</v>
      </c>
      <c r="H713" s="32" t="s">
        <v>9553</v>
      </c>
      <c r="I713" s="28" t="s">
        <v>100</v>
      </c>
      <c r="J713" s="32" t="s">
        <v>220</v>
      </c>
      <c r="K713" s="28" t="s">
        <v>219</v>
      </c>
      <c r="L713" s="28" t="s">
        <v>4116</v>
      </c>
      <c r="M713" s="34">
        <v>37722</v>
      </c>
      <c r="N713" s="34"/>
      <c r="O713" s="28" t="s">
        <v>3062</v>
      </c>
      <c r="P713" s="28" t="s">
        <v>3063</v>
      </c>
      <c r="Q713" s="28" t="s">
        <v>9627</v>
      </c>
      <c r="R713" s="28"/>
      <c r="S713" s="28"/>
      <c r="T713" s="28" t="s">
        <v>9663</v>
      </c>
      <c r="U713" s="28" t="s">
        <v>3060</v>
      </c>
      <c r="V713" s="28"/>
      <c r="W713" s="34">
        <v>43599</v>
      </c>
      <c r="X713" s="34">
        <v>43629</v>
      </c>
      <c r="Y713" s="36">
        <v>605000</v>
      </c>
      <c r="Z713" s="36">
        <v>605000</v>
      </c>
      <c r="AA713" s="34">
        <v>43607</v>
      </c>
      <c r="AB713" s="32"/>
      <c r="AC713" s="36">
        <v>605000</v>
      </c>
      <c r="AD713" s="36"/>
      <c r="AE713" s="28" t="s">
        <v>95</v>
      </c>
      <c r="AF713" s="40">
        <f t="shared" si="0"/>
        <v>14</v>
      </c>
      <c r="AG713" s="40">
        <f t="shared" si="1"/>
        <v>5</v>
      </c>
      <c r="AH713" s="40" t="str">
        <f t="shared" si="2"/>
        <v>568445152145</v>
      </c>
      <c r="AI713" s="44">
        <f t="shared" si="3"/>
        <v>605000</v>
      </c>
      <c r="AJ713" s="47">
        <f>IF(AD713&lt;10000,IFERROR(VLOOKUP(AH713,'BK06'!$X$9:$Y$1196,2,0),""),AD713)</f>
        <v>605000</v>
      </c>
      <c r="AK713" s="49" t="str">
        <f>IFERROR(VLOOKUP(AH713,'BK06'!$X$9:$Z$1164,3,0),"")</f>
        <v>AC/018P-0350455</v>
      </c>
      <c r="AL713" s="40"/>
      <c r="AM713" s="51" t="str">
        <f t="shared" si="14"/>
        <v>QK co HDBH so 568445152 can phai dong phi 605000d vao ngay 14/5. Vui long lien he TVV de duoc ho tro thu phi!</v>
      </c>
      <c r="AN713" s="54" t="str">
        <f t="shared" si="5"/>
        <v>0977288963</v>
      </c>
    </row>
    <row r="714" spans="1:40" ht="13.5" customHeight="1">
      <c r="A714" s="25">
        <v>709</v>
      </c>
      <c r="B714" s="28" t="s">
        <v>74</v>
      </c>
      <c r="C714" s="28"/>
      <c r="D714" s="32" t="s">
        <v>80</v>
      </c>
      <c r="E714" s="28" t="s">
        <v>82</v>
      </c>
      <c r="F714" s="32" t="s">
        <v>7749</v>
      </c>
      <c r="G714" s="28" t="s">
        <v>98</v>
      </c>
      <c r="H714" s="32" t="s">
        <v>9553</v>
      </c>
      <c r="I714" s="28" t="s">
        <v>100</v>
      </c>
      <c r="J714" s="32" t="s">
        <v>220</v>
      </c>
      <c r="K714" s="28" t="s">
        <v>219</v>
      </c>
      <c r="L714" s="28" t="s">
        <v>4116</v>
      </c>
      <c r="M714" s="34">
        <v>37722</v>
      </c>
      <c r="N714" s="34"/>
      <c r="O714" s="28" t="s">
        <v>3046</v>
      </c>
      <c r="P714" s="28" t="s">
        <v>2382</v>
      </c>
      <c r="Q714" s="28" t="s">
        <v>9566</v>
      </c>
      <c r="R714" s="28"/>
      <c r="S714" s="28"/>
      <c r="T714" s="28" t="s">
        <v>9664</v>
      </c>
      <c r="U714" s="28" t="s">
        <v>3045</v>
      </c>
      <c r="V714" s="28"/>
      <c r="W714" s="34">
        <v>43599</v>
      </c>
      <c r="X714" s="34">
        <v>43782</v>
      </c>
      <c r="Y714" s="36">
        <v>2510713</v>
      </c>
      <c r="Z714" s="36">
        <v>2510713</v>
      </c>
      <c r="AA714" s="34">
        <v>43607</v>
      </c>
      <c r="AB714" s="32"/>
      <c r="AC714" s="36">
        <v>2510713</v>
      </c>
      <c r="AD714" s="36"/>
      <c r="AE714" s="28" t="s">
        <v>95</v>
      </c>
      <c r="AF714" s="40">
        <f t="shared" si="0"/>
        <v>14</v>
      </c>
      <c r="AG714" s="40">
        <f t="shared" si="1"/>
        <v>5</v>
      </c>
      <c r="AH714" s="40" t="str">
        <f t="shared" si="2"/>
        <v>568108792145</v>
      </c>
      <c r="AI714" s="44">
        <f t="shared" si="3"/>
        <v>2510713</v>
      </c>
      <c r="AJ714" s="47">
        <f>IF(AD714&lt;10000,IFERROR(VLOOKUP(AH714,'BK06'!$X$9:$Y$1196,2,0),""),AD714)</f>
        <v>2510713</v>
      </c>
      <c r="AK714" s="49" t="str">
        <f>IFERROR(VLOOKUP(AH714,'BK06'!$X$9:$Z$1164,3,0),"")</f>
        <v>AC/018P-0350452</v>
      </c>
      <c r="AL714" s="40"/>
      <c r="AM714" s="51" t="str">
        <f t="shared" si="14"/>
        <v>QK co HDBH so 568108792 can phai dong phi 2510713d vao ngay 14/5. Vui long lien he TVV de duoc ho tro thu phi!</v>
      </c>
      <c r="AN714" s="54" t="str">
        <f t="shared" si="5"/>
        <v>01686153658</v>
      </c>
    </row>
    <row r="715" spans="1:40" ht="13.5" customHeight="1">
      <c r="A715" s="25">
        <v>710</v>
      </c>
      <c r="B715" s="28" t="s">
        <v>74</v>
      </c>
      <c r="C715" s="28"/>
      <c r="D715" s="32" t="s">
        <v>80</v>
      </c>
      <c r="E715" s="28" t="s">
        <v>82</v>
      </c>
      <c r="F715" s="32" t="s">
        <v>7749</v>
      </c>
      <c r="G715" s="28" t="s">
        <v>98</v>
      </c>
      <c r="H715" s="32" t="s">
        <v>9553</v>
      </c>
      <c r="I715" s="28" t="s">
        <v>100</v>
      </c>
      <c r="J715" s="32" t="s">
        <v>220</v>
      </c>
      <c r="K715" s="28" t="s">
        <v>219</v>
      </c>
      <c r="L715" s="28" t="s">
        <v>4116</v>
      </c>
      <c r="M715" s="34">
        <v>37722</v>
      </c>
      <c r="N715" s="34"/>
      <c r="O715" s="28" t="s">
        <v>3078</v>
      </c>
      <c r="P715" s="28" t="s">
        <v>3079</v>
      </c>
      <c r="Q715" s="28" t="s">
        <v>9665</v>
      </c>
      <c r="R715" s="28"/>
      <c r="S715" s="28" t="s">
        <v>9660</v>
      </c>
      <c r="T715" s="28" t="s">
        <v>9660</v>
      </c>
      <c r="U715" s="28" t="s">
        <v>3077</v>
      </c>
      <c r="V715" s="28"/>
      <c r="W715" s="34">
        <v>43600</v>
      </c>
      <c r="X715" s="34">
        <v>43783</v>
      </c>
      <c r="Y715" s="36">
        <v>3600000</v>
      </c>
      <c r="Z715" s="36">
        <v>3600000</v>
      </c>
      <c r="AA715" s="34">
        <v>43607</v>
      </c>
      <c r="AB715" s="32"/>
      <c r="AC715" s="36">
        <v>3600000</v>
      </c>
      <c r="AD715" s="36"/>
      <c r="AE715" s="28" t="s">
        <v>95</v>
      </c>
      <c r="AF715" s="40">
        <f t="shared" si="0"/>
        <v>15</v>
      </c>
      <c r="AG715" s="40">
        <f t="shared" si="1"/>
        <v>5</v>
      </c>
      <c r="AH715" s="40" t="str">
        <f t="shared" si="2"/>
        <v>568168212155</v>
      </c>
      <c r="AI715" s="44">
        <f t="shared" si="3"/>
        <v>3600000</v>
      </c>
      <c r="AJ715" s="47">
        <f>IF(AD715&lt;10000,IFERROR(VLOOKUP(AH715,'BK06'!$X$9:$Y$1196,2,0),""),AD715)</f>
        <v>3600000</v>
      </c>
      <c r="AK715" s="49" t="str">
        <f>IFERROR(VLOOKUP(AH715,'BK06'!$X$9:$Z$1164,3,0),"")</f>
        <v>AC/018P-0350459</v>
      </c>
      <c r="AL715" s="40"/>
      <c r="AM715" s="51" t="str">
        <f t="shared" si="14"/>
        <v>QK co HDBH so 568168212 can phai dong phi 3600000d vao ngay 15/5. Vui long lien he TVV de duoc ho tro thu phi!</v>
      </c>
      <c r="AN715" s="54" t="str">
        <f t="shared" si="5"/>
        <v>09780999180978099918</v>
      </c>
    </row>
    <row r="716" spans="1:40" ht="13.5" customHeight="1">
      <c r="A716" s="25">
        <v>711</v>
      </c>
      <c r="B716" s="28" t="s">
        <v>74</v>
      </c>
      <c r="C716" s="28"/>
      <c r="D716" s="32" t="s">
        <v>80</v>
      </c>
      <c r="E716" s="28" t="s">
        <v>82</v>
      </c>
      <c r="F716" s="32" t="s">
        <v>7749</v>
      </c>
      <c r="G716" s="28" t="s">
        <v>98</v>
      </c>
      <c r="H716" s="32" t="s">
        <v>9553</v>
      </c>
      <c r="I716" s="28" t="s">
        <v>100</v>
      </c>
      <c r="J716" s="32" t="s">
        <v>220</v>
      </c>
      <c r="K716" s="28" t="s">
        <v>219</v>
      </c>
      <c r="L716" s="28" t="s">
        <v>4116</v>
      </c>
      <c r="M716" s="34">
        <v>37722</v>
      </c>
      <c r="N716" s="34"/>
      <c r="O716" s="28" t="s">
        <v>3070</v>
      </c>
      <c r="P716" s="28" t="s">
        <v>3071</v>
      </c>
      <c r="Q716" s="28" t="s">
        <v>9666</v>
      </c>
      <c r="R716" s="28"/>
      <c r="S716" s="28"/>
      <c r="T716" s="28"/>
      <c r="U716" s="28" t="s">
        <v>3068</v>
      </c>
      <c r="V716" s="28" t="s">
        <v>3068</v>
      </c>
      <c r="W716" s="34">
        <v>43600</v>
      </c>
      <c r="X716" s="34">
        <v>43691</v>
      </c>
      <c r="Y716" s="36">
        <v>54900</v>
      </c>
      <c r="Z716" s="36">
        <v>54900</v>
      </c>
      <c r="AA716" s="34">
        <v>43602</v>
      </c>
      <c r="AB716" s="32"/>
      <c r="AC716" s="36">
        <v>54900</v>
      </c>
      <c r="AD716" s="36"/>
      <c r="AE716" s="28" t="s">
        <v>180</v>
      </c>
      <c r="AF716" s="40">
        <f t="shared" si="0"/>
        <v>15</v>
      </c>
      <c r="AG716" s="40">
        <f t="shared" si="1"/>
        <v>5</v>
      </c>
      <c r="AH716" s="40" t="str">
        <f t="shared" si="2"/>
        <v>02301800205267155</v>
      </c>
      <c r="AI716" s="44">
        <f t="shared" si="3"/>
        <v>54900</v>
      </c>
      <c r="AJ716" s="47">
        <f>IF(AD716&lt;10000,IFERROR(VLOOKUP(AH716,'BK06'!$X$9:$Y$1196,2,0),""),AD716)</f>
        <v>54900</v>
      </c>
      <c r="AK716" s="49" t="str">
        <f>IFERROR(VLOOKUP(AH716,'BK06'!$X$9:$Z$1164,3,0),"")</f>
        <v>AC/018P-0350457</v>
      </c>
      <c r="AL716" s="40"/>
      <c r="AM716" s="51" t="str">
        <f t="shared" si="14"/>
        <v>QK co HDBH so 02301800205267 can phai dong phi 54900d vao ngay 15/5. Vui long lien he TVV de duoc ho tro thu phi!</v>
      </c>
      <c r="AN716" s="54" t="str">
        <f t="shared" si="5"/>
        <v/>
      </c>
    </row>
    <row r="717" spans="1:40" ht="13.5" customHeight="1">
      <c r="A717" s="25">
        <v>712</v>
      </c>
      <c r="B717" s="28" t="s">
        <v>74</v>
      </c>
      <c r="C717" s="28"/>
      <c r="D717" s="32" t="s">
        <v>80</v>
      </c>
      <c r="E717" s="28" t="s">
        <v>82</v>
      </c>
      <c r="F717" s="32" t="s">
        <v>7749</v>
      </c>
      <c r="G717" s="28" t="s">
        <v>98</v>
      </c>
      <c r="H717" s="32" t="s">
        <v>9553</v>
      </c>
      <c r="I717" s="28" t="s">
        <v>100</v>
      </c>
      <c r="J717" s="32" t="s">
        <v>220</v>
      </c>
      <c r="K717" s="28" t="s">
        <v>219</v>
      </c>
      <c r="L717" s="28" t="s">
        <v>4116</v>
      </c>
      <c r="M717" s="34">
        <v>37722</v>
      </c>
      <c r="N717" s="34"/>
      <c r="O717" s="28" t="s">
        <v>3075</v>
      </c>
      <c r="P717" s="28" t="s">
        <v>219</v>
      </c>
      <c r="Q717" s="28" t="s">
        <v>9667</v>
      </c>
      <c r="R717" s="28" t="s">
        <v>5298</v>
      </c>
      <c r="S717" s="28"/>
      <c r="T717" s="28"/>
      <c r="U717" s="28" t="s">
        <v>3073</v>
      </c>
      <c r="V717" s="28" t="s">
        <v>3073</v>
      </c>
      <c r="W717" s="34">
        <v>43600</v>
      </c>
      <c r="X717" s="34">
        <v>43630</v>
      </c>
      <c r="Y717" s="36">
        <v>124700</v>
      </c>
      <c r="Z717" s="36">
        <v>124700</v>
      </c>
      <c r="AA717" s="34">
        <v>43602</v>
      </c>
      <c r="AB717" s="32"/>
      <c r="AC717" s="36">
        <v>124700</v>
      </c>
      <c r="AD717" s="36"/>
      <c r="AE717" s="28" t="s">
        <v>180</v>
      </c>
      <c r="AF717" s="40">
        <f t="shared" si="0"/>
        <v>15</v>
      </c>
      <c r="AG717" s="40">
        <f t="shared" si="1"/>
        <v>5</v>
      </c>
      <c r="AH717" s="40" t="str">
        <f t="shared" si="2"/>
        <v>02401800007745155</v>
      </c>
      <c r="AI717" s="44">
        <f t="shared" si="3"/>
        <v>124700</v>
      </c>
      <c r="AJ717" s="47">
        <f>IF(AD717&lt;10000,IFERROR(VLOOKUP(AH717,'BK06'!$X$9:$Y$1196,2,0),""),AD717)</f>
        <v>124700</v>
      </c>
      <c r="AK717" s="49" t="str">
        <f>IFERROR(VLOOKUP(AH717,'BK06'!$X$9:$Z$1164,3,0),"")</f>
        <v>AC/018P-0350458</v>
      </c>
      <c r="AL717" s="40"/>
      <c r="AM717" s="51" t="str">
        <f t="shared" si="14"/>
        <v>QK co HDBH so 02401800007745 can phai dong phi 124700d vao ngay 15/5. Vui long lien he TVV de duoc ho tro thu phi!</v>
      </c>
      <c r="AN717" s="54" t="str">
        <f t="shared" si="5"/>
        <v>0967035599</v>
      </c>
    </row>
    <row r="718" spans="1:40" ht="13.5" customHeight="1">
      <c r="A718" s="25">
        <v>713</v>
      </c>
      <c r="B718" s="28" t="s">
        <v>74</v>
      </c>
      <c r="C718" s="28"/>
      <c r="D718" s="32" t="s">
        <v>80</v>
      </c>
      <c r="E718" s="28" t="s">
        <v>82</v>
      </c>
      <c r="F718" s="32" t="s">
        <v>7749</v>
      </c>
      <c r="G718" s="28" t="s">
        <v>98</v>
      </c>
      <c r="H718" s="32" t="s">
        <v>9553</v>
      </c>
      <c r="I718" s="28" t="s">
        <v>100</v>
      </c>
      <c r="J718" s="32" t="s">
        <v>220</v>
      </c>
      <c r="K718" s="28" t="s">
        <v>219</v>
      </c>
      <c r="L718" s="28" t="s">
        <v>4116</v>
      </c>
      <c r="M718" s="34">
        <v>37722</v>
      </c>
      <c r="N718" s="34"/>
      <c r="O718" s="28" t="s">
        <v>3083</v>
      </c>
      <c r="P718" s="28" t="s">
        <v>3084</v>
      </c>
      <c r="Q718" s="28" t="s">
        <v>9566</v>
      </c>
      <c r="R718" s="28"/>
      <c r="S718" s="28" t="s">
        <v>9668</v>
      </c>
      <c r="T718" s="28" t="s">
        <v>9668</v>
      </c>
      <c r="U718" s="28" t="s">
        <v>3082</v>
      </c>
      <c r="V718" s="28"/>
      <c r="W718" s="34">
        <v>43600</v>
      </c>
      <c r="X718" s="34">
        <v>43965</v>
      </c>
      <c r="Y718" s="36">
        <v>12036224</v>
      </c>
      <c r="Z718" s="36">
        <v>12036224</v>
      </c>
      <c r="AA718" s="34">
        <v>43609</v>
      </c>
      <c r="AB718" s="32"/>
      <c r="AC718" s="36">
        <v>12036224</v>
      </c>
      <c r="AD718" s="36"/>
      <c r="AE718" s="28" t="s">
        <v>95</v>
      </c>
      <c r="AF718" s="40">
        <f t="shared" si="0"/>
        <v>15</v>
      </c>
      <c r="AG718" s="40">
        <f t="shared" si="1"/>
        <v>5</v>
      </c>
      <c r="AH718" s="40" t="str">
        <f t="shared" si="2"/>
        <v>568237348155</v>
      </c>
      <c r="AI718" s="44">
        <f t="shared" si="3"/>
        <v>12036224</v>
      </c>
      <c r="AJ718" s="47">
        <f>IF(AD718&lt;10000,IFERROR(VLOOKUP(AH718,'BK06'!$X$9:$Y$1196,2,0),""),AD718)</f>
        <v>12036224</v>
      </c>
      <c r="AK718" s="49" t="str">
        <f>IFERROR(VLOOKUP(AH718,'BK06'!$X$9:$Z$1164,3,0),"")</f>
        <v>AC/018P-0350460</v>
      </c>
      <c r="AL718" s="40"/>
      <c r="AM718" s="51" t="str">
        <f t="shared" si="14"/>
        <v>QK co HDBH so 568237348 can phai dong phi 12036224d vao ngay 15/5. Vui long lien he TVV de duoc ho tro thu phi!</v>
      </c>
      <c r="AN718" s="54" t="str">
        <f t="shared" si="5"/>
        <v>0168799688601687996886</v>
      </c>
    </row>
    <row r="719" spans="1:40" ht="13.5" customHeight="1">
      <c r="A719" s="25">
        <v>714</v>
      </c>
      <c r="B719" s="28" t="s">
        <v>74</v>
      </c>
      <c r="C719" s="28"/>
      <c r="D719" s="32" t="s">
        <v>80</v>
      </c>
      <c r="E719" s="28" t="s">
        <v>82</v>
      </c>
      <c r="F719" s="32" t="s">
        <v>7749</v>
      </c>
      <c r="G719" s="28" t="s">
        <v>98</v>
      </c>
      <c r="H719" s="32" t="s">
        <v>9553</v>
      </c>
      <c r="I719" s="28" t="s">
        <v>100</v>
      </c>
      <c r="J719" s="32" t="s">
        <v>220</v>
      </c>
      <c r="K719" s="28" t="s">
        <v>219</v>
      </c>
      <c r="L719" s="28" t="s">
        <v>4116</v>
      </c>
      <c r="M719" s="34">
        <v>37722</v>
      </c>
      <c r="N719" s="34"/>
      <c r="O719" s="28" t="s">
        <v>3088</v>
      </c>
      <c r="P719" s="28" t="s">
        <v>3089</v>
      </c>
      <c r="Q719" s="28" t="s">
        <v>9669</v>
      </c>
      <c r="R719" s="28"/>
      <c r="S719" s="28"/>
      <c r="T719" s="28"/>
      <c r="U719" s="28" t="s">
        <v>3086</v>
      </c>
      <c r="V719" s="28" t="s">
        <v>3086</v>
      </c>
      <c r="W719" s="34">
        <v>43601</v>
      </c>
      <c r="X719" s="34">
        <v>43631</v>
      </c>
      <c r="Y719" s="36">
        <v>590500</v>
      </c>
      <c r="Z719" s="36">
        <v>590500</v>
      </c>
      <c r="AA719" s="34">
        <v>43603</v>
      </c>
      <c r="AB719" s="32"/>
      <c r="AC719" s="36">
        <v>590500</v>
      </c>
      <c r="AD719" s="36"/>
      <c r="AE719" s="28" t="s">
        <v>180</v>
      </c>
      <c r="AF719" s="40">
        <f t="shared" si="0"/>
        <v>16</v>
      </c>
      <c r="AG719" s="40">
        <f t="shared" si="1"/>
        <v>5</v>
      </c>
      <c r="AH719" s="40" t="str">
        <f t="shared" si="2"/>
        <v>03801800002341165</v>
      </c>
      <c r="AI719" s="44">
        <f t="shared" si="3"/>
        <v>590500</v>
      </c>
      <c r="AJ719" s="47">
        <f>IF(AD719&lt;10000,IFERROR(VLOOKUP(AH719,'BK06'!$X$9:$Y$1196,2,0),""),AD719)</f>
        <v>590500</v>
      </c>
      <c r="AK719" s="49" t="str">
        <f>IFERROR(VLOOKUP(AH719,'BK06'!$X$9:$Z$1164,3,0),"")</f>
        <v>AC/018P-0350461</v>
      </c>
      <c r="AL719" s="40"/>
      <c r="AM719" s="51" t="str">
        <f t="shared" si="14"/>
        <v>QK co HDBH so 03801800002341 can phai dong phi 590500d vao ngay 16/5. Vui long lien he TVV de duoc ho tro thu phi!</v>
      </c>
      <c r="AN719" s="54" t="str">
        <f t="shared" si="5"/>
        <v/>
      </c>
    </row>
    <row r="720" spans="1:40" ht="13.5" customHeight="1">
      <c r="A720" s="25">
        <v>715</v>
      </c>
      <c r="B720" s="28" t="s">
        <v>74</v>
      </c>
      <c r="C720" s="28"/>
      <c r="D720" s="32" t="s">
        <v>80</v>
      </c>
      <c r="E720" s="28" t="s">
        <v>82</v>
      </c>
      <c r="F720" s="32" t="s">
        <v>7749</v>
      </c>
      <c r="G720" s="28" t="s">
        <v>98</v>
      </c>
      <c r="H720" s="32" t="s">
        <v>9553</v>
      </c>
      <c r="I720" s="28" t="s">
        <v>100</v>
      </c>
      <c r="J720" s="32" t="s">
        <v>220</v>
      </c>
      <c r="K720" s="28" t="s">
        <v>219</v>
      </c>
      <c r="L720" s="28" t="s">
        <v>4116</v>
      </c>
      <c r="M720" s="34">
        <v>37722</v>
      </c>
      <c r="N720" s="34"/>
      <c r="O720" s="28" t="s">
        <v>3092</v>
      </c>
      <c r="P720" s="28" t="s">
        <v>3093</v>
      </c>
      <c r="Q720" s="28" t="s">
        <v>9670</v>
      </c>
      <c r="R720" s="28"/>
      <c r="S720" s="28"/>
      <c r="T720" s="28"/>
      <c r="U720" s="28" t="s">
        <v>3090</v>
      </c>
      <c r="V720" s="28" t="s">
        <v>3090</v>
      </c>
      <c r="W720" s="34">
        <v>43601</v>
      </c>
      <c r="X720" s="34">
        <v>43631</v>
      </c>
      <c r="Y720" s="36">
        <v>679000</v>
      </c>
      <c r="Z720" s="36">
        <v>679000</v>
      </c>
      <c r="AA720" s="34">
        <v>43603</v>
      </c>
      <c r="AB720" s="32"/>
      <c r="AC720" s="36">
        <v>679000</v>
      </c>
      <c r="AD720" s="36"/>
      <c r="AE720" s="28" t="s">
        <v>180</v>
      </c>
      <c r="AF720" s="40">
        <f t="shared" si="0"/>
        <v>16</v>
      </c>
      <c r="AG720" s="40">
        <f t="shared" si="1"/>
        <v>5</v>
      </c>
      <c r="AH720" s="40" t="str">
        <f t="shared" si="2"/>
        <v>03901800000771165</v>
      </c>
      <c r="AI720" s="44">
        <f t="shared" si="3"/>
        <v>679000</v>
      </c>
      <c r="AJ720" s="47">
        <f>IF(AD720&lt;10000,IFERROR(VLOOKUP(AH720,'BK06'!$X$9:$Y$1196,2,0),""),AD720)</f>
        <v>679000</v>
      </c>
      <c r="AK720" s="49" t="str">
        <f>IFERROR(VLOOKUP(AH720,'BK06'!$X$9:$Z$1164,3,0),"")</f>
        <v>AC/018P-0350462</v>
      </c>
      <c r="AL720" s="40"/>
      <c r="AM720" s="51" t="str">
        <f t="shared" si="14"/>
        <v>QK co HDBH so 03901800000771 can phai dong phi 679000d vao ngay 16/5. Vui long lien he TVV de duoc ho tro thu phi!</v>
      </c>
      <c r="AN720" s="54" t="str">
        <f t="shared" si="5"/>
        <v/>
      </c>
    </row>
    <row r="721" spans="1:40" ht="13.5" customHeight="1">
      <c r="A721" s="25">
        <v>716</v>
      </c>
      <c r="B721" s="28" t="s">
        <v>74</v>
      </c>
      <c r="C721" s="28"/>
      <c r="D721" s="32" t="s">
        <v>80</v>
      </c>
      <c r="E721" s="28" t="s">
        <v>82</v>
      </c>
      <c r="F721" s="32" t="s">
        <v>7749</v>
      </c>
      <c r="G721" s="28" t="s">
        <v>98</v>
      </c>
      <c r="H721" s="32" t="s">
        <v>9553</v>
      </c>
      <c r="I721" s="28" t="s">
        <v>100</v>
      </c>
      <c r="J721" s="32" t="s">
        <v>220</v>
      </c>
      <c r="K721" s="28" t="s">
        <v>219</v>
      </c>
      <c r="L721" s="28" t="s">
        <v>4116</v>
      </c>
      <c r="M721" s="34">
        <v>37722</v>
      </c>
      <c r="N721" s="34"/>
      <c r="O721" s="28" t="s">
        <v>9671</v>
      </c>
      <c r="P721" s="28" t="s">
        <v>5284</v>
      </c>
      <c r="Q721" s="28" t="s">
        <v>9566</v>
      </c>
      <c r="R721" s="28"/>
      <c r="S721" s="28"/>
      <c r="T721" s="28" t="s">
        <v>5287</v>
      </c>
      <c r="U721" s="28" t="s">
        <v>9672</v>
      </c>
      <c r="V721" s="28"/>
      <c r="W721" s="34">
        <v>43601</v>
      </c>
      <c r="X721" s="34">
        <v>43631</v>
      </c>
      <c r="Y721" s="36">
        <v>535235</v>
      </c>
      <c r="Z721" s="36"/>
      <c r="AA721" s="34"/>
      <c r="AB721" s="32"/>
      <c r="AC721" s="36">
        <v>535235</v>
      </c>
      <c r="AD721" s="36"/>
      <c r="AE721" s="28" t="s">
        <v>95</v>
      </c>
      <c r="AF721" s="40">
        <f t="shared" si="0"/>
        <v>16</v>
      </c>
      <c r="AG721" s="40">
        <f t="shared" si="1"/>
        <v>5</v>
      </c>
      <c r="AH721" s="40" t="str">
        <f t="shared" si="2"/>
        <v>569050934165</v>
      </c>
      <c r="AI721" s="44">
        <f t="shared" si="3"/>
        <v>535235</v>
      </c>
      <c r="AJ721" s="47" t="str">
        <f>IF(AD721&lt;10000,IFERROR(VLOOKUP(AH721,'BK06'!$X$9:$Y$1196,2,0),""),AD721)</f>
        <v/>
      </c>
      <c r="AK721" s="49" t="str">
        <f>IFERROR(VLOOKUP(AH721,'BK06'!$X$9:$Z$1164,3,0),"")</f>
        <v/>
      </c>
      <c r="AL721" s="40"/>
      <c r="AM721" s="51" t="str">
        <f t="shared" si="14"/>
        <v>QK co HDBH so 569050934 can phai dong phi 535235d vao ngay 16/5. Vui long lien he TVV de duoc ho tro thu phi!</v>
      </c>
      <c r="AN721" s="54" t="str">
        <f t="shared" si="5"/>
        <v>0978720856</v>
      </c>
    </row>
    <row r="722" spans="1:40" ht="13.5" customHeight="1">
      <c r="A722" s="25">
        <v>717</v>
      </c>
      <c r="B722" s="28" t="s">
        <v>74</v>
      </c>
      <c r="C722" s="28"/>
      <c r="D722" s="32" t="s">
        <v>80</v>
      </c>
      <c r="E722" s="28" t="s">
        <v>82</v>
      </c>
      <c r="F722" s="32" t="s">
        <v>7749</v>
      </c>
      <c r="G722" s="28" t="s">
        <v>98</v>
      </c>
      <c r="H722" s="32" t="s">
        <v>9553</v>
      </c>
      <c r="I722" s="28" t="s">
        <v>100</v>
      </c>
      <c r="J722" s="32" t="s">
        <v>220</v>
      </c>
      <c r="K722" s="28" t="s">
        <v>219</v>
      </c>
      <c r="L722" s="28" t="s">
        <v>4116</v>
      </c>
      <c r="M722" s="34">
        <v>37722</v>
      </c>
      <c r="N722" s="34"/>
      <c r="O722" s="28" t="s">
        <v>527</v>
      </c>
      <c r="P722" s="28" t="s">
        <v>528</v>
      </c>
      <c r="Q722" s="28" t="s">
        <v>9580</v>
      </c>
      <c r="R722" s="28"/>
      <c r="S722" s="28" t="s">
        <v>9581</v>
      </c>
      <c r="T722" s="28" t="s">
        <v>9582</v>
      </c>
      <c r="U722" s="28" t="s">
        <v>9673</v>
      </c>
      <c r="V722" s="28"/>
      <c r="W722" s="34">
        <v>43602</v>
      </c>
      <c r="X722" s="34">
        <v>43632</v>
      </c>
      <c r="Y722" s="36">
        <v>1003200</v>
      </c>
      <c r="Z722" s="36"/>
      <c r="AA722" s="34"/>
      <c r="AB722" s="32"/>
      <c r="AC722" s="36">
        <v>1003200</v>
      </c>
      <c r="AD722" s="36"/>
      <c r="AE722" s="28" t="s">
        <v>95</v>
      </c>
      <c r="AF722" s="40">
        <f t="shared" si="0"/>
        <v>17</v>
      </c>
      <c r="AG722" s="40">
        <f t="shared" si="1"/>
        <v>5</v>
      </c>
      <c r="AH722" s="40" t="str">
        <f t="shared" si="2"/>
        <v>568291184175</v>
      </c>
      <c r="AI722" s="44">
        <f t="shared" si="3"/>
        <v>1003200</v>
      </c>
      <c r="AJ722" s="47" t="str">
        <f>IF(AD722&lt;10000,IFERROR(VLOOKUP(AH722,'BK06'!$X$9:$Y$1196,2,0),""),AD722)</f>
        <v/>
      </c>
      <c r="AK722" s="49" t="str">
        <f>IFERROR(VLOOKUP(AH722,'BK06'!$X$9:$Z$1164,3,0),"")</f>
        <v/>
      </c>
      <c r="AL722" s="40"/>
      <c r="AM722" s="51" t="str">
        <f t="shared" si="14"/>
        <v>QK co HDBH so 568291184 can phai dong phi 1003200d vao ngay 17/5. Vui long lien he TVV de duoc ho tro thu phi!</v>
      </c>
      <c r="AN722" s="54" t="str">
        <f t="shared" si="5"/>
        <v>016795022660962 156 038</v>
      </c>
    </row>
    <row r="723" spans="1:40" ht="13.5" customHeight="1">
      <c r="A723" s="25">
        <v>718</v>
      </c>
      <c r="B723" s="28" t="s">
        <v>74</v>
      </c>
      <c r="C723" s="28"/>
      <c r="D723" s="32" t="s">
        <v>80</v>
      </c>
      <c r="E723" s="28" t="s">
        <v>82</v>
      </c>
      <c r="F723" s="32" t="s">
        <v>7749</v>
      </c>
      <c r="G723" s="28" t="s">
        <v>98</v>
      </c>
      <c r="H723" s="32" t="s">
        <v>9553</v>
      </c>
      <c r="I723" s="28" t="s">
        <v>100</v>
      </c>
      <c r="J723" s="32" t="s">
        <v>220</v>
      </c>
      <c r="K723" s="28" t="s">
        <v>219</v>
      </c>
      <c r="L723" s="28" t="s">
        <v>4116</v>
      </c>
      <c r="M723" s="34">
        <v>37722</v>
      </c>
      <c r="N723" s="34"/>
      <c r="O723" s="28" t="s">
        <v>3097</v>
      </c>
      <c r="P723" s="28" t="s">
        <v>3098</v>
      </c>
      <c r="Q723" s="28" t="s">
        <v>9674</v>
      </c>
      <c r="R723" s="28"/>
      <c r="S723" s="28"/>
      <c r="T723" s="28" t="s">
        <v>9675</v>
      </c>
      <c r="U723" s="28" t="s">
        <v>3096</v>
      </c>
      <c r="V723" s="28"/>
      <c r="W723" s="34">
        <v>43602</v>
      </c>
      <c r="X723" s="34">
        <v>43693</v>
      </c>
      <c r="Y723" s="36">
        <v>1021288</v>
      </c>
      <c r="Z723" s="36">
        <v>1021288</v>
      </c>
      <c r="AA723" s="34">
        <v>43607</v>
      </c>
      <c r="AB723" s="32"/>
      <c r="AC723" s="36">
        <v>1021288</v>
      </c>
      <c r="AD723" s="36"/>
      <c r="AE723" s="28" t="s">
        <v>95</v>
      </c>
      <c r="AF723" s="40">
        <f t="shared" si="0"/>
        <v>17</v>
      </c>
      <c r="AG723" s="40">
        <f t="shared" si="1"/>
        <v>5</v>
      </c>
      <c r="AH723" s="40" t="str">
        <f t="shared" si="2"/>
        <v>568357093175</v>
      </c>
      <c r="AI723" s="44">
        <f t="shared" si="3"/>
        <v>1021288</v>
      </c>
      <c r="AJ723" s="47">
        <f>IF(AD723&lt;10000,IFERROR(VLOOKUP(AH723,'BK06'!$X$9:$Y$1196,2,0),""),AD723)</f>
        <v>1021288</v>
      </c>
      <c r="AK723" s="49" t="str">
        <f>IFERROR(VLOOKUP(AH723,'BK06'!$X$9:$Z$1164,3,0),"")</f>
        <v>AC/018P-0350465</v>
      </c>
      <c r="AL723" s="40"/>
      <c r="AM723" s="51" t="str">
        <f t="shared" si="14"/>
        <v>QK co HDBH so 568357093 can phai dong phi 1021288d vao ngay 17/5. Vui long lien he TVV de duoc ho tro thu phi!</v>
      </c>
      <c r="AN723" s="54" t="str">
        <f t="shared" si="5"/>
        <v>01688160166</v>
      </c>
    </row>
    <row r="724" spans="1:40" ht="13.5" customHeight="1">
      <c r="A724" s="25">
        <v>719</v>
      </c>
      <c r="B724" s="28" t="s">
        <v>74</v>
      </c>
      <c r="C724" s="28"/>
      <c r="D724" s="32" t="s">
        <v>80</v>
      </c>
      <c r="E724" s="28" t="s">
        <v>82</v>
      </c>
      <c r="F724" s="32" t="s">
        <v>7749</v>
      </c>
      <c r="G724" s="28" t="s">
        <v>98</v>
      </c>
      <c r="H724" s="32" t="s">
        <v>9553</v>
      </c>
      <c r="I724" s="28" t="s">
        <v>100</v>
      </c>
      <c r="J724" s="32" t="s">
        <v>220</v>
      </c>
      <c r="K724" s="28" t="s">
        <v>219</v>
      </c>
      <c r="L724" s="28" t="s">
        <v>4116</v>
      </c>
      <c r="M724" s="34">
        <v>37722</v>
      </c>
      <c r="N724" s="34"/>
      <c r="O724" s="28" t="s">
        <v>3113</v>
      </c>
      <c r="P724" s="28" t="s">
        <v>3114</v>
      </c>
      <c r="Q724" s="28" t="s">
        <v>9676</v>
      </c>
      <c r="R724" s="28" t="s">
        <v>9677</v>
      </c>
      <c r="S724" s="28"/>
      <c r="T724" s="28"/>
      <c r="U724" s="28" t="s">
        <v>3111</v>
      </c>
      <c r="V724" s="28" t="s">
        <v>3111</v>
      </c>
      <c r="W724" s="34">
        <v>43603</v>
      </c>
      <c r="X724" s="34">
        <v>43968</v>
      </c>
      <c r="Y724" s="36">
        <v>2122200</v>
      </c>
      <c r="Z724" s="36">
        <v>2122200</v>
      </c>
      <c r="AA724" s="34">
        <v>43607</v>
      </c>
      <c r="AB724" s="32"/>
      <c r="AC724" s="36">
        <v>2122200</v>
      </c>
      <c r="AD724" s="36"/>
      <c r="AE724" s="28" t="s">
        <v>180</v>
      </c>
      <c r="AF724" s="40">
        <f t="shared" si="0"/>
        <v>18</v>
      </c>
      <c r="AG724" s="40">
        <f t="shared" si="1"/>
        <v>5</v>
      </c>
      <c r="AH724" s="40" t="str">
        <f t="shared" si="2"/>
        <v>05701800023477185</v>
      </c>
      <c r="AI724" s="44">
        <f t="shared" si="3"/>
        <v>2122200</v>
      </c>
      <c r="AJ724" s="47">
        <f>IF(AD724&lt;10000,IFERROR(VLOOKUP(AH724,'BK06'!$X$9:$Y$1196,2,0),""),AD724)</f>
        <v>2122200</v>
      </c>
      <c r="AK724" s="49" t="str">
        <f>IFERROR(VLOOKUP(AH724,'BK06'!$X$9:$Z$1164,3,0),"")</f>
        <v>AC/018P-0350469</v>
      </c>
      <c r="AL724" s="40"/>
      <c r="AM724" s="51" t="str">
        <f t="shared" si="14"/>
        <v>QK co HDBH so 05701800023477 can phai dong phi 2122200d vao ngay 18/5. Vui long lien he TVV de duoc ho tro thu phi!</v>
      </c>
      <c r="AN724" s="54" t="str">
        <f t="shared" si="5"/>
        <v>0357377737</v>
      </c>
    </row>
    <row r="725" spans="1:40" ht="13.5" customHeight="1">
      <c r="A725" s="25">
        <v>720</v>
      </c>
      <c r="B725" s="28" t="s">
        <v>74</v>
      </c>
      <c r="C725" s="28"/>
      <c r="D725" s="32" t="s">
        <v>80</v>
      </c>
      <c r="E725" s="28" t="s">
        <v>82</v>
      </c>
      <c r="F725" s="32" t="s">
        <v>7749</v>
      </c>
      <c r="G725" s="28" t="s">
        <v>98</v>
      </c>
      <c r="H725" s="32" t="s">
        <v>9553</v>
      </c>
      <c r="I725" s="28" t="s">
        <v>100</v>
      </c>
      <c r="J725" s="32" t="s">
        <v>220</v>
      </c>
      <c r="K725" s="28" t="s">
        <v>219</v>
      </c>
      <c r="L725" s="28" t="s">
        <v>4116</v>
      </c>
      <c r="M725" s="34">
        <v>37722</v>
      </c>
      <c r="N725" s="34"/>
      <c r="O725" s="28" t="s">
        <v>3105</v>
      </c>
      <c r="P725" s="28" t="s">
        <v>3106</v>
      </c>
      <c r="Q725" s="28" t="s">
        <v>9678</v>
      </c>
      <c r="R725" s="28"/>
      <c r="S725" s="28"/>
      <c r="T725" s="28"/>
      <c r="U725" s="28" t="s">
        <v>3103</v>
      </c>
      <c r="V725" s="28" t="s">
        <v>3103</v>
      </c>
      <c r="W725" s="34">
        <v>43603</v>
      </c>
      <c r="X725" s="34">
        <v>43694</v>
      </c>
      <c r="Y725" s="36">
        <v>182300</v>
      </c>
      <c r="Z725" s="36">
        <v>182300</v>
      </c>
      <c r="AA725" s="34">
        <v>43607</v>
      </c>
      <c r="AB725" s="32"/>
      <c r="AC725" s="36">
        <v>182300</v>
      </c>
      <c r="AD725" s="36"/>
      <c r="AE725" s="28" t="s">
        <v>180</v>
      </c>
      <c r="AF725" s="40">
        <f t="shared" si="0"/>
        <v>18</v>
      </c>
      <c r="AG725" s="40">
        <f t="shared" si="1"/>
        <v>5</v>
      </c>
      <c r="AH725" s="40" t="str">
        <f t="shared" si="2"/>
        <v>02301800137551185</v>
      </c>
      <c r="AI725" s="44">
        <f t="shared" si="3"/>
        <v>182300</v>
      </c>
      <c r="AJ725" s="47">
        <f>IF(AD725&lt;10000,IFERROR(VLOOKUP(AH725,'BK06'!$X$9:$Y$1196,2,0),""),AD725)</f>
        <v>182300</v>
      </c>
      <c r="AK725" s="49" t="str">
        <f>IFERROR(VLOOKUP(AH725,'BK06'!$X$9:$Z$1164,3,0),"")</f>
        <v>AC/018P-0350467</v>
      </c>
      <c r="AL725" s="40"/>
      <c r="AM725" s="51" t="str">
        <f t="shared" si="14"/>
        <v>QK co HDBH so 02301800137551 can phai dong phi 182300d vao ngay 18/5. Vui long lien he TVV de duoc ho tro thu phi!</v>
      </c>
      <c r="AN725" s="54" t="str">
        <f t="shared" si="5"/>
        <v/>
      </c>
    </row>
    <row r="726" spans="1:40" ht="13.5" customHeight="1">
      <c r="A726" s="25">
        <v>721</v>
      </c>
      <c r="B726" s="28" t="s">
        <v>74</v>
      </c>
      <c r="C726" s="28"/>
      <c r="D726" s="32" t="s">
        <v>80</v>
      </c>
      <c r="E726" s="28" t="s">
        <v>82</v>
      </c>
      <c r="F726" s="32" t="s">
        <v>7749</v>
      </c>
      <c r="G726" s="28" t="s">
        <v>98</v>
      </c>
      <c r="H726" s="32" t="s">
        <v>9553</v>
      </c>
      <c r="I726" s="28" t="s">
        <v>100</v>
      </c>
      <c r="J726" s="32" t="s">
        <v>220</v>
      </c>
      <c r="K726" s="28" t="s">
        <v>219</v>
      </c>
      <c r="L726" s="28" t="s">
        <v>4116</v>
      </c>
      <c r="M726" s="34">
        <v>37722</v>
      </c>
      <c r="N726" s="34"/>
      <c r="O726" s="28" t="s">
        <v>3101</v>
      </c>
      <c r="P726" s="28" t="s">
        <v>3102</v>
      </c>
      <c r="Q726" s="28" t="s">
        <v>9666</v>
      </c>
      <c r="R726" s="28"/>
      <c r="S726" s="28"/>
      <c r="T726" s="28"/>
      <c r="U726" s="28" t="s">
        <v>3099</v>
      </c>
      <c r="V726" s="28" t="s">
        <v>3099</v>
      </c>
      <c r="W726" s="34">
        <v>43603</v>
      </c>
      <c r="X726" s="34">
        <v>43694</v>
      </c>
      <c r="Y726" s="36">
        <v>399100</v>
      </c>
      <c r="Z726" s="36">
        <v>399100</v>
      </c>
      <c r="AA726" s="34">
        <v>43602</v>
      </c>
      <c r="AB726" s="32"/>
      <c r="AC726" s="36">
        <v>399100</v>
      </c>
      <c r="AD726" s="36"/>
      <c r="AE726" s="28" t="s">
        <v>180</v>
      </c>
      <c r="AF726" s="40">
        <f t="shared" si="0"/>
        <v>18</v>
      </c>
      <c r="AG726" s="40">
        <f t="shared" si="1"/>
        <v>5</v>
      </c>
      <c r="AH726" s="40" t="str">
        <f t="shared" si="2"/>
        <v>02301800110646185</v>
      </c>
      <c r="AI726" s="44">
        <f t="shared" si="3"/>
        <v>399100</v>
      </c>
      <c r="AJ726" s="47">
        <f>IF(AD726&lt;10000,IFERROR(VLOOKUP(AH726,'BK06'!$X$9:$Y$1196,2,0),""),AD726)</f>
        <v>399100</v>
      </c>
      <c r="AK726" s="49" t="str">
        <f>IFERROR(VLOOKUP(AH726,'BK06'!$X$9:$Z$1164,3,0),"")</f>
        <v>AC/018P-0350466</v>
      </c>
      <c r="AL726" s="40"/>
      <c r="AM726" s="51" t="str">
        <f t="shared" si="14"/>
        <v>QK co HDBH so 02301800110646 can phai dong phi 399100d vao ngay 18/5. Vui long lien he TVV de duoc ho tro thu phi!</v>
      </c>
      <c r="AN726" s="54" t="str">
        <f t="shared" si="5"/>
        <v/>
      </c>
    </row>
    <row r="727" spans="1:40" ht="13.5" customHeight="1">
      <c r="A727" s="25">
        <v>722</v>
      </c>
      <c r="B727" s="28" t="s">
        <v>74</v>
      </c>
      <c r="C727" s="28"/>
      <c r="D727" s="32" t="s">
        <v>80</v>
      </c>
      <c r="E727" s="28" t="s">
        <v>82</v>
      </c>
      <c r="F727" s="32" t="s">
        <v>7749</v>
      </c>
      <c r="G727" s="28" t="s">
        <v>98</v>
      </c>
      <c r="H727" s="32" t="s">
        <v>9553</v>
      </c>
      <c r="I727" s="28" t="s">
        <v>100</v>
      </c>
      <c r="J727" s="32" t="s">
        <v>220</v>
      </c>
      <c r="K727" s="28" t="s">
        <v>219</v>
      </c>
      <c r="L727" s="28" t="s">
        <v>4116</v>
      </c>
      <c r="M727" s="34">
        <v>37722</v>
      </c>
      <c r="N727" s="34"/>
      <c r="O727" s="28" t="s">
        <v>3117</v>
      </c>
      <c r="P727" s="28" t="s">
        <v>3118</v>
      </c>
      <c r="Q727" s="28" t="s">
        <v>9679</v>
      </c>
      <c r="R727" s="28"/>
      <c r="S727" s="28"/>
      <c r="T727" s="28" t="s">
        <v>9680</v>
      </c>
      <c r="U727" s="28" t="s">
        <v>3116</v>
      </c>
      <c r="V727" s="28"/>
      <c r="W727" s="34">
        <v>43603</v>
      </c>
      <c r="X727" s="34">
        <v>43968</v>
      </c>
      <c r="Y727" s="36">
        <v>10047544</v>
      </c>
      <c r="Z727" s="36">
        <v>10047544</v>
      </c>
      <c r="AA727" s="34">
        <v>43609</v>
      </c>
      <c r="AB727" s="32"/>
      <c r="AC727" s="36">
        <v>10047544</v>
      </c>
      <c r="AD727" s="36"/>
      <c r="AE727" s="28" t="s">
        <v>95</v>
      </c>
      <c r="AF727" s="40">
        <f t="shared" si="0"/>
        <v>18</v>
      </c>
      <c r="AG727" s="40">
        <f t="shared" si="1"/>
        <v>5</v>
      </c>
      <c r="AH727" s="40" t="str">
        <f t="shared" si="2"/>
        <v>568582626185</v>
      </c>
      <c r="AI727" s="44">
        <f t="shared" si="3"/>
        <v>10047544</v>
      </c>
      <c r="AJ727" s="47">
        <f>IF(AD727&lt;10000,IFERROR(VLOOKUP(AH727,'BK06'!$X$9:$Y$1196,2,0),""),AD727)</f>
        <v>10047544</v>
      </c>
      <c r="AK727" s="49" t="str">
        <f>IFERROR(VLOOKUP(AH727,'BK06'!$X$9:$Z$1164,3,0),"")</f>
        <v>AC/018P-0350470</v>
      </c>
      <c r="AL727" s="40"/>
      <c r="AM727" s="51" t="str">
        <f t="shared" si="14"/>
        <v>QK co HDBH so 568582626 can phai dong phi 10047544d vao ngay 18/5. Vui long lien he TVV de duoc ho tro thu phi!</v>
      </c>
      <c r="AN727" s="54" t="str">
        <f t="shared" si="5"/>
        <v>01687761888</v>
      </c>
    </row>
    <row r="728" spans="1:40" ht="13.5" customHeight="1">
      <c r="A728" s="25">
        <v>723</v>
      </c>
      <c r="B728" s="28" t="s">
        <v>74</v>
      </c>
      <c r="C728" s="28"/>
      <c r="D728" s="32" t="s">
        <v>80</v>
      </c>
      <c r="E728" s="28" t="s">
        <v>82</v>
      </c>
      <c r="F728" s="32" t="s">
        <v>7749</v>
      </c>
      <c r="G728" s="28" t="s">
        <v>98</v>
      </c>
      <c r="H728" s="32" t="s">
        <v>9553</v>
      </c>
      <c r="I728" s="28" t="s">
        <v>100</v>
      </c>
      <c r="J728" s="32" t="s">
        <v>220</v>
      </c>
      <c r="K728" s="28" t="s">
        <v>219</v>
      </c>
      <c r="L728" s="28" t="s">
        <v>4116</v>
      </c>
      <c r="M728" s="34">
        <v>37722</v>
      </c>
      <c r="N728" s="34"/>
      <c r="O728" s="28" t="s">
        <v>3109</v>
      </c>
      <c r="P728" s="28" t="s">
        <v>3110</v>
      </c>
      <c r="Q728" s="28" t="s">
        <v>9681</v>
      </c>
      <c r="R728" s="28"/>
      <c r="S728" s="28"/>
      <c r="T728" s="28"/>
      <c r="U728" s="28" t="s">
        <v>3107</v>
      </c>
      <c r="V728" s="28" t="s">
        <v>3107</v>
      </c>
      <c r="W728" s="34">
        <v>43603</v>
      </c>
      <c r="X728" s="34">
        <v>43633</v>
      </c>
      <c r="Y728" s="36">
        <v>325300</v>
      </c>
      <c r="Z728" s="36">
        <v>325300</v>
      </c>
      <c r="AA728" s="34">
        <v>43603</v>
      </c>
      <c r="AB728" s="32"/>
      <c r="AC728" s="36">
        <v>325300</v>
      </c>
      <c r="AD728" s="36"/>
      <c r="AE728" s="28" t="s">
        <v>180</v>
      </c>
      <c r="AF728" s="40">
        <f t="shared" si="0"/>
        <v>18</v>
      </c>
      <c r="AG728" s="40">
        <f t="shared" si="1"/>
        <v>5</v>
      </c>
      <c r="AH728" s="40" t="str">
        <f t="shared" si="2"/>
        <v>03801800004475185</v>
      </c>
      <c r="AI728" s="44">
        <f t="shared" si="3"/>
        <v>325300</v>
      </c>
      <c r="AJ728" s="47">
        <f>IF(AD728&lt;10000,IFERROR(VLOOKUP(AH728,'BK06'!$X$9:$Y$1196,2,0),""),AD728)</f>
        <v>325300</v>
      </c>
      <c r="AK728" s="49" t="str">
        <f>IFERROR(VLOOKUP(AH728,'BK06'!$X$9:$Z$1164,3,0),"")</f>
        <v>AC/018P-0350468</v>
      </c>
      <c r="AL728" s="40"/>
      <c r="AM728" s="51" t="str">
        <f t="shared" si="14"/>
        <v>QK co HDBH so 03801800004475 can phai dong phi 325300d vao ngay 18/5. Vui long lien he TVV de duoc ho tro thu phi!</v>
      </c>
      <c r="AN728" s="54" t="str">
        <f t="shared" si="5"/>
        <v/>
      </c>
    </row>
    <row r="729" spans="1:40" ht="13.5" customHeight="1">
      <c r="A729" s="25">
        <v>724</v>
      </c>
      <c r="B729" s="28" t="s">
        <v>74</v>
      </c>
      <c r="C729" s="28"/>
      <c r="D729" s="32" t="s">
        <v>80</v>
      </c>
      <c r="E729" s="28" t="s">
        <v>82</v>
      </c>
      <c r="F729" s="32" t="s">
        <v>7749</v>
      </c>
      <c r="G729" s="28" t="s">
        <v>98</v>
      </c>
      <c r="H729" s="32" t="s">
        <v>9553</v>
      </c>
      <c r="I729" s="28" t="s">
        <v>100</v>
      </c>
      <c r="J729" s="32" t="s">
        <v>220</v>
      </c>
      <c r="K729" s="28" t="s">
        <v>219</v>
      </c>
      <c r="L729" s="28" t="s">
        <v>4116</v>
      </c>
      <c r="M729" s="34">
        <v>37722</v>
      </c>
      <c r="N729" s="34"/>
      <c r="O729" s="28" t="s">
        <v>9682</v>
      </c>
      <c r="P729" s="28" t="s">
        <v>9683</v>
      </c>
      <c r="Q729" s="28" t="s">
        <v>9684</v>
      </c>
      <c r="R729" s="28"/>
      <c r="S729" s="28"/>
      <c r="T729" s="28" t="s">
        <v>9685</v>
      </c>
      <c r="U729" s="28" t="s">
        <v>9686</v>
      </c>
      <c r="V729" s="28"/>
      <c r="W729" s="34">
        <v>43604</v>
      </c>
      <c r="X729" s="34">
        <v>43787</v>
      </c>
      <c r="Y729" s="36">
        <v>2999757</v>
      </c>
      <c r="Z729" s="36"/>
      <c r="AA729" s="34"/>
      <c r="AB729" s="32"/>
      <c r="AC729" s="36">
        <v>2999757</v>
      </c>
      <c r="AD729" s="36"/>
      <c r="AE729" s="28" t="s">
        <v>95</v>
      </c>
      <c r="AF729" s="40">
        <f t="shared" si="0"/>
        <v>19</v>
      </c>
      <c r="AG729" s="40">
        <f t="shared" si="1"/>
        <v>5</v>
      </c>
      <c r="AH729" s="40" t="str">
        <f t="shared" si="2"/>
        <v>568686592195</v>
      </c>
      <c r="AI729" s="44">
        <f t="shared" si="3"/>
        <v>2999757</v>
      </c>
      <c r="AJ729" s="47" t="str">
        <f>IF(AD729&lt;10000,IFERROR(VLOOKUP(AH729,'BK06'!$X$9:$Y$1196,2,0),""),AD729)</f>
        <v/>
      </c>
      <c r="AK729" s="49" t="str">
        <f>IFERROR(VLOOKUP(AH729,'BK06'!$X$9:$Z$1164,3,0),"")</f>
        <v/>
      </c>
      <c r="AL729" s="40"/>
      <c r="AM729" s="51" t="str">
        <f t="shared" si="14"/>
        <v>QK co HDBH so 568686592 can phai dong phi 2999757d vao ngay 19/5. Vui long lien he TVV de duoc ho tro thu phi!</v>
      </c>
      <c r="AN729" s="54" t="str">
        <f t="shared" si="5"/>
        <v>01694361705</v>
      </c>
    </row>
    <row r="730" spans="1:40" ht="13.5" customHeight="1">
      <c r="A730" s="25">
        <v>725</v>
      </c>
      <c r="B730" s="28" t="s">
        <v>74</v>
      </c>
      <c r="C730" s="28"/>
      <c r="D730" s="32" t="s">
        <v>80</v>
      </c>
      <c r="E730" s="28" t="s">
        <v>82</v>
      </c>
      <c r="F730" s="32" t="s">
        <v>7749</v>
      </c>
      <c r="G730" s="28" t="s">
        <v>98</v>
      </c>
      <c r="H730" s="32" t="s">
        <v>9553</v>
      </c>
      <c r="I730" s="28" t="s">
        <v>100</v>
      </c>
      <c r="J730" s="32" t="s">
        <v>220</v>
      </c>
      <c r="K730" s="28" t="s">
        <v>219</v>
      </c>
      <c r="L730" s="28" t="s">
        <v>4116</v>
      </c>
      <c r="M730" s="34">
        <v>37722</v>
      </c>
      <c r="N730" s="34"/>
      <c r="O730" s="28" t="s">
        <v>9687</v>
      </c>
      <c r="P730" s="28" t="s">
        <v>3740</v>
      </c>
      <c r="Q730" s="28" t="s">
        <v>9688</v>
      </c>
      <c r="R730" s="28"/>
      <c r="S730" s="28"/>
      <c r="T730" s="28" t="s">
        <v>9689</v>
      </c>
      <c r="U730" s="28" t="s">
        <v>9690</v>
      </c>
      <c r="V730" s="28"/>
      <c r="W730" s="34">
        <v>43604</v>
      </c>
      <c r="X730" s="34">
        <v>43969</v>
      </c>
      <c r="Y730" s="36">
        <v>6422720</v>
      </c>
      <c r="Z730" s="36"/>
      <c r="AA730" s="34"/>
      <c r="AB730" s="32"/>
      <c r="AC730" s="36">
        <v>6422720</v>
      </c>
      <c r="AD730" s="36"/>
      <c r="AE730" s="28" t="s">
        <v>95</v>
      </c>
      <c r="AF730" s="40">
        <f t="shared" si="0"/>
        <v>19</v>
      </c>
      <c r="AG730" s="40">
        <f t="shared" si="1"/>
        <v>5</v>
      </c>
      <c r="AH730" s="40" t="str">
        <f t="shared" si="2"/>
        <v>568398928195</v>
      </c>
      <c r="AI730" s="44">
        <f t="shared" si="3"/>
        <v>6422720</v>
      </c>
      <c r="AJ730" s="47" t="str">
        <f>IF(AD730&lt;10000,IFERROR(VLOOKUP(AH730,'BK06'!$X$9:$Y$1196,2,0),""),AD730)</f>
        <v/>
      </c>
      <c r="AK730" s="49" t="str">
        <f>IFERROR(VLOOKUP(AH730,'BK06'!$X$9:$Z$1164,3,0),"")</f>
        <v/>
      </c>
      <c r="AL730" s="40"/>
      <c r="AM730" s="51" t="str">
        <f t="shared" si="14"/>
        <v>QK co HDBH so 568398928 can phai dong phi 6422720d vao ngay 19/5. Vui long lien he TVV de duoc ho tro thu phi!</v>
      </c>
      <c r="AN730" s="54" t="str">
        <f t="shared" si="5"/>
        <v>0985097199</v>
      </c>
    </row>
    <row r="731" spans="1:40" ht="13.5" customHeight="1">
      <c r="A731" s="25">
        <v>726</v>
      </c>
      <c r="B731" s="28" t="s">
        <v>74</v>
      </c>
      <c r="C731" s="28"/>
      <c r="D731" s="32" t="s">
        <v>80</v>
      </c>
      <c r="E731" s="28" t="s">
        <v>82</v>
      </c>
      <c r="F731" s="32" t="s">
        <v>7749</v>
      </c>
      <c r="G731" s="28" t="s">
        <v>98</v>
      </c>
      <c r="H731" s="32" t="s">
        <v>9553</v>
      </c>
      <c r="I731" s="28" t="s">
        <v>100</v>
      </c>
      <c r="J731" s="32" t="s">
        <v>220</v>
      </c>
      <c r="K731" s="28" t="s">
        <v>219</v>
      </c>
      <c r="L731" s="28" t="s">
        <v>4116</v>
      </c>
      <c r="M731" s="34">
        <v>37722</v>
      </c>
      <c r="N731" s="34"/>
      <c r="O731" s="28" t="s">
        <v>9691</v>
      </c>
      <c r="P731" s="28" t="s">
        <v>2127</v>
      </c>
      <c r="Q731" s="28" t="s">
        <v>9692</v>
      </c>
      <c r="R731" s="28"/>
      <c r="S731" s="28"/>
      <c r="T731" s="28" t="s">
        <v>9693</v>
      </c>
      <c r="U731" s="28" t="s">
        <v>9694</v>
      </c>
      <c r="V731" s="28"/>
      <c r="W731" s="34">
        <v>43604</v>
      </c>
      <c r="X731" s="34">
        <v>43969</v>
      </c>
      <c r="Y731" s="36">
        <v>7052050</v>
      </c>
      <c r="Z731" s="36"/>
      <c r="AA731" s="34"/>
      <c r="AB731" s="32"/>
      <c r="AC731" s="36">
        <v>7052050</v>
      </c>
      <c r="AD731" s="36"/>
      <c r="AE731" s="28" t="s">
        <v>95</v>
      </c>
      <c r="AF731" s="40">
        <f t="shared" si="0"/>
        <v>19</v>
      </c>
      <c r="AG731" s="40">
        <f t="shared" si="1"/>
        <v>5</v>
      </c>
      <c r="AH731" s="40" t="str">
        <f t="shared" si="2"/>
        <v>568399258195</v>
      </c>
      <c r="AI731" s="44">
        <f t="shared" si="3"/>
        <v>7052050</v>
      </c>
      <c r="AJ731" s="47" t="str">
        <f>IF(AD731&lt;10000,IFERROR(VLOOKUP(AH731,'BK06'!$X$9:$Y$1196,2,0),""),AD731)</f>
        <v/>
      </c>
      <c r="AK731" s="49" t="str">
        <f>IFERROR(VLOOKUP(AH731,'BK06'!$X$9:$Z$1164,3,0),"")</f>
        <v/>
      </c>
      <c r="AL731" s="40"/>
      <c r="AM731" s="51" t="str">
        <f t="shared" si="14"/>
        <v>QK co HDBH so 568399258 can phai dong phi 7052050d vao ngay 19/5. Vui long lien he TVV de duoc ho tro thu phi!</v>
      </c>
      <c r="AN731" s="54" t="str">
        <f t="shared" si="5"/>
        <v>0919725942</v>
      </c>
    </row>
    <row r="732" spans="1:40" ht="13.5" customHeight="1">
      <c r="A732" s="25">
        <v>727</v>
      </c>
      <c r="B732" s="28" t="s">
        <v>74</v>
      </c>
      <c r="C732" s="28"/>
      <c r="D732" s="32" t="s">
        <v>80</v>
      </c>
      <c r="E732" s="28" t="s">
        <v>82</v>
      </c>
      <c r="F732" s="32" t="s">
        <v>7749</v>
      </c>
      <c r="G732" s="28" t="s">
        <v>98</v>
      </c>
      <c r="H732" s="32" t="s">
        <v>9553</v>
      </c>
      <c r="I732" s="28" t="s">
        <v>100</v>
      </c>
      <c r="J732" s="32" t="s">
        <v>220</v>
      </c>
      <c r="K732" s="28" t="s">
        <v>219</v>
      </c>
      <c r="L732" s="28" t="s">
        <v>4116</v>
      </c>
      <c r="M732" s="34">
        <v>37722</v>
      </c>
      <c r="N732" s="34"/>
      <c r="O732" s="28" t="s">
        <v>3121</v>
      </c>
      <c r="P732" s="28" t="s">
        <v>3122</v>
      </c>
      <c r="Q732" s="28" t="s">
        <v>9457</v>
      </c>
      <c r="R732" s="28"/>
      <c r="S732" s="28"/>
      <c r="T732" s="28" t="s">
        <v>9695</v>
      </c>
      <c r="U732" s="28" t="s">
        <v>3120</v>
      </c>
      <c r="V732" s="28"/>
      <c r="W732" s="34">
        <v>43604</v>
      </c>
      <c r="X732" s="34">
        <v>43634</v>
      </c>
      <c r="Y732" s="36">
        <v>522069</v>
      </c>
      <c r="Z732" s="36">
        <v>522069</v>
      </c>
      <c r="AA732" s="34">
        <v>43603</v>
      </c>
      <c r="AB732" s="32"/>
      <c r="AC732" s="36">
        <v>522069</v>
      </c>
      <c r="AD732" s="36"/>
      <c r="AE732" s="28" t="s">
        <v>95</v>
      </c>
      <c r="AF732" s="40">
        <f t="shared" si="0"/>
        <v>19</v>
      </c>
      <c r="AG732" s="40">
        <f t="shared" si="1"/>
        <v>5</v>
      </c>
      <c r="AH732" s="40" t="str">
        <f t="shared" si="2"/>
        <v>568686553195</v>
      </c>
      <c r="AI732" s="44">
        <f t="shared" si="3"/>
        <v>522069</v>
      </c>
      <c r="AJ732" s="47">
        <f>IF(AD732&lt;10000,IFERROR(VLOOKUP(AH732,'BK06'!$X$9:$Y$1196,2,0),""),AD732)</f>
        <v>522069</v>
      </c>
      <c r="AK732" s="49" t="str">
        <f>IFERROR(VLOOKUP(AH732,'BK06'!$X$9:$Z$1164,3,0),"")</f>
        <v>AC/018P-0350474</v>
      </c>
      <c r="AL732" s="40"/>
      <c r="AM732" s="51" t="str">
        <f t="shared" si="14"/>
        <v>QK co HDBH so 568686553 can phai dong phi 522069d vao ngay 19/5. Vui long lien he TVV de duoc ho tro thu phi!</v>
      </c>
      <c r="AN732" s="54" t="str">
        <f t="shared" si="5"/>
        <v>01657384612</v>
      </c>
    </row>
    <row r="733" spans="1:40" ht="13.5" customHeight="1">
      <c r="A733" s="25">
        <v>728</v>
      </c>
      <c r="B733" s="28" t="s">
        <v>74</v>
      </c>
      <c r="C733" s="28"/>
      <c r="D733" s="32" t="s">
        <v>80</v>
      </c>
      <c r="E733" s="28" t="s">
        <v>82</v>
      </c>
      <c r="F733" s="32" t="s">
        <v>7749</v>
      </c>
      <c r="G733" s="28" t="s">
        <v>98</v>
      </c>
      <c r="H733" s="32" t="s">
        <v>9553</v>
      </c>
      <c r="I733" s="28" t="s">
        <v>100</v>
      </c>
      <c r="J733" s="32" t="s">
        <v>220</v>
      </c>
      <c r="K733" s="28" t="s">
        <v>219</v>
      </c>
      <c r="L733" s="28" t="s">
        <v>4116</v>
      </c>
      <c r="M733" s="34">
        <v>37722</v>
      </c>
      <c r="N733" s="34"/>
      <c r="O733" s="28" t="s">
        <v>3127</v>
      </c>
      <c r="P733" s="28" t="s">
        <v>3128</v>
      </c>
      <c r="Q733" s="28" t="s">
        <v>9684</v>
      </c>
      <c r="R733" s="28"/>
      <c r="S733" s="28"/>
      <c r="T733" s="28" t="s">
        <v>9696</v>
      </c>
      <c r="U733" s="28" t="s">
        <v>3126</v>
      </c>
      <c r="V733" s="28"/>
      <c r="W733" s="34">
        <v>43604</v>
      </c>
      <c r="X733" s="34">
        <v>43787</v>
      </c>
      <c r="Y733" s="36">
        <v>2999757</v>
      </c>
      <c r="Z733" s="36">
        <v>2999757</v>
      </c>
      <c r="AA733" s="34">
        <v>43603</v>
      </c>
      <c r="AB733" s="32"/>
      <c r="AC733" s="36">
        <v>2999757</v>
      </c>
      <c r="AD733" s="36"/>
      <c r="AE733" s="28" t="s">
        <v>95</v>
      </c>
      <c r="AF733" s="40">
        <f t="shared" si="0"/>
        <v>19</v>
      </c>
      <c r="AG733" s="40">
        <f t="shared" si="1"/>
        <v>5</v>
      </c>
      <c r="AH733" s="40" t="str">
        <f t="shared" si="2"/>
        <v>568686632195</v>
      </c>
      <c r="AI733" s="44">
        <f t="shared" si="3"/>
        <v>2999757</v>
      </c>
      <c r="AJ733" s="47">
        <f>IF(AD733&lt;10000,IFERROR(VLOOKUP(AH733,'BK06'!$X$9:$Y$1196,2,0),""),AD733)</f>
        <v>2999757</v>
      </c>
      <c r="AK733" s="49" t="str">
        <f>IFERROR(VLOOKUP(AH733,'BK06'!$X$9:$Z$1164,3,0),"")</f>
        <v>AC/018P-0350476</v>
      </c>
      <c r="AL733" s="40"/>
      <c r="AM733" s="51" t="str">
        <f t="shared" si="14"/>
        <v>QK co HDBH so 568686632 can phai dong phi 2999757d vao ngay 19/5. Vui long lien he TVV de duoc ho tro thu phi!</v>
      </c>
      <c r="AN733" s="54" t="str">
        <f t="shared" si="5"/>
        <v>0904258317</v>
      </c>
    </row>
    <row r="734" spans="1:40" ht="13.5" customHeight="1">
      <c r="A734" s="25">
        <v>729</v>
      </c>
      <c r="B734" s="28" t="s">
        <v>74</v>
      </c>
      <c r="C734" s="28"/>
      <c r="D734" s="32" t="s">
        <v>80</v>
      </c>
      <c r="E734" s="28" t="s">
        <v>82</v>
      </c>
      <c r="F734" s="32" t="s">
        <v>7749</v>
      </c>
      <c r="G734" s="28" t="s">
        <v>98</v>
      </c>
      <c r="H734" s="32" t="s">
        <v>9553</v>
      </c>
      <c r="I734" s="28" t="s">
        <v>100</v>
      </c>
      <c r="J734" s="32" t="s">
        <v>220</v>
      </c>
      <c r="K734" s="28" t="s">
        <v>219</v>
      </c>
      <c r="L734" s="28" t="s">
        <v>4116</v>
      </c>
      <c r="M734" s="34">
        <v>37722</v>
      </c>
      <c r="N734" s="34"/>
      <c r="O734" s="28" t="s">
        <v>9697</v>
      </c>
      <c r="P734" s="28" t="s">
        <v>5741</v>
      </c>
      <c r="Q734" s="28" t="s">
        <v>9692</v>
      </c>
      <c r="R734" s="28"/>
      <c r="S734" s="28" t="s">
        <v>9698</v>
      </c>
      <c r="T734" s="28" t="s">
        <v>9699</v>
      </c>
      <c r="U734" s="28" t="s">
        <v>9700</v>
      </c>
      <c r="V734" s="28"/>
      <c r="W734" s="34">
        <v>43604</v>
      </c>
      <c r="X734" s="34">
        <v>43787</v>
      </c>
      <c r="Y734" s="36">
        <v>3000000</v>
      </c>
      <c r="Z734" s="36"/>
      <c r="AA734" s="34"/>
      <c r="AB734" s="32"/>
      <c r="AC734" s="36">
        <v>3000000</v>
      </c>
      <c r="AD734" s="36"/>
      <c r="AE734" s="28" t="s">
        <v>95</v>
      </c>
      <c r="AF734" s="40">
        <f t="shared" si="0"/>
        <v>19</v>
      </c>
      <c r="AG734" s="40">
        <f t="shared" si="1"/>
        <v>5</v>
      </c>
      <c r="AH734" s="40" t="str">
        <f t="shared" si="2"/>
        <v>568398993195</v>
      </c>
      <c r="AI734" s="44">
        <f t="shared" si="3"/>
        <v>3000000</v>
      </c>
      <c r="AJ734" s="47" t="str">
        <f>IF(AD734&lt;10000,IFERROR(VLOOKUP(AH734,'BK06'!$X$9:$Y$1196,2,0),""),AD734)</f>
        <v/>
      </c>
      <c r="AK734" s="49" t="str">
        <f>IFERROR(VLOOKUP(AH734,'BK06'!$X$9:$Z$1164,3,0),"")</f>
        <v/>
      </c>
      <c r="AL734" s="40"/>
      <c r="AM734" s="51" t="str">
        <f t="shared" si="14"/>
        <v>QK co HDBH so 568398993 can phai dong phi 3000000d vao ngay 19/5. Vui long lien he TVV de duoc ho tro thu phi!</v>
      </c>
      <c r="AN734" s="54" t="str">
        <f t="shared" si="5"/>
        <v>03337620750934364855</v>
      </c>
    </row>
    <row r="735" spans="1:40" ht="13.5" customHeight="1">
      <c r="A735" s="25">
        <v>730</v>
      </c>
      <c r="B735" s="28" t="s">
        <v>74</v>
      </c>
      <c r="C735" s="28"/>
      <c r="D735" s="32" t="s">
        <v>80</v>
      </c>
      <c r="E735" s="28" t="s">
        <v>82</v>
      </c>
      <c r="F735" s="32" t="s">
        <v>7749</v>
      </c>
      <c r="G735" s="28" t="s">
        <v>98</v>
      </c>
      <c r="H735" s="32" t="s">
        <v>9553</v>
      </c>
      <c r="I735" s="28" t="s">
        <v>100</v>
      </c>
      <c r="J735" s="32" t="s">
        <v>220</v>
      </c>
      <c r="K735" s="28" t="s">
        <v>219</v>
      </c>
      <c r="L735" s="28" t="s">
        <v>4116</v>
      </c>
      <c r="M735" s="34">
        <v>37722</v>
      </c>
      <c r="N735" s="34"/>
      <c r="O735" s="28" t="s">
        <v>3131</v>
      </c>
      <c r="P735" s="28" t="s">
        <v>1907</v>
      </c>
      <c r="Q735" s="28" t="s">
        <v>9701</v>
      </c>
      <c r="R735" s="28"/>
      <c r="S735" s="28"/>
      <c r="T735" s="28"/>
      <c r="U735" s="28" t="s">
        <v>3129</v>
      </c>
      <c r="V735" s="28" t="s">
        <v>3129</v>
      </c>
      <c r="W735" s="34">
        <v>43605</v>
      </c>
      <c r="X735" s="34">
        <v>43635</v>
      </c>
      <c r="Y735" s="36">
        <v>358100</v>
      </c>
      <c r="Z735" s="36">
        <v>358100</v>
      </c>
      <c r="AA735" s="34">
        <v>43603</v>
      </c>
      <c r="AB735" s="32"/>
      <c r="AC735" s="36">
        <v>358100</v>
      </c>
      <c r="AD735" s="36"/>
      <c r="AE735" s="28" t="s">
        <v>180</v>
      </c>
      <c r="AF735" s="40">
        <f t="shared" si="0"/>
        <v>20</v>
      </c>
      <c r="AG735" s="40">
        <f t="shared" si="1"/>
        <v>5</v>
      </c>
      <c r="AH735" s="40" t="str">
        <f t="shared" si="2"/>
        <v>05701800007309205</v>
      </c>
      <c r="AI735" s="44">
        <f t="shared" si="3"/>
        <v>358100</v>
      </c>
      <c r="AJ735" s="47">
        <f>IF(AD735&lt;10000,IFERROR(VLOOKUP(AH735,'BK06'!$X$9:$Y$1196,2,0),""),AD735)</f>
        <v>358100</v>
      </c>
      <c r="AK735" s="49" t="str">
        <f>IFERROR(VLOOKUP(AH735,'BK06'!$X$9:$Z$1164,3,0),"")</f>
        <v>AC/018P-0350477</v>
      </c>
      <c r="AL735" s="40"/>
      <c r="AM735" s="51" t="str">
        <f t="shared" si="14"/>
        <v>QK co HDBH so 05701800007309 can phai dong phi 358100d vao ngay 20/5. Vui long lien he TVV de duoc ho tro thu phi!</v>
      </c>
      <c r="AN735" s="54" t="str">
        <f t="shared" si="5"/>
        <v/>
      </c>
    </row>
    <row r="736" spans="1:40" ht="13.5" customHeight="1">
      <c r="A736" s="25">
        <v>731</v>
      </c>
      <c r="B736" s="28" t="s">
        <v>74</v>
      </c>
      <c r="C736" s="28"/>
      <c r="D736" s="32" t="s">
        <v>80</v>
      </c>
      <c r="E736" s="28" t="s">
        <v>82</v>
      </c>
      <c r="F736" s="32" t="s">
        <v>7749</v>
      </c>
      <c r="G736" s="28" t="s">
        <v>98</v>
      </c>
      <c r="H736" s="32" t="s">
        <v>9553</v>
      </c>
      <c r="I736" s="28" t="s">
        <v>100</v>
      </c>
      <c r="J736" s="32" t="s">
        <v>220</v>
      </c>
      <c r="K736" s="28" t="s">
        <v>219</v>
      </c>
      <c r="L736" s="28" t="s">
        <v>4116</v>
      </c>
      <c r="M736" s="34">
        <v>37722</v>
      </c>
      <c r="N736" s="34"/>
      <c r="O736" s="28" t="s">
        <v>3139</v>
      </c>
      <c r="P736" s="28" t="s">
        <v>3140</v>
      </c>
      <c r="Q736" s="28" t="s">
        <v>9440</v>
      </c>
      <c r="R736" s="28"/>
      <c r="S736" s="28"/>
      <c r="T736" s="28" t="s">
        <v>9702</v>
      </c>
      <c r="U736" s="28" t="s">
        <v>3138</v>
      </c>
      <c r="V736" s="28"/>
      <c r="W736" s="34">
        <v>43605</v>
      </c>
      <c r="X736" s="34">
        <v>43970</v>
      </c>
      <c r="Y736" s="36">
        <v>12119244</v>
      </c>
      <c r="Z736" s="36">
        <v>12119244</v>
      </c>
      <c r="AA736" s="34">
        <v>43607</v>
      </c>
      <c r="AB736" s="32"/>
      <c r="AC736" s="36">
        <v>12119244</v>
      </c>
      <c r="AD736" s="36"/>
      <c r="AE736" s="28" t="s">
        <v>95</v>
      </c>
      <c r="AF736" s="40">
        <f t="shared" si="0"/>
        <v>20</v>
      </c>
      <c r="AG736" s="40">
        <f t="shared" si="1"/>
        <v>5</v>
      </c>
      <c r="AH736" s="40" t="str">
        <f t="shared" si="2"/>
        <v>568583687205</v>
      </c>
      <c r="AI736" s="44">
        <f t="shared" si="3"/>
        <v>12119244</v>
      </c>
      <c r="AJ736" s="47">
        <f>IF(AD736&lt;10000,IFERROR(VLOOKUP(AH736,'BK06'!$X$9:$Y$1196,2,0),""),AD736)</f>
        <v>12119244</v>
      </c>
      <c r="AK736" s="49" t="str">
        <f>IFERROR(VLOOKUP(AH736,'BK06'!$X$9:$Z$1164,3,0),"")</f>
        <v>AC/018P-0350480</v>
      </c>
      <c r="AL736" s="40"/>
      <c r="AM736" s="51" t="str">
        <f t="shared" si="14"/>
        <v>QK co HDBH so 568583687 can phai dong phi 12119244d vao ngay 20/5. Vui long lien he TVV de duoc ho tro thu phi!</v>
      </c>
      <c r="AN736" s="54" t="str">
        <f t="shared" si="5"/>
        <v>0988478850</v>
      </c>
    </row>
    <row r="737" spans="1:40" ht="13.5" customHeight="1">
      <c r="A737" s="25">
        <v>732</v>
      </c>
      <c r="B737" s="28" t="s">
        <v>74</v>
      </c>
      <c r="C737" s="28"/>
      <c r="D737" s="32" t="s">
        <v>80</v>
      </c>
      <c r="E737" s="28" t="s">
        <v>82</v>
      </c>
      <c r="F737" s="32" t="s">
        <v>7749</v>
      </c>
      <c r="G737" s="28" t="s">
        <v>98</v>
      </c>
      <c r="H737" s="32" t="s">
        <v>9553</v>
      </c>
      <c r="I737" s="28" t="s">
        <v>100</v>
      </c>
      <c r="J737" s="32" t="s">
        <v>220</v>
      </c>
      <c r="K737" s="28" t="s">
        <v>219</v>
      </c>
      <c r="L737" s="28" t="s">
        <v>4116</v>
      </c>
      <c r="M737" s="34">
        <v>37722</v>
      </c>
      <c r="N737" s="34"/>
      <c r="O737" s="28" t="s">
        <v>3135</v>
      </c>
      <c r="P737" s="28" t="s">
        <v>3136</v>
      </c>
      <c r="Q737" s="28" t="s">
        <v>9703</v>
      </c>
      <c r="R737" s="28"/>
      <c r="S737" s="28"/>
      <c r="T737" s="28" t="s">
        <v>9704</v>
      </c>
      <c r="U737" s="28" t="s">
        <v>3134</v>
      </c>
      <c r="V737" s="28"/>
      <c r="W737" s="34">
        <v>43605</v>
      </c>
      <c r="X737" s="34">
        <v>43970</v>
      </c>
      <c r="Y737" s="36">
        <v>6179012</v>
      </c>
      <c r="Z737" s="36">
        <v>6179012</v>
      </c>
      <c r="AA737" s="34">
        <v>43607</v>
      </c>
      <c r="AB737" s="32"/>
      <c r="AC737" s="36">
        <v>6179012</v>
      </c>
      <c r="AD737" s="36"/>
      <c r="AE737" s="28" t="s">
        <v>95</v>
      </c>
      <c r="AF737" s="40">
        <f t="shared" si="0"/>
        <v>20</v>
      </c>
      <c r="AG737" s="40">
        <f t="shared" si="1"/>
        <v>5</v>
      </c>
      <c r="AH737" s="40" t="str">
        <f t="shared" si="2"/>
        <v>568238551205</v>
      </c>
      <c r="AI737" s="44">
        <f t="shared" si="3"/>
        <v>6179012</v>
      </c>
      <c r="AJ737" s="47">
        <f>IF(AD737&lt;10000,IFERROR(VLOOKUP(AH737,'BK06'!$X$9:$Y$1196,2,0),""),AD737)</f>
        <v>6179012</v>
      </c>
      <c r="AK737" s="49" t="str">
        <f>IFERROR(VLOOKUP(AH737,'BK06'!$X$9:$Z$1164,3,0),"")</f>
        <v>AC/018P-0350478</v>
      </c>
      <c r="AL737" s="40"/>
      <c r="AM737" s="51" t="str">
        <f t="shared" si="14"/>
        <v>QK co HDBH so 568238551 can phai dong phi 6179012d vao ngay 20/5. Vui long lien he TVV de duoc ho tro thu phi!</v>
      </c>
      <c r="AN737" s="54" t="str">
        <f t="shared" si="5"/>
        <v>0972198693</v>
      </c>
    </row>
    <row r="738" spans="1:40" ht="13.5" customHeight="1">
      <c r="A738" s="25">
        <v>733</v>
      </c>
      <c r="B738" s="28" t="s">
        <v>74</v>
      </c>
      <c r="C738" s="28"/>
      <c r="D738" s="32" t="s">
        <v>80</v>
      </c>
      <c r="E738" s="28" t="s">
        <v>82</v>
      </c>
      <c r="F738" s="32" t="s">
        <v>7749</v>
      </c>
      <c r="G738" s="28" t="s">
        <v>98</v>
      </c>
      <c r="H738" s="32" t="s">
        <v>9553</v>
      </c>
      <c r="I738" s="28" t="s">
        <v>100</v>
      </c>
      <c r="J738" s="32" t="s">
        <v>220</v>
      </c>
      <c r="K738" s="28" t="s">
        <v>219</v>
      </c>
      <c r="L738" s="28" t="s">
        <v>4116</v>
      </c>
      <c r="M738" s="34">
        <v>37722</v>
      </c>
      <c r="N738" s="34"/>
      <c r="O738" s="28" t="s">
        <v>3143</v>
      </c>
      <c r="P738" s="28" t="s">
        <v>3144</v>
      </c>
      <c r="Q738" s="28" t="s">
        <v>9705</v>
      </c>
      <c r="R738" s="28"/>
      <c r="S738" s="28"/>
      <c r="T738" s="28" t="s">
        <v>9706</v>
      </c>
      <c r="U738" s="28" t="s">
        <v>3142</v>
      </c>
      <c r="V738" s="28"/>
      <c r="W738" s="34">
        <v>43605</v>
      </c>
      <c r="X738" s="34">
        <v>43970</v>
      </c>
      <c r="Y738" s="36">
        <v>15036224</v>
      </c>
      <c r="Z738" s="36">
        <v>15036224</v>
      </c>
      <c r="AA738" s="34">
        <v>43607</v>
      </c>
      <c r="AB738" s="32"/>
      <c r="AC738" s="36">
        <v>15036224</v>
      </c>
      <c r="AD738" s="36"/>
      <c r="AE738" s="28" t="s">
        <v>95</v>
      </c>
      <c r="AF738" s="40">
        <f t="shared" si="0"/>
        <v>20</v>
      </c>
      <c r="AG738" s="40">
        <f t="shared" si="1"/>
        <v>5</v>
      </c>
      <c r="AH738" s="40" t="str">
        <f t="shared" si="2"/>
        <v>568790842205</v>
      </c>
      <c r="AI738" s="44">
        <f t="shared" si="3"/>
        <v>15036224</v>
      </c>
      <c r="AJ738" s="47">
        <f>IF(AD738&lt;10000,IFERROR(VLOOKUP(AH738,'BK06'!$X$9:$Y$1196,2,0),""),AD738)</f>
        <v>15036224</v>
      </c>
      <c r="AK738" s="49" t="str">
        <f>IFERROR(VLOOKUP(AH738,'BK06'!$X$9:$Z$1164,3,0),"")</f>
        <v>AC/018P-0350481</v>
      </c>
      <c r="AL738" s="40"/>
      <c r="AM738" s="51" t="str">
        <f t="shared" si="14"/>
        <v>QK co HDBH so 568790842 can phai dong phi 15036224d vao ngay 20/5. Vui long lien he TVV de duoc ho tro thu phi!</v>
      </c>
      <c r="AN738" s="54" t="str">
        <f t="shared" si="5"/>
        <v>01647220288</v>
      </c>
    </row>
    <row r="739" spans="1:40" ht="13.5" customHeight="1">
      <c r="A739" s="25">
        <v>734</v>
      </c>
      <c r="B739" s="28" t="s">
        <v>74</v>
      </c>
      <c r="C739" s="28"/>
      <c r="D739" s="32" t="s">
        <v>80</v>
      </c>
      <c r="E739" s="28" t="s">
        <v>82</v>
      </c>
      <c r="F739" s="32" t="s">
        <v>7749</v>
      </c>
      <c r="G739" s="28" t="s">
        <v>98</v>
      </c>
      <c r="H739" s="32" t="s">
        <v>9553</v>
      </c>
      <c r="I739" s="28" t="s">
        <v>100</v>
      </c>
      <c r="J739" s="32" t="s">
        <v>220</v>
      </c>
      <c r="K739" s="28" t="s">
        <v>219</v>
      </c>
      <c r="L739" s="28" t="s">
        <v>4116</v>
      </c>
      <c r="M739" s="34">
        <v>37722</v>
      </c>
      <c r="N739" s="34"/>
      <c r="O739" s="28" t="s">
        <v>9707</v>
      </c>
      <c r="P739" s="28" t="s">
        <v>887</v>
      </c>
      <c r="Q739" s="28" t="s">
        <v>9627</v>
      </c>
      <c r="R739" s="28"/>
      <c r="S739" s="28"/>
      <c r="T739" s="28" t="s">
        <v>9708</v>
      </c>
      <c r="U739" s="28" t="s">
        <v>9709</v>
      </c>
      <c r="V739" s="28"/>
      <c r="W739" s="34">
        <v>43605</v>
      </c>
      <c r="X739" s="34">
        <v>43635</v>
      </c>
      <c r="Y739" s="36">
        <v>1004200</v>
      </c>
      <c r="Z739" s="36"/>
      <c r="AA739" s="34"/>
      <c r="AB739" s="32"/>
      <c r="AC739" s="36">
        <v>1004200</v>
      </c>
      <c r="AD739" s="36"/>
      <c r="AE739" s="28" t="s">
        <v>95</v>
      </c>
      <c r="AF739" s="40">
        <f t="shared" si="0"/>
        <v>20</v>
      </c>
      <c r="AG739" s="40">
        <f t="shared" si="1"/>
        <v>5</v>
      </c>
      <c r="AH739" s="40" t="str">
        <f t="shared" si="2"/>
        <v>568483649205</v>
      </c>
      <c r="AI739" s="44">
        <f t="shared" si="3"/>
        <v>1004200</v>
      </c>
      <c r="AJ739" s="47" t="str">
        <f>IF(AD739&lt;10000,IFERROR(VLOOKUP(AH739,'BK06'!$X$9:$Y$1196,2,0),""),AD739)</f>
        <v/>
      </c>
      <c r="AK739" s="49" t="str">
        <f>IFERROR(VLOOKUP(AH739,'BK06'!$X$9:$Z$1164,3,0),"")</f>
        <v/>
      </c>
      <c r="AL739" s="40"/>
      <c r="AM739" s="51" t="str">
        <f t="shared" si="14"/>
        <v>QK co HDBH so 568483649 can phai dong phi 1004200d vao ngay 20/5. Vui long lien he TVV de duoc ho tro thu phi!</v>
      </c>
      <c r="AN739" s="54" t="str">
        <f t="shared" si="5"/>
        <v>01654892522</v>
      </c>
    </row>
    <row r="740" spans="1:40" ht="13.5" customHeight="1">
      <c r="A740" s="25">
        <v>735</v>
      </c>
      <c r="B740" s="28" t="s">
        <v>74</v>
      </c>
      <c r="C740" s="28"/>
      <c r="D740" s="32" t="s">
        <v>80</v>
      </c>
      <c r="E740" s="28" t="s">
        <v>82</v>
      </c>
      <c r="F740" s="32" t="s">
        <v>7749</v>
      </c>
      <c r="G740" s="28" t="s">
        <v>98</v>
      </c>
      <c r="H740" s="32" t="s">
        <v>9553</v>
      </c>
      <c r="I740" s="28" t="s">
        <v>100</v>
      </c>
      <c r="J740" s="32" t="s">
        <v>220</v>
      </c>
      <c r="K740" s="28" t="s">
        <v>219</v>
      </c>
      <c r="L740" s="28" t="s">
        <v>4116</v>
      </c>
      <c r="M740" s="34">
        <v>37722</v>
      </c>
      <c r="N740" s="34"/>
      <c r="O740" s="28" t="s">
        <v>9710</v>
      </c>
      <c r="P740" s="28" t="s">
        <v>9711</v>
      </c>
      <c r="Q740" s="28" t="s">
        <v>9712</v>
      </c>
      <c r="R740" s="28"/>
      <c r="S740" s="28"/>
      <c r="T740" s="28" t="s">
        <v>9713</v>
      </c>
      <c r="U740" s="28" t="s">
        <v>9714</v>
      </c>
      <c r="V740" s="28"/>
      <c r="W740" s="34">
        <v>43606</v>
      </c>
      <c r="X740" s="34">
        <v>43789</v>
      </c>
      <c r="Y740" s="36">
        <v>3136698</v>
      </c>
      <c r="Z740" s="36"/>
      <c r="AA740" s="34"/>
      <c r="AB740" s="32"/>
      <c r="AC740" s="36">
        <v>3136698</v>
      </c>
      <c r="AD740" s="36"/>
      <c r="AE740" s="28" t="s">
        <v>95</v>
      </c>
      <c r="AF740" s="40">
        <f t="shared" si="0"/>
        <v>21</v>
      </c>
      <c r="AG740" s="40">
        <f t="shared" si="1"/>
        <v>5</v>
      </c>
      <c r="AH740" s="40" t="str">
        <f t="shared" si="2"/>
        <v>568583935215</v>
      </c>
      <c r="AI740" s="44">
        <f t="shared" si="3"/>
        <v>3136698</v>
      </c>
      <c r="AJ740" s="47" t="str">
        <f>IF(AD740&lt;10000,IFERROR(VLOOKUP(AH740,'BK06'!$X$9:$Y$1196,2,0),""),AD740)</f>
        <v/>
      </c>
      <c r="AK740" s="49" t="str">
        <f>IFERROR(VLOOKUP(AH740,'BK06'!$X$9:$Z$1164,3,0),"")</f>
        <v/>
      </c>
      <c r="AL740" s="40"/>
      <c r="AM740" s="51" t="str">
        <f t="shared" si="14"/>
        <v>QK co HDBH so 568583935 can phai dong phi 3136698d vao ngay 21/5. Vui long lien he TVV de duoc ho tro thu phi!</v>
      </c>
      <c r="AN740" s="54" t="str">
        <f t="shared" si="5"/>
        <v>01635785999</v>
      </c>
    </row>
    <row r="741" spans="1:40" ht="13.5" customHeight="1">
      <c r="A741" s="25">
        <v>736</v>
      </c>
      <c r="B741" s="28" t="s">
        <v>74</v>
      </c>
      <c r="C741" s="28"/>
      <c r="D741" s="32" t="s">
        <v>80</v>
      </c>
      <c r="E741" s="28" t="s">
        <v>82</v>
      </c>
      <c r="F741" s="32" t="s">
        <v>7749</v>
      </c>
      <c r="G741" s="28" t="s">
        <v>98</v>
      </c>
      <c r="H741" s="32" t="s">
        <v>9553</v>
      </c>
      <c r="I741" s="28" t="s">
        <v>100</v>
      </c>
      <c r="J741" s="32" t="s">
        <v>220</v>
      </c>
      <c r="K741" s="28" t="s">
        <v>219</v>
      </c>
      <c r="L741" s="28" t="s">
        <v>4116</v>
      </c>
      <c r="M741" s="34">
        <v>37722</v>
      </c>
      <c r="N741" s="34"/>
      <c r="O741" s="28" t="s">
        <v>3150</v>
      </c>
      <c r="P741" s="28" t="s">
        <v>1272</v>
      </c>
      <c r="Q741" s="28" t="s">
        <v>9600</v>
      </c>
      <c r="R741" s="28"/>
      <c r="S741" s="28"/>
      <c r="T741" s="28" t="s">
        <v>9715</v>
      </c>
      <c r="U741" s="28" t="s">
        <v>3149</v>
      </c>
      <c r="V741" s="28"/>
      <c r="W741" s="34">
        <v>43606</v>
      </c>
      <c r="X741" s="34">
        <v>43697</v>
      </c>
      <c r="Y741" s="36">
        <v>1022822</v>
      </c>
      <c r="Z741" s="36">
        <v>1022822</v>
      </c>
      <c r="AA741" s="34">
        <v>43603</v>
      </c>
      <c r="AB741" s="32"/>
      <c r="AC741" s="36">
        <v>1022822</v>
      </c>
      <c r="AD741" s="36"/>
      <c r="AE741" s="28" t="s">
        <v>95</v>
      </c>
      <c r="AF741" s="40">
        <f t="shared" si="0"/>
        <v>21</v>
      </c>
      <c r="AG741" s="40">
        <f t="shared" si="1"/>
        <v>5</v>
      </c>
      <c r="AH741" s="40" t="str">
        <f t="shared" si="2"/>
        <v>568280710215</v>
      </c>
      <c r="AI741" s="44">
        <f t="shared" si="3"/>
        <v>1022822</v>
      </c>
      <c r="AJ741" s="47">
        <f>IF(AD741&lt;10000,IFERROR(VLOOKUP(AH741,'BK06'!$X$9:$Y$1196,2,0),""),AD741)</f>
        <v>1022822</v>
      </c>
      <c r="AK741" s="49" t="str">
        <f>IFERROR(VLOOKUP(AH741,'BK06'!$X$9:$Z$1164,3,0),"")</f>
        <v>AC/018P-0350482</v>
      </c>
      <c r="AL741" s="40"/>
      <c r="AM741" s="51" t="str">
        <f t="shared" si="14"/>
        <v>QK co HDBH so 568280710 can phai dong phi 1022822d vao ngay 21/5. Vui long lien he TVV de duoc ho tro thu phi!</v>
      </c>
      <c r="AN741" s="54" t="str">
        <f t="shared" si="5"/>
        <v>0987 247 815</v>
      </c>
    </row>
    <row r="742" spans="1:40" ht="13.5" customHeight="1">
      <c r="A742" s="25">
        <v>737</v>
      </c>
      <c r="B742" s="28" t="s">
        <v>74</v>
      </c>
      <c r="C742" s="28"/>
      <c r="D742" s="32" t="s">
        <v>80</v>
      </c>
      <c r="E742" s="28" t="s">
        <v>82</v>
      </c>
      <c r="F742" s="32" t="s">
        <v>7749</v>
      </c>
      <c r="G742" s="28" t="s">
        <v>98</v>
      </c>
      <c r="H742" s="32" t="s">
        <v>9553</v>
      </c>
      <c r="I742" s="28" t="s">
        <v>100</v>
      </c>
      <c r="J742" s="32" t="s">
        <v>220</v>
      </c>
      <c r="K742" s="28" t="s">
        <v>219</v>
      </c>
      <c r="L742" s="28" t="s">
        <v>4116</v>
      </c>
      <c r="M742" s="34">
        <v>37722</v>
      </c>
      <c r="N742" s="34"/>
      <c r="O742" s="28" t="s">
        <v>3153</v>
      </c>
      <c r="P742" s="28" t="s">
        <v>3154</v>
      </c>
      <c r="Q742" s="28" t="s">
        <v>9656</v>
      </c>
      <c r="R742" s="28"/>
      <c r="S742" s="28"/>
      <c r="T742" s="28" t="s">
        <v>9716</v>
      </c>
      <c r="U742" s="28" t="s">
        <v>3152</v>
      </c>
      <c r="V742" s="28"/>
      <c r="W742" s="34">
        <v>43607</v>
      </c>
      <c r="X742" s="34">
        <v>43972</v>
      </c>
      <c r="Y742" s="36">
        <v>6029432</v>
      </c>
      <c r="Z742" s="36">
        <v>6029432</v>
      </c>
      <c r="AA742" s="34">
        <v>43607</v>
      </c>
      <c r="AB742" s="32"/>
      <c r="AC742" s="36">
        <v>6029432</v>
      </c>
      <c r="AD742" s="36"/>
      <c r="AE742" s="28" t="s">
        <v>95</v>
      </c>
      <c r="AF742" s="40">
        <f t="shared" si="0"/>
        <v>22</v>
      </c>
      <c r="AG742" s="40">
        <f t="shared" si="1"/>
        <v>5</v>
      </c>
      <c r="AH742" s="40" t="str">
        <f t="shared" si="2"/>
        <v>568399835225</v>
      </c>
      <c r="AI742" s="44">
        <f t="shared" si="3"/>
        <v>6029432</v>
      </c>
      <c r="AJ742" s="47">
        <f>IF(AD742&lt;10000,IFERROR(VLOOKUP(AH742,'BK06'!$X$9:$Y$1196,2,0),""),AD742)</f>
        <v>6029432</v>
      </c>
      <c r="AK742" s="49">
        <f>IFERROR(VLOOKUP(AH742,'BK06'!$X$9:$Z$1164,3,0),"")</f>
        <v>0</v>
      </c>
      <c r="AL742" s="40"/>
      <c r="AM742" s="51" t="str">
        <f t="shared" si="14"/>
        <v>QK co HDBH so 568399835 can phai dong phi 6029432d vao ngay 22/5. Vui long lien he TVV de duoc ho tro thu phi!</v>
      </c>
      <c r="AN742" s="54" t="str">
        <f t="shared" si="5"/>
        <v>01666 128 427</v>
      </c>
    </row>
    <row r="743" spans="1:40" ht="13.5" customHeight="1">
      <c r="A743" s="25">
        <v>738</v>
      </c>
      <c r="B743" s="28" t="s">
        <v>74</v>
      </c>
      <c r="C743" s="28"/>
      <c r="D743" s="32" t="s">
        <v>80</v>
      </c>
      <c r="E743" s="28" t="s">
        <v>82</v>
      </c>
      <c r="F743" s="32" t="s">
        <v>7749</v>
      </c>
      <c r="G743" s="28" t="s">
        <v>98</v>
      </c>
      <c r="H743" s="32" t="s">
        <v>9553</v>
      </c>
      <c r="I743" s="28" t="s">
        <v>100</v>
      </c>
      <c r="J743" s="32" t="s">
        <v>220</v>
      </c>
      <c r="K743" s="28" t="s">
        <v>219</v>
      </c>
      <c r="L743" s="28" t="s">
        <v>4116</v>
      </c>
      <c r="M743" s="34">
        <v>37722</v>
      </c>
      <c r="N743" s="34"/>
      <c r="O743" s="28" t="s">
        <v>9584</v>
      </c>
      <c r="P743" s="28" t="s">
        <v>1750</v>
      </c>
      <c r="Q743" s="28" t="s">
        <v>9585</v>
      </c>
      <c r="R743" s="28"/>
      <c r="S743" s="28"/>
      <c r="T743" s="28" t="s">
        <v>9586</v>
      </c>
      <c r="U743" s="28" t="s">
        <v>9717</v>
      </c>
      <c r="V743" s="28"/>
      <c r="W743" s="34">
        <v>43607</v>
      </c>
      <c r="X743" s="34">
        <v>43637</v>
      </c>
      <c r="Y743" s="36">
        <v>1053000</v>
      </c>
      <c r="Z743" s="36"/>
      <c r="AA743" s="34"/>
      <c r="AB743" s="32"/>
      <c r="AC743" s="36">
        <v>1053000</v>
      </c>
      <c r="AD743" s="36"/>
      <c r="AE743" s="28" t="s">
        <v>95</v>
      </c>
      <c r="AF743" s="40">
        <f t="shared" si="0"/>
        <v>22</v>
      </c>
      <c r="AG743" s="40">
        <f t="shared" si="1"/>
        <v>5</v>
      </c>
      <c r="AH743" s="40" t="str">
        <f t="shared" si="2"/>
        <v>568514840225</v>
      </c>
      <c r="AI743" s="44">
        <f t="shared" si="3"/>
        <v>1053000</v>
      </c>
      <c r="AJ743" s="47" t="str">
        <f>IF(AD743&lt;10000,IFERROR(VLOOKUP(AH743,'BK06'!$X$9:$Y$1196,2,0),""),AD743)</f>
        <v/>
      </c>
      <c r="AK743" s="49" t="str">
        <f>IFERROR(VLOOKUP(AH743,'BK06'!$X$9:$Z$1164,3,0),"")</f>
        <v/>
      </c>
      <c r="AL743" s="40"/>
      <c r="AM743" s="51" t="str">
        <f t="shared" si="14"/>
        <v>QK co HDBH so 568514840 can phai dong phi 1053000d vao ngay 22/5. Vui long lien he TVV de duoc ho tro thu phi!</v>
      </c>
      <c r="AN743" s="54" t="str">
        <f t="shared" si="5"/>
        <v>0966201993</v>
      </c>
    </row>
    <row r="744" spans="1:40" ht="13.5" customHeight="1">
      <c r="A744" s="25">
        <v>739</v>
      </c>
      <c r="B744" s="28" t="s">
        <v>74</v>
      </c>
      <c r="C744" s="28"/>
      <c r="D744" s="32" t="s">
        <v>80</v>
      </c>
      <c r="E744" s="28" t="s">
        <v>82</v>
      </c>
      <c r="F744" s="32" t="s">
        <v>7749</v>
      </c>
      <c r="G744" s="28" t="s">
        <v>98</v>
      </c>
      <c r="H744" s="32" t="s">
        <v>9553</v>
      </c>
      <c r="I744" s="28" t="s">
        <v>100</v>
      </c>
      <c r="J744" s="32" t="s">
        <v>220</v>
      </c>
      <c r="K744" s="28" t="s">
        <v>219</v>
      </c>
      <c r="L744" s="28" t="s">
        <v>4116</v>
      </c>
      <c r="M744" s="34">
        <v>37722</v>
      </c>
      <c r="N744" s="34"/>
      <c r="O744" s="28" t="s">
        <v>3166</v>
      </c>
      <c r="P744" s="28" t="s">
        <v>3167</v>
      </c>
      <c r="Q744" s="28" t="s">
        <v>9718</v>
      </c>
      <c r="R744" s="28"/>
      <c r="S744" s="28"/>
      <c r="T744" s="28" t="s">
        <v>9719</v>
      </c>
      <c r="U744" s="28" t="s">
        <v>3165</v>
      </c>
      <c r="V744" s="28"/>
      <c r="W744" s="34">
        <v>43608</v>
      </c>
      <c r="X744" s="34">
        <v>43973</v>
      </c>
      <c r="Y744" s="36">
        <v>12036224</v>
      </c>
      <c r="Z744" s="36">
        <v>12036224</v>
      </c>
      <c r="AA744" s="34">
        <v>43607</v>
      </c>
      <c r="AB744" s="32"/>
      <c r="AC744" s="36">
        <v>12036224</v>
      </c>
      <c r="AD744" s="36"/>
      <c r="AE744" s="28" t="s">
        <v>95</v>
      </c>
      <c r="AF744" s="40">
        <f t="shared" si="0"/>
        <v>23</v>
      </c>
      <c r="AG744" s="40">
        <f t="shared" si="1"/>
        <v>5</v>
      </c>
      <c r="AH744" s="40" t="str">
        <f t="shared" si="2"/>
        <v>568237777235</v>
      </c>
      <c r="AI744" s="44">
        <f t="shared" si="3"/>
        <v>12036224</v>
      </c>
      <c r="AJ744" s="47">
        <f>IF(AD744&lt;10000,IFERROR(VLOOKUP(AH744,'BK06'!$X$9:$Y$1196,2,0),""),AD744)</f>
        <v>12036224</v>
      </c>
      <c r="AK744" s="49" t="str">
        <f>IFERROR(VLOOKUP(AH744,'BK06'!$X$9:$Z$1164,3,0),"")</f>
        <v>AC/018P-0350488</v>
      </c>
      <c r="AL744" s="40"/>
      <c r="AM744" s="51" t="str">
        <f t="shared" si="14"/>
        <v>QK co HDBH so 568237777 can phai dong phi 12036224d vao ngay 23/5. Vui long lien he TVV de duoc ho tro thu phi!</v>
      </c>
      <c r="AN744" s="54" t="str">
        <f t="shared" si="5"/>
        <v>0903415876</v>
      </c>
    </row>
    <row r="745" spans="1:40" ht="13.5" customHeight="1">
      <c r="A745" s="25">
        <v>740</v>
      </c>
      <c r="B745" s="28" t="s">
        <v>74</v>
      </c>
      <c r="C745" s="28"/>
      <c r="D745" s="32" t="s">
        <v>80</v>
      </c>
      <c r="E745" s="28" t="s">
        <v>82</v>
      </c>
      <c r="F745" s="32" t="s">
        <v>7749</v>
      </c>
      <c r="G745" s="28" t="s">
        <v>98</v>
      </c>
      <c r="H745" s="32" t="s">
        <v>9553</v>
      </c>
      <c r="I745" s="28" t="s">
        <v>100</v>
      </c>
      <c r="J745" s="32" t="s">
        <v>220</v>
      </c>
      <c r="K745" s="28" t="s">
        <v>219</v>
      </c>
      <c r="L745" s="28" t="s">
        <v>4116</v>
      </c>
      <c r="M745" s="34">
        <v>37722</v>
      </c>
      <c r="N745" s="34"/>
      <c r="O745" s="28" t="s">
        <v>3172</v>
      </c>
      <c r="P745" s="28" t="s">
        <v>3173</v>
      </c>
      <c r="Q745" s="28" t="s">
        <v>9622</v>
      </c>
      <c r="R745" s="28"/>
      <c r="S745" s="28"/>
      <c r="T745" s="28" t="s">
        <v>9720</v>
      </c>
      <c r="U745" s="28" t="s">
        <v>3171</v>
      </c>
      <c r="V745" s="28"/>
      <c r="W745" s="34">
        <v>43608</v>
      </c>
      <c r="X745" s="34">
        <v>43638</v>
      </c>
      <c r="Y745" s="36">
        <v>522140</v>
      </c>
      <c r="Z745" s="36">
        <v>522140</v>
      </c>
      <c r="AA745" s="34">
        <v>43607</v>
      </c>
      <c r="AB745" s="32"/>
      <c r="AC745" s="36">
        <v>522140</v>
      </c>
      <c r="AD745" s="36"/>
      <c r="AE745" s="28" t="s">
        <v>95</v>
      </c>
      <c r="AF745" s="40">
        <f t="shared" si="0"/>
        <v>23</v>
      </c>
      <c r="AG745" s="40">
        <f t="shared" si="1"/>
        <v>5</v>
      </c>
      <c r="AH745" s="40" t="str">
        <f t="shared" si="2"/>
        <v>568403220235</v>
      </c>
      <c r="AI745" s="44">
        <f t="shared" si="3"/>
        <v>522140</v>
      </c>
      <c r="AJ745" s="47">
        <f>IF(AD745&lt;10000,IFERROR(VLOOKUP(AH745,'BK06'!$X$9:$Y$1196,2,0),""),AD745)</f>
        <v>522140</v>
      </c>
      <c r="AK745" s="49" t="str">
        <f>IFERROR(VLOOKUP(AH745,'BK06'!$X$9:$Z$1164,3,0),"")</f>
        <v>AC/018P-0350490</v>
      </c>
      <c r="AL745" s="40"/>
      <c r="AM745" s="51" t="str">
        <f t="shared" si="14"/>
        <v>QK co HDBH so 568403220 can phai dong phi 522140d vao ngay 23/5. Vui long lien he TVV de duoc ho tro thu phi!</v>
      </c>
      <c r="AN745" s="54" t="str">
        <f t="shared" si="5"/>
        <v>01694 156 168</v>
      </c>
    </row>
    <row r="746" spans="1:40" ht="13.5" customHeight="1">
      <c r="A746" s="25">
        <v>741</v>
      </c>
      <c r="B746" s="28" t="s">
        <v>74</v>
      </c>
      <c r="C746" s="28"/>
      <c r="D746" s="32" t="s">
        <v>80</v>
      </c>
      <c r="E746" s="28" t="s">
        <v>82</v>
      </c>
      <c r="F746" s="32" t="s">
        <v>7749</v>
      </c>
      <c r="G746" s="28" t="s">
        <v>98</v>
      </c>
      <c r="H746" s="32" t="s">
        <v>9553</v>
      </c>
      <c r="I746" s="28" t="s">
        <v>100</v>
      </c>
      <c r="J746" s="32" t="s">
        <v>220</v>
      </c>
      <c r="K746" s="28" t="s">
        <v>219</v>
      </c>
      <c r="L746" s="28" t="s">
        <v>4116</v>
      </c>
      <c r="M746" s="34">
        <v>37722</v>
      </c>
      <c r="N746" s="34"/>
      <c r="O746" s="28" t="s">
        <v>3162</v>
      </c>
      <c r="P746" s="28" t="s">
        <v>3163</v>
      </c>
      <c r="Q746" s="28" t="s">
        <v>9721</v>
      </c>
      <c r="R746" s="28"/>
      <c r="S746" s="28"/>
      <c r="T746" s="28"/>
      <c r="U746" s="28" t="s">
        <v>3160</v>
      </c>
      <c r="V746" s="28" t="s">
        <v>3160</v>
      </c>
      <c r="W746" s="34">
        <v>43608</v>
      </c>
      <c r="X746" s="34">
        <v>43699</v>
      </c>
      <c r="Y746" s="36">
        <v>372600</v>
      </c>
      <c r="Z746" s="36">
        <v>372600</v>
      </c>
      <c r="AA746" s="34">
        <v>43607</v>
      </c>
      <c r="AB746" s="32"/>
      <c r="AC746" s="36">
        <v>372600</v>
      </c>
      <c r="AD746" s="36"/>
      <c r="AE746" s="28" t="s">
        <v>180</v>
      </c>
      <c r="AF746" s="40">
        <f t="shared" si="0"/>
        <v>23</v>
      </c>
      <c r="AG746" s="40">
        <f t="shared" si="1"/>
        <v>5</v>
      </c>
      <c r="AH746" s="40" t="str">
        <f t="shared" si="2"/>
        <v>02401800001156235</v>
      </c>
      <c r="AI746" s="44">
        <f t="shared" si="3"/>
        <v>372600</v>
      </c>
      <c r="AJ746" s="47">
        <f>IF(AD746&lt;10000,IFERROR(VLOOKUP(AH746,'BK06'!$X$9:$Y$1196,2,0),""),AD746)</f>
        <v>372600</v>
      </c>
      <c r="AK746" s="49">
        <f>IFERROR(VLOOKUP(AH746,'BK06'!$X$9:$Z$1164,3,0),"")</f>
        <v>0</v>
      </c>
      <c r="AL746" s="40"/>
      <c r="AM746" s="51" t="str">
        <f t="shared" si="14"/>
        <v>QK co HDBH so 02401800001156 can phai dong phi 372600d vao ngay 23/5. Vui long lien he TVV de duoc ho tro thu phi!</v>
      </c>
      <c r="AN746" s="54" t="str">
        <f t="shared" si="5"/>
        <v/>
      </c>
    </row>
    <row r="747" spans="1:40" ht="13.5" customHeight="1">
      <c r="A747" s="25">
        <v>742</v>
      </c>
      <c r="B747" s="28" t="s">
        <v>74</v>
      </c>
      <c r="C747" s="28"/>
      <c r="D747" s="32" t="s">
        <v>80</v>
      </c>
      <c r="E747" s="28" t="s">
        <v>82</v>
      </c>
      <c r="F747" s="32" t="s">
        <v>7749</v>
      </c>
      <c r="G747" s="28" t="s">
        <v>98</v>
      </c>
      <c r="H747" s="32" t="s">
        <v>9553</v>
      </c>
      <c r="I747" s="28" t="s">
        <v>100</v>
      </c>
      <c r="J747" s="32" t="s">
        <v>220</v>
      </c>
      <c r="K747" s="28" t="s">
        <v>219</v>
      </c>
      <c r="L747" s="28" t="s">
        <v>4116</v>
      </c>
      <c r="M747" s="34">
        <v>37722</v>
      </c>
      <c r="N747" s="34"/>
      <c r="O747" s="28" t="s">
        <v>3157</v>
      </c>
      <c r="P747" s="28" t="s">
        <v>3158</v>
      </c>
      <c r="Q747" s="28" t="s">
        <v>9722</v>
      </c>
      <c r="R747" s="28"/>
      <c r="S747" s="28"/>
      <c r="T747" s="28"/>
      <c r="U747" s="28" t="s">
        <v>3155</v>
      </c>
      <c r="V747" s="28" t="s">
        <v>3155</v>
      </c>
      <c r="W747" s="34">
        <v>43608</v>
      </c>
      <c r="X747" s="34">
        <v>43699</v>
      </c>
      <c r="Y747" s="36">
        <v>154800</v>
      </c>
      <c r="Z747" s="36">
        <v>154800</v>
      </c>
      <c r="AA747" s="34">
        <v>43603</v>
      </c>
      <c r="AB747" s="32"/>
      <c r="AC747" s="36">
        <v>154800</v>
      </c>
      <c r="AD747" s="36"/>
      <c r="AE747" s="28" t="s">
        <v>180</v>
      </c>
      <c r="AF747" s="40">
        <f t="shared" si="0"/>
        <v>23</v>
      </c>
      <c r="AG747" s="40">
        <f t="shared" si="1"/>
        <v>5</v>
      </c>
      <c r="AH747" s="40" t="str">
        <f t="shared" si="2"/>
        <v>02301800209111235</v>
      </c>
      <c r="AI747" s="44">
        <f t="shared" si="3"/>
        <v>154800</v>
      </c>
      <c r="AJ747" s="47">
        <f>IF(AD747&lt;10000,IFERROR(VLOOKUP(AH747,'BK06'!$X$9:$Y$1196,2,0),""),AD747)</f>
        <v>154800</v>
      </c>
      <c r="AK747" s="49" t="str">
        <f>IFERROR(VLOOKUP(AH747,'BK06'!$X$9:$Z$1164,3,0),"")</f>
        <v>AC/018P-0350486</v>
      </c>
      <c r="AL747" s="40"/>
      <c r="AM747" s="51" t="str">
        <f t="shared" si="14"/>
        <v>QK co HDBH so 02301800209111 can phai dong phi 154800d vao ngay 23/5. Vui long lien he TVV de duoc ho tro thu phi!</v>
      </c>
      <c r="AN747" s="54" t="str">
        <f t="shared" si="5"/>
        <v/>
      </c>
    </row>
    <row r="748" spans="1:40" ht="13.5" customHeight="1">
      <c r="A748" s="25">
        <v>743</v>
      </c>
      <c r="B748" s="28" t="s">
        <v>74</v>
      </c>
      <c r="C748" s="28"/>
      <c r="D748" s="32" t="s">
        <v>80</v>
      </c>
      <c r="E748" s="28" t="s">
        <v>82</v>
      </c>
      <c r="F748" s="32" t="s">
        <v>7749</v>
      </c>
      <c r="G748" s="28" t="s">
        <v>98</v>
      </c>
      <c r="H748" s="32" t="s">
        <v>9553</v>
      </c>
      <c r="I748" s="28" t="s">
        <v>100</v>
      </c>
      <c r="J748" s="32" t="s">
        <v>220</v>
      </c>
      <c r="K748" s="28" t="s">
        <v>219</v>
      </c>
      <c r="L748" s="28" t="s">
        <v>4116</v>
      </c>
      <c r="M748" s="34">
        <v>37722</v>
      </c>
      <c r="N748" s="34"/>
      <c r="O748" s="28" t="s">
        <v>9723</v>
      </c>
      <c r="P748" s="28" t="s">
        <v>3352</v>
      </c>
      <c r="Q748" s="28" t="s">
        <v>9724</v>
      </c>
      <c r="R748" s="28"/>
      <c r="S748" s="28" t="s">
        <v>9725</v>
      </c>
      <c r="T748" s="28" t="s">
        <v>9726</v>
      </c>
      <c r="U748" s="28" t="s">
        <v>9727</v>
      </c>
      <c r="V748" s="28"/>
      <c r="W748" s="34">
        <v>43608</v>
      </c>
      <c r="X748" s="34">
        <v>43973</v>
      </c>
      <c r="Y748" s="36">
        <v>12036224</v>
      </c>
      <c r="Z748" s="36"/>
      <c r="AA748" s="34"/>
      <c r="AB748" s="32"/>
      <c r="AC748" s="36">
        <v>12036224</v>
      </c>
      <c r="AD748" s="36"/>
      <c r="AE748" s="28" t="s">
        <v>95</v>
      </c>
      <c r="AF748" s="40">
        <f t="shared" si="0"/>
        <v>23</v>
      </c>
      <c r="AG748" s="40">
        <f t="shared" si="1"/>
        <v>5</v>
      </c>
      <c r="AH748" s="40" t="str">
        <f t="shared" si="2"/>
        <v>568237791235</v>
      </c>
      <c r="AI748" s="44">
        <f t="shared" si="3"/>
        <v>12036224</v>
      </c>
      <c r="AJ748" s="47" t="str">
        <f>IF(AD748&lt;10000,IFERROR(VLOOKUP(AH748,'BK06'!$X$9:$Y$1196,2,0),""),AD748)</f>
        <v/>
      </c>
      <c r="AK748" s="49" t="str">
        <f>IFERROR(VLOOKUP(AH748,'BK06'!$X$9:$Z$1164,3,0),"")</f>
        <v/>
      </c>
      <c r="AL748" s="40"/>
      <c r="AM748" s="51" t="str">
        <f t="shared" si="14"/>
        <v>QK co HDBH so 568237791 can phai dong phi 12036224d vao ngay 23/5. Vui long lien he TVV de duoc ho tro thu phi!</v>
      </c>
      <c r="AN748" s="54" t="str">
        <f t="shared" si="5"/>
        <v>020335088080915193188</v>
      </c>
    </row>
    <row r="749" spans="1:40" ht="13.5" customHeight="1">
      <c r="A749" s="25">
        <v>744</v>
      </c>
      <c r="B749" s="28" t="s">
        <v>74</v>
      </c>
      <c r="C749" s="28"/>
      <c r="D749" s="32" t="s">
        <v>80</v>
      </c>
      <c r="E749" s="28" t="s">
        <v>82</v>
      </c>
      <c r="F749" s="32" t="s">
        <v>7749</v>
      </c>
      <c r="G749" s="28" t="s">
        <v>98</v>
      </c>
      <c r="H749" s="32" t="s">
        <v>9553</v>
      </c>
      <c r="I749" s="28" t="s">
        <v>100</v>
      </c>
      <c r="J749" s="32" t="s">
        <v>220</v>
      </c>
      <c r="K749" s="28" t="s">
        <v>219</v>
      </c>
      <c r="L749" s="28" t="s">
        <v>4116</v>
      </c>
      <c r="M749" s="34">
        <v>37722</v>
      </c>
      <c r="N749" s="34"/>
      <c r="O749" s="28" t="s">
        <v>3190</v>
      </c>
      <c r="P749" s="28" t="s">
        <v>3191</v>
      </c>
      <c r="Q749" s="28" t="s">
        <v>9566</v>
      </c>
      <c r="R749" s="28"/>
      <c r="S749" s="28"/>
      <c r="T749" s="28" t="s">
        <v>9728</v>
      </c>
      <c r="U749" s="28" t="s">
        <v>3189</v>
      </c>
      <c r="V749" s="28"/>
      <c r="W749" s="34">
        <v>43609</v>
      </c>
      <c r="X749" s="34">
        <v>43639</v>
      </c>
      <c r="Y749" s="36">
        <v>503200</v>
      </c>
      <c r="Z749" s="36">
        <v>503200</v>
      </c>
      <c r="AA749" s="34">
        <v>43607</v>
      </c>
      <c r="AB749" s="32"/>
      <c r="AC749" s="36">
        <v>503200</v>
      </c>
      <c r="AD749" s="36"/>
      <c r="AE749" s="28" t="s">
        <v>95</v>
      </c>
      <c r="AF749" s="40">
        <f t="shared" si="0"/>
        <v>24</v>
      </c>
      <c r="AG749" s="40">
        <f t="shared" si="1"/>
        <v>5</v>
      </c>
      <c r="AH749" s="40" t="str">
        <f t="shared" si="2"/>
        <v>568742484245</v>
      </c>
      <c r="AI749" s="44">
        <f t="shared" si="3"/>
        <v>503200</v>
      </c>
      <c r="AJ749" s="47">
        <f>IF(AD749&lt;10000,IFERROR(VLOOKUP(AH749,'BK06'!$X$9:$Y$1196,2,0),""),AD749)</f>
        <v>503200</v>
      </c>
      <c r="AK749" s="49">
        <f>IFERROR(VLOOKUP(AH749,'BK06'!$X$9:$Z$1164,3,0),"")</f>
        <v>0</v>
      </c>
      <c r="AL749" s="40"/>
      <c r="AM749" s="51" t="str">
        <f t="shared" si="14"/>
        <v>QK co HDBH so 568742484 can phai dong phi 503200d vao ngay 24/5. Vui long lien he TVV de duoc ho tro thu phi!</v>
      </c>
      <c r="AN749" s="54" t="str">
        <f t="shared" si="5"/>
        <v>01663392208</v>
      </c>
    </row>
    <row r="750" spans="1:40" ht="13.5" customHeight="1">
      <c r="A750" s="25">
        <v>745</v>
      </c>
      <c r="B750" s="28" t="s">
        <v>74</v>
      </c>
      <c r="C750" s="28"/>
      <c r="D750" s="32" t="s">
        <v>80</v>
      </c>
      <c r="E750" s="28" t="s">
        <v>82</v>
      </c>
      <c r="F750" s="32" t="s">
        <v>7749</v>
      </c>
      <c r="G750" s="28" t="s">
        <v>98</v>
      </c>
      <c r="H750" s="32" t="s">
        <v>9553</v>
      </c>
      <c r="I750" s="28" t="s">
        <v>100</v>
      </c>
      <c r="J750" s="32" t="s">
        <v>220</v>
      </c>
      <c r="K750" s="28" t="s">
        <v>219</v>
      </c>
      <c r="L750" s="28" t="s">
        <v>4116</v>
      </c>
      <c r="M750" s="34">
        <v>37722</v>
      </c>
      <c r="N750" s="34"/>
      <c r="O750" s="28" t="s">
        <v>9729</v>
      </c>
      <c r="P750" s="28" t="s">
        <v>9730</v>
      </c>
      <c r="Q750" s="28" t="s">
        <v>9731</v>
      </c>
      <c r="R750" s="28"/>
      <c r="S750" s="28"/>
      <c r="T750" s="28" t="s">
        <v>9732</v>
      </c>
      <c r="U750" s="28" t="s">
        <v>9733</v>
      </c>
      <c r="V750" s="28"/>
      <c r="W750" s="34">
        <v>43609</v>
      </c>
      <c r="X750" s="34">
        <v>43974</v>
      </c>
      <c r="Y750" s="36">
        <v>12011320</v>
      </c>
      <c r="Z750" s="36"/>
      <c r="AA750" s="34"/>
      <c r="AB750" s="32"/>
      <c r="AC750" s="36">
        <v>12011320</v>
      </c>
      <c r="AD750" s="36"/>
      <c r="AE750" s="28" t="s">
        <v>95</v>
      </c>
      <c r="AF750" s="40">
        <f t="shared" si="0"/>
        <v>24</v>
      </c>
      <c r="AG750" s="40">
        <f t="shared" si="1"/>
        <v>5</v>
      </c>
      <c r="AH750" s="40" t="str">
        <f t="shared" si="2"/>
        <v>569245122245</v>
      </c>
      <c r="AI750" s="44">
        <f t="shared" si="3"/>
        <v>12011320</v>
      </c>
      <c r="AJ750" s="47" t="str">
        <f>IF(AD750&lt;10000,IFERROR(VLOOKUP(AH750,'BK06'!$X$9:$Y$1196,2,0),""),AD750)</f>
        <v/>
      </c>
      <c r="AK750" s="49" t="str">
        <f>IFERROR(VLOOKUP(AH750,'BK06'!$X$9:$Z$1164,3,0),"")</f>
        <v/>
      </c>
      <c r="AL750" s="40"/>
      <c r="AM750" s="51" t="str">
        <f t="shared" si="14"/>
        <v>QK co HDBH so 569245122 can phai dong phi 12011320d vao ngay 24/5. Vui long lien he TVV de duoc ho tro thu phi!</v>
      </c>
      <c r="AN750" s="54" t="str">
        <f t="shared" si="5"/>
        <v>0912903782</v>
      </c>
    </row>
    <row r="751" spans="1:40" ht="13.5" customHeight="1">
      <c r="A751" s="25">
        <v>746</v>
      </c>
      <c r="B751" s="28" t="s">
        <v>74</v>
      </c>
      <c r="C751" s="28"/>
      <c r="D751" s="32" t="s">
        <v>80</v>
      </c>
      <c r="E751" s="28" t="s">
        <v>82</v>
      </c>
      <c r="F751" s="32" t="s">
        <v>7749</v>
      </c>
      <c r="G751" s="28" t="s">
        <v>98</v>
      </c>
      <c r="H751" s="32" t="s">
        <v>9553</v>
      </c>
      <c r="I751" s="28" t="s">
        <v>100</v>
      </c>
      <c r="J751" s="32" t="s">
        <v>220</v>
      </c>
      <c r="K751" s="28" t="s">
        <v>219</v>
      </c>
      <c r="L751" s="28" t="s">
        <v>4116</v>
      </c>
      <c r="M751" s="34">
        <v>37722</v>
      </c>
      <c r="N751" s="34"/>
      <c r="O751" s="28" t="s">
        <v>3177</v>
      </c>
      <c r="P751" s="28" t="s">
        <v>3178</v>
      </c>
      <c r="Q751" s="28" t="s">
        <v>9734</v>
      </c>
      <c r="R751" s="28"/>
      <c r="S751" s="28"/>
      <c r="T751" s="28"/>
      <c r="U751" s="28" t="s">
        <v>3175</v>
      </c>
      <c r="V751" s="28" t="s">
        <v>3175</v>
      </c>
      <c r="W751" s="34">
        <v>43609</v>
      </c>
      <c r="X751" s="34">
        <v>43639</v>
      </c>
      <c r="Y751" s="36">
        <v>41900</v>
      </c>
      <c r="Z751" s="36">
        <v>41900</v>
      </c>
      <c r="AA751" s="34">
        <v>43609</v>
      </c>
      <c r="AB751" s="32"/>
      <c r="AC751" s="36">
        <v>41900</v>
      </c>
      <c r="AD751" s="36"/>
      <c r="AE751" s="28" t="s">
        <v>180</v>
      </c>
      <c r="AF751" s="40">
        <f t="shared" si="0"/>
        <v>24</v>
      </c>
      <c r="AG751" s="40">
        <f t="shared" si="1"/>
        <v>5</v>
      </c>
      <c r="AH751" s="40" t="str">
        <f t="shared" si="2"/>
        <v>02301800097442245</v>
      </c>
      <c r="AI751" s="44">
        <f t="shared" si="3"/>
        <v>41900</v>
      </c>
      <c r="AJ751" s="47">
        <f>IF(AD751&lt;10000,IFERROR(VLOOKUP(AH751,'BK06'!$X$9:$Y$1196,2,0),""),AD751)</f>
        <v>41900</v>
      </c>
      <c r="AK751" s="49">
        <f>IFERROR(VLOOKUP(AH751,'BK06'!$X$9:$Z$1164,3,0),"")</f>
        <v>0</v>
      </c>
      <c r="AL751" s="40"/>
      <c r="AM751" s="51" t="str">
        <f t="shared" si="14"/>
        <v>QK co HDBH so 02301800097442 can phai dong phi 41900d vao ngay 24/5. Vui long lien he TVV de duoc ho tro thu phi!</v>
      </c>
      <c r="AN751" s="54" t="str">
        <f t="shared" si="5"/>
        <v/>
      </c>
    </row>
    <row r="752" spans="1:40" ht="13.5" customHeight="1">
      <c r="A752" s="25">
        <v>747</v>
      </c>
      <c r="B752" s="28" t="s">
        <v>74</v>
      </c>
      <c r="C752" s="28"/>
      <c r="D752" s="32" t="s">
        <v>80</v>
      </c>
      <c r="E752" s="28" t="s">
        <v>82</v>
      </c>
      <c r="F752" s="32" t="s">
        <v>7749</v>
      </c>
      <c r="G752" s="28" t="s">
        <v>98</v>
      </c>
      <c r="H752" s="32" t="s">
        <v>9553</v>
      </c>
      <c r="I752" s="28" t="s">
        <v>100</v>
      </c>
      <c r="J752" s="32" t="s">
        <v>220</v>
      </c>
      <c r="K752" s="28" t="s">
        <v>219</v>
      </c>
      <c r="L752" s="28" t="s">
        <v>4116</v>
      </c>
      <c r="M752" s="34">
        <v>37722</v>
      </c>
      <c r="N752" s="34"/>
      <c r="O752" s="28" t="s">
        <v>9735</v>
      </c>
      <c r="P752" s="28" t="s">
        <v>9736</v>
      </c>
      <c r="Q752" s="28" t="s">
        <v>9737</v>
      </c>
      <c r="R752" s="28" t="s">
        <v>9738</v>
      </c>
      <c r="S752" s="28"/>
      <c r="T752" s="28"/>
      <c r="U752" s="28" t="s">
        <v>9739</v>
      </c>
      <c r="V752" s="28"/>
      <c r="W752" s="34">
        <v>43609</v>
      </c>
      <c r="X752" s="34">
        <v>43639</v>
      </c>
      <c r="Y752" s="36">
        <v>63100</v>
      </c>
      <c r="Z752" s="36"/>
      <c r="AA752" s="34"/>
      <c r="AB752" s="32"/>
      <c r="AC752" s="36">
        <v>63100</v>
      </c>
      <c r="AD752" s="36"/>
      <c r="AE752" s="28" t="s">
        <v>180</v>
      </c>
      <c r="AF752" s="40">
        <f t="shared" si="0"/>
        <v>24</v>
      </c>
      <c r="AG752" s="40">
        <f t="shared" si="1"/>
        <v>5</v>
      </c>
      <c r="AH752" s="40" t="str">
        <f t="shared" si="2"/>
        <v>02801800001703245</v>
      </c>
      <c r="AI752" s="44">
        <f t="shared" si="3"/>
        <v>63100</v>
      </c>
      <c r="AJ752" s="47" t="str">
        <f>IF(AD752&lt;10000,IFERROR(VLOOKUP(AH752,'BK06'!$X$9:$Y$1196,2,0),""),AD752)</f>
        <v/>
      </c>
      <c r="AK752" s="49" t="str">
        <f>IFERROR(VLOOKUP(AH752,'BK06'!$X$9:$Z$1164,3,0),"")</f>
        <v/>
      </c>
      <c r="AL752" s="40"/>
      <c r="AM752" s="51" t="str">
        <f t="shared" si="14"/>
        <v>QK co HDBH so 02801800001703 can phai dong phi 63100d vao ngay 24/5. Vui long lien he TVV de duoc ho tro thu phi!</v>
      </c>
      <c r="AN752" s="54" t="str">
        <f t="shared" si="5"/>
        <v>0988135273</v>
      </c>
    </row>
    <row r="753" spans="1:40" ht="13.5" customHeight="1">
      <c r="A753" s="25">
        <v>748</v>
      </c>
      <c r="B753" s="28" t="s">
        <v>74</v>
      </c>
      <c r="C753" s="28"/>
      <c r="D753" s="32" t="s">
        <v>80</v>
      </c>
      <c r="E753" s="28" t="s">
        <v>82</v>
      </c>
      <c r="F753" s="32" t="s">
        <v>7749</v>
      </c>
      <c r="G753" s="28" t="s">
        <v>98</v>
      </c>
      <c r="H753" s="32" t="s">
        <v>9553</v>
      </c>
      <c r="I753" s="28" t="s">
        <v>100</v>
      </c>
      <c r="J753" s="32" t="s">
        <v>220</v>
      </c>
      <c r="K753" s="28" t="s">
        <v>219</v>
      </c>
      <c r="L753" s="28" t="s">
        <v>4116</v>
      </c>
      <c r="M753" s="34">
        <v>37722</v>
      </c>
      <c r="N753" s="34"/>
      <c r="O753" s="28" t="s">
        <v>3181</v>
      </c>
      <c r="P753" s="28" t="s">
        <v>3182</v>
      </c>
      <c r="Q753" s="28" t="s">
        <v>9630</v>
      </c>
      <c r="R753" s="28"/>
      <c r="S753" s="28"/>
      <c r="T753" s="28"/>
      <c r="U753" s="28" t="s">
        <v>3179</v>
      </c>
      <c r="V753" s="28" t="s">
        <v>3179</v>
      </c>
      <c r="W753" s="34">
        <v>43609</v>
      </c>
      <c r="X753" s="34">
        <v>43639</v>
      </c>
      <c r="Y753" s="36">
        <v>79800</v>
      </c>
      <c r="Z753" s="36">
        <v>79800</v>
      </c>
      <c r="AA753" s="34">
        <v>43603</v>
      </c>
      <c r="AB753" s="32"/>
      <c r="AC753" s="36">
        <v>79800</v>
      </c>
      <c r="AD753" s="36"/>
      <c r="AE753" s="28" t="s">
        <v>180</v>
      </c>
      <c r="AF753" s="40">
        <f t="shared" si="0"/>
        <v>24</v>
      </c>
      <c r="AG753" s="40">
        <f t="shared" si="1"/>
        <v>5</v>
      </c>
      <c r="AH753" s="40" t="str">
        <f t="shared" si="2"/>
        <v>02301800122540245</v>
      </c>
      <c r="AI753" s="44">
        <f t="shared" si="3"/>
        <v>79800</v>
      </c>
      <c r="AJ753" s="47">
        <f>IF(AD753&lt;10000,IFERROR(VLOOKUP(AH753,'BK06'!$X$9:$Y$1196,2,0),""),AD753)</f>
        <v>79800</v>
      </c>
      <c r="AK753" s="49" t="str">
        <f>IFERROR(VLOOKUP(AH753,'BK06'!$X$9:$Z$1164,3,0),"")</f>
        <v>AC/018P-0350492</v>
      </c>
      <c r="AL753" s="40"/>
      <c r="AM753" s="51" t="str">
        <f t="shared" si="14"/>
        <v>QK co HDBH so 02301800122540 can phai dong phi 79800d vao ngay 24/5. Vui long lien he TVV de duoc ho tro thu phi!</v>
      </c>
      <c r="AN753" s="54" t="str">
        <f t="shared" si="5"/>
        <v/>
      </c>
    </row>
    <row r="754" spans="1:40" ht="13.5" customHeight="1">
      <c r="A754" s="25">
        <v>749</v>
      </c>
      <c r="B754" s="28" t="s">
        <v>74</v>
      </c>
      <c r="C754" s="28"/>
      <c r="D754" s="32" t="s">
        <v>80</v>
      </c>
      <c r="E754" s="28" t="s">
        <v>82</v>
      </c>
      <c r="F754" s="32" t="s">
        <v>7749</v>
      </c>
      <c r="G754" s="28" t="s">
        <v>98</v>
      </c>
      <c r="H754" s="32" t="s">
        <v>9553</v>
      </c>
      <c r="I754" s="28" t="s">
        <v>100</v>
      </c>
      <c r="J754" s="32" t="s">
        <v>220</v>
      </c>
      <c r="K754" s="28" t="s">
        <v>219</v>
      </c>
      <c r="L754" s="28" t="s">
        <v>4116</v>
      </c>
      <c r="M754" s="34">
        <v>37722</v>
      </c>
      <c r="N754" s="34"/>
      <c r="O754" s="28" t="s">
        <v>9740</v>
      </c>
      <c r="P754" s="28" t="s">
        <v>9741</v>
      </c>
      <c r="Q754" s="28" t="s">
        <v>9742</v>
      </c>
      <c r="R754" s="28"/>
      <c r="S754" s="28"/>
      <c r="T754" s="28" t="s">
        <v>9743</v>
      </c>
      <c r="U754" s="28" t="s">
        <v>9744</v>
      </c>
      <c r="V754" s="28"/>
      <c r="W754" s="34">
        <v>43610</v>
      </c>
      <c r="X754" s="34">
        <v>43793</v>
      </c>
      <c r="Y754" s="36">
        <v>3009159</v>
      </c>
      <c r="Z754" s="36"/>
      <c r="AA754" s="34"/>
      <c r="AB754" s="32"/>
      <c r="AC754" s="36"/>
      <c r="AD754" s="36"/>
      <c r="AE754" s="28" t="s">
        <v>95</v>
      </c>
      <c r="AF754" s="40">
        <f t="shared" si="0"/>
        <v>25</v>
      </c>
      <c r="AG754" s="40">
        <f t="shared" si="1"/>
        <v>5</v>
      </c>
      <c r="AH754" s="40" t="str">
        <f t="shared" si="2"/>
        <v>568113268255</v>
      </c>
      <c r="AI754" s="44" t="str">
        <f t="shared" si="3"/>
        <v/>
      </c>
      <c r="AJ754" s="47" t="str">
        <f>IF(AD754&lt;10000,IFERROR(VLOOKUP(AH754,'BK06'!$X$9:$Y$1196,2,0),""),AD754)</f>
        <v/>
      </c>
      <c r="AK754" s="49" t="str">
        <f>IFERROR(VLOOKUP(AH754,'BK06'!$X$9:$Z$1164,3,0),"")</f>
        <v/>
      </c>
      <c r="AL754" s="40"/>
      <c r="AM754" s="51" t="str">
        <f t="shared" si="14"/>
        <v>QK co HDBH so 568113268 can phai dong phi 3009159d vao ngay 25/5. Vui long lien he TVV de duoc ho tro thu phi!</v>
      </c>
      <c r="AN754" s="54" t="str">
        <f t="shared" si="5"/>
        <v>01686668006</v>
      </c>
    </row>
    <row r="755" spans="1:40" ht="13.5" customHeight="1">
      <c r="A755" s="25">
        <v>750</v>
      </c>
      <c r="B755" s="28" t="s">
        <v>74</v>
      </c>
      <c r="C755" s="28"/>
      <c r="D755" s="32" t="s">
        <v>80</v>
      </c>
      <c r="E755" s="28" t="s">
        <v>82</v>
      </c>
      <c r="F755" s="32" t="s">
        <v>7749</v>
      </c>
      <c r="G755" s="28" t="s">
        <v>98</v>
      </c>
      <c r="H755" s="32" t="s">
        <v>9553</v>
      </c>
      <c r="I755" s="28" t="s">
        <v>100</v>
      </c>
      <c r="J755" s="32" t="s">
        <v>220</v>
      </c>
      <c r="K755" s="28" t="s">
        <v>219</v>
      </c>
      <c r="L755" s="28" t="s">
        <v>4116</v>
      </c>
      <c r="M755" s="34">
        <v>37722</v>
      </c>
      <c r="N755" s="34"/>
      <c r="O755" s="28" t="s">
        <v>3194</v>
      </c>
      <c r="P755" s="28" t="s">
        <v>3195</v>
      </c>
      <c r="Q755" s="28" t="s">
        <v>9654</v>
      </c>
      <c r="R755" s="28"/>
      <c r="S755" s="28"/>
      <c r="T755" s="28" t="s">
        <v>6237</v>
      </c>
      <c r="U755" s="28" t="s">
        <v>3193</v>
      </c>
      <c r="V755" s="28"/>
      <c r="W755" s="34">
        <v>43610</v>
      </c>
      <c r="X755" s="34">
        <v>43793</v>
      </c>
      <c r="Y755" s="36">
        <v>3018816</v>
      </c>
      <c r="Z755" s="36">
        <v>3018816</v>
      </c>
      <c r="AA755" s="34">
        <v>43602</v>
      </c>
      <c r="AB755" s="32"/>
      <c r="AC755" s="36">
        <v>3018816</v>
      </c>
      <c r="AD755" s="36"/>
      <c r="AE755" s="28" t="s">
        <v>95</v>
      </c>
      <c r="AF755" s="40">
        <f t="shared" si="0"/>
        <v>25</v>
      </c>
      <c r="AG755" s="40">
        <f t="shared" si="1"/>
        <v>5</v>
      </c>
      <c r="AH755" s="40" t="str">
        <f t="shared" si="2"/>
        <v>568241576255</v>
      </c>
      <c r="AI755" s="44">
        <f t="shared" si="3"/>
        <v>3018816</v>
      </c>
      <c r="AJ755" s="47">
        <f>IF(AD755&lt;10000,IFERROR(VLOOKUP(AH755,'BK06'!$X$9:$Y$1196,2,0),""),AD755)</f>
        <v>3018816</v>
      </c>
      <c r="AK755" s="49" t="str">
        <f>IFERROR(VLOOKUP(AH755,'BK06'!$X$9:$Z$1164,3,0),"")</f>
        <v>AC/018P-0350497</v>
      </c>
      <c r="AL755" s="40"/>
      <c r="AM755" s="51" t="str">
        <f t="shared" si="14"/>
        <v>QK co HDBH so 568241576 can phai dong phi 3018816d vao ngay 25/5. Vui long lien he TVV de duoc ho tro thu phi!</v>
      </c>
      <c r="AN755" s="54" t="str">
        <f t="shared" si="5"/>
        <v>0986484828</v>
      </c>
    </row>
    <row r="756" spans="1:40" ht="13.5" customHeight="1">
      <c r="A756" s="25">
        <v>751</v>
      </c>
      <c r="B756" s="28" t="s">
        <v>74</v>
      </c>
      <c r="C756" s="28"/>
      <c r="D756" s="32" t="s">
        <v>80</v>
      </c>
      <c r="E756" s="28" t="s">
        <v>82</v>
      </c>
      <c r="F756" s="32" t="s">
        <v>7749</v>
      </c>
      <c r="G756" s="28" t="s">
        <v>98</v>
      </c>
      <c r="H756" s="32" t="s">
        <v>9553</v>
      </c>
      <c r="I756" s="28" t="s">
        <v>100</v>
      </c>
      <c r="J756" s="32" t="s">
        <v>220</v>
      </c>
      <c r="K756" s="28" t="s">
        <v>219</v>
      </c>
      <c r="L756" s="28" t="s">
        <v>4116</v>
      </c>
      <c r="M756" s="34">
        <v>37722</v>
      </c>
      <c r="N756" s="34"/>
      <c r="O756" s="28" t="s">
        <v>3203</v>
      </c>
      <c r="P756" s="28" t="s">
        <v>3204</v>
      </c>
      <c r="Q756" s="28" t="s">
        <v>9580</v>
      </c>
      <c r="R756" s="28"/>
      <c r="S756" s="28"/>
      <c r="T756" s="28" t="s">
        <v>9745</v>
      </c>
      <c r="U756" s="28" t="s">
        <v>3202</v>
      </c>
      <c r="V756" s="28"/>
      <c r="W756" s="34">
        <v>43611</v>
      </c>
      <c r="X756" s="34">
        <v>43702</v>
      </c>
      <c r="Y756" s="36">
        <v>1530420</v>
      </c>
      <c r="Z756" s="36">
        <v>1530420</v>
      </c>
      <c r="AA756" s="34">
        <v>43607</v>
      </c>
      <c r="AB756" s="32"/>
      <c r="AC756" s="36">
        <v>1530420</v>
      </c>
      <c r="AD756" s="36"/>
      <c r="AE756" s="28" t="s">
        <v>95</v>
      </c>
      <c r="AF756" s="40">
        <f t="shared" si="0"/>
        <v>26</v>
      </c>
      <c r="AG756" s="40">
        <f t="shared" si="1"/>
        <v>5</v>
      </c>
      <c r="AH756" s="40" t="str">
        <f t="shared" si="2"/>
        <v>568204006265</v>
      </c>
      <c r="AI756" s="44">
        <f t="shared" si="3"/>
        <v>1530420</v>
      </c>
      <c r="AJ756" s="47">
        <f>IF(AD756&lt;10000,IFERROR(VLOOKUP(AH756,'BK06'!$X$9:$Y$1196,2,0),""),AD756)</f>
        <v>1530420</v>
      </c>
      <c r="AK756" s="49" t="str">
        <f>IFERROR(VLOOKUP(AH756,'BK06'!$X$9:$Z$1164,3,0),"")</f>
        <v>AC/018P-0350500</v>
      </c>
      <c r="AL756" s="40"/>
      <c r="AM756" s="51" t="str">
        <f t="shared" si="14"/>
        <v>QK co HDBH so 568204006 can phai dong phi 1530420d vao ngay 26/5. Vui long lien he TVV de duoc ho tro thu phi!</v>
      </c>
      <c r="AN756" s="54" t="str">
        <f t="shared" si="5"/>
        <v>01658276296</v>
      </c>
    </row>
    <row r="757" spans="1:40" ht="13.5" customHeight="1">
      <c r="A757" s="25">
        <v>752</v>
      </c>
      <c r="B757" s="28" t="s">
        <v>74</v>
      </c>
      <c r="C757" s="28"/>
      <c r="D757" s="32" t="s">
        <v>80</v>
      </c>
      <c r="E757" s="28" t="s">
        <v>82</v>
      </c>
      <c r="F757" s="32" t="s">
        <v>7749</v>
      </c>
      <c r="G757" s="28" t="s">
        <v>98</v>
      </c>
      <c r="H757" s="32" t="s">
        <v>9553</v>
      </c>
      <c r="I757" s="28" t="s">
        <v>100</v>
      </c>
      <c r="J757" s="32" t="s">
        <v>220</v>
      </c>
      <c r="K757" s="28" t="s">
        <v>219</v>
      </c>
      <c r="L757" s="28" t="s">
        <v>4116</v>
      </c>
      <c r="M757" s="34">
        <v>37722</v>
      </c>
      <c r="N757" s="34"/>
      <c r="O757" s="28" t="s">
        <v>3199</v>
      </c>
      <c r="P757" s="28" t="s">
        <v>3200</v>
      </c>
      <c r="Q757" s="28" t="s">
        <v>9746</v>
      </c>
      <c r="R757" s="28"/>
      <c r="S757" s="28"/>
      <c r="T757" s="28" t="s">
        <v>9747</v>
      </c>
      <c r="U757" s="28" t="s">
        <v>3198</v>
      </c>
      <c r="V757" s="28"/>
      <c r="W757" s="34">
        <v>43611</v>
      </c>
      <c r="X757" s="34">
        <v>43976</v>
      </c>
      <c r="Y757" s="36">
        <v>6000000</v>
      </c>
      <c r="Z757" s="36">
        <v>6000000</v>
      </c>
      <c r="AA757" s="34">
        <v>43609</v>
      </c>
      <c r="AB757" s="32"/>
      <c r="AC757" s="36">
        <v>6000000</v>
      </c>
      <c r="AD757" s="36"/>
      <c r="AE757" s="28" t="s">
        <v>95</v>
      </c>
      <c r="AF757" s="40">
        <f t="shared" si="0"/>
        <v>26</v>
      </c>
      <c r="AG757" s="40">
        <f t="shared" si="1"/>
        <v>5</v>
      </c>
      <c r="AH757" s="40" t="str">
        <f t="shared" si="2"/>
        <v>568111221265</v>
      </c>
      <c r="AI757" s="44">
        <f t="shared" si="3"/>
        <v>6000000</v>
      </c>
      <c r="AJ757" s="47">
        <f>IF(AD757&lt;10000,IFERROR(VLOOKUP(AH757,'BK06'!$X$9:$Y$1196,2,0),""),AD757)</f>
        <v>6000000</v>
      </c>
      <c r="AK757" s="49">
        <f>IFERROR(VLOOKUP(AH757,'BK06'!$X$9:$Z$1164,3,0),"")</f>
        <v>0</v>
      </c>
      <c r="AL757" s="40"/>
      <c r="AM757" s="51" t="str">
        <f t="shared" si="14"/>
        <v>QK co HDBH so 568111221 can phai dong phi 6000000d vao ngay 26/5. Vui long lien he TVV de duoc ho tro thu phi!</v>
      </c>
      <c r="AN757" s="54" t="str">
        <f t="shared" si="5"/>
        <v>01679048888</v>
      </c>
    </row>
    <row r="758" spans="1:40" ht="13.5" customHeight="1">
      <c r="A758" s="25">
        <v>753</v>
      </c>
      <c r="B758" s="28" t="s">
        <v>74</v>
      </c>
      <c r="C758" s="28"/>
      <c r="D758" s="32" t="s">
        <v>80</v>
      </c>
      <c r="E758" s="28" t="s">
        <v>82</v>
      </c>
      <c r="F758" s="32" t="s">
        <v>7749</v>
      </c>
      <c r="G758" s="28" t="s">
        <v>98</v>
      </c>
      <c r="H758" s="32" t="s">
        <v>9553</v>
      </c>
      <c r="I758" s="28" t="s">
        <v>100</v>
      </c>
      <c r="J758" s="32" t="s">
        <v>220</v>
      </c>
      <c r="K758" s="28" t="s">
        <v>219</v>
      </c>
      <c r="L758" s="28" t="s">
        <v>4116</v>
      </c>
      <c r="M758" s="34">
        <v>37722</v>
      </c>
      <c r="N758" s="34"/>
      <c r="O758" s="28" t="s">
        <v>3208</v>
      </c>
      <c r="P758" s="28" t="s">
        <v>320</v>
      </c>
      <c r="Q758" s="28" t="s">
        <v>9748</v>
      </c>
      <c r="R758" s="28"/>
      <c r="S758" s="28"/>
      <c r="T758" s="28" t="s">
        <v>9749</v>
      </c>
      <c r="U758" s="28" t="s">
        <v>3207</v>
      </c>
      <c r="V758" s="28"/>
      <c r="W758" s="34">
        <v>43611</v>
      </c>
      <c r="X758" s="34">
        <v>43702</v>
      </c>
      <c r="Y758" s="36">
        <v>1000000</v>
      </c>
      <c r="Z758" s="36">
        <v>1000000</v>
      </c>
      <c r="AA758" s="34">
        <v>43603</v>
      </c>
      <c r="AB758" s="32"/>
      <c r="AC758" s="36">
        <v>1000000</v>
      </c>
      <c r="AD758" s="36"/>
      <c r="AE758" s="28" t="s">
        <v>95</v>
      </c>
      <c r="AF758" s="40">
        <f t="shared" si="0"/>
        <v>26</v>
      </c>
      <c r="AG758" s="40">
        <f t="shared" si="1"/>
        <v>5</v>
      </c>
      <c r="AH758" s="40" t="str">
        <f t="shared" si="2"/>
        <v>568205679265</v>
      </c>
      <c r="AI758" s="44">
        <f t="shared" si="3"/>
        <v>1000000</v>
      </c>
      <c r="AJ758" s="47">
        <f>IF(AD758&lt;10000,IFERROR(VLOOKUP(AH758,'BK06'!$X$9:$Y$1196,2,0),""),AD758)</f>
        <v>1000000</v>
      </c>
      <c r="AK758" s="49" t="str">
        <f>IFERROR(VLOOKUP(AH758,'BK06'!$X$9:$Z$1164,3,0),"")</f>
        <v>AC/018P-0350501</v>
      </c>
      <c r="AL758" s="40"/>
      <c r="AM758" s="51" t="str">
        <f t="shared" si="14"/>
        <v>QK co HDBH so 568205679 can phai dong phi 1000000d vao ngay 26/5. Vui long lien he TVV de duoc ho tro thu phi!</v>
      </c>
      <c r="AN758" s="54" t="str">
        <f t="shared" si="5"/>
        <v>01682283431</v>
      </c>
    </row>
    <row r="759" spans="1:40" ht="13.5" customHeight="1">
      <c r="A759" s="25">
        <v>754</v>
      </c>
      <c r="B759" s="28" t="s">
        <v>74</v>
      </c>
      <c r="C759" s="28"/>
      <c r="D759" s="32" t="s">
        <v>80</v>
      </c>
      <c r="E759" s="28" t="s">
        <v>82</v>
      </c>
      <c r="F759" s="32" t="s">
        <v>7749</v>
      </c>
      <c r="G759" s="28" t="s">
        <v>98</v>
      </c>
      <c r="H759" s="32" t="s">
        <v>9553</v>
      </c>
      <c r="I759" s="28" t="s">
        <v>100</v>
      </c>
      <c r="J759" s="32" t="s">
        <v>220</v>
      </c>
      <c r="K759" s="28" t="s">
        <v>219</v>
      </c>
      <c r="L759" s="28" t="s">
        <v>4116</v>
      </c>
      <c r="M759" s="34">
        <v>37722</v>
      </c>
      <c r="N759" s="34"/>
      <c r="O759" s="28" t="s">
        <v>3214</v>
      </c>
      <c r="P759" s="28" t="s">
        <v>3215</v>
      </c>
      <c r="Q759" s="28" t="s">
        <v>9750</v>
      </c>
      <c r="R759" s="28"/>
      <c r="S759" s="28"/>
      <c r="T759" s="28" t="s">
        <v>9751</v>
      </c>
      <c r="U759" s="28" t="s">
        <v>3213</v>
      </c>
      <c r="V759" s="28"/>
      <c r="W759" s="34">
        <v>43612</v>
      </c>
      <c r="X759" s="34">
        <v>43795</v>
      </c>
      <c r="Y759" s="36">
        <v>3316510</v>
      </c>
      <c r="Z759" s="36">
        <v>3316510</v>
      </c>
      <c r="AA759" s="34">
        <v>43607</v>
      </c>
      <c r="AB759" s="32"/>
      <c r="AC759" s="36">
        <v>3316510</v>
      </c>
      <c r="AD759" s="36"/>
      <c r="AE759" s="28" t="s">
        <v>95</v>
      </c>
      <c r="AF759" s="40">
        <f t="shared" si="0"/>
        <v>27</v>
      </c>
      <c r="AG759" s="40">
        <f t="shared" si="1"/>
        <v>5</v>
      </c>
      <c r="AH759" s="40" t="str">
        <f t="shared" si="2"/>
        <v>568690169275</v>
      </c>
      <c r="AI759" s="44">
        <f t="shared" si="3"/>
        <v>3316510</v>
      </c>
      <c r="AJ759" s="47">
        <f>IF(AD759&lt;10000,IFERROR(VLOOKUP(AH759,'BK06'!$X$9:$Y$1196,2,0),""),AD759)</f>
        <v>3316510</v>
      </c>
      <c r="AK759" s="49" t="str">
        <f>IFERROR(VLOOKUP(AH759,'BK06'!$X$9:$Z$1164,3,0),"")</f>
        <v>AC/018P-0350502</v>
      </c>
      <c r="AL759" s="40"/>
      <c r="AM759" s="51" t="str">
        <f t="shared" si="14"/>
        <v>QK co HDBH so 568690169 can phai dong phi 3316510d vao ngay 27/5. Vui long lien he TVV de duoc ho tro thu phi!</v>
      </c>
      <c r="AN759" s="54" t="str">
        <f t="shared" si="5"/>
        <v>01643960866</v>
      </c>
    </row>
    <row r="760" spans="1:40" ht="13.5" customHeight="1">
      <c r="A760" s="25">
        <v>755</v>
      </c>
      <c r="B760" s="28" t="s">
        <v>74</v>
      </c>
      <c r="C760" s="28"/>
      <c r="D760" s="32" t="s">
        <v>80</v>
      </c>
      <c r="E760" s="28" t="s">
        <v>82</v>
      </c>
      <c r="F760" s="32" t="s">
        <v>7749</v>
      </c>
      <c r="G760" s="28" t="s">
        <v>98</v>
      </c>
      <c r="H760" s="32" t="s">
        <v>9553</v>
      </c>
      <c r="I760" s="28" t="s">
        <v>100</v>
      </c>
      <c r="J760" s="32" t="s">
        <v>220</v>
      </c>
      <c r="K760" s="28" t="s">
        <v>219</v>
      </c>
      <c r="L760" s="28" t="s">
        <v>4116</v>
      </c>
      <c r="M760" s="34">
        <v>37722</v>
      </c>
      <c r="N760" s="34"/>
      <c r="O760" s="28" t="s">
        <v>3218</v>
      </c>
      <c r="P760" s="28" t="s">
        <v>3089</v>
      </c>
      <c r="Q760" s="28" t="s">
        <v>9752</v>
      </c>
      <c r="R760" s="28"/>
      <c r="S760" s="28"/>
      <c r="T760" s="28" t="s">
        <v>9753</v>
      </c>
      <c r="U760" s="28" t="s">
        <v>3217</v>
      </c>
      <c r="V760" s="28"/>
      <c r="W760" s="34">
        <v>43612</v>
      </c>
      <c r="X760" s="34">
        <v>43642</v>
      </c>
      <c r="Y760" s="36">
        <v>1054500</v>
      </c>
      <c r="Z760" s="36">
        <v>1054500</v>
      </c>
      <c r="AA760" s="34">
        <v>43603</v>
      </c>
      <c r="AB760" s="32"/>
      <c r="AC760" s="36">
        <v>1054500</v>
      </c>
      <c r="AD760" s="36"/>
      <c r="AE760" s="28" t="s">
        <v>95</v>
      </c>
      <c r="AF760" s="40">
        <f t="shared" si="0"/>
        <v>27</v>
      </c>
      <c r="AG760" s="40">
        <f t="shared" si="1"/>
        <v>5</v>
      </c>
      <c r="AH760" s="40" t="str">
        <f t="shared" si="2"/>
        <v>569129054275</v>
      </c>
      <c r="AI760" s="44">
        <f t="shared" si="3"/>
        <v>1054500</v>
      </c>
      <c r="AJ760" s="47">
        <f>IF(AD760&lt;10000,IFERROR(VLOOKUP(AH760,'BK06'!$X$9:$Y$1196,2,0),""),AD760)</f>
        <v>1054500</v>
      </c>
      <c r="AK760" s="49">
        <f>IFERROR(VLOOKUP(AH760,'BK06'!$X$9:$Z$1164,3,0),"")</f>
        <v>0</v>
      </c>
      <c r="AL760" s="40"/>
      <c r="AM760" s="51" t="str">
        <f t="shared" si="14"/>
        <v>QK co HDBH so 569129054 can phai dong phi 1054500d vao ngay 27/5. Vui long lien he TVV de duoc ho tro thu phi!</v>
      </c>
      <c r="AN760" s="54" t="str">
        <f t="shared" si="5"/>
        <v>0976605888</v>
      </c>
    </row>
    <row r="761" spans="1:40" ht="13.5" customHeight="1">
      <c r="A761" s="25">
        <v>756</v>
      </c>
      <c r="B761" s="28" t="s">
        <v>74</v>
      </c>
      <c r="C761" s="28"/>
      <c r="D761" s="32" t="s">
        <v>80</v>
      </c>
      <c r="E761" s="28" t="s">
        <v>82</v>
      </c>
      <c r="F761" s="32" t="s">
        <v>7749</v>
      </c>
      <c r="G761" s="28" t="s">
        <v>98</v>
      </c>
      <c r="H761" s="32" t="s">
        <v>9553</v>
      </c>
      <c r="I761" s="28" t="s">
        <v>100</v>
      </c>
      <c r="J761" s="32" t="s">
        <v>220</v>
      </c>
      <c r="K761" s="28" t="s">
        <v>219</v>
      </c>
      <c r="L761" s="28" t="s">
        <v>4116</v>
      </c>
      <c r="M761" s="34">
        <v>37722</v>
      </c>
      <c r="N761" s="34"/>
      <c r="O761" s="28" t="s">
        <v>9754</v>
      </c>
      <c r="P761" s="28" t="s">
        <v>5551</v>
      </c>
      <c r="Q761" s="28" t="s">
        <v>9755</v>
      </c>
      <c r="R761" s="28"/>
      <c r="S761" s="28"/>
      <c r="T761" s="28" t="s">
        <v>9756</v>
      </c>
      <c r="U761" s="28" t="s">
        <v>9757</v>
      </c>
      <c r="V761" s="28"/>
      <c r="W761" s="34">
        <v>43612</v>
      </c>
      <c r="X761" s="34">
        <v>43642</v>
      </c>
      <c r="Y761" s="36">
        <v>503200</v>
      </c>
      <c r="Z761" s="36"/>
      <c r="AA761" s="34"/>
      <c r="AB761" s="32"/>
      <c r="AC761" s="36"/>
      <c r="AD761" s="36"/>
      <c r="AE761" s="28" t="s">
        <v>95</v>
      </c>
      <c r="AF761" s="40">
        <f t="shared" si="0"/>
        <v>27</v>
      </c>
      <c r="AG761" s="40">
        <f t="shared" si="1"/>
        <v>5</v>
      </c>
      <c r="AH761" s="40" t="str">
        <f t="shared" si="2"/>
        <v>568974784275</v>
      </c>
      <c r="AI761" s="44" t="str">
        <f t="shared" si="3"/>
        <v/>
      </c>
      <c r="AJ761" s="47" t="str">
        <f>IF(AD761&lt;10000,IFERROR(VLOOKUP(AH761,'BK06'!$X$9:$Y$1196,2,0),""),AD761)</f>
        <v/>
      </c>
      <c r="AK761" s="49" t="str">
        <f>IFERROR(VLOOKUP(AH761,'BK06'!$X$9:$Z$1164,3,0),"")</f>
        <v/>
      </c>
      <c r="AL761" s="40"/>
      <c r="AM761" s="51" t="str">
        <f t="shared" si="14"/>
        <v>QK co HDBH so 568974784 can phai dong phi 503200d vao ngay 27/5. Vui long lien he TVV de duoc ho tro thu phi!</v>
      </c>
      <c r="AN761" s="54" t="str">
        <f t="shared" si="5"/>
        <v>01655759268</v>
      </c>
    </row>
    <row r="762" spans="1:40" ht="13.5" customHeight="1">
      <c r="A762" s="25">
        <v>757</v>
      </c>
      <c r="B762" s="28" t="s">
        <v>74</v>
      </c>
      <c r="C762" s="28"/>
      <c r="D762" s="32" t="s">
        <v>80</v>
      </c>
      <c r="E762" s="28" t="s">
        <v>82</v>
      </c>
      <c r="F762" s="32" t="s">
        <v>7749</v>
      </c>
      <c r="G762" s="28" t="s">
        <v>98</v>
      </c>
      <c r="H762" s="32" t="s">
        <v>9553</v>
      </c>
      <c r="I762" s="28" t="s">
        <v>100</v>
      </c>
      <c r="J762" s="32" t="s">
        <v>220</v>
      </c>
      <c r="K762" s="28" t="s">
        <v>219</v>
      </c>
      <c r="L762" s="28" t="s">
        <v>4116</v>
      </c>
      <c r="M762" s="34">
        <v>37722</v>
      </c>
      <c r="N762" s="34"/>
      <c r="O762" s="28" t="s">
        <v>9758</v>
      </c>
      <c r="P762" s="28" t="s">
        <v>9759</v>
      </c>
      <c r="Q762" s="28" t="s">
        <v>9760</v>
      </c>
      <c r="R762" s="28"/>
      <c r="S762" s="28"/>
      <c r="T762" s="28" t="s">
        <v>9761</v>
      </c>
      <c r="U762" s="28" t="s">
        <v>9762</v>
      </c>
      <c r="V762" s="28"/>
      <c r="W762" s="34">
        <v>43612</v>
      </c>
      <c r="X762" s="34">
        <v>43642</v>
      </c>
      <c r="Y762" s="36">
        <v>503200</v>
      </c>
      <c r="Z762" s="36"/>
      <c r="AA762" s="34"/>
      <c r="AB762" s="32"/>
      <c r="AC762" s="36"/>
      <c r="AD762" s="36"/>
      <c r="AE762" s="28" t="s">
        <v>95</v>
      </c>
      <c r="AF762" s="40">
        <f t="shared" si="0"/>
        <v>27</v>
      </c>
      <c r="AG762" s="40">
        <f t="shared" si="1"/>
        <v>5</v>
      </c>
      <c r="AH762" s="40" t="str">
        <f t="shared" si="2"/>
        <v>568975747275</v>
      </c>
      <c r="AI762" s="44" t="str">
        <f t="shared" si="3"/>
        <v/>
      </c>
      <c r="AJ762" s="47" t="str">
        <f>IF(AD762&lt;10000,IFERROR(VLOOKUP(AH762,'BK06'!$X$9:$Y$1196,2,0),""),AD762)</f>
        <v/>
      </c>
      <c r="AK762" s="49" t="str">
        <f>IFERROR(VLOOKUP(AH762,'BK06'!$X$9:$Z$1164,3,0),"")</f>
        <v/>
      </c>
      <c r="AL762" s="40"/>
      <c r="AM762" s="51" t="str">
        <f t="shared" si="14"/>
        <v>QK co HDBH so 568975747 can phai dong phi 503200d vao ngay 27/5. Vui long lien he TVV de duoc ho tro thu phi!</v>
      </c>
      <c r="AN762" s="54" t="str">
        <f t="shared" si="5"/>
        <v>01664378388</v>
      </c>
    </row>
    <row r="763" spans="1:40" ht="13.5" customHeight="1">
      <c r="A763" s="25">
        <v>758</v>
      </c>
      <c r="B763" s="28" t="s">
        <v>74</v>
      </c>
      <c r="C763" s="28"/>
      <c r="D763" s="32" t="s">
        <v>80</v>
      </c>
      <c r="E763" s="28" t="s">
        <v>82</v>
      </c>
      <c r="F763" s="32" t="s">
        <v>7749</v>
      </c>
      <c r="G763" s="28" t="s">
        <v>98</v>
      </c>
      <c r="H763" s="32" t="s">
        <v>9553</v>
      </c>
      <c r="I763" s="28" t="s">
        <v>100</v>
      </c>
      <c r="J763" s="32" t="s">
        <v>220</v>
      </c>
      <c r="K763" s="28" t="s">
        <v>219</v>
      </c>
      <c r="L763" s="28" t="s">
        <v>4116</v>
      </c>
      <c r="M763" s="34">
        <v>37722</v>
      </c>
      <c r="N763" s="34"/>
      <c r="O763" s="28" t="s">
        <v>3227</v>
      </c>
      <c r="P763" s="28" t="s">
        <v>3228</v>
      </c>
      <c r="Q763" s="28" t="s">
        <v>9763</v>
      </c>
      <c r="R763" s="28"/>
      <c r="S763" s="28"/>
      <c r="T763" s="28" t="s">
        <v>9764</v>
      </c>
      <c r="U763" s="28" t="s">
        <v>3226</v>
      </c>
      <c r="V763" s="28"/>
      <c r="W763" s="34">
        <v>43613</v>
      </c>
      <c r="X763" s="34">
        <v>43796</v>
      </c>
      <c r="Y763" s="36">
        <v>6017640</v>
      </c>
      <c r="Z763" s="36">
        <v>6017640</v>
      </c>
      <c r="AA763" s="34">
        <v>43603</v>
      </c>
      <c r="AB763" s="32"/>
      <c r="AC763" s="36">
        <v>6017640</v>
      </c>
      <c r="AD763" s="36"/>
      <c r="AE763" s="28" t="s">
        <v>95</v>
      </c>
      <c r="AF763" s="40">
        <f t="shared" si="0"/>
        <v>28</v>
      </c>
      <c r="AG763" s="40">
        <f t="shared" si="1"/>
        <v>5</v>
      </c>
      <c r="AH763" s="40" t="str">
        <f t="shared" si="2"/>
        <v>568404995285</v>
      </c>
      <c r="AI763" s="44">
        <f t="shared" si="3"/>
        <v>6017640</v>
      </c>
      <c r="AJ763" s="47">
        <f>IF(AD763&lt;10000,IFERROR(VLOOKUP(AH763,'BK06'!$X$9:$Y$1196,2,0),""),AD763)</f>
        <v>6017640</v>
      </c>
      <c r="AK763" s="49">
        <f>IFERROR(VLOOKUP(AH763,'BK06'!$X$9:$Z$1164,3,0),"")</f>
        <v>0</v>
      </c>
      <c r="AL763" s="40"/>
      <c r="AM763" s="51" t="str">
        <f t="shared" si="14"/>
        <v>QK co HDBH so 568404995 can phai dong phi 6017640d vao ngay 28/5. Vui long lien he TVV de duoc ho tro thu phi!</v>
      </c>
      <c r="AN763" s="54" t="str">
        <f t="shared" si="5"/>
        <v>0963 066 683</v>
      </c>
    </row>
    <row r="764" spans="1:40" ht="13.5" customHeight="1">
      <c r="A764" s="25">
        <v>759</v>
      </c>
      <c r="B764" s="28" t="s">
        <v>74</v>
      </c>
      <c r="C764" s="28"/>
      <c r="D764" s="32" t="s">
        <v>80</v>
      </c>
      <c r="E764" s="28" t="s">
        <v>82</v>
      </c>
      <c r="F764" s="32" t="s">
        <v>7749</v>
      </c>
      <c r="G764" s="28" t="s">
        <v>98</v>
      </c>
      <c r="H764" s="32" t="s">
        <v>9553</v>
      </c>
      <c r="I764" s="28" t="s">
        <v>100</v>
      </c>
      <c r="J764" s="32" t="s">
        <v>220</v>
      </c>
      <c r="K764" s="28" t="s">
        <v>219</v>
      </c>
      <c r="L764" s="28" t="s">
        <v>4116</v>
      </c>
      <c r="M764" s="34">
        <v>37722</v>
      </c>
      <c r="N764" s="34"/>
      <c r="O764" s="28" t="s">
        <v>3221</v>
      </c>
      <c r="P764" s="28" t="s">
        <v>3222</v>
      </c>
      <c r="Q764" s="28" t="s">
        <v>9627</v>
      </c>
      <c r="R764" s="28"/>
      <c r="S764" s="28"/>
      <c r="T764" s="28" t="s">
        <v>9765</v>
      </c>
      <c r="U764" s="28" t="s">
        <v>3220</v>
      </c>
      <c r="V764" s="28"/>
      <c r="W764" s="34">
        <v>43613</v>
      </c>
      <c r="X764" s="34">
        <v>43643</v>
      </c>
      <c r="Y764" s="36">
        <v>510644</v>
      </c>
      <c r="Z764" s="36">
        <v>510644</v>
      </c>
      <c r="AA764" s="34">
        <v>43607</v>
      </c>
      <c r="AB764" s="32"/>
      <c r="AC764" s="36">
        <v>510644</v>
      </c>
      <c r="AD764" s="36"/>
      <c r="AE764" s="28" t="s">
        <v>95</v>
      </c>
      <c r="AF764" s="40">
        <f t="shared" si="0"/>
        <v>28</v>
      </c>
      <c r="AG764" s="40">
        <f t="shared" si="1"/>
        <v>5</v>
      </c>
      <c r="AH764" s="40" t="str">
        <f t="shared" si="2"/>
        <v>568312069285</v>
      </c>
      <c r="AI764" s="44">
        <f t="shared" si="3"/>
        <v>510644</v>
      </c>
      <c r="AJ764" s="47">
        <f>IF(AD764&lt;10000,IFERROR(VLOOKUP(AH764,'BK06'!$X$9:$Y$1196,2,0),""),AD764)</f>
        <v>510644</v>
      </c>
      <c r="AK764" s="49" t="str">
        <f>IFERROR(VLOOKUP(AH764,'BK06'!$X$9:$Z$1164,3,0),"")</f>
        <v>AC/018P-0350506</v>
      </c>
      <c r="AL764" s="40"/>
      <c r="AM764" s="51" t="str">
        <f t="shared" si="14"/>
        <v>QK co HDBH so 568312069 can phai dong phi 510644d vao ngay 28/5. Vui long lien he TVV de duoc ho tro thu phi!</v>
      </c>
      <c r="AN764" s="54" t="str">
        <f t="shared" si="5"/>
        <v>0966 668 219</v>
      </c>
    </row>
    <row r="765" spans="1:40" ht="13.5" customHeight="1">
      <c r="A765" s="25">
        <v>760</v>
      </c>
      <c r="B765" s="28" t="s">
        <v>74</v>
      </c>
      <c r="C765" s="28"/>
      <c r="D765" s="32" t="s">
        <v>80</v>
      </c>
      <c r="E765" s="28" t="s">
        <v>82</v>
      </c>
      <c r="F765" s="32" t="s">
        <v>7749</v>
      </c>
      <c r="G765" s="28" t="s">
        <v>98</v>
      </c>
      <c r="H765" s="32" t="s">
        <v>9553</v>
      </c>
      <c r="I765" s="28" t="s">
        <v>100</v>
      </c>
      <c r="J765" s="32" t="s">
        <v>220</v>
      </c>
      <c r="K765" s="28" t="s">
        <v>219</v>
      </c>
      <c r="L765" s="28" t="s">
        <v>4116</v>
      </c>
      <c r="M765" s="34">
        <v>37722</v>
      </c>
      <c r="N765" s="34"/>
      <c r="O765" s="28" t="s">
        <v>3231</v>
      </c>
      <c r="P765" s="28" t="s">
        <v>3232</v>
      </c>
      <c r="Q765" s="28" t="s">
        <v>9766</v>
      </c>
      <c r="R765" s="28" t="s">
        <v>9767</v>
      </c>
      <c r="S765" s="28"/>
      <c r="T765" s="28"/>
      <c r="U765" s="28" t="s">
        <v>3229</v>
      </c>
      <c r="V765" s="28" t="s">
        <v>3229</v>
      </c>
      <c r="W765" s="34">
        <v>43614</v>
      </c>
      <c r="X765" s="34">
        <v>43979</v>
      </c>
      <c r="Y765" s="36">
        <v>4120300</v>
      </c>
      <c r="Z765" s="36">
        <v>4120300</v>
      </c>
      <c r="AA765" s="34">
        <v>43609</v>
      </c>
      <c r="AB765" s="32"/>
      <c r="AC765" s="36">
        <v>4120300</v>
      </c>
      <c r="AD765" s="36"/>
      <c r="AE765" s="28" t="s">
        <v>180</v>
      </c>
      <c r="AF765" s="40">
        <f t="shared" si="0"/>
        <v>29</v>
      </c>
      <c r="AG765" s="40">
        <f t="shared" si="1"/>
        <v>5</v>
      </c>
      <c r="AH765" s="40" t="str">
        <f t="shared" si="2"/>
        <v>05701800013836295</v>
      </c>
      <c r="AI765" s="44">
        <f t="shared" si="3"/>
        <v>4120300</v>
      </c>
      <c r="AJ765" s="47">
        <f>IF(AD765&lt;10000,IFERROR(VLOOKUP(AH765,'BK06'!$X$9:$Y$1196,2,0),""),AD765)</f>
        <v>4120300</v>
      </c>
      <c r="AK765" s="49">
        <f>IFERROR(VLOOKUP(AH765,'BK06'!$X$9:$Z$1164,3,0),"")</f>
        <v>0</v>
      </c>
      <c r="AL765" s="40"/>
      <c r="AM765" s="51" t="str">
        <f t="shared" si="14"/>
        <v>QK co HDBH so 05701800013836 can phai dong phi 4120300d vao ngay 29/5. Vui long lien he TVV de duoc ho tro thu phi!</v>
      </c>
      <c r="AN765" s="54" t="str">
        <f t="shared" si="5"/>
        <v>0971158798</v>
      </c>
    </row>
    <row r="766" spans="1:40" ht="13.5" customHeight="1">
      <c r="A766" s="25">
        <v>761</v>
      </c>
      <c r="B766" s="28" t="s">
        <v>74</v>
      </c>
      <c r="C766" s="28"/>
      <c r="D766" s="32" t="s">
        <v>80</v>
      </c>
      <c r="E766" s="28" t="s">
        <v>82</v>
      </c>
      <c r="F766" s="32" t="s">
        <v>7749</v>
      </c>
      <c r="G766" s="28" t="s">
        <v>98</v>
      </c>
      <c r="H766" s="32" t="s">
        <v>9553</v>
      </c>
      <c r="I766" s="28" t="s">
        <v>100</v>
      </c>
      <c r="J766" s="32" t="s">
        <v>220</v>
      </c>
      <c r="K766" s="28" t="s">
        <v>219</v>
      </c>
      <c r="L766" s="28" t="s">
        <v>4116</v>
      </c>
      <c r="M766" s="34">
        <v>37722</v>
      </c>
      <c r="N766" s="34"/>
      <c r="O766" s="28" t="s">
        <v>3238</v>
      </c>
      <c r="P766" s="28" t="s">
        <v>3239</v>
      </c>
      <c r="Q766" s="28" t="s">
        <v>9679</v>
      </c>
      <c r="R766" s="28"/>
      <c r="S766" s="28"/>
      <c r="T766" s="28" t="s">
        <v>9768</v>
      </c>
      <c r="U766" s="28" t="s">
        <v>3237</v>
      </c>
      <c r="V766" s="28"/>
      <c r="W766" s="34">
        <v>43614</v>
      </c>
      <c r="X766" s="34">
        <v>43705</v>
      </c>
      <c r="Y766" s="36">
        <v>1600760</v>
      </c>
      <c r="Z766" s="36">
        <v>1600760</v>
      </c>
      <c r="AA766" s="34">
        <v>43607</v>
      </c>
      <c r="AB766" s="32"/>
      <c r="AC766" s="36">
        <v>1600760</v>
      </c>
      <c r="AD766" s="36"/>
      <c r="AE766" s="28" t="s">
        <v>95</v>
      </c>
      <c r="AF766" s="40">
        <f t="shared" si="0"/>
        <v>29</v>
      </c>
      <c r="AG766" s="40">
        <f t="shared" si="1"/>
        <v>5</v>
      </c>
      <c r="AH766" s="40" t="str">
        <f t="shared" si="2"/>
        <v>568139759295</v>
      </c>
      <c r="AI766" s="44">
        <f t="shared" si="3"/>
        <v>1600760</v>
      </c>
      <c r="AJ766" s="47">
        <f>IF(AD766&lt;10000,IFERROR(VLOOKUP(AH766,'BK06'!$X$9:$Y$1196,2,0),""),AD766)</f>
        <v>1600760</v>
      </c>
      <c r="AK766" s="49">
        <f>IFERROR(VLOOKUP(AH766,'BK06'!$X$9:$Z$1164,3,0),"")</f>
        <v>0</v>
      </c>
      <c r="AL766" s="40"/>
      <c r="AM766" s="51" t="str">
        <f t="shared" si="14"/>
        <v>QK co HDBH so 568139759 can phai dong phi 1600760d vao ngay 29/5. Vui long lien he TVV de duoc ho tro thu phi!</v>
      </c>
      <c r="AN766" s="54" t="str">
        <f t="shared" si="5"/>
        <v>01686526380</v>
      </c>
    </row>
    <row r="767" spans="1:40" ht="13.5" customHeight="1">
      <c r="A767" s="25">
        <v>762</v>
      </c>
      <c r="B767" s="28" t="s">
        <v>74</v>
      </c>
      <c r="C767" s="28"/>
      <c r="D767" s="32" t="s">
        <v>80</v>
      </c>
      <c r="E767" s="28" t="s">
        <v>82</v>
      </c>
      <c r="F767" s="32" t="s">
        <v>7749</v>
      </c>
      <c r="G767" s="28" t="s">
        <v>98</v>
      </c>
      <c r="H767" s="32" t="s">
        <v>9553</v>
      </c>
      <c r="I767" s="28" t="s">
        <v>100</v>
      </c>
      <c r="J767" s="32" t="s">
        <v>220</v>
      </c>
      <c r="K767" s="28" t="s">
        <v>219</v>
      </c>
      <c r="L767" s="28" t="s">
        <v>4116</v>
      </c>
      <c r="M767" s="34">
        <v>37722</v>
      </c>
      <c r="N767" s="34"/>
      <c r="O767" s="28" t="s">
        <v>3246</v>
      </c>
      <c r="P767" s="28" t="s">
        <v>3247</v>
      </c>
      <c r="Q767" s="28" t="s">
        <v>9627</v>
      </c>
      <c r="R767" s="28"/>
      <c r="S767" s="28"/>
      <c r="T767" s="28" t="s">
        <v>9769</v>
      </c>
      <c r="U767" s="28" t="s">
        <v>3245</v>
      </c>
      <c r="V767" s="28"/>
      <c r="W767" s="34">
        <v>43614</v>
      </c>
      <c r="X767" s="34">
        <v>43644</v>
      </c>
      <c r="Y767" s="36">
        <v>1001000</v>
      </c>
      <c r="Z767" s="36">
        <v>1001000</v>
      </c>
      <c r="AA767" s="34">
        <v>43612</v>
      </c>
      <c r="AB767" s="32"/>
      <c r="AC767" s="36">
        <v>1001000</v>
      </c>
      <c r="AD767" s="36"/>
      <c r="AE767" s="28" t="s">
        <v>95</v>
      </c>
      <c r="AF767" s="40">
        <f t="shared" si="0"/>
        <v>29</v>
      </c>
      <c r="AG767" s="40">
        <f t="shared" si="1"/>
        <v>5</v>
      </c>
      <c r="AH767" s="40" t="str">
        <f t="shared" si="2"/>
        <v>568943373295</v>
      </c>
      <c r="AI767" s="44">
        <f t="shared" si="3"/>
        <v>1001000</v>
      </c>
      <c r="AJ767" s="47">
        <f>IF(AD767&lt;10000,IFERROR(VLOOKUP(AH767,'BK06'!$X$9:$Y$1196,2,0),""),AD767)</f>
        <v>1001000</v>
      </c>
      <c r="AK767" s="49" t="str">
        <f>IFERROR(VLOOKUP(AH767,'BK06'!$X$9:$Z$1164,3,0),"")</f>
        <v>AC/018P-0350512</v>
      </c>
      <c r="AL767" s="40"/>
      <c r="AM767" s="51" t="str">
        <f t="shared" si="14"/>
        <v>QK co HDBH so 568943373 can phai dong phi 1001000d vao ngay 29/5. Vui long lien he TVV de duoc ho tro thu phi!</v>
      </c>
      <c r="AN767" s="54" t="str">
        <f t="shared" si="5"/>
        <v>0987672636</v>
      </c>
    </row>
    <row r="768" spans="1:40" ht="13.5" customHeight="1">
      <c r="A768" s="25">
        <v>763</v>
      </c>
      <c r="B768" s="28" t="s">
        <v>74</v>
      </c>
      <c r="C768" s="28"/>
      <c r="D768" s="32" t="s">
        <v>80</v>
      </c>
      <c r="E768" s="28" t="s">
        <v>82</v>
      </c>
      <c r="F768" s="32" t="s">
        <v>7749</v>
      </c>
      <c r="G768" s="28" t="s">
        <v>98</v>
      </c>
      <c r="H768" s="32" t="s">
        <v>9553</v>
      </c>
      <c r="I768" s="28" t="s">
        <v>100</v>
      </c>
      <c r="J768" s="32" t="s">
        <v>220</v>
      </c>
      <c r="K768" s="28" t="s">
        <v>219</v>
      </c>
      <c r="L768" s="28" t="s">
        <v>4116</v>
      </c>
      <c r="M768" s="34">
        <v>37722</v>
      </c>
      <c r="N768" s="34"/>
      <c r="O768" s="28" t="s">
        <v>3242</v>
      </c>
      <c r="P768" s="28" t="s">
        <v>3243</v>
      </c>
      <c r="Q768" s="28" t="s">
        <v>9566</v>
      </c>
      <c r="R768" s="28"/>
      <c r="S768" s="28"/>
      <c r="T768" s="28" t="s">
        <v>9770</v>
      </c>
      <c r="U768" s="28" t="s">
        <v>3241</v>
      </c>
      <c r="V768" s="28"/>
      <c r="W768" s="34">
        <v>43614</v>
      </c>
      <c r="X768" s="34">
        <v>43644</v>
      </c>
      <c r="Y768" s="36">
        <v>1002600</v>
      </c>
      <c r="Z768" s="36">
        <v>1002600</v>
      </c>
      <c r="AA768" s="34">
        <v>43609</v>
      </c>
      <c r="AB768" s="32"/>
      <c r="AC768" s="36">
        <v>1002600</v>
      </c>
      <c r="AD768" s="36"/>
      <c r="AE768" s="28" t="s">
        <v>95</v>
      </c>
      <c r="AF768" s="40">
        <f t="shared" si="0"/>
        <v>29</v>
      </c>
      <c r="AG768" s="40">
        <f t="shared" si="1"/>
        <v>5</v>
      </c>
      <c r="AH768" s="40" t="str">
        <f t="shared" si="2"/>
        <v>568674345295</v>
      </c>
      <c r="AI768" s="44">
        <f t="shared" si="3"/>
        <v>1002600</v>
      </c>
      <c r="AJ768" s="47">
        <f>IF(AD768&lt;10000,IFERROR(VLOOKUP(AH768,'BK06'!$X$9:$Y$1196,2,0),""),AD768)</f>
        <v>1002600</v>
      </c>
      <c r="AK768" s="49">
        <f>IFERROR(VLOOKUP(AH768,'BK06'!$X$9:$Z$1164,3,0),"")</f>
        <v>0</v>
      </c>
      <c r="AL768" s="40"/>
      <c r="AM768" s="51" t="str">
        <f t="shared" si="14"/>
        <v>QK co HDBH so 568674345 can phai dong phi 1002600d vao ngay 29/5. Vui long lien he TVV de duoc ho tro thu phi!</v>
      </c>
      <c r="AN768" s="54" t="str">
        <f t="shared" si="5"/>
        <v>01683327000</v>
      </c>
    </row>
    <row r="769" spans="1:40" ht="13.5" customHeight="1">
      <c r="A769" s="25">
        <v>764</v>
      </c>
      <c r="B769" s="28" t="s">
        <v>74</v>
      </c>
      <c r="C769" s="28"/>
      <c r="D769" s="32" t="s">
        <v>80</v>
      </c>
      <c r="E769" s="28" t="s">
        <v>82</v>
      </c>
      <c r="F769" s="32" t="s">
        <v>7749</v>
      </c>
      <c r="G769" s="28" t="s">
        <v>98</v>
      </c>
      <c r="H769" s="32" t="s">
        <v>9553</v>
      </c>
      <c r="I769" s="28" t="s">
        <v>100</v>
      </c>
      <c r="J769" s="32" t="s">
        <v>220</v>
      </c>
      <c r="K769" s="28" t="s">
        <v>219</v>
      </c>
      <c r="L769" s="28" t="s">
        <v>4116</v>
      </c>
      <c r="M769" s="34">
        <v>37722</v>
      </c>
      <c r="N769" s="34"/>
      <c r="O769" s="28" t="s">
        <v>9771</v>
      </c>
      <c r="P769" s="28" t="s">
        <v>5095</v>
      </c>
      <c r="Q769" s="28" t="s">
        <v>9772</v>
      </c>
      <c r="R769" s="28" t="s">
        <v>8927</v>
      </c>
      <c r="S769" s="28"/>
      <c r="T769" s="28"/>
      <c r="U769" s="28" t="s">
        <v>9773</v>
      </c>
      <c r="V769" s="28"/>
      <c r="W769" s="34">
        <v>43614</v>
      </c>
      <c r="X769" s="34">
        <v>43705</v>
      </c>
      <c r="Y769" s="36">
        <v>3002970</v>
      </c>
      <c r="Z769" s="36"/>
      <c r="AA769" s="34"/>
      <c r="AB769" s="32"/>
      <c r="AC769" s="36"/>
      <c r="AD769" s="36"/>
      <c r="AE769" s="28" t="s">
        <v>95</v>
      </c>
      <c r="AF769" s="40">
        <f t="shared" si="0"/>
        <v>29</v>
      </c>
      <c r="AG769" s="40">
        <f t="shared" si="1"/>
        <v>5</v>
      </c>
      <c r="AH769" s="40" t="str">
        <f t="shared" si="2"/>
        <v>568742575295</v>
      </c>
      <c r="AI769" s="44" t="str">
        <f t="shared" si="3"/>
        <v/>
      </c>
      <c r="AJ769" s="47" t="str">
        <f>IF(AD769&lt;10000,IFERROR(VLOOKUP(AH769,'BK06'!$X$9:$Y$1196,2,0),""),AD769)</f>
        <v/>
      </c>
      <c r="AK769" s="49" t="str">
        <f>IFERROR(VLOOKUP(AH769,'BK06'!$X$9:$Z$1164,3,0),"")</f>
        <v/>
      </c>
      <c r="AL769" s="40"/>
      <c r="AM769" s="51" t="str">
        <f t="shared" si="14"/>
        <v>QK co HDBH so 568742575 can phai dong phi 3002970d vao ngay 29/5. Vui long lien he TVV de duoc ho tro thu phi!</v>
      </c>
      <c r="AN769" s="54" t="str">
        <f t="shared" si="5"/>
        <v>0975350138</v>
      </c>
    </row>
    <row r="770" spans="1:40" ht="13.5" customHeight="1">
      <c r="A770" s="25">
        <v>765</v>
      </c>
      <c r="B770" s="28" t="s">
        <v>74</v>
      </c>
      <c r="C770" s="28"/>
      <c r="D770" s="32" t="s">
        <v>80</v>
      </c>
      <c r="E770" s="28" t="s">
        <v>82</v>
      </c>
      <c r="F770" s="32" t="s">
        <v>7749</v>
      </c>
      <c r="G770" s="28" t="s">
        <v>98</v>
      </c>
      <c r="H770" s="32" t="s">
        <v>9553</v>
      </c>
      <c r="I770" s="28" t="s">
        <v>100</v>
      </c>
      <c r="J770" s="32" t="s">
        <v>220</v>
      </c>
      <c r="K770" s="28" t="s">
        <v>219</v>
      </c>
      <c r="L770" s="28" t="s">
        <v>4116</v>
      </c>
      <c r="M770" s="34">
        <v>37722</v>
      </c>
      <c r="N770" s="34"/>
      <c r="O770" s="28" t="s">
        <v>3252</v>
      </c>
      <c r="P770" s="28" t="s">
        <v>3253</v>
      </c>
      <c r="Q770" s="28" t="s">
        <v>9569</v>
      </c>
      <c r="R770" s="28"/>
      <c r="S770" s="28" t="s">
        <v>9774</v>
      </c>
      <c r="T770" s="28" t="s">
        <v>9774</v>
      </c>
      <c r="U770" s="28" t="s">
        <v>3251</v>
      </c>
      <c r="V770" s="28"/>
      <c r="W770" s="34">
        <v>43615</v>
      </c>
      <c r="X770" s="34">
        <v>43706</v>
      </c>
      <c r="Y770" s="36">
        <v>1555338</v>
      </c>
      <c r="Z770" s="36">
        <v>1555338</v>
      </c>
      <c r="AA770" s="34">
        <v>43607</v>
      </c>
      <c r="AB770" s="32"/>
      <c r="AC770" s="36">
        <v>1555338</v>
      </c>
      <c r="AD770" s="36"/>
      <c r="AE770" s="28" t="s">
        <v>95</v>
      </c>
      <c r="AF770" s="40">
        <f t="shared" si="0"/>
        <v>30</v>
      </c>
      <c r="AG770" s="40">
        <f t="shared" si="1"/>
        <v>5</v>
      </c>
      <c r="AH770" s="40" t="str">
        <f t="shared" si="2"/>
        <v>568243931305</v>
      </c>
      <c r="AI770" s="44">
        <f t="shared" si="3"/>
        <v>1555338</v>
      </c>
      <c r="AJ770" s="47">
        <f>IF(AD770&lt;10000,IFERROR(VLOOKUP(AH770,'BK06'!$X$9:$Y$1196,2,0),""),AD770)</f>
        <v>1555338</v>
      </c>
      <c r="AK770" s="49">
        <f>IFERROR(VLOOKUP(AH770,'BK06'!$X$9:$Z$1164,3,0),"")</f>
        <v>0</v>
      </c>
      <c r="AL770" s="40"/>
      <c r="AM770" s="51" t="str">
        <f t="shared" si="14"/>
        <v>QK co HDBH so 568243931 can phai dong phi 1555338d vao ngay 30/5. Vui long lien he TVV de duoc ho tro thu phi!</v>
      </c>
      <c r="AN770" s="54" t="str">
        <f t="shared" si="5"/>
        <v>09629337560962933756</v>
      </c>
    </row>
    <row r="771" spans="1:40" ht="13.5" customHeight="1">
      <c r="A771" s="25">
        <v>766</v>
      </c>
      <c r="B771" s="28" t="s">
        <v>74</v>
      </c>
      <c r="C771" s="28"/>
      <c r="D771" s="32" t="s">
        <v>80</v>
      </c>
      <c r="E771" s="28" t="s">
        <v>82</v>
      </c>
      <c r="F771" s="32" t="s">
        <v>7749</v>
      </c>
      <c r="G771" s="28" t="s">
        <v>98</v>
      </c>
      <c r="H771" s="32" t="s">
        <v>9553</v>
      </c>
      <c r="I771" s="28" t="s">
        <v>100</v>
      </c>
      <c r="J771" s="32" t="s">
        <v>220</v>
      </c>
      <c r="K771" s="28" t="s">
        <v>219</v>
      </c>
      <c r="L771" s="28" t="s">
        <v>4116</v>
      </c>
      <c r="M771" s="34">
        <v>37722</v>
      </c>
      <c r="N771" s="34"/>
      <c r="O771" s="28" t="s">
        <v>9775</v>
      </c>
      <c r="P771" s="28" t="s">
        <v>5284</v>
      </c>
      <c r="Q771" s="28" t="s">
        <v>9566</v>
      </c>
      <c r="R771" s="28"/>
      <c r="S771" s="28"/>
      <c r="T771" s="28" t="s">
        <v>5287</v>
      </c>
      <c r="U771" s="28" t="s">
        <v>9776</v>
      </c>
      <c r="V771" s="28"/>
      <c r="W771" s="34">
        <v>43615</v>
      </c>
      <c r="X771" s="34">
        <v>43645</v>
      </c>
      <c r="Y771" s="36">
        <v>526381</v>
      </c>
      <c r="Z771" s="36"/>
      <c r="AA771" s="34"/>
      <c r="AB771" s="32"/>
      <c r="AC771" s="36"/>
      <c r="AD771" s="36"/>
      <c r="AE771" s="28" t="s">
        <v>95</v>
      </c>
      <c r="AF771" s="40">
        <f t="shared" si="0"/>
        <v>30</v>
      </c>
      <c r="AG771" s="40">
        <f t="shared" si="1"/>
        <v>5</v>
      </c>
      <c r="AH771" s="40" t="str">
        <f t="shared" si="2"/>
        <v>568487089305</v>
      </c>
      <c r="AI771" s="44" t="str">
        <f t="shared" si="3"/>
        <v/>
      </c>
      <c r="AJ771" s="47" t="str">
        <f>IF(AD771&lt;10000,IFERROR(VLOOKUP(AH771,'BK06'!$X$9:$Y$1196,2,0),""),AD771)</f>
        <v/>
      </c>
      <c r="AK771" s="49" t="str">
        <f>IFERROR(VLOOKUP(AH771,'BK06'!$X$9:$Z$1164,3,0),"")</f>
        <v/>
      </c>
      <c r="AL771" s="40"/>
      <c r="AM771" s="51" t="str">
        <f t="shared" si="14"/>
        <v>QK co HDBH so 568487089 can phai dong phi 526381d vao ngay 30/5. Vui long lien he TVV de duoc ho tro thu phi!</v>
      </c>
      <c r="AN771" s="54" t="str">
        <f t="shared" si="5"/>
        <v>0978720856</v>
      </c>
    </row>
    <row r="772" spans="1:40" ht="13.5" customHeight="1">
      <c r="A772" s="25">
        <v>767</v>
      </c>
      <c r="B772" s="28" t="s">
        <v>74</v>
      </c>
      <c r="C772" s="28"/>
      <c r="D772" s="32" t="s">
        <v>80</v>
      </c>
      <c r="E772" s="28" t="s">
        <v>82</v>
      </c>
      <c r="F772" s="32" t="s">
        <v>7749</v>
      </c>
      <c r="G772" s="28" t="s">
        <v>98</v>
      </c>
      <c r="H772" s="32" t="s">
        <v>9553</v>
      </c>
      <c r="I772" s="28" t="s">
        <v>100</v>
      </c>
      <c r="J772" s="32" t="s">
        <v>778</v>
      </c>
      <c r="K772" s="28" t="s">
        <v>777</v>
      </c>
      <c r="L772" s="28" t="s">
        <v>89</v>
      </c>
      <c r="M772" s="34">
        <v>41291</v>
      </c>
      <c r="N772" s="34"/>
      <c r="O772" s="28" t="s">
        <v>781</v>
      </c>
      <c r="P772" s="28" t="s">
        <v>541</v>
      </c>
      <c r="Q772" s="28" t="s">
        <v>9566</v>
      </c>
      <c r="R772" s="28" t="s">
        <v>5298</v>
      </c>
      <c r="S772" s="28"/>
      <c r="T772" s="28" t="s">
        <v>5295</v>
      </c>
      <c r="U772" s="28" t="s">
        <v>780</v>
      </c>
      <c r="V772" s="28"/>
      <c r="W772" s="34">
        <v>43607</v>
      </c>
      <c r="X772" s="34">
        <v>43637</v>
      </c>
      <c r="Y772" s="36">
        <v>1036500</v>
      </c>
      <c r="Z772" s="36">
        <v>1036500</v>
      </c>
      <c r="AA772" s="34">
        <v>43602</v>
      </c>
      <c r="AB772" s="32"/>
      <c r="AC772" s="36">
        <v>1036500</v>
      </c>
      <c r="AD772" s="36"/>
      <c r="AE772" s="28" t="s">
        <v>95</v>
      </c>
      <c r="AF772" s="40">
        <f t="shared" si="0"/>
        <v>22</v>
      </c>
      <c r="AG772" s="40">
        <f t="shared" si="1"/>
        <v>5</v>
      </c>
      <c r="AH772" s="40" t="str">
        <f t="shared" si="2"/>
        <v>569486253225</v>
      </c>
      <c r="AI772" s="44">
        <f t="shared" si="3"/>
        <v>1036500</v>
      </c>
      <c r="AJ772" s="47">
        <f>IF(AD772&lt;10000,IFERROR(VLOOKUP(AH772,'BK06'!$X$9:$Y$1196,2,0),""),AD772)</f>
        <v>1036500</v>
      </c>
      <c r="AK772" s="49" t="str">
        <f>IFERROR(VLOOKUP(AH772,'BK06'!$X$9:$Z$1164,3,0),"")</f>
        <v>AC/018P-0349735</v>
      </c>
      <c r="AL772" s="40"/>
      <c r="AM772" s="51" t="str">
        <f t="shared" si="14"/>
        <v>QK co HDBH so 569486253 can phai dong phi 1036500d vao ngay 22/5. Vui long lien he TVV de duoc ho tro thu phi!</v>
      </c>
      <c r="AN772" s="54" t="str">
        <f t="shared" si="5"/>
        <v>03663638280967035599</v>
      </c>
    </row>
    <row r="773" spans="1:40" ht="13.5" customHeight="1">
      <c r="A773" s="25">
        <v>768</v>
      </c>
      <c r="B773" s="28" t="s">
        <v>74</v>
      </c>
      <c r="C773" s="28"/>
      <c r="D773" s="32" t="s">
        <v>80</v>
      </c>
      <c r="E773" s="28" t="s">
        <v>82</v>
      </c>
      <c r="F773" s="32" t="s">
        <v>7749</v>
      </c>
      <c r="G773" s="28" t="s">
        <v>98</v>
      </c>
      <c r="H773" s="32" t="s">
        <v>9553</v>
      </c>
      <c r="I773" s="28" t="s">
        <v>100</v>
      </c>
      <c r="J773" s="32" t="s">
        <v>778</v>
      </c>
      <c r="K773" s="28" t="s">
        <v>777</v>
      </c>
      <c r="L773" s="28" t="s">
        <v>89</v>
      </c>
      <c r="M773" s="34">
        <v>41291</v>
      </c>
      <c r="N773" s="34"/>
      <c r="O773" s="28" t="s">
        <v>9777</v>
      </c>
      <c r="P773" s="28" t="s">
        <v>743</v>
      </c>
      <c r="Q773" s="28" t="s">
        <v>9778</v>
      </c>
      <c r="R773" s="28" t="s">
        <v>6572</v>
      </c>
      <c r="S773" s="28"/>
      <c r="T773" s="28"/>
      <c r="U773" s="28" t="s">
        <v>9779</v>
      </c>
      <c r="V773" s="28" t="s">
        <v>9780</v>
      </c>
      <c r="W773" s="34">
        <v>43612</v>
      </c>
      <c r="X773" s="34">
        <v>43642</v>
      </c>
      <c r="Y773" s="36">
        <v>1216100</v>
      </c>
      <c r="Z773" s="36">
        <v>900</v>
      </c>
      <c r="AA773" s="34">
        <v>43589</v>
      </c>
      <c r="AB773" s="32"/>
      <c r="AC773" s="36">
        <v>1216100</v>
      </c>
      <c r="AD773" s="36"/>
      <c r="AE773" s="28" t="s">
        <v>180</v>
      </c>
      <c r="AF773" s="40">
        <f t="shared" si="0"/>
        <v>27</v>
      </c>
      <c r="AG773" s="40">
        <f t="shared" si="1"/>
        <v>5</v>
      </c>
      <c r="AH773" s="40" t="str">
        <f t="shared" si="2"/>
        <v>08608700000218275</v>
      </c>
      <c r="AI773" s="44">
        <f t="shared" si="3"/>
        <v>1216100</v>
      </c>
      <c r="AJ773" s="47" t="str">
        <f>IF(AD773&lt;10000,IFERROR(VLOOKUP(AH773,'BK06'!$X$9:$Y$1196,2,0),""),AD773)</f>
        <v/>
      </c>
      <c r="AK773" s="49" t="str">
        <f>IFERROR(VLOOKUP(AH773,'BK06'!$X$9:$Z$1164,3,0),"")</f>
        <v/>
      </c>
      <c r="AL773" s="40"/>
      <c r="AM773" s="51" t="str">
        <f t="shared" si="14"/>
        <v>QK co HDBH so 08608700000218 can phai dong phi 1216100d vao ngay 27/5. Vui long lien he TVV de duoc ho tro thu phi!</v>
      </c>
      <c r="AN773" s="54" t="str">
        <f t="shared" si="5"/>
        <v>0385619171</v>
      </c>
    </row>
    <row r="774" spans="1:40" ht="13.5" customHeight="1">
      <c r="A774" s="25">
        <v>769</v>
      </c>
      <c r="B774" s="28" t="s">
        <v>74</v>
      </c>
      <c r="C774" s="28"/>
      <c r="D774" s="32" t="s">
        <v>80</v>
      </c>
      <c r="E774" s="28" t="s">
        <v>82</v>
      </c>
      <c r="F774" s="32" t="s">
        <v>7749</v>
      </c>
      <c r="G774" s="28" t="s">
        <v>98</v>
      </c>
      <c r="H774" s="32" t="s">
        <v>9553</v>
      </c>
      <c r="I774" s="28" t="s">
        <v>100</v>
      </c>
      <c r="J774" s="32" t="s">
        <v>778</v>
      </c>
      <c r="K774" s="28" t="s">
        <v>777</v>
      </c>
      <c r="L774" s="28" t="s">
        <v>89</v>
      </c>
      <c r="M774" s="34">
        <v>41291</v>
      </c>
      <c r="N774" s="34"/>
      <c r="O774" s="28" t="s">
        <v>9781</v>
      </c>
      <c r="P774" s="28" t="s">
        <v>278</v>
      </c>
      <c r="Q774" s="28" t="s">
        <v>9782</v>
      </c>
      <c r="R774" s="28"/>
      <c r="S774" s="28"/>
      <c r="T774" s="28" t="s">
        <v>9783</v>
      </c>
      <c r="U774" s="28" t="s">
        <v>9784</v>
      </c>
      <c r="V774" s="28"/>
      <c r="W774" s="34">
        <v>43613</v>
      </c>
      <c r="X774" s="34">
        <v>43796</v>
      </c>
      <c r="Y774" s="36">
        <v>4005880</v>
      </c>
      <c r="Z774" s="36"/>
      <c r="AA774" s="34"/>
      <c r="AB774" s="32"/>
      <c r="AC774" s="36"/>
      <c r="AD774" s="36"/>
      <c r="AE774" s="28" t="s">
        <v>95</v>
      </c>
      <c r="AF774" s="40">
        <f t="shared" si="0"/>
        <v>28</v>
      </c>
      <c r="AG774" s="40">
        <f t="shared" si="1"/>
        <v>5</v>
      </c>
      <c r="AH774" s="40" t="str">
        <f t="shared" si="2"/>
        <v>569245988285</v>
      </c>
      <c r="AI774" s="44" t="str">
        <f t="shared" si="3"/>
        <v/>
      </c>
      <c r="AJ774" s="47" t="str">
        <f>IF(AD774&lt;10000,IFERROR(VLOOKUP(AH774,'BK06'!$X$9:$Y$1196,2,0),""),AD774)</f>
        <v/>
      </c>
      <c r="AK774" s="49" t="str">
        <f>IFERROR(VLOOKUP(AH774,'BK06'!$X$9:$Z$1164,3,0),"")</f>
        <v/>
      </c>
      <c r="AL774" s="40"/>
      <c r="AM774" s="51" t="str">
        <f t="shared" si="14"/>
        <v>QK co HDBH so 569245988 can phai dong phi 4005880d vao ngay 28/5. Vui long lien he TVV de duoc ho tro thu phi!</v>
      </c>
      <c r="AN774" s="54" t="str">
        <f t="shared" si="5"/>
        <v>0869569599</v>
      </c>
    </row>
    <row r="775" spans="1:40" ht="13.5" customHeight="1">
      <c r="A775" s="25">
        <v>770</v>
      </c>
      <c r="B775" s="28" t="s">
        <v>74</v>
      </c>
      <c r="C775" s="28"/>
      <c r="D775" s="32" t="s">
        <v>80</v>
      </c>
      <c r="E775" s="28" t="s">
        <v>82</v>
      </c>
      <c r="F775" s="32" t="s">
        <v>7749</v>
      </c>
      <c r="G775" s="28" t="s">
        <v>98</v>
      </c>
      <c r="H775" s="32" t="s">
        <v>9553</v>
      </c>
      <c r="I775" s="28" t="s">
        <v>100</v>
      </c>
      <c r="J775" s="32" t="s">
        <v>4524</v>
      </c>
      <c r="K775" s="28" t="s">
        <v>3387</v>
      </c>
      <c r="L775" s="28" t="s">
        <v>89</v>
      </c>
      <c r="M775" s="34">
        <v>41376</v>
      </c>
      <c r="N775" s="34"/>
      <c r="O775" s="28" t="s">
        <v>9785</v>
      </c>
      <c r="P775" s="28" t="s">
        <v>9786</v>
      </c>
      <c r="Q775" s="28" t="s">
        <v>9787</v>
      </c>
      <c r="R775" s="28" t="s">
        <v>9788</v>
      </c>
      <c r="S775" s="28"/>
      <c r="T775" s="28"/>
      <c r="U775" s="28" t="s">
        <v>9789</v>
      </c>
      <c r="V775" s="28"/>
      <c r="W775" s="34">
        <v>43552</v>
      </c>
      <c r="X775" s="34">
        <v>43917</v>
      </c>
      <c r="Y775" s="36">
        <v>5955800</v>
      </c>
      <c r="Z775" s="36"/>
      <c r="AA775" s="34"/>
      <c r="AB775" s="32"/>
      <c r="AC775" s="36">
        <v>5955800</v>
      </c>
      <c r="AD775" s="36"/>
      <c r="AE775" s="28" t="s">
        <v>180</v>
      </c>
      <c r="AF775" s="40">
        <f t="shared" si="0"/>
        <v>28</v>
      </c>
      <c r="AG775" s="40">
        <f t="shared" si="1"/>
        <v>3</v>
      </c>
      <c r="AH775" s="40" t="str">
        <f t="shared" si="2"/>
        <v>08608700000034283</v>
      </c>
      <c r="AI775" s="44">
        <f t="shared" si="3"/>
        <v>5955800</v>
      </c>
      <c r="AJ775" s="47" t="str">
        <f>IF(AD775&lt;10000,IFERROR(VLOOKUP(AH775,'BK06'!$X$9:$Y$1196,2,0),""),AD775)</f>
        <v/>
      </c>
      <c r="AK775" s="49" t="str">
        <f>IFERROR(VLOOKUP(AH775,'BK06'!$X$9:$Z$1164,3,0),"")</f>
        <v/>
      </c>
      <c r="AL775" s="40"/>
      <c r="AM775" s="51" t="str">
        <f t="shared" si="14"/>
        <v>QK co HDBH so 08608700000034 can phai dong phi 5955800d vao ngay 28/3. Vui long lien he TVV de duoc ho tro thu phi!</v>
      </c>
      <c r="AN775" s="54" t="str">
        <f t="shared" si="5"/>
        <v>0978110878</v>
      </c>
    </row>
    <row r="776" spans="1:40" ht="13.5" customHeight="1">
      <c r="A776" s="25">
        <v>771</v>
      </c>
      <c r="B776" s="28" t="s">
        <v>74</v>
      </c>
      <c r="C776" s="28"/>
      <c r="D776" s="32" t="s">
        <v>80</v>
      </c>
      <c r="E776" s="28" t="s">
        <v>82</v>
      </c>
      <c r="F776" s="32" t="s">
        <v>7749</v>
      </c>
      <c r="G776" s="28" t="s">
        <v>98</v>
      </c>
      <c r="H776" s="32" t="s">
        <v>9553</v>
      </c>
      <c r="I776" s="28" t="s">
        <v>100</v>
      </c>
      <c r="J776" s="32" t="s">
        <v>4524</v>
      </c>
      <c r="K776" s="28" t="s">
        <v>3387</v>
      </c>
      <c r="L776" s="28" t="s">
        <v>89</v>
      </c>
      <c r="M776" s="34">
        <v>41376</v>
      </c>
      <c r="N776" s="34"/>
      <c r="O776" s="28" t="s">
        <v>9790</v>
      </c>
      <c r="P776" s="28" t="s">
        <v>9791</v>
      </c>
      <c r="Q776" s="28" t="s">
        <v>9787</v>
      </c>
      <c r="R776" s="28" t="s">
        <v>9792</v>
      </c>
      <c r="S776" s="28"/>
      <c r="T776" s="28"/>
      <c r="U776" s="28" t="s">
        <v>9793</v>
      </c>
      <c r="V776" s="28"/>
      <c r="W776" s="34">
        <v>43552</v>
      </c>
      <c r="X776" s="34">
        <v>43917</v>
      </c>
      <c r="Y776" s="36">
        <v>5955800</v>
      </c>
      <c r="Z776" s="36"/>
      <c r="AA776" s="34"/>
      <c r="AB776" s="32"/>
      <c r="AC776" s="36">
        <v>5955800</v>
      </c>
      <c r="AD776" s="36"/>
      <c r="AE776" s="28" t="s">
        <v>180</v>
      </c>
      <c r="AF776" s="40">
        <f t="shared" si="0"/>
        <v>28</v>
      </c>
      <c r="AG776" s="40">
        <f t="shared" si="1"/>
        <v>3</v>
      </c>
      <c r="AH776" s="40" t="str">
        <f t="shared" si="2"/>
        <v>08608700000041283</v>
      </c>
      <c r="AI776" s="44">
        <f t="shared" si="3"/>
        <v>5955800</v>
      </c>
      <c r="AJ776" s="47" t="str">
        <f>IF(AD776&lt;10000,IFERROR(VLOOKUP(AH776,'BK06'!$X$9:$Y$1196,2,0),""),AD776)</f>
        <v/>
      </c>
      <c r="AK776" s="49" t="str">
        <f>IFERROR(VLOOKUP(AH776,'BK06'!$X$9:$Z$1164,3,0),"")</f>
        <v/>
      </c>
      <c r="AL776" s="40"/>
      <c r="AM776" s="51" t="str">
        <f t="shared" si="14"/>
        <v>QK co HDBH so 08608700000041 can phai dong phi 5955800d vao ngay 28/3. Vui long lien he TVV de duoc ho tro thu phi!</v>
      </c>
      <c r="AN776" s="54" t="str">
        <f t="shared" si="5"/>
        <v>0979302466</v>
      </c>
    </row>
    <row r="777" spans="1:40" ht="13.5" customHeight="1">
      <c r="A777" s="25">
        <v>772</v>
      </c>
      <c r="B777" s="28" t="s">
        <v>74</v>
      </c>
      <c r="C777" s="28"/>
      <c r="D777" s="32" t="s">
        <v>80</v>
      </c>
      <c r="E777" s="28" t="s">
        <v>82</v>
      </c>
      <c r="F777" s="32" t="s">
        <v>7749</v>
      </c>
      <c r="G777" s="28" t="s">
        <v>98</v>
      </c>
      <c r="H777" s="32" t="s">
        <v>9553</v>
      </c>
      <c r="I777" s="28" t="s">
        <v>100</v>
      </c>
      <c r="J777" s="32" t="s">
        <v>4524</v>
      </c>
      <c r="K777" s="28" t="s">
        <v>3387</v>
      </c>
      <c r="L777" s="28" t="s">
        <v>89</v>
      </c>
      <c r="M777" s="34">
        <v>41376</v>
      </c>
      <c r="N777" s="34"/>
      <c r="O777" s="28" t="s">
        <v>9794</v>
      </c>
      <c r="P777" s="28" t="s">
        <v>6648</v>
      </c>
      <c r="Q777" s="28" t="s">
        <v>9627</v>
      </c>
      <c r="R777" s="28"/>
      <c r="S777" s="28"/>
      <c r="T777" s="28" t="s">
        <v>9795</v>
      </c>
      <c r="U777" s="28" t="s">
        <v>9796</v>
      </c>
      <c r="V777" s="28"/>
      <c r="W777" s="34">
        <v>43599</v>
      </c>
      <c r="X777" s="34">
        <v>43782</v>
      </c>
      <c r="Y777" s="36">
        <v>4005880</v>
      </c>
      <c r="Z777" s="36"/>
      <c r="AA777" s="34"/>
      <c r="AB777" s="32"/>
      <c r="AC777" s="36">
        <v>4005880</v>
      </c>
      <c r="AD777" s="36"/>
      <c r="AE777" s="28" t="s">
        <v>95</v>
      </c>
      <c r="AF777" s="40">
        <f t="shared" si="0"/>
        <v>14</v>
      </c>
      <c r="AG777" s="40">
        <f t="shared" si="1"/>
        <v>5</v>
      </c>
      <c r="AH777" s="40" t="str">
        <f t="shared" si="2"/>
        <v>569236773145</v>
      </c>
      <c r="AI777" s="44">
        <f t="shared" si="3"/>
        <v>4005880</v>
      </c>
      <c r="AJ777" s="47" t="str">
        <f>IF(AD777&lt;10000,IFERROR(VLOOKUP(AH777,'BK06'!$X$9:$Y$1196,2,0),""),AD777)</f>
        <v/>
      </c>
      <c r="AK777" s="49" t="str">
        <f>IFERROR(VLOOKUP(AH777,'BK06'!$X$9:$Z$1164,3,0),"")</f>
        <v/>
      </c>
      <c r="AL777" s="40"/>
      <c r="AM777" s="51" t="str">
        <f t="shared" si="14"/>
        <v>QK co HDBH so 569236773 can phai dong phi 4005880d vao ngay 14/5. Vui long lien he TVV de duoc ho tro thu phi!</v>
      </c>
      <c r="AN777" s="54" t="str">
        <f t="shared" si="5"/>
        <v>0983286127</v>
      </c>
    </row>
    <row r="778" spans="1:40" ht="13.5" customHeight="1">
      <c r="A778" s="25">
        <v>773</v>
      </c>
      <c r="B778" s="28" t="s">
        <v>74</v>
      </c>
      <c r="C778" s="28"/>
      <c r="D778" s="32" t="s">
        <v>80</v>
      </c>
      <c r="E778" s="28" t="s">
        <v>82</v>
      </c>
      <c r="F778" s="32" t="s">
        <v>7749</v>
      </c>
      <c r="G778" s="28" t="s">
        <v>98</v>
      </c>
      <c r="H778" s="32" t="s">
        <v>9553</v>
      </c>
      <c r="I778" s="28" t="s">
        <v>100</v>
      </c>
      <c r="J778" s="32" t="s">
        <v>4524</v>
      </c>
      <c r="K778" s="28" t="s">
        <v>3387</v>
      </c>
      <c r="L778" s="28" t="s">
        <v>89</v>
      </c>
      <c r="M778" s="34">
        <v>41376</v>
      </c>
      <c r="N778" s="34"/>
      <c r="O778" s="28" t="s">
        <v>4527</v>
      </c>
      <c r="P778" s="28" t="s">
        <v>4528</v>
      </c>
      <c r="Q778" s="28" t="s">
        <v>9566</v>
      </c>
      <c r="R778" s="28"/>
      <c r="S778" s="28"/>
      <c r="T778" s="28" t="s">
        <v>9797</v>
      </c>
      <c r="U778" s="28" t="s">
        <v>4526</v>
      </c>
      <c r="V778" s="28"/>
      <c r="W778" s="34">
        <v>43615</v>
      </c>
      <c r="X778" s="34">
        <v>43645</v>
      </c>
      <c r="Y778" s="36">
        <v>1061067</v>
      </c>
      <c r="Z778" s="36">
        <v>1061067</v>
      </c>
      <c r="AA778" s="34">
        <v>43609</v>
      </c>
      <c r="AB778" s="32"/>
      <c r="AC778" s="36">
        <v>1061067</v>
      </c>
      <c r="AD778" s="36"/>
      <c r="AE778" s="28" t="s">
        <v>95</v>
      </c>
      <c r="AF778" s="40">
        <f t="shared" si="0"/>
        <v>30</v>
      </c>
      <c r="AG778" s="40">
        <f t="shared" si="1"/>
        <v>5</v>
      </c>
      <c r="AH778" s="40" t="str">
        <f t="shared" si="2"/>
        <v>569488846305</v>
      </c>
      <c r="AI778" s="44">
        <f t="shared" si="3"/>
        <v>1061067</v>
      </c>
      <c r="AJ778" s="47">
        <f>IF(AD778&lt;10000,IFERROR(VLOOKUP(AH778,'BK06'!$X$9:$Y$1196,2,0),""),AD778)</f>
        <v>1061067</v>
      </c>
      <c r="AK778" s="49">
        <f>IFERROR(VLOOKUP(AH778,'BK06'!$X$9:$Z$1164,3,0),"")</f>
        <v>0</v>
      </c>
      <c r="AL778" s="40"/>
      <c r="AM778" s="51" t="str">
        <f t="shared" si="14"/>
        <v>QK co HDBH so 569488846 can phai dong phi 1061067d vao ngay 30/5. Vui long lien he TVV de duoc ho tro thu phi!</v>
      </c>
      <c r="AN778" s="54" t="str">
        <f t="shared" si="5"/>
        <v>0968888975</v>
      </c>
    </row>
    <row r="779" spans="1:40" ht="13.5" customHeight="1">
      <c r="A779" s="25">
        <v>774</v>
      </c>
      <c r="B779" s="28" t="s">
        <v>74</v>
      </c>
      <c r="C779" s="28"/>
      <c r="D779" s="32" t="s">
        <v>80</v>
      </c>
      <c r="E779" s="28" t="s">
        <v>82</v>
      </c>
      <c r="F779" s="32" t="s">
        <v>7749</v>
      </c>
      <c r="G779" s="28" t="s">
        <v>98</v>
      </c>
      <c r="H779" s="32" t="s">
        <v>9553</v>
      </c>
      <c r="I779" s="28" t="s">
        <v>100</v>
      </c>
      <c r="J779" s="32" t="s">
        <v>4524</v>
      </c>
      <c r="K779" s="28" t="s">
        <v>3387</v>
      </c>
      <c r="L779" s="28" t="s">
        <v>89</v>
      </c>
      <c r="M779" s="34">
        <v>41376</v>
      </c>
      <c r="N779" s="34"/>
      <c r="O779" s="28" t="s">
        <v>9798</v>
      </c>
      <c r="P779" s="28" t="s">
        <v>1326</v>
      </c>
      <c r="Q779" s="28" t="s">
        <v>9566</v>
      </c>
      <c r="R779" s="28"/>
      <c r="S779" s="28"/>
      <c r="T779" s="28" t="s">
        <v>9799</v>
      </c>
      <c r="U779" s="28" t="s">
        <v>9800</v>
      </c>
      <c r="V779" s="28"/>
      <c r="W779" s="34">
        <v>43615</v>
      </c>
      <c r="X779" s="34">
        <v>43950</v>
      </c>
      <c r="Y779" s="36">
        <v>11344264</v>
      </c>
      <c r="Z779" s="36"/>
      <c r="AA779" s="34"/>
      <c r="AB779" s="32"/>
      <c r="AC779" s="36"/>
      <c r="AD779" s="36"/>
      <c r="AE779" s="28" t="s">
        <v>95</v>
      </c>
      <c r="AF779" s="40">
        <f t="shared" si="0"/>
        <v>30</v>
      </c>
      <c r="AG779" s="40">
        <f t="shared" si="1"/>
        <v>5</v>
      </c>
      <c r="AH779" s="40" t="str">
        <f t="shared" si="2"/>
        <v>569488890305</v>
      </c>
      <c r="AI779" s="44" t="str">
        <f t="shared" si="3"/>
        <v/>
      </c>
      <c r="AJ779" s="47" t="str">
        <f>IF(AD779&lt;10000,IFERROR(VLOOKUP(AH779,'BK06'!$X$9:$Y$1196,2,0),""),AD779)</f>
        <v/>
      </c>
      <c r="AK779" s="49" t="str">
        <f>IFERROR(VLOOKUP(AH779,'BK06'!$X$9:$Z$1164,3,0),"")</f>
        <v/>
      </c>
      <c r="AL779" s="40"/>
      <c r="AM779" s="51" t="str">
        <f t="shared" si="14"/>
        <v>QK co HDBH so 569488890 can phai dong phi 11344264d vao ngay 30/5. Vui long lien he TVV de duoc ho tro thu phi!</v>
      </c>
      <c r="AN779" s="54" t="str">
        <f t="shared" si="5"/>
        <v>0377347657</v>
      </c>
    </row>
    <row r="780" spans="1:40" ht="13.5" customHeight="1">
      <c r="A780" s="25">
        <v>775</v>
      </c>
      <c r="B780" s="28" t="s">
        <v>74</v>
      </c>
      <c r="C780" s="28"/>
      <c r="D780" s="32" t="s">
        <v>80</v>
      </c>
      <c r="E780" s="28" t="s">
        <v>82</v>
      </c>
      <c r="F780" s="32" t="s">
        <v>7749</v>
      </c>
      <c r="G780" s="28" t="s">
        <v>98</v>
      </c>
      <c r="H780" s="32" t="s">
        <v>9553</v>
      </c>
      <c r="I780" s="28" t="s">
        <v>100</v>
      </c>
      <c r="J780" s="32" t="s">
        <v>3255</v>
      </c>
      <c r="K780" s="28" t="s">
        <v>3254</v>
      </c>
      <c r="L780" s="28" t="s">
        <v>4718</v>
      </c>
      <c r="M780" s="34">
        <v>41544</v>
      </c>
      <c r="N780" s="34"/>
      <c r="O780" s="28" t="s">
        <v>9801</v>
      </c>
      <c r="P780" s="28" t="s">
        <v>9802</v>
      </c>
      <c r="Q780" s="28" t="s">
        <v>9803</v>
      </c>
      <c r="R780" s="28"/>
      <c r="S780" s="28"/>
      <c r="T780" s="28" t="s">
        <v>7461</v>
      </c>
      <c r="U780" s="28" t="s">
        <v>9804</v>
      </c>
      <c r="V780" s="28"/>
      <c r="W780" s="34">
        <v>43592</v>
      </c>
      <c r="X780" s="34">
        <v>43683</v>
      </c>
      <c r="Y780" s="36">
        <v>2505940</v>
      </c>
      <c r="Z780" s="36"/>
      <c r="AA780" s="34"/>
      <c r="AB780" s="32"/>
      <c r="AC780" s="36">
        <v>2505940</v>
      </c>
      <c r="AD780" s="36"/>
      <c r="AE780" s="28" t="s">
        <v>95</v>
      </c>
      <c r="AF780" s="40">
        <f t="shared" si="0"/>
        <v>7</v>
      </c>
      <c r="AG780" s="40">
        <f t="shared" si="1"/>
        <v>5</v>
      </c>
      <c r="AH780" s="40" t="str">
        <f t="shared" si="2"/>
        <v>56890227875</v>
      </c>
      <c r="AI780" s="44">
        <f t="shared" si="3"/>
        <v>2505940</v>
      </c>
      <c r="AJ780" s="47" t="str">
        <f>IF(AD780&lt;10000,IFERROR(VLOOKUP(AH780,'BK06'!$X$9:$Y$1196,2,0),""),AD780)</f>
        <v/>
      </c>
      <c r="AK780" s="49" t="str">
        <f>IFERROR(VLOOKUP(AH780,'BK06'!$X$9:$Z$1164,3,0),"")</f>
        <v/>
      </c>
      <c r="AL780" s="40"/>
      <c r="AM780" s="51" t="str">
        <f t="shared" si="14"/>
        <v>QK co HDBH so 568902278 can phai dong phi 2505940d vao ngay 7/5. Vui long lien he TVV de duoc ho tro thu phi!</v>
      </c>
      <c r="AN780" s="54" t="str">
        <f t="shared" si="5"/>
        <v>0988873346</v>
      </c>
    </row>
    <row r="781" spans="1:40" ht="13.5" customHeight="1">
      <c r="A781" s="25">
        <v>776</v>
      </c>
      <c r="B781" s="28" t="s">
        <v>74</v>
      </c>
      <c r="C781" s="28"/>
      <c r="D781" s="32" t="s">
        <v>80</v>
      </c>
      <c r="E781" s="28" t="s">
        <v>82</v>
      </c>
      <c r="F781" s="32" t="s">
        <v>7749</v>
      </c>
      <c r="G781" s="28" t="s">
        <v>98</v>
      </c>
      <c r="H781" s="32" t="s">
        <v>9553</v>
      </c>
      <c r="I781" s="28" t="s">
        <v>100</v>
      </c>
      <c r="J781" s="32" t="s">
        <v>3255</v>
      </c>
      <c r="K781" s="28" t="s">
        <v>3254</v>
      </c>
      <c r="L781" s="28" t="s">
        <v>4718</v>
      </c>
      <c r="M781" s="34">
        <v>41544</v>
      </c>
      <c r="N781" s="34"/>
      <c r="O781" s="28" t="s">
        <v>9805</v>
      </c>
      <c r="P781" s="28" t="s">
        <v>9806</v>
      </c>
      <c r="Q781" s="28" t="s">
        <v>9692</v>
      </c>
      <c r="R781" s="28"/>
      <c r="S781" s="28"/>
      <c r="T781" s="28" t="s">
        <v>9807</v>
      </c>
      <c r="U781" s="28" t="s">
        <v>9808</v>
      </c>
      <c r="V781" s="28"/>
      <c r="W781" s="34">
        <v>43594</v>
      </c>
      <c r="X781" s="34">
        <v>43624</v>
      </c>
      <c r="Y781" s="36">
        <v>500000</v>
      </c>
      <c r="Z781" s="36"/>
      <c r="AA781" s="34"/>
      <c r="AB781" s="32"/>
      <c r="AC781" s="36">
        <v>500000</v>
      </c>
      <c r="AD781" s="36"/>
      <c r="AE781" s="28" t="s">
        <v>95</v>
      </c>
      <c r="AF781" s="40">
        <f t="shared" si="0"/>
        <v>9</v>
      </c>
      <c r="AG781" s="40">
        <f t="shared" si="1"/>
        <v>5</v>
      </c>
      <c r="AH781" s="40" t="str">
        <f t="shared" si="2"/>
        <v>56853840395</v>
      </c>
      <c r="AI781" s="44">
        <f t="shared" si="3"/>
        <v>500000</v>
      </c>
      <c r="AJ781" s="47" t="str">
        <f>IF(AD781&lt;10000,IFERROR(VLOOKUP(AH781,'BK06'!$X$9:$Y$1196,2,0),""),AD781)</f>
        <v/>
      </c>
      <c r="AK781" s="49" t="str">
        <f>IFERROR(VLOOKUP(AH781,'BK06'!$X$9:$Z$1164,3,0),"")</f>
        <v/>
      </c>
      <c r="AL781" s="40"/>
      <c r="AM781" s="51" t="str">
        <f t="shared" si="14"/>
        <v>QK co HDBH so 568538403 can phai dong phi 500000d vao ngay 9/5. Vui long lien he TVV de duoc ho tro thu phi!</v>
      </c>
      <c r="AN781" s="54" t="str">
        <f t="shared" si="5"/>
        <v>01699606386</v>
      </c>
    </row>
    <row r="782" spans="1:40" ht="13.5" customHeight="1">
      <c r="A782" s="25">
        <v>777</v>
      </c>
      <c r="B782" s="28" t="s">
        <v>74</v>
      </c>
      <c r="C782" s="28"/>
      <c r="D782" s="32" t="s">
        <v>80</v>
      </c>
      <c r="E782" s="28" t="s">
        <v>82</v>
      </c>
      <c r="F782" s="32" t="s">
        <v>7749</v>
      </c>
      <c r="G782" s="28" t="s">
        <v>98</v>
      </c>
      <c r="H782" s="32" t="s">
        <v>9553</v>
      </c>
      <c r="I782" s="28" t="s">
        <v>100</v>
      </c>
      <c r="J782" s="32" t="s">
        <v>3255</v>
      </c>
      <c r="K782" s="28" t="s">
        <v>3254</v>
      </c>
      <c r="L782" s="28" t="s">
        <v>4718</v>
      </c>
      <c r="M782" s="34">
        <v>41544</v>
      </c>
      <c r="N782" s="34"/>
      <c r="O782" s="28" t="s">
        <v>9809</v>
      </c>
      <c r="P782" s="28" t="s">
        <v>7958</v>
      </c>
      <c r="Q782" s="28" t="s">
        <v>9810</v>
      </c>
      <c r="R782" s="28" t="s">
        <v>7961</v>
      </c>
      <c r="S782" s="28"/>
      <c r="T782" s="28"/>
      <c r="U782" s="28" t="s">
        <v>9811</v>
      </c>
      <c r="V782" s="28"/>
      <c r="W782" s="34">
        <v>43599</v>
      </c>
      <c r="X782" s="34">
        <v>43690</v>
      </c>
      <c r="Y782" s="36">
        <v>1694000</v>
      </c>
      <c r="Z782" s="36"/>
      <c r="AA782" s="34"/>
      <c r="AB782" s="32"/>
      <c r="AC782" s="36">
        <v>1694000</v>
      </c>
      <c r="AD782" s="36"/>
      <c r="AE782" s="28" t="s">
        <v>180</v>
      </c>
      <c r="AF782" s="40">
        <f t="shared" si="0"/>
        <v>14</v>
      </c>
      <c r="AG782" s="40">
        <f t="shared" si="1"/>
        <v>5</v>
      </c>
      <c r="AH782" s="40" t="str">
        <f t="shared" si="2"/>
        <v>05701800023361145</v>
      </c>
      <c r="AI782" s="44">
        <f t="shared" si="3"/>
        <v>1694000</v>
      </c>
      <c r="AJ782" s="47" t="str">
        <f>IF(AD782&lt;10000,IFERROR(VLOOKUP(AH782,'BK06'!$X$9:$Y$1196,2,0),""),AD782)</f>
        <v/>
      </c>
      <c r="AK782" s="49" t="str">
        <f>IFERROR(VLOOKUP(AH782,'BK06'!$X$9:$Z$1164,3,0),"")</f>
        <v/>
      </c>
      <c r="AL782" s="40"/>
      <c r="AM782" s="51" t="str">
        <f t="shared" si="14"/>
        <v>QK co HDBH so 05701800023361 can phai dong phi 1694000d vao ngay 14/5. Vui long lien he TVV de duoc ho tro thu phi!</v>
      </c>
      <c r="AN782" s="54" t="str">
        <f t="shared" si="5"/>
        <v>0904221116</v>
      </c>
    </row>
    <row r="783" spans="1:40" ht="13.5" customHeight="1">
      <c r="A783" s="25">
        <v>778</v>
      </c>
      <c r="B783" s="28" t="s">
        <v>74</v>
      </c>
      <c r="C783" s="28"/>
      <c r="D783" s="32" t="s">
        <v>80</v>
      </c>
      <c r="E783" s="28" t="s">
        <v>82</v>
      </c>
      <c r="F783" s="32" t="s">
        <v>7749</v>
      </c>
      <c r="G783" s="28" t="s">
        <v>98</v>
      </c>
      <c r="H783" s="32" t="s">
        <v>9553</v>
      </c>
      <c r="I783" s="28" t="s">
        <v>100</v>
      </c>
      <c r="J783" s="32" t="s">
        <v>3255</v>
      </c>
      <c r="K783" s="28" t="s">
        <v>3254</v>
      </c>
      <c r="L783" s="28" t="s">
        <v>4718</v>
      </c>
      <c r="M783" s="34">
        <v>41544</v>
      </c>
      <c r="N783" s="34"/>
      <c r="O783" s="28" t="s">
        <v>9812</v>
      </c>
      <c r="P783" s="28" t="s">
        <v>9813</v>
      </c>
      <c r="Q783" s="28" t="s">
        <v>9814</v>
      </c>
      <c r="R783" s="28"/>
      <c r="S783" s="28"/>
      <c r="T783" s="28" t="s">
        <v>9815</v>
      </c>
      <c r="U783" s="28" t="s">
        <v>9816</v>
      </c>
      <c r="V783" s="28"/>
      <c r="W783" s="34">
        <v>43602</v>
      </c>
      <c r="X783" s="34">
        <v>43693</v>
      </c>
      <c r="Y783" s="36">
        <v>3000000</v>
      </c>
      <c r="Z783" s="36"/>
      <c r="AA783" s="34"/>
      <c r="AB783" s="32"/>
      <c r="AC783" s="36">
        <v>3000000</v>
      </c>
      <c r="AD783" s="36"/>
      <c r="AE783" s="28" t="s">
        <v>95</v>
      </c>
      <c r="AF783" s="40">
        <f t="shared" si="0"/>
        <v>17</v>
      </c>
      <c r="AG783" s="40">
        <f t="shared" si="1"/>
        <v>5</v>
      </c>
      <c r="AH783" s="40" t="str">
        <f t="shared" si="2"/>
        <v>568355460175</v>
      </c>
      <c r="AI783" s="44">
        <f t="shared" si="3"/>
        <v>3000000</v>
      </c>
      <c r="AJ783" s="47" t="str">
        <f>IF(AD783&lt;10000,IFERROR(VLOOKUP(AH783,'BK06'!$X$9:$Y$1196,2,0),""),AD783)</f>
        <v/>
      </c>
      <c r="AK783" s="49" t="str">
        <f>IFERROR(VLOOKUP(AH783,'BK06'!$X$9:$Z$1164,3,0),"")</f>
        <v/>
      </c>
      <c r="AL783" s="40"/>
      <c r="AM783" s="51" t="str">
        <f t="shared" si="14"/>
        <v>QK co HDBH so 568355460 can phai dong phi 3000000d vao ngay 17/5. Vui long lien he TVV de duoc ho tro thu phi!</v>
      </c>
      <c r="AN783" s="54" t="str">
        <f t="shared" si="5"/>
        <v>0906223888</v>
      </c>
    </row>
    <row r="784" spans="1:40" ht="13.5" customHeight="1">
      <c r="A784" s="25">
        <v>779</v>
      </c>
      <c r="B784" s="28" t="s">
        <v>74</v>
      </c>
      <c r="C784" s="28"/>
      <c r="D784" s="32" t="s">
        <v>80</v>
      </c>
      <c r="E784" s="28" t="s">
        <v>82</v>
      </c>
      <c r="F784" s="32" t="s">
        <v>7749</v>
      </c>
      <c r="G784" s="28" t="s">
        <v>98</v>
      </c>
      <c r="H784" s="32" t="s">
        <v>9553</v>
      </c>
      <c r="I784" s="28" t="s">
        <v>100</v>
      </c>
      <c r="J784" s="32" t="s">
        <v>3255</v>
      </c>
      <c r="K784" s="28" t="s">
        <v>3254</v>
      </c>
      <c r="L784" s="28" t="s">
        <v>4718</v>
      </c>
      <c r="M784" s="34">
        <v>41544</v>
      </c>
      <c r="N784" s="34"/>
      <c r="O784" s="28" t="s">
        <v>9817</v>
      </c>
      <c r="P784" s="28" t="s">
        <v>3747</v>
      </c>
      <c r="Q784" s="28" t="s">
        <v>9818</v>
      </c>
      <c r="R784" s="28"/>
      <c r="S784" s="28"/>
      <c r="T784" s="28" t="s">
        <v>9819</v>
      </c>
      <c r="U784" s="28" t="s">
        <v>9820</v>
      </c>
      <c r="V784" s="28"/>
      <c r="W784" s="34">
        <v>43602</v>
      </c>
      <c r="X784" s="34">
        <v>43693</v>
      </c>
      <c r="Y784" s="36">
        <v>3000000</v>
      </c>
      <c r="Z784" s="36"/>
      <c r="AA784" s="34"/>
      <c r="AB784" s="32"/>
      <c r="AC784" s="36">
        <v>3000000</v>
      </c>
      <c r="AD784" s="36"/>
      <c r="AE784" s="28" t="s">
        <v>95</v>
      </c>
      <c r="AF784" s="40">
        <f t="shared" si="0"/>
        <v>17</v>
      </c>
      <c r="AG784" s="40">
        <f t="shared" si="1"/>
        <v>5</v>
      </c>
      <c r="AH784" s="40" t="str">
        <f t="shared" si="2"/>
        <v>568355325175</v>
      </c>
      <c r="AI784" s="44">
        <f t="shared" si="3"/>
        <v>3000000</v>
      </c>
      <c r="AJ784" s="47" t="str">
        <f>IF(AD784&lt;10000,IFERROR(VLOOKUP(AH784,'BK06'!$X$9:$Y$1196,2,0),""),AD784)</f>
        <v/>
      </c>
      <c r="AK784" s="49" t="str">
        <f>IFERROR(VLOOKUP(AH784,'BK06'!$X$9:$Z$1164,3,0),"")</f>
        <v/>
      </c>
      <c r="AL784" s="40"/>
      <c r="AM784" s="51" t="str">
        <f t="shared" si="14"/>
        <v>QK co HDBH so 568355325 can phai dong phi 3000000d vao ngay 17/5. Vui long lien he TVV de duoc ho tro thu phi!</v>
      </c>
      <c r="AN784" s="54" t="str">
        <f t="shared" si="5"/>
        <v>0985790999</v>
      </c>
    </row>
    <row r="785" spans="1:40" ht="13.5" customHeight="1">
      <c r="A785" s="25">
        <v>780</v>
      </c>
      <c r="B785" s="28" t="s">
        <v>74</v>
      </c>
      <c r="C785" s="28"/>
      <c r="D785" s="32" t="s">
        <v>80</v>
      </c>
      <c r="E785" s="28" t="s">
        <v>82</v>
      </c>
      <c r="F785" s="32" t="s">
        <v>7749</v>
      </c>
      <c r="G785" s="28" t="s">
        <v>98</v>
      </c>
      <c r="H785" s="32" t="s">
        <v>9553</v>
      </c>
      <c r="I785" s="28" t="s">
        <v>100</v>
      </c>
      <c r="J785" s="32" t="s">
        <v>3255</v>
      </c>
      <c r="K785" s="28" t="s">
        <v>3254</v>
      </c>
      <c r="L785" s="28" t="s">
        <v>4718</v>
      </c>
      <c r="M785" s="34">
        <v>41544</v>
      </c>
      <c r="N785" s="34"/>
      <c r="O785" s="28" t="s">
        <v>3262</v>
      </c>
      <c r="P785" s="28" t="s">
        <v>3263</v>
      </c>
      <c r="Q785" s="28" t="s">
        <v>9821</v>
      </c>
      <c r="R785" s="28"/>
      <c r="S785" s="28"/>
      <c r="T785" s="28" t="s">
        <v>9822</v>
      </c>
      <c r="U785" s="28" t="s">
        <v>3261</v>
      </c>
      <c r="V785" s="28"/>
      <c r="W785" s="34">
        <v>43602</v>
      </c>
      <c r="X785" s="34">
        <v>43693</v>
      </c>
      <c r="Y785" s="36">
        <v>1500000</v>
      </c>
      <c r="Z785" s="36"/>
      <c r="AA785" s="34"/>
      <c r="AB785" s="32"/>
      <c r="AC785" s="36">
        <v>1500000</v>
      </c>
      <c r="AD785" s="36"/>
      <c r="AE785" s="28" t="s">
        <v>95</v>
      </c>
      <c r="AF785" s="40">
        <f t="shared" si="0"/>
        <v>17</v>
      </c>
      <c r="AG785" s="40">
        <f t="shared" si="1"/>
        <v>5</v>
      </c>
      <c r="AH785" s="40" t="str">
        <f t="shared" si="2"/>
        <v>568355802175</v>
      </c>
      <c r="AI785" s="44">
        <f t="shared" si="3"/>
        <v>1500000</v>
      </c>
      <c r="AJ785" s="47">
        <f>IF(AD785&lt;10000,IFERROR(VLOOKUP(AH785,'BK06'!$X$9:$Y$1196,2,0),""),AD785)</f>
        <v>1500000</v>
      </c>
      <c r="AK785" s="49">
        <f>IFERROR(VLOOKUP(AH785,'BK06'!$X$9:$Z$1164,3,0),"")</f>
        <v>0</v>
      </c>
      <c r="AL785" s="40"/>
      <c r="AM785" s="51" t="str">
        <f t="shared" si="14"/>
        <v>QK co HDBH so 568355802 can phai dong phi 1500000d vao ngay 17/5. Vui long lien he TVV de duoc ho tro thu phi!</v>
      </c>
      <c r="AN785" s="54" t="str">
        <f t="shared" si="5"/>
        <v>0164 929 7932</v>
      </c>
    </row>
    <row r="786" spans="1:40" ht="13.5" customHeight="1">
      <c r="A786" s="25">
        <v>781</v>
      </c>
      <c r="B786" s="28" t="s">
        <v>74</v>
      </c>
      <c r="C786" s="28"/>
      <c r="D786" s="32" t="s">
        <v>80</v>
      </c>
      <c r="E786" s="28" t="s">
        <v>82</v>
      </c>
      <c r="F786" s="32" t="s">
        <v>7749</v>
      </c>
      <c r="G786" s="28" t="s">
        <v>98</v>
      </c>
      <c r="H786" s="32" t="s">
        <v>9553</v>
      </c>
      <c r="I786" s="28" t="s">
        <v>100</v>
      </c>
      <c r="J786" s="32" t="s">
        <v>3255</v>
      </c>
      <c r="K786" s="28" t="s">
        <v>3254</v>
      </c>
      <c r="L786" s="28" t="s">
        <v>4718</v>
      </c>
      <c r="M786" s="34">
        <v>41544</v>
      </c>
      <c r="N786" s="34"/>
      <c r="O786" s="28" t="s">
        <v>9823</v>
      </c>
      <c r="P786" s="28" t="s">
        <v>9824</v>
      </c>
      <c r="Q786" s="28" t="s">
        <v>9818</v>
      </c>
      <c r="R786" s="28"/>
      <c r="S786" s="28"/>
      <c r="T786" s="28" t="s">
        <v>9825</v>
      </c>
      <c r="U786" s="28" t="s">
        <v>9826</v>
      </c>
      <c r="V786" s="28"/>
      <c r="W786" s="34">
        <v>43602</v>
      </c>
      <c r="X786" s="34">
        <v>43693</v>
      </c>
      <c r="Y786" s="36">
        <v>3000000</v>
      </c>
      <c r="Z786" s="36"/>
      <c r="AA786" s="34"/>
      <c r="AB786" s="32"/>
      <c r="AC786" s="36">
        <v>3000000</v>
      </c>
      <c r="AD786" s="36"/>
      <c r="AE786" s="28" t="s">
        <v>95</v>
      </c>
      <c r="AF786" s="40">
        <f t="shared" si="0"/>
        <v>17</v>
      </c>
      <c r="AG786" s="40">
        <f t="shared" si="1"/>
        <v>5</v>
      </c>
      <c r="AH786" s="40" t="str">
        <f t="shared" si="2"/>
        <v>568357488175</v>
      </c>
      <c r="AI786" s="44">
        <f t="shared" si="3"/>
        <v>3000000</v>
      </c>
      <c r="AJ786" s="47" t="str">
        <f>IF(AD786&lt;10000,IFERROR(VLOOKUP(AH786,'BK06'!$X$9:$Y$1196,2,0),""),AD786)</f>
        <v/>
      </c>
      <c r="AK786" s="49" t="str">
        <f>IFERROR(VLOOKUP(AH786,'BK06'!$X$9:$Z$1164,3,0),"")</f>
        <v/>
      </c>
      <c r="AL786" s="40"/>
      <c r="AM786" s="51" t="str">
        <f t="shared" si="14"/>
        <v>QK co HDBH so 568357488 can phai dong phi 3000000d vao ngay 17/5. Vui long lien he TVV de duoc ho tro thu phi!</v>
      </c>
      <c r="AN786" s="54" t="str">
        <f t="shared" si="5"/>
        <v>0912977888</v>
      </c>
    </row>
    <row r="787" spans="1:40" ht="13.5" customHeight="1">
      <c r="A787" s="25">
        <v>782</v>
      </c>
      <c r="B787" s="28" t="s">
        <v>74</v>
      </c>
      <c r="C787" s="28"/>
      <c r="D787" s="32" t="s">
        <v>80</v>
      </c>
      <c r="E787" s="28" t="s">
        <v>82</v>
      </c>
      <c r="F787" s="32" t="s">
        <v>7749</v>
      </c>
      <c r="G787" s="28" t="s">
        <v>98</v>
      </c>
      <c r="H787" s="32" t="s">
        <v>9553</v>
      </c>
      <c r="I787" s="28" t="s">
        <v>100</v>
      </c>
      <c r="J787" s="32" t="s">
        <v>3255</v>
      </c>
      <c r="K787" s="28" t="s">
        <v>3254</v>
      </c>
      <c r="L787" s="28" t="s">
        <v>4718</v>
      </c>
      <c r="M787" s="34">
        <v>41544</v>
      </c>
      <c r="N787" s="34"/>
      <c r="O787" s="28" t="s">
        <v>9827</v>
      </c>
      <c r="P787" s="28" t="s">
        <v>9828</v>
      </c>
      <c r="Q787" s="28" t="s">
        <v>9829</v>
      </c>
      <c r="R787" s="28"/>
      <c r="S787" s="28"/>
      <c r="T787" s="28" t="s">
        <v>9830</v>
      </c>
      <c r="U787" s="28" t="s">
        <v>9831</v>
      </c>
      <c r="V787" s="28"/>
      <c r="W787" s="34">
        <v>43602</v>
      </c>
      <c r="X787" s="34">
        <v>43693</v>
      </c>
      <c r="Y787" s="36">
        <v>6000000</v>
      </c>
      <c r="Z787" s="36"/>
      <c r="AA787" s="34"/>
      <c r="AB787" s="32"/>
      <c r="AC787" s="36">
        <v>6000000</v>
      </c>
      <c r="AD787" s="36"/>
      <c r="AE787" s="28" t="s">
        <v>95</v>
      </c>
      <c r="AF787" s="40">
        <f t="shared" si="0"/>
        <v>17</v>
      </c>
      <c r="AG787" s="40">
        <f t="shared" si="1"/>
        <v>5</v>
      </c>
      <c r="AH787" s="40" t="str">
        <f t="shared" si="2"/>
        <v>568355318175</v>
      </c>
      <c r="AI787" s="44">
        <f t="shared" si="3"/>
        <v>6000000</v>
      </c>
      <c r="AJ787" s="47" t="str">
        <f>IF(AD787&lt;10000,IFERROR(VLOOKUP(AH787,'BK06'!$X$9:$Y$1196,2,0),""),AD787)</f>
        <v/>
      </c>
      <c r="AK787" s="49" t="str">
        <f>IFERROR(VLOOKUP(AH787,'BK06'!$X$9:$Z$1164,3,0),"")</f>
        <v/>
      </c>
      <c r="AL787" s="40"/>
      <c r="AM787" s="51" t="str">
        <f t="shared" si="14"/>
        <v>QK co HDBH so 568355318 can phai dong phi 6000000d vao ngay 17/5. Vui long lien he TVV de duoc ho tro thu phi!</v>
      </c>
      <c r="AN787" s="54" t="str">
        <f t="shared" si="5"/>
        <v>01688 662 888</v>
      </c>
    </row>
    <row r="788" spans="1:40" ht="13.5" customHeight="1">
      <c r="A788" s="25">
        <v>783</v>
      </c>
      <c r="B788" s="28" t="s">
        <v>74</v>
      </c>
      <c r="C788" s="28"/>
      <c r="D788" s="32" t="s">
        <v>80</v>
      </c>
      <c r="E788" s="28" t="s">
        <v>82</v>
      </c>
      <c r="F788" s="32" t="s">
        <v>7749</v>
      </c>
      <c r="G788" s="28" t="s">
        <v>98</v>
      </c>
      <c r="H788" s="32" t="s">
        <v>9553</v>
      </c>
      <c r="I788" s="28" t="s">
        <v>100</v>
      </c>
      <c r="J788" s="32" t="s">
        <v>3255</v>
      </c>
      <c r="K788" s="28" t="s">
        <v>3254</v>
      </c>
      <c r="L788" s="28" t="s">
        <v>4718</v>
      </c>
      <c r="M788" s="34">
        <v>41544</v>
      </c>
      <c r="N788" s="34"/>
      <c r="O788" s="28" t="s">
        <v>3258</v>
      </c>
      <c r="P788" s="28" t="s">
        <v>3259</v>
      </c>
      <c r="Q788" s="28" t="s">
        <v>9821</v>
      </c>
      <c r="R788" s="28"/>
      <c r="S788" s="28"/>
      <c r="T788" s="28" t="s">
        <v>9832</v>
      </c>
      <c r="U788" s="28" t="s">
        <v>3257</v>
      </c>
      <c r="V788" s="28"/>
      <c r="W788" s="34">
        <v>43602</v>
      </c>
      <c r="X788" s="34">
        <v>43693</v>
      </c>
      <c r="Y788" s="36">
        <v>1500000</v>
      </c>
      <c r="Z788" s="36"/>
      <c r="AA788" s="34"/>
      <c r="AB788" s="32"/>
      <c r="AC788" s="36">
        <v>1500000</v>
      </c>
      <c r="AD788" s="36"/>
      <c r="AE788" s="28" t="s">
        <v>95</v>
      </c>
      <c r="AF788" s="40">
        <f t="shared" si="0"/>
        <v>17</v>
      </c>
      <c r="AG788" s="40">
        <f t="shared" si="1"/>
        <v>5</v>
      </c>
      <c r="AH788" s="40" t="str">
        <f t="shared" si="2"/>
        <v>568355584175</v>
      </c>
      <c r="AI788" s="44">
        <f t="shared" si="3"/>
        <v>1500000</v>
      </c>
      <c r="AJ788" s="47">
        <f>IF(AD788&lt;10000,IFERROR(VLOOKUP(AH788,'BK06'!$X$9:$Y$1196,2,0),""),AD788)</f>
        <v>1500000</v>
      </c>
      <c r="AK788" s="49">
        <f>IFERROR(VLOOKUP(AH788,'BK06'!$X$9:$Z$1164,3,0),"")</f>
        <v>0</v>
      </c>
      <c r="AL788" s="40"/>
      <c r="AM788" s="51" t="str">
        <f t="shared" si="14"/>
        <v>QK co HDBH so 568355584 can phai dong phi 1500000d vao ngay 17/5. Vui long lien he TVV de duoc ho tro thu phi!</v>
      </c>
      <c r="AN788" s="54" t="str">
        <f t="shared" si="5"/>
        <v>01697363564</v>
      </c>
    </row>
    <row r="789" spans="1:40" ht="13.5" customHeight="1">
      <c r="A789" s="25">
        <v>784</v>
      </c>
      <c r="B789" s="28" t="s">
        <v>74</v>
      </c>
      <c r="C789" s="28"/>
      <c r="D789" s="32" t="s">
        <v>80</v>
      </c>
      <c r="E789" s="28" t="s">
        <v>82</v>
      </c>
      <c r="F789" s="32" t="s">
        <v>7749</v>
      </c>
      <c r="G789" s="28" t="s">
        <v>98</v>
      </c>
      <c r="H789" s="32" t="s">
        <v>9553</v>
      </c>
      <c r="I789" s="28" t="s">
        <v>100</v>
      </c>
      <c r="J789" s="32" t="s">
        <v>3255</v>
      </c>
      <c r="K789" s="28" t="s">
        <v>3254</v>
      </c>
      <c r="L789" s="28" t="s">
        <v>4718</v>
      </c>
      <c r="M789" s="34">
        <v>41544</v>
      </c>
      <c r="N789" s="34"/>
      <c r="O789" s="28" t="s">
        <v>3275</v>
      </c>
      <c r="P789" s="28" t="s">
        <v>3276</v>
      </c>
      <c r="Q789" s="28" t="s">
        <v>9833</v>
      </c>
      <c r="R789" s="28"/>
      <c r="S789" s="28"/>
      <c r="T789" s="28" t="s">
        <v>9834</v>
      </c>
      <c r="U789" s="28" t="s">
        <v>3274</v>
      </c>
      <c r="V789" s="28"/>
      <c r="W789" s="34">
        <v>43606</v>
      </c>
      <c r="X789" s="34">
        <v>43697</v>
      </c>
      <c r="Y789" s="36">
        <v>5014850</v>
      </c>
      <c r="Z789" s="36"/>
      <c r="AA789" s="34"/>
      <c r="AB789" s="32"/>
      <c r="AC789" s="36">
        <v>5014850</v>
      </c>
      <c r="AD789" s="36"/>
      <c r="AE789" s="28" t="s">
        <v>95</v>
      </c>
      <c r="AF789" s="40">
        <f t="shared" si="0"/>
        <v>21</v>
      </c>
      <c r="AG789" s="40">
        <f t="shared" si="1"/>
        <v>5</v>
      </c>
      <c r="AH789" s="40" t="str">
        <f t="shared" si="2"/>
        <v>568583918215</v>
      </c>
      <c r="AI789" s="44">
        <f t="shared" si="3"/>
        <v>5014850</v>
      </c>
      <c r="AJ789" s="47">
        <f>IF(AD789&lt;10000,IFERROR(VLOOKUP(AH789,'BK06'!$X$9:$Y$1196,2,0),""),AD789)</f>
        <v>5014850</v>
      </c>
      <c r="AK789" s="49" t="str">
        <f>IFERROR(VLOOKUP(AH789,'BK06'!$X$9:$Z$1164,3,0),"")</f>
        <v>AC/018P-0350526</v>
      </c>
      <c r="AL789" s="40"/>
      <c r="AM789" s="51" t="str">
        <f t="shared" si="14"/>
        <v>QK co HDBH so 568583918 can phai dong phi 5014850d vao ngay 21/5. Vui long lien he TVV de duoc ho tro thu phi!</v>
      </c>
      <c r="AN789" s="54" t="str">
        <f t="shared" si="5"/>
        <v>0912948948</v>
      </c>
    </row>
    <row r="790" spans="1:40" ht="13.5" customHeight="1">
      <c r="A790" s="25">
        <v>785</v>
      </c>
      <c r="B790" s="28" t="s">
        <v>74</v>
      </c>
      <c r="C790" s="28"/>
      <c r="D790" s="32" t="s">
        <v>80</v>
      </c>
      <c r="E790" s="28" t="s">
        <v>82</v>
      </c>
      <c r="F790" s="32" t="s">
        <v>7749</v>
      </c>
      <c r="G790" s="28" t="s">
        <v>98</v>
      </c>
      <c r="H790" s="32" t="s">
        <v>9553</v>
      </c>
      <c r="I790" s="28" t="s">
        <v>100</v>
      </c>
      <c r="J790" s="32" t="s">
        <v>3255</v>
      </c>
      <c r="K790" s="28" t="s">
        <v>3254</v>
      </c>
      <c r="L790" s="28" t="s">
        <v>4718</v>
      </c>
      <c r="M790" s="34">
        <v>41544</v>
      </c>
      <c r="N790" s="34"/>
      <c r="O790" s="28" t="s">
        <v>3271</v>
      </c>
      <c r="P790" s="28" t="s">
        <v>3272</v>
      </c>
      <c r="Q790" s="28" t="s">
        <v>9833</v>
      </c>
      <c r="R790" s="28"/>
      <c r="S790" s="28"/>
      <c r="T790" s="28" t="s">
        <v>9835</v>
      </c>
      <c r="U790" s="28" t="s">
        <v>3270</v>
      </c>
      <c r="V790" s="28"/>
      <c r="W790" s="34">
        <v>43606</v>
      </c>
      <c r="X790" s="34">
        <v>43697</v>
      </c>
      <c r="Y790" s="36">
        <v>7514850</v>
      </c>
      <c r="Z790" s="36"/>
      <c r="AA790" s="34"/>
      <c r="AB790" s="32"/>
      <c r="AC790" s="36">
        <v>7514850</v>
      </c>
      <c r="AD790" s="36"/>
      <c r="AE790" s="28" t="s">
        <v>95</v>
      </c>
      <c r="AF790" s="40">
        <f t="shared" si="0"/>
        <v>21</v>
      </c>
      <c r="AG790" s="40">
        <f t="shared" si="1"/>
        <v>5</v>
      </c>
      <c r="AH790" s="40" t="str">
        <f t="shared" si="2"/>
        <v>568583900215</v>
      </c>
      <c r="AI790" s="44">
        <f t="shared" si="3"/>
        <v>7514850</v>
      </c>
      <c r="AJ790" s="47">
        <f>IF(AD790&lt;10000,IFERROR(VLOOKUP(AH790,'BK06'!$X$9:$Y$1196,2,0),""),AD790)</f>
        <v>7514850</v>
      </c>
      <c r="AK790" s="49">
        <f>IFERROR(VLOOKUP(AH790,'BK06'!$X$9:$Z$1164,3,0),"")</f>
        <v>0</v>
      </c>
      <c r="AL790" s="40"/>
      <c r="AM790" s="51" t="str">
        <f t="shared" si="14"/>
        <v>QK co HDBH so 568583900 can phai dong phi 7514850d vao ngay 21/5. Vui long lien he TVV de duoc ho tro thu phi!</v>
      </c>
      <c r="AN790" s="54" t="str">
        <f t="shared" si="5"/>
        <v>0972306888</v>
      </c>
    </row>
    <row r="791" spans="1:40" ht="13.5" customHeight="1">
      <c r="A791" s="25">
        <v>786</v>
      </c>
      <c r="B791" s="28" t="s">
        <v>74</v>
      </c>
      <c r="C791" s="28"/>
      <c r="D791" s="32" t="s">
        <v>80</v>
      </c>
      <c r="E791" s="28" t="s">
        <v>82</v>
      </c>
      <c r="F791" s="32" t="s">
        <v>7749</v>
      </c>
      <c r="G791" s="28" t="s">
        <v>98</v>
      </c>
      <c r="H791" s="32" t="s">
        <v>9553</v>
      </c>
      <c r="I791" s="28" t="s">
        <v>100</v>
      </c>
      <c r="J791" s="32" t="s">
        <v>3255</v>
      </c>
      <c r="K791" s="28" t="s">
        <v>3254</v>
      </c>
      <c r="L791" s="28" t="s">
        <v>4718</v>
      </c>
      <c r="M791" s="34">
        <v>41544</v>
      </c>
      <c r="N791" s="34"/>
      <c r="O791" s="28" t="s">
        <v>9836</v>
      </c>
      <c r="P791" s="28" t="s">
        <v>9837</v>
      </c>
      <c r="Q791" s="28" t="s">
        <v>9544</v>
      </c>
      <c r="R791" s="28"/>
      <c r="S791" s="28"/>
      <c r="T791" s="28" t="s">
        <v>9838</v>
      </c>
      <c r="U791" s="28" t="s">
        <v>9839</v>
      </c>
      <c r="V791" s="28"/>
      <c r="W791" s="34">
        <v>43610</v>
      </c>
      <c r="X791" s="34">
        <v>43701</v>
      </c>
      <c r="Y791" s="36">
        <v>2500000</v>
      </c>
      <c r="Z791" s="36"/>
      <c r="AA791" s="34"/>
      <c r="AB791" s="32"/>
      <c r="AC791" s="36"/>
      <c r="AD791" s="36"/>
      <c r="AE791" s="28" t="s">
        <v>95</v>
      </c>
      <c r="AF791" s="40">
        <f t="shared" si="0"/>
        <v>25</v>
      </c>
      <c r="AG791" s="40">
        <f t="shared" si="1"/>
        <v>5</v>
      </c>
      <c r="AH791" s="40" t="str">
        <f t="shared" si="2"/>
        <v>568639817255</v>
      </c>
      <c r="AI791" s="44" t="str">
        <f t="shared" si="3"/>
        <v/>
      </c>
      <c r="AJ791" s="47" t="str">
        <f>IF(AD791&lt;10000,IFERROR(VLOOKUP(AH791,'BK06'!$X$9:$Y$1196,2,0),""),AD791)</f>
        <v/>
      </c>
      <c r="AK791" s="49" t="str">
        <f>IFERROR(VLOOKUP(AH791,'BK06'!$X$9:$Z$1164,3,0),"")</f>
        <v/>
      </c>
      <c r="AL791" s="40"/>
      <c r="AM791" s="51" t="str">
        <f t="shared" si="14"/>
        <v>QK co HDBH so 568639817 can phai dong phi 2500000d vao ngay 25/5. Vui long lien he TVV de duoc ho tro thu phi!</v>
      </c>
      <c r="AN791" s="54" t="str">
        <f t="shared" si="5"/>
        <v>0975772686</v>
      </c>
    </row>
    <row r="792" spans="1:40" ht="13.5" customHeight="1">
      <c r="A792" s="25">
        <v>787</v>
      </c>
      <c r="B792" s="28" t="s">
        <v>74</v>
      </c>
      <c r="C792" s="28"/>
      <c r="D792" s="32" t="s">
        <v>80</v>
      </c>
      <c r="E792" s="28" t="s">
        <v>82</v>
      </c>
      <c r="F792" s="32" t="s">
        <v>7749</v>
      </c>
      <c r="G792" s="28" t="s">
        <v>98</v>
      </c>
      <c r="H792" s="32" t="s">
        <v>9553</v>
      </c>
      <c r="I792" s="28" t="s">
        <v>100</v>
      </c>
      <c r="J792" s="32" t="s">
        <v>3255</v>
      </c>
      <c r="K792" s="28" t="s">
        <v>3254</v>
      </c>
      <c r="L792" s="28" t="s">
        <v>4718</v>
      </c>
      <c r="M792" s="34">
        <v>41544</v>
      </c>
      <c r="N792" s="34"/>
      <c r="O792" s="28" t="s">
        <v>9840</v>
      </c>
      <c r="P792" s="28" t="s">
        <v>9841</v>
      </c>
      <c r="Q792" s="28" t="s">
        <v>9842</v>
      </c>
      <c r="R792" s="28"/>
      <c r="S792" s="28"/>
      <c r="T792" s="28" t="s">
        <v>9843</v>
      </c>
      <c r="U792" s="28" t="s">
        <v>9844</v>
      </c>
      <c r="V792" s="28"/>
      <c r="W792" s="34">
        <v>43613</v>
      </c>
      <c r="X792" s="34">
        <v>43704</v>
      </c>
      <c r="Y792" s="36">
        <v>1500000</v>
      </c>
      <c r="Z792" s="36"/>
      <c r="AA792" s="34"/>
      <c r="AB792" s="32"/>
      <c r="AC792" s="36"/>
      <c r="AD792" s="36"/>
      <c r="AE792" s="28" t="s">
        <v>95</v>
      </c>
      <c r="AF792" s="40">
        <f t="shared" si="0"/>
        <v>28</v>
      </c>
      <c r="AG792" s="40">
        <f t="shared" si="1"/>
        <v>5</v>
      </c>
      <c r="AH792" s="40" t="str">
        <f t="shared" si="2"/>
        <v>568320837285</v>
      </c>
      <c r="AI792" s="44" t="str">
        <f t="shared" si="3"/>
        <v/>
      </c>
      <c r="AJ792" s="47" t="str">
        <f>IF(AD792&lt;10000,IFERROR(VLOOKUP(AH792,'BK06'!$X$9:$Y$1196,2,0),""),AD792)</f>
        <v/>
      </c>
      <c r="AK792" s="49" t="str">
        <f>IFERROR(VLOOKUP(AH792,'BK06'!$X$9:$Z$1164,3,0),"")</f>
        <v/>
      </c>
      <c r="AL792" s="40"/>
      <c r="AM792" s="51" t="str">
        <f t="shared" si="14"/>
        <v>QK co HDBH so 568320837 can phai dong phi 1500000d vao ngay 28/5. Vui long lien he TVV de duoc ho tro thu phi!</v>
      </c>
      <c r="AN792" s="54" t="str">
        <f t="shared" si="5"/>
        <v>0984 478 091</v>
      </c>
    </row>
    <row r="793" spans="1:40" ht="13.5" customHeight="1">
      <c r="A793" s="25">
        <v>788</v>
      </c>
      <c r="B793" s="28" t="s">
        <v>74</v>
      </c>
      <c r="C793" s="28"/>
      <c r="D793" s="32" t="s">
        <v>80</v>
      </c>
      <c r="E793" s="28" t="s">
        <v>82</v>
      </c>
      <c r="F793" s="32" t="s">
        <v>7749</v>
      </c>
      <c r="G793" s="28" t="s">
        <v>98</v>
      </c>
      <c r="H793" s="32" t="s">
        <v>9553</v>
      </c>
      <c r="I793" s="28" t="s">
        <v>100</v>
      </c>
      <c r="J793" s="32" t="s">
        <v>3255</v>
      </c>
      <c r="K793" s="28" t="s">
        <v>3254</v>
      </c>
      <c r="L793" s="28" t="s">
        <v>4718</v>
      </c>
      <c r="M793" s="34">
        <v>41544</v>
      </c>
      <c r="N793" s="34"/>
      <c r="O793" s="28" t="s">
        <v>9845</v>
      </c>
      <c r="P793" s="28" t="s">
        <v>8019</v>
      </c>
      <c r="Q793" s="28" t="s">
        <v>9846</v>
      </c>
      <c r="R793" s="28"/>
      <c r="S793" s="28" t="s">
        <v>9847</v>
      </c>
      <c r="T793" s="28" t="s">
        <v>9848</v>
      </c>
      <c r="U793" s="28" t="s">
        <v>9849</v>
      </c>
      <c r="V793" s="28"/>
      <c r="W793" s="34">
        <v>43613</v>
      </c>
      <c r="X793" s="34">
        <v>43704</v>
      </c>
      <c r="Y793" s="36">
        <v>1500000</v>
      </c>
      <c r="Z793" s="36"/>
      <c r="AA793" s="34"/>
      <c r="AB793" s="32"/>
      <c r="AC793" s="36"/>
      <c r="AD793" s="36"/>
      <c r="AE793" s="28" t="s">
        <v>95</v>
      </c>
      <c r="AF793" s="40">
        <f t="shared" si="0"/>
        <v>28</v>
      </c>
      <c r="AG793" s="40">
        <f t="shared" si="1"/>
        <v>5</v>
      </c>
      <c r="AH793" s="40" t="str">
        <f t="shared" si="2"/>
        <v>568320809285</v>
      </c>
      <c r="AI793" s="44" t="str">
        <f t="shared" si="3"/>
        <v/>
      </c>
      <c r="AJ793" s="47" t="str">
        <f>IF(AD793&lt;10000,IFERROR(VLOOKUP(AH793,'BK06'!$X$9:$Y$1196,2,0),""),AD793)</f>
        <v/>
      </c>
      <c r="AK793" s="49" t="str">
        <f>IFERROR(VLOOKUP(AH793,'BK06'!$X$9:$Z$1164,3,0),"")</f>
        <v/>
      </c>
      <c r="AL793" s="40"/>
      <c r="AM793" s="51" t="str">
        <f t="shared" si="14"/>
        <v>QK co HDBH so 568320809 can phai dong phi 1500000d vao ngay 28/5. Vui long lien he TVV de duoc ho tro thu phi!</v>
      </c>
      <c r="AN793" s="54" t="str">
        <f t="shared" si="5"/>
        <v>0912 977 86601638833833</v>
      </c>
    </row>
    <row r="794" spans="1:40" ht="13.5" customHeight="1">
      <c r="A794" s="25">
        <v>789</v>
      </c>
      <c r="B794" s="28" t="s">
        <v>74</v>
      </c>
      <c r="C794" s="28"/>
      <c r="D794" s="32" t="s">
        <v>80</v>
      </c>
      <c r="E794" s="28" t="s">
        <v>82</v>
      </c>
      <c r="F794" s="32" t="s">
        <v>7749</v>
      </c>
      <c r="G794" s="28" t="s">
        <v>98</v>
      </c>
      <c r="H794" s="32" t="s">
        <v>9553</v>
      </c>
      <c r="I794" s="28" t="s">
        <v>100</v>
      </c>
      <c r="J794" s="32" t="s">
        <v>3255</v>
      </c>
      <c r="K794" s="28" t="s">
        <v>3254</v>
      </c>
      <c r="L794" s="28" t="s">
        <v>4718</v>
      </c>
      <c r="M794" s="34">
        <v>41544</v>
      </c>
      <c r="N794" s="34"/>
      <c r="O794" s="28" t="s">
        <v>9850</v>
      </c>
      <c r="P794" s="28" t="s">
        <v>9851</v>
      </c>
      <c r="Q794" s="28" t="s">
        <v>9852</v>
      </c>
      <c r="R794" s="28"/>
      <c r="S794" s="28"/>
      <c r="T794" s="28" t="s">
        <v>9853</v>
      </c>
      <c r="U794" s="28" t="s">
        <v>9854</v>
      </c>
      <c r="V794" s="28"/>
      <c r="W794" s="34">
        <v>43613</v>
      </c>
      <c r="X794" s="34">
        <v>43796</v>
      </c>
      <c r="Y794" s="36">
        <v>3663541</v>
      </c>
      <c r="Z794" s="36"/>
      <c r="AA794" s="34"/>
      <c r="AB794" s="32"/>
      <c r="AC794" s="36"/>
      <c r="AD794" s="36"/>
      <c r="AE794" s="28" t="s">
        <v>95</v>
      </c>
      <c r="AF794" s="40">
        <f t="shared" si="0"/>
        <v>28</v>
      </c>
      <c r="AG794" s="40">
        <f t="shared" si="1"/>
        <v>5</v>
      </c>
      <c r="AH794" s="40" t="str">
        <f t="shared" si="2"/>
        <v>568503475285</v>
      </c>
      <c r="AI794" s="44" t="str">
        <f t="shared" si="3"/>
        <v/>
      </c>
      <c r="AJ794" s="47" t="str">
        <f>IF(AD794&lt;10000,IFERROR(VLOOKUP(AH794,'BK06'!$X$9:$Y$1196,2,0),""),AD794)</f>
        <v/>
      </c>
      <c r="AK794" s="49" t="str">
        <f>IFERROR(VLOOKUP(AH794,'BK06'!$X$9:$Z$1164,3,0),"")</f>
        <v/>
      </c>
      <c r="AL794" s="40"/>
      <c r="AM794" s="51" t="str">
        <f t="shared" si="14"/>
        <v>QK co HDBH so 568503475 can phai dong phi 3663541d vao ngay 28/5. Vui long lien he TVV de duoc ho tro thu phi!</v>
      </c>
      <c r="AN794" s="54" t="str">
        <f t="shared" si="5"/>
        <v>0906064328</v>
      </c>
    </row>
    <row r="795" spans="1:40" ht="13.5" customHeight="1">
      <c r="A795" s="25">
        <v>790</v>
      </c>
      <c r="B795" s="28" t="s">
        <v>74</v>
      </c>
      <c r="C795" s="28"/>
      <c r="D795" s="32" t="s">
        <v>80</v>
      </c>
      <c r="E795" s="28" t="s">
        <v>82</v>
      </c>
      <c r="F795" s="32" t="s">
        <v>7749</v>
      </c>
      <c r="G795" s="28" t="s">
        <v>98</v>
      </c>
      <c r="H795" s="32" t="s">
        <v>9553</v>
      </c>
      <c r="I795" s="28" t="s">
        <v>100</v>
      </c>
      <c r="J795" s="32" t="s">
        <v>3278</v>
      </c>
      <c r="K795" s="28" t="s">
        <v>3277</v>
      </c>
      <c r="L795" s="28" t="s">
        <v>4718</v>
      </c>
      <c r="M795" s="34">
        <v>41648</v>
      </c>
      <c r="N795" s="34"/>
      <c r="O795" s="28" t="s">
        <v>3283</v>
      </c>
      <c r="P795" s="28" t="s">
        <v>3284</v>
      </c>
      <c r="Q795" s="28" t="s">
        <v>9855</v>
      </c>
      <c r="R795" s="28"/>
      <c r="S795" s="28"/>
      <c r="T795" s="28" t="s">
        <v>9856</v>
      </c>
      <c r="U795" s="28" t="s">
        <v>3282</v>
      </c>
      <c r="V795" s="28"/>
      <c r="W795" s="34">
        <v>43594</v>
      </c>
      <c r="X795" s="34">
        <v>43624</v>
      </c>
      <c r="Y795" s="36">
        <v>531173</v>
      </c>
      <c r="Z795" s="36">
        <v>531173</v>
      </c>
      <c r="AA795" s="34">
        <v>43612</v>
      </c>
      <c r="AB795" s="32"/>
      <c r="AC795" s="36">
        <v>531173</v>
      </c>
      <c r="AD795" s="36"/>
      <c r="AE795" s="28" t="s">
        <v>95</v>
      </c>
      <c r="AF795" s="40">
        <f t="shared" si="0"/>
        <v>9</v>
      </c>
      <c r="AG795" s="40">
        <f t="shared" si="1"/>
        <v>5</v>
      </c>
      <c r="AH795" s="40" t="str">
        <f t="shared" si="2"/>
        <v>56864493395</v>
      </c>
      <c r="AI795" s="44">
        <f t="shared" si="3"/>
        <v>531173</v>
      </c>
      <c r="AJ795" s="47">
        <f>IF(AD795&lt;10000,IFERROR(VLOOKUP(AH795,'BK06'!$X$9:$Y$1196,2,0),""),AD795)</f>
        <v>531173</v>
      </c>
      <c r="AK795" s="49">
        <f>IFERROR(VLOOKUP(AH795,'BK06'!$X$9:$Z$1164,3,0),"")</f>
        <v>0</v>
      </c>
      <c r="AL795" s="40"/>
      <c r="AM795" s="51" t="str">
        <f t="shared" si="14"/>
        <v>QK co HDBH so 568644933 can phai dong phi 531173d vao ngay 9/5. Vui long lien he TVV de duoc ho tro thu phi!</v>
      </c>
      <c r="AN795" s="54" t="str">
        <f t="shared" si="5"/>
        <v>0976260666</v>
      </c>
    </row>
    <row r="796" spans="1:40" ht="13.5" customHeight="1">
      <c r="A796" s="25">
        <v>791</v>
      </c>
      <c r="B796" s="28" t="s">
        <v>74</v>
      </c>
      <c r="C796" s="28"/>
      <c r="D796" s="32" t="s">
        <v>80</v>
      </c>
      <c r="E796" s="28" t="s">
        <v>82</v>
      </c>
      <c r="F796" s="32" t="s">
        <v>7749</v>
      </c>
      <c r="G796" s="28" t="s">
        <v>98</v>
      </c>
      <c r="H796" s="32" t="s">
        <v>9553</v>
      </c>
      <c r="I796" s="28" t="s">
        <v>100</v>
      </c>
      <c r="J796" s="32" t="s">
        <v>3278</v>
      </c>
      <c r="K796" s="28" t="s">
        <v>3277</v>
      </c>
      <c r="L796" s="28" t="s">
        <v>4718</v>
      </c>
      <c r="M796" s="34">
        <v>41648</v>
      </c>
      <c r="N796" s="34"/>
      <c r="O796" s="28" t="s">
        <v>3287</v>
      </c>
      <c r="P796" s="28" t="s">
        <v>3288</v>
      </c>
      <c r="Q796" s="28" t="s">
        <v>9855</v>
      </c>
      <c r="R796" s="28"/>
      <c r="S796" s="28"/>
      <c r="T796" s="28" t="s">
        <v>9857</v>
      </c>
      <c r="U796" s="28" t="s">
        <v>3286</v>
      </c>
      <c r="V796" s="28"/>
      <c r="W796" s="34">
        <v>43601</v>
      </c>
      <c r="X796" s="34">
        <v>43966</v>
      </c>
      <c r="Y796" s="36">
        <v>6150368</v>
      </c>
      <c r="Z796" s="36">
        <v>6150368</v>
      </c>
      <c r="AA796" s="34">
        <v>43612</v>
      </c>
      <c r="AB796" s="32"/>
      <c r="AC796" s="36">
        <v>6150368</v>
      </c>
      <c r="AD796" s="36"/>
      <c r="AE796" s="28" t="s">
        <v>95</v>
      </c>
      <c r="AF796" s="40">
        <f t="shared" si="0"/>
        <v>16</v>
      </c>
      <c r="AG796" s="40">
        <f t="shared" si="1"/>
        <v>5</v>
      </c>
      <c r="AH796" s="40" t="str">
        <f t="shared" si="2"/>
        <v>568791016165</v>
      </c>
      <c r="AI796" s="44">
        <f t="shared" si="3"/>
        <v>6150368</v>
      </c>
      <c r="AJ796" s="47">
        <f>IF(AD796&lt;10000,IFERROR(VLOOKUP(AH796,'BK06'!$X$9:$Y$1196,2,0),""),AD796)</f>
        <v>6150368</v>
      </c>
      <c r="AK796" s="49" t="str">
        <f>IFERROR(VLOOKUP(AH796,'BK06'!$X$9:$Z$1164,3,0),"")</f>
        <v>AC/018P-0350532</v>
      </c>
      <c r="AL796" s="40"/>
      <c r="AM796" s="51" t="str">
        <f t="shared" si="14"/>
        <v>QK co HDBH so 568791016 can phai dong phi 6150368d vao ngay 16/5. Vui long lien he TVV de duoc ho tro thu phi!</v>
      </c>
      <c r="AN796" s="54" t="str">
        <f t="shared" si="5"/>
        <v>0936874789</v>
      </c>
    </row>
    <row r="797" spans="1:40" ht="13.5" customHeight="1">
      <c r="A797" s="25">
        <v>792</v>
      </c>
      <c r="B797" s="28" t="s">
        <v>74</v>
      </c>
      <c r="C797" s="28"/>
      <c r="D797" s="32" t="s">
        <v>80</v>
      </c>
      <c r="E797" s="28" t="s">
        <v>82</v>
      </c>
      <c r="F797" s="32" t="s">
        <v>7749</v>
      </c>
      <c r="G797" s="28" t="s">
        <v>98</v>
      </c>
      <c r="H797" s="32" t="s">
        <v>9553</v>
      </c>
      <c r="I797" s="28" t="s">
        <v>100</v>
      </c>
      <c r="J797" s="32" t="s">
        <v>3278</v>
      </c>
      <c r="K797" s="28" t="s">
        <v>3277</v>
      </c>
      <c r="L797" s="28" t="s">
        <v>4718</v>
      </c>
      <c r="M797" s="34">
        <v>41648</v>
      </c>
      <c r="N797" s="34"/>
      <c r="O797" s="28" t="s">
        <v>3293</v>
      </c>
      <c r="P797" s="28" t="s">
        <v>3294</v>
      </c>
      <c r="Q797" s="28" t="s">
        <v>9858</v>
      </c>
      <c r="R797" s="28"/>
      <c r="S797" s="28"/>
      <c r="T797" s="28" t="s">
        <v>9859</v>
      </c>
      <c r="U797" s="28" t="s">
        <v>3292</v>
      </c>
      <c r="V797" s="28"/>
      <c r="W797" s="34">
        <v>43604</v>
      </c>
      <c r="X797" s="34">
        <v>43969</v>
      </c>
      <c r="Y797" s="36">
        <v>12054336</v>
      </c>
      <c r="Z797" s="36">
        <v>12054336</v>
      </c>
      <c r="AA797" s="34">
        <v>43612</v>
      </c>
      <c r="AB797" s="32"/>
      <c r="AC797" s="36">
        <v>12054336</v>
      </c>
      <c r="AD797" s="36"/>
      <c r="AE797" s="28" t="s">
        <v>95</v>
      </c>
      <c r="AF797" s="40">
        <f t="shared" si="0"/>
        <v>19</v>
      </c>
      <c r="AG797" s="40">
        <f t="shared" si="1"/>
        <v>5</v>
      </c>
      <c r="AH797" s="40" t="str">
        <f t="shared" si="2"/>
        <v>568584086195</v>
      </c>
      <c r="AI797" s="44">
        <f t="shared" si="3"/>
        <v>12054336</v>
      </c>
      <c r="AJ797" s="47">
        <f>IF(AD797&lt;10000,IFERROR(VLOOKUP(AH797,'BK06'!$X$9:$Y$1196,2,0),""),AD797)</f>
        <v>12054336</v>
      </c>
      <c r="AK797" s="49" t="str">
        <f>IFERROR(VLOOKUP(AH797,'BK06'!$X$9:$Z$1164,3,0),"")</f>
        <v>AC/018P-0350533</v>
      </c>
      <c r="AL797" s="40"/>
      <c r="AM797" s="51" t="str">
        <f t="shared" si="14"/>
        <v>QK co HDBH so 568584086 can phai dong phi 12054336d vao ngay 19/5. Vui long lien he TVV de duoc ho tro thu phi!</v>
      </c>
      <c r="AN797" s="54" t="str">
        <f t="shared" si="5"/>
        <v>0934419750</v>
      </c>
    </row>
    <row r="798" spans="1:40" ht="13.5" customHeight="1">
      <c r="A798" s="25">
        <v>793</v>
      </c>
      <c r="B798" s="28" t="s">
        <v>74</v>
      </c>
      <c r="C798" s="28"/>
      <c r="D798" s="32" t="s">
        <v>80</v>
      </c>
      <c r="E798" s="28" t="s">
        <v>82</v>
      </c>
      <c r="F798" s="32" t="s">
        <v>7749</v>
      </c>
      <c r="G798" s="28" t="s">
        <v>98</v>
      </c>
      <c r="H798" s="32" t="s">
        <v>9553</v>
      </c>
      <c r="I798" s="28" t="s">
        <v>100</v>
      </c>
      <c r="J798" s="32" t="s">
        <v>3278</v>
      </c>
      <c r="K798" s="28" t="s">
        <v>3277</v>
      </c>
      <c r="L798" s="28" t="s">
        <v>4718</v>
      </c>
      <c r="M798" s="34">
        <v>41648</v>
      </c>
      <c r="N798" s="34"/>
      <c r="O798" s="28" t="s">
        <v>3297</v>
      </c>
      <c r="P798" s="28" t="s">
        <v>3298</v>
      </c>
      <c r="Q798" s="28" t="s">
        <v>9860</v>
      </c>
      <c r="R798" s="28"/>
      <c r="S798" s="28"/>
      <c r="T798" s="28" t="s">
        <v>9861</v>
      </c>
      <c r="U798" s="28" t="s">
        <v>3296</v>
      </c>
      <c r="V798" s="28"/>
      <c r="W798" s="34">
        <v>43604</v>
      </c>
      <c r="X798" s="34">
        <v>43969</v>
      </c>
      <c r="Y798" s="36">
        <v>5323756</v>
      </c>
      <c r="Z798" s="36">
        <v>5323756</v>
      </c>
      <c r="AA798" s="34">
        <v>43612</v>
      </c>
      <c r="AB798" s="32"/>
      <c r="AC798" s="36">
        <v>5323756</v>
      </c>
      <c r="AD798" s="36"/>
      <c r="AE798" s="28" t="s">
        <v>95</v>
      </c>
      <c r="AF798" s="40">
        <f t="shared" si="0"/>
        <v>19</v>
      </c>
      <c r="AG798" s="40">
        <f t="shared" si="1"/>
        <v>5</v>
      </c>
      <c r="AH798" s="40" t="str">
        <f t="shared" si="2"/>
        <v>568585238195</v>
      </c>
      <c r="AI798" s="44">
        <f t="shared" si="3"/>
        <v>5323756</v>
      </c>
      <c r="AJ798" s="47">
        <f>IF(AD798&lt;10000,IFERROR(VLOOKUP(AH798,'BK06'!$X$9:$Y$1196,2,0),""),AD798)</f>
        <v>5323756</v>
      </c>
      <c r="AK798" s="49" t="str">
        <f>IFERROR(VLOOKUP(AH798,'BK06'!$X$9:$Z$1164,3,0),"")</f>
        <v>AC/018P-0350534</v>
      </c>
      <c r="AL798" s="40"/>
      <c r="AM798" s="51" t="str">
        <f t="shared" si="14"/>
        <v>QK co HDBH so 568585238 can phai dong phi 5323756d vao ngay 19/5. Vui long lien he TVV de duoc ho tro thu phi!</v>
      </c>
      <c r="AN798" s="54" t="str">
        <f t="shared" si="5"/>
        <v>01652687291</v>
      </c>
    </row>
    <row r="799" spans="1:40" ht="13.5" customHeight="1">
      <c r="A799" s="25">
        <v>794</v>
      </c>
      <c r="B799" s="28" t="s">
        <v>74</v>
      </c>
      <c r="C799" s="28"/>
      <c r="D799" s="32" t="s">
        <v>80</v>
      </c>
      <c r="E799" s="28" t="s">
        <v>82</v>
      </c>
      <c r="F799" s="32" t="s">
        <v>7749</v>
      </c>
      <c r="G799" s="28" t="s">
        <v>98</v>
      </c>
      <c r="H799" s="32" t="s">
        <v>9553</v>
      </c>
      <c r="I799" s="28" t="s">
        <v>100</v>
      </c>
      <c r="J799" s="32" t="s">
        <v>3278</v>
      </c>
      <c r="K799" s="28" t="s">
        <v>3277</v>
      </c>
      <c r="L799" s="28" t="s">
        <v>4718</v>
      </c>
      <c r="M799" s="34">
        <v>41648</v>
      </c>
      <c r="N799" s="34"/>
      <c r="O799" s="28" t="s">
        <v>3301</v>
      </c>
      <c r="P799" s="28" t="s">
        <v>3302</v>
      </c>
      <c r="Q799" s="28" t="s">
        <v>9862</v>
      </c>
      <c r="R799" s="28" t="s">
        <v>7662</v>
      </c>
      <c r="S799" s="28"/>
      <c r="T799" s="28"/>
      <c r="U799" s="28" t="s">
        <v>3299</v>
      </c>
      <c r="V799" s="28"/>
      <c r="W799" s="34">
        <v>43610</v>
      </c>
      <c r="X799" s="34">
        <v>43640</v>
      </c>
      <c r="Y799" s="36">
        <v>804100</v>
      </c>
      <c r="Z799" s="36"/>
      <c r="AA799" s="34"/>
      <c r="AB799" s="32"/>
      <c r="AC799" s="36"/>
      <c r="AD799" s="36"/>
      <c r="AE799" s="28" t="s">
        <v>180</v>
      </c>
      <c r="AF799" s="40">
        <f t="shared" si="0"/>
        <v>25</v>
      </c>
      <c r="AG799" s="40">
        <f t="shared" si="1"/>
        <v>5</v>
      </c>
      <c r="AH799" s="40" t="str">
        <f t="shared" si="2"/>
        <v>05701800022944255</v>
      </c>
      <c r="AI799" s="44">
        <f t="shared" si="3"/>
        <v>804100</v>
      </c>
      <c r="AJ799" s="47">
        <f>IF(AD799&lt;10000,IFERROR(VLOOKUP(AH799,'BK06'!$X$9:$Y$1196,2,0),""),AD799)</f>
        <v>804100</v>
      </c>
      <c r="AK799" s="49">
        <f>IFERROR(VLOOKUP(AH799,'BK06'!$X$9:$Z$1164,3,0),"")</f>
        <v>0</v>
      </c>
      <c r="AL799" s="40"/>
      <c r="AM799" s="51" t="str">
        <f t="shared" si="14"/>
        <v>QK co HDBH so 05701800022944 can phai dong phi 804100d vao ngay 25/5. Vui long lien he TVV de duoc ho tro thu phi!</v>
      </c>
      <c r="AN799" s="54" t="str">
        <f t="shared" si="5"/>
        <v>0983987824</v>
      </c>
    </row>
    <row r="800" spans="1:40" ht="13.5" customHeight="1">
      <c r="A800" s="25">
        <v>795</v>
      </c>
      <c r="B800" s="28" t="s">
        <v>74</v>
      </c>
      <c r="C800" s="28"/>
      <c r="D800" s="32" t="s">
        <v>80</v>
      </c>
      <c r="E800" s="28" t="s">
        <v>82</v>
      </c>
      <c r="F800" s="32" t="s">
        <v>7749</v>
      </c>
      <c r="G800" s="28" t="s">
        <v>98</v>
      </c>
      <c r="H800" s="32" t="s">
        <v>9553</v>
      </c>
      <c r="I800" s="28" t="s">
        <v>100</v>
      </c>
      <c r="J800" s="32" t="s">
        <v>3278</v>
      </c>
      <c r="K800" s="28" t="s">
        <v>3277</v>
      </c>
      <c r="L800" s="28" t="s">
        <v>4718</v>
      </c>
      <c r="M800" s="34">
        <v>41648</v>
      </c>
      <c r="N800" s="34"/>
      <c r="O800" s="28" t="s">
        <v>3310</v>
      </c>
      <c r="P800" s="28" t="s">
        <v>3311</v>
      </c>
      <c r="Q800" s="28" t="s">
        <v>9863</v>
      </c>
      <c r="R800" s="28" t="s">
        <v>8869</v>
      </c>
      <c r="S800" s="28"/>
      <c r="T800" s="28"/>
      <c r="U800" s="28" t="s">
        <v>3309</v>
      </c>
      <c r="V800" s="28"/>
      <c r="W800" s="34">
        <v>43611</v>
      </c>
      <c r="X800" s="34">
        <v>43976</v>
      </c>
      <c r="Y800" s="36">
        <v>6623334</v>
      </c>
      <c r="Z800" s="36">
        <v>6623334</v>
      </c>
      <c r="AA800" s="34">
        <v>43612</v>
      </c>
      <c r="AB800" s="32"/>
      <c r="AC800" s="36">
        <v>6623334</v>
      </c>
      <c r="AD800" s="36"/>
      <c r="AE800" s="28" t="s">
        <v>95</v>
      </c>
      <c r="AF800" s="40">
        <f t="shared" si="0"/>
        <v>26</v>
      </c>
      <c r="AG800" s="40">
        <f t="shared" si="1"/>
        <v>5</v>
      </c>
      <c r="AH800" s="40" t="str">
        <f t="shared" si="2"/>
        <v>568403299265</v>
      </c>
      <c r="AI800" s="44">
        <f t="shared" si="3"/>
        <v>6623334</v>
      </c>
      <c r="AJ800" s="47">
        <f>IF(AD800&lt;10000,IFERROR(VLOOKUP(AH800,'BK06'!$X$9:$Y$1196,2,0),""),AD800)</f>
        <v>6623334</v>
      </c>
      <c r="AK800" s="49" t="str">
        <f>IFERROR(VLOOKUP(AH800,'BK06'!$X$9:$Z$1164,3,0),"")</f>
        <v>AC/018P-0350537</v>
      </c>
      <c r="AL800" s="40"/>
      <c r="AM800" s="51" t="str">
        <f t="shared" si="14"/>
        <v>QK co HDBH so 568403299 can phai dong phi 6623334d vao ngay 26/5. Vui long lien he TVV de duoc ho tro thu phi!</v>
      </c>
      <c r="AN800" s="54" t="str">
        <f t="shared" si="5"/>
        <v>0904944888</v>
      </c>
    </row>
    <row r="801" spans="1:40" ht="13.5" customHeight="1">
      <c r="A801" s="25">
        <v>796</v>
      </c>
      <c r="B801" s="28" t="s">
        <v>74</v>
      </c>
      <c r="C801" s="28"/>
      <c r="D801" s="32" t="s">
        <v>80</v>
      </c>
      <c r="E801" s="28" t="s">
        <v>82</v>
      </c>
      <c r="F801" s="32" t="s">
        <v>7749</v>
      </c>
      <c r="G801" s="28" t="s">
        <v>98</v>
      </c>
      <c r="H801" s="32" t="s">
        <v>9553</v>
      </c>
      <c r="I801" s="28" t="s">
        <v>100</v>
      </c>
      <c r="J801" s="32" t="s">
        <v>3278</v>
      </c>
      <c r="K801" s="28" t="s">
        <v>3277</v>
      </c>
      <c r="L801" s="28" t="s">
        <v>4718</v>
      </c>
      <c r="M801" s="34">
        <v>41648</v>
      </c>
      <c r="N801" s="34"/>
      <c r="O801" s="28" t="s">
        <v>3306</v>
      </c>
      <c r="P801" s="28" t="s">
        <v>3307</v>
      </c>
      <c r="Q801" s="28" t="s">
        <v>9864</v>
      </c>
      <c r="R801" s="28"/>
      <c r="S801" s="28"/>
      <c r="T801" s="28" t="s">
        <v>9865</v>
      </c>
      <c r="U801" s="28" t="s">
        <v>3305</v>
      </c>
      <c r="V801" s="28"/>
      <c r="W801" s="34">
        <v>43611</v>
      </c>
      <c r="X801" s="34">
        <v>43794</v>
      </c>
      <c r="Y801" s="36">
        <v>3000000</v>
      </c>
      <c r="Z801" s="36">
        <v>3000000</v>
      </c>
      <c r="AA801" s="34">
        <v>43612</v>
      </c>
      <c r="AB801" s="32"/>
      <c r="AC801" s="36">
        <v>3000000</v>
      </c>
      <c r="AD801" s="36"/>
      <c r="AE801" s="28" t="s">
        <v>95</v>
      </c>
      <c r="AF801" s="40">
        <f t="shared" si="0"/>
        <v>26</v>
      </c>
      <c r="AG801" s="40">
        <f t="shared" si="1"/>
        <v>5</v>
      </c>
      <c r="AH801" s="40" t="str">
        <f t="shared" si="2"/>
        <v>568403277265</v>
      </c>
      <c r="AI801" s="44">
        <f t="shared" si="3"/>
        <v>3000000</v>
      </c>
      <c r="AJ801" s="47">
        <f>IF(AD801&lt;10000,IFERROR(VLOOKUP(AH801,'BK06'!$X$9:$Y$1196,2,0),""),AD801)</f>
        <v>3000000</v>
      </c>
      <c r="AK801" s="49" t="str">
        <f>IFERROR(VLOOKUP(AH801,'BK06'!$X$9:$Z$1164,3,0),"")</f>
        <v>AC/018P-0350536</v>
      </c>
      <c r="AL801" s="40"/>
      <c r="AM801" s="51" t="str">
        <f t="shared" si="14"/>
        <v>QK co HDBH so 568403277 can phai dong phi 3000000d vao ngay 26/5. Vui long lien he TVV de duoc ho tro thu phi!</v>
      </c>
      <c r="AN801" s="54" t="str">
        <f t="shared" si="5"/>
        <v>0333 886 586</v>
      </c>
    </row>
    <row r="802" spans="1:40" ht="13.5" customHeight="1">
      <c r="A802" s="25">
        <v>797</v>
      </c>
      <c r="B802" s="28" t="s">
        <v>74</v>
      </c>
      <c r="C802" s="28"/>
      <c r="D802" s="32" t="s">
        <v>80</v>
      </c>
      <c r="E802" s="28" t="s">
        <v>82</v>
      </c>
      <c r="F802" s="32" t="s">
        <v>7749</v>
      </c>
      <c r="G802" s="28" t="s">
        <v>98</v>
      </c>
      <c r="H802" s="32" t="s">
        <v>9553</v>
      </c>
      <c r="I802" s="28" t="s">
        <v>100</v>
      </c>
      <c r="J802" s="32" t="s">
        <v>4664</v>
      </c>
      <c r="K802" s="28" t="s">
        <v>4665</v>
      </c>
      <c r="L802" s="28" t="s">
        <v>89</v>
      </c>
      <c r="M802" s="34">
        <v>41648</v>
      </c>
      <c r="N802" s="34"/>
      <c r="O802" s="28" t="s">
        <v>9866</v>
      </c>
      <c r="P802" s="28" t="s">
        <v>9867</v>
      </c>
      <c r="Q802" s="28" t="s">
        <v>9868</v>
      </c>
      <c r="R802" s="28"/>
      <c r="S802" s="28"/>
      <c r="T802" s="28" t="s">
        <v>9869</v>
      </c>
      <c r="U802" s="28" t="s">
        <v>9870</v>
      </c>
      <c r="V802" s="28"/>
      <c r="W802" s="34">
        <v>43590</v>
      </c>
      <c r="X802" s="34">
        <v>43955</v>
      </c>
      <c r="Y802" s="36">
        <v>10090560</v>
      </c>
      <c r="Z802" s="36"/>
      <c r="AA802" s="34"/>
      <c r="AB802" s="32"/>
      <c r="AC802" s="36">
        <v>10090560</v>
      </c>
      <c r="AD802" s="36"/>
      <c r="AE802" s="28" t="s">
        <v>95</v>
      </c>
      <c r="AF802" s="40">
        <f t="shared" si="0"/>
        <v>5</v>
      </c>
      <c r="AG802" s="40">
        <f t="shared" si="1"/>
        <v>5</v>
      </c>
      <c r="AH802" s="40" t="str">
        <f t="shared" si="2"/>
        <v>56902421855</v>
      </c>
      <c r="AI802" s="44">
        <f t="shared" si="3"/>
        <v>10090560</v>
      </c>
      <c r="AJ802" s="47" t="str">
        <f>IF(AD802&lt;10000,IFERROR(VLOOKUP(AH802,'BK06'!$X$9:$Y$1196,2,0),""),AD802)</f>
        <v/>
      </c>
      <c r="AK802" s="49" t="str">
        <f>IFERROR(VLOOKUP(AH802,'BK06'!$X$9:$Z$1164,3,0),"")</f>
        <v/>
      </c>
      <c r="AL802" s="40"/>
      <c r="AM802" s="51" t="str">
        <f t="shared" si="14"/>
        <v>QK co HDBH so 569024218 can phai dong phi 10090560d vao ngay 5/5. Vui long lien he TVV de duoc ho tro thu phi!</v>
      </c>
      <c r="AN802" s="54" t="str">
        <f t="shared" si="5"/>
        <v>01646315365</v>
      </c>
    </row>
    <row r="803" spans="1:40" ht="13.5" customHeight="1">
      <c r="A803" s="25">
        <v>798</v>
      </c>
      <c r="B803" s="28" t="s">
        <v>74</v>
      </c>
      <c r="C803" s="28"/>
      <c r="D803" s="32" t="s">
        <v>80</v>
      </c>
      <c r="E803" s="28" t="s">
        <v>82</v>
      </c>
      <c r="F803" s="32" t="s">
        <v>7749</v>
      </c>
      <c r="G803" s="28" t="s">
        <v>98</v>
      </c>
      <c r="H803" s="32" t="s">
        <v>9553</v>
      </c>
      <c r="I803" s="28" t="s">
        <v>100</v>
      </c>
      <c r="J803" s="32" t="s">
        <v>227</v>
      </c>
      <c r="K803" s="28" t="s">
        <v>226</v>
      </c>
      <c r="L803" s="28" t="s">
        <v>89</v>
      </c>
      <c r="M803" s="34">
        <v>41745</v>
      </c>
      <c r="N803" s="34"/>
      <c r="O803" s="28" t="s">
        <v>230</v>
      </c>
      <c r="P803" s="28" t="s">
        <v>231</v>
      </c>
      <c r="Q803" s="28" t="s">
        <v>9635</v>
      </c>
      <c r="R803" s="28"/>
      <c r="S803" s="28"/>
      <c r="T803" s="28" t="s">
        <v>9871</v>
      </c>
      <c r="U803" s="28" t="s">
        <v>229</v>
      </c>
      <c r="V803" s="28"/>
      <c r="W803" s="34">
        <v>43538</v>
      </c>
      <c r="X803" s="34">
        <v>43903</v>
      </c>
      <c r="Y803" s="36">
        <v>10267070</v>
      </c>
      <c r="Z803" s="36">
        <v>10267070</v>
      </c>
      <c r="AA803" s="34">
        <v>43608</v>
      </c>
      <c r="AB803" s="32"/>
      <c r="AC803" s="36">
        <v>10267070</v>
      </c>
      <c r="AD803" s="36"/>
      <c r="AE803" s="28" t="s">
        <v>95</v>
      </c>
      <c r="AF803" s="40">
        <f t="shared" si="0"/>
        <v>14</v>
      </c>
      <c r="AG803" s="40">
        <f t="shared" si="1"/>
        <v>3</v>
      </c>
      <c r="AH803" s="40" t="str">
        <f t="shared" si="2"/>
        <v>568986888143</v>
      </c>
      <c r="AI803" s="44">
        <f t="shared" si="3"/>
        <v>10267070</v>
      </c>
      <c r="AJ803" s="47">
        <f>IF(AD803&lt;10000,IFERROR(VLOOKUP(AH803,'BK06'!$X$9:$Y$1196,2,0),""),AD803)</f>
        <v>10267070</v>
      </c>
      <c r="AK803" s="49" t="str">
        <f>IFERROR(VLOOKUP(AH803,'BK06'!$X$9:$Z$1164,3,0),"")</f>
        <v>AC/018P-0348092</v>
      </c>
      <c r="AL803" s="40"/>
      <c r="AM803" s="51" t="str">
        <f t="shared" si="14"/>
        <v>QK co HDBH so 568986888 can phai dong phi 10267070d vao ngay 14/3. Vui long lien he TVV de duoc ho tro thu phi!</v>
      </c>
      <c r="AN803" s="54" t="str">
        <f t="shared" si="5"/>
        <v>0963418459</v>
      </c>
    </row>
    <row r="804" spans="1:40" ht="13.5" customHeight="1">
      <c r="A804" s="25">
        <v>799</v>
      </c>
      <c r="B804" s="28" t="s">
        <v>74</v>
      </c>
      <c r="C804" s="28"/>
      <c r="D804" s="32" t="s">
        <v>80</v>
      </c>
      <c r="E804" s="28" t="s">
        <v>82</v>
      </c>
      <c r="F804" s="32" t="s">
        <v>7749</v>
      </c>
      <c r="G804" s="28" t="s">
        <v>98</v>
      </c>
      <c r="H804" s="32" t="s">
        <v>9553</v>
      </c>
      <c r="I804" s="28" t="s">
        <v>100</v>
      </c>
      <c r="J804" s="32" t="s">
        <v>227</v>
      </c>
      <c r="K804" s="28" t="s">
        <v>226</v>
      </c>
      <c r="L804" s="28" t="s">
        <v>89</v>
      </c>
      <c r="M804" s="34">
        <v>41745</v>
      </c>
      <c r="N804" s="34"/>
      <c r="O804" s="28" t="s">
        <v>3315</v>
      </c>
      <c r="P804" s="28" t="s">
        <v>3316</v>
      </c>
      <c r="Q804" s="28" t="s">
        <v>9633</v>
      </c>
      <c r="R804" s="28"/>
      <c r="S804" s="28"/>
      <c r="T804" s="28" t="s">
        <v>9872</v>
      </c>
      <c r="U804" s="28" t="s">
        <v>3314</v>
      </c>
      <c r="V804" s="28"/>
      <c r="W804" s="34">
        <v>43587</v>
      </c>
      <c r="X804" s="34">
        <v>43617</v>
      </c>
      <c r="Y804" s="36">
        <v>1001000</v>
      </c>
      <c r="Z804" s="36">
        <v>1001000</v>
      </c>
      <c r="AA804" s="34">
        <v>43602</v>
      </c>
      <c r="AB804" s="32"/>
      <c r="AC804" s="36">
        <v>1001000</v>
      </c>
      <c r="AD804" s="36"/>
      <c r="AE804" s="28" t="s">
        <v>95</v>
      </c>
      <c r="AF804" s="40">
        <f t="shared" si="0"/>
        <v>2</v>
      </c>
      <c r="AG804" s="40">
        <f t="shared" si="1"/>
        <v>5</v>
      </c>
      <c r="AH804" s="40" t="str">
        <f t="shared" si="2"/>
        <v>56925078125</v>
      </c>
      <c r="AI804" s="44">
        <f t="shared" si="3"/>
        <v>1001000</v>
      </c>
      <c r="AJ804" s="47">
        <f>IF(AD804&lt;10000,IFERROR(VLOOKUP(AH804,'BK06'!$X$9:$Y$1196,2,0),""),AD804)</f>
        <v>1001000</v>
      </c>
      <c r="AK804" s="49" t="str">
        <f>IFERROR(VLOOKUP(AH804,'BK06'!$X$9:$Z$1164,3,0),"")</f>
        <v>AC/018P-0350539</v>
      </c>
      <c r="AL804" s="40"/>
      <c r="AM804" s="51" t="str">
        <f t="shared" si="14"/>
        <v>QK co HDBH so 569250781 can phai dong phi 1001000d vao ngay 2/5. Vui long lien he TVV de duoc ho tro thu phi!</v>
      </c>
      <c r="AN804" s="54" t="str">
        <f t="shared" si="5"/>
        <v>01686913818</v>
      </c>
    </row>
    <row r="805" spans="1:40" ht="13.5" customHeight="1">
      <c r="A805" s="25">
        <v>800</v>
      </c>
      <c r="B805" s="28" t="s">
        <v>74</v>
      </c>
      <c r="C805" s="28"/>
      <c r="D805" s="32" t="s">
        <v>80</v>
      </c>
      <c r="E805" s="28" t="s">
        <v>82</v>
      </c>
      <c r="F805" s="32" t="s">
        <v>7749</v>
      </c>
      <c r="G805" s="28" t="s">
        <v>98</v>
      </c>
      <c r="H805" s="32" t="s">
        <v>9553</v>
      </c>
      <c r="I805" s="28" t="s">
        <v>100</v>
      </c>
      <c r="J805" s="32" t="s">
        <v>227</v>
      </c>
      <c r="K805" s="28" t="s">
        <v>226</v>
      </c>
      <c r="L805" s="28" t="s">
        <v>89</v>
      </c>
      <c r="M805" s="34">
        <v>41745</v>
      </c>
      <c r="N805" s="34"/>
      <c r="O805" s="28" t="s">
        <v>9873</v>
      </c>
      <c r="P805" s="28" t="s">
        <v>9874</v>
      </c>
      <c r="Q805" s="28" t="s">
        <v>9544</v>
      </c>
      <c r="R805" s="28"/>
      <c r="S805" s="28"/>
      <c r="T805" s="28" t="s">
        <v>9875</v>
      </c>
      <c r="U805" s="28" t="s">
        <v>9876</v>
      </c>
      <c r="V805" s="28"/>
      <c r="W805" s="34">
        <v>43590</v>
      </c>
      <c r="X805" s="34">
        <v>43620</v>
      </c>
      <c r="Y805" s="36">
        <v>601085</v>
      </c>
      <c r="Z805" s="36"/>
      <c r="AA805" s="34"/>
      <c r="AB805" s="32"/>
      <c r="AC805" s="36">
        <v>601085</v>
      </c>
      <c r="AD805" s="36"/>
      <c r="AE805" s="28" t="s">
        <v>95</v>
      </c>
      <c r="AF805" s="40">
        <f t="shared" si="0"/>
        <v>5</v>
      </c>
      <c r="AG805" s="40">
        <f t="shared" si="1"/>
        <v>5</v>
      </c>
      <c r="AH805" s="40" t="str">
        <f t="shared" si="2"/>
        <v>56853829155</v>
      </c>
      <c r="AI805" s="44">
        <f t="shared" si="3"/>
        <v>601085</v>
      </c>
      <c r="AJ805" s="47" t="str">
        <f>IF(AD805&lt;10000,IFERROR(VLOOKUP(AH805,'BK06'!$X$9:$Y$1196,2,0),""),AD805)</f>
        <v/>
      </c>
      <c r="AK805" s="49" t="str">
        <f>IFERROR(VLOOKUP(AH805,'BK06'!$X$9:$Z$1164,3,0),"")</f>
        <v/>
      </c>
      <c r="AL805" s="40"/>
      <c r="AM805" s="51" t="str">
        <f t="shared" si="14"/>
        <v>QK co HDBH so 568538291 can phai dong phi 601085d vao ngay 5/5. Vui long lien he TVV de duoc ho tro thu phi!</v>
      </c>
      <c r="AN805" s="54" t="str">
        <f t="shared" si="5"/>
        <v>01686666040</v>
      </c>
    </row>
    <row r="806" spans="1:40" ht="13.5" customHeight="1">
      <c r="A806" s="25">
        <v>801</v>
      </c>
      <c r="B806" s="28" t="s">
        <v>74</v>
      </c>
      <c r="C806" s="28"/>
      <c r="D806" s="32" t="s">
        <v>80</v>
      </c>
      <c r="E806" s="28" t="s">
        <v>82</v>
      </c>
      <c r="F806" s="32" t="s">
        <v>7749</v>
      </c>
      <c r="G806" s="28" t="s">
        <v>98</v>
      </c>
      <c r="H806" s="32" t="s">
        <v>9553</v>
      </c>
      <c r="I806" s="28" t="s">
        <v>100</v>
      </c>
      <c r="J806" s="32" t="s">
        <v>227</v>
      </c>
      <c r="K806" s="28" t="s">
        <v>226</v>
      </c>
      <c r="L806" s="28" t="s">
        <v>89</v>
      </c>
      <c r="M806" s="34">
        <v>41745</v>
      </c>
      <c r="N806" s="34"/>
      <c r="O806" s="28" t="s">
        <v>9877</v>
      </c>
      <c r="P806" s="28" t="s">
        <v>9878</v>
      </c>
      <c r="Q806" s="28" t="s">
        <v>9879</v>
      </c>
      <c r="R806" s="28"/>
      <c r="S806" s="28"/>
      <c r="T806" s="28" t="s">
        <v>9880</v>
      </c>
      <c r="U806" s="28" t="s">
        <v>9881</v>
      </c>
      <c r="V806" s="28"/>
      <c r="W806" s="34">
        <v>43607</v>
      </c>
      <c r="X806" s="34">
        <v>43637</v>
      </c>
      <c r="Y806" s="36">
        <v>1065600</v>
      </c>
      <c r="Z806" s="36"/>
      <c r="AA806" s="34"/>
      <c r="AB806" s="32"/>
      <c r="AC806" s="36">
        <v>1065600</v>
      </c>
      <c r="AD806" s="36"/>
      <c r="AE806" s="28" t="s">
        <v>95</v>
      </c>
      <c r="AF806" s="40">
        <f t="shared" si="0"/>
        <v>22</v>
      </c>
      <c r="AG806" s="40">
        <f t="shared" si="1"/>
        <v>5</v>
      </c>
      <c r="AH806" s="40" t="str">
        <f t="shared" si="2"/>
        <v>569483157225</v>
      </c>
      <c r="AI806" s="44">
        <f t="shared" si="3"/>
        <v>1065600</v>
      </c>
      <c r="AJ806" s="47" t="str">
        <f>IF(AD806&lt;10000,IFERROR(VLOOKUP(AH806,'BK06'!$X$9:$Y$1196,2,0),""),AD806)</f>
        <v/>
      </c>
      <c r="AK806" s="49" t="str">
        <f>IFERROR(VLOOKUP(AH806,'BK06'!$X$9:$Z$1164,3,0),"")</f>
        <v/>
      </c>
      <c r="AL806" s="40"/>
      <c r="AM806" s="51" t="str">
        <f t="shared" si="14"/>
        <v>QK co HDBH so 569483157 can phai dong phi 1065600d vao ngay 22/5. Vui long lien he TVV de duoc ho tro thu phi!</v>
      </c>
      <c r="AN806" s="54" t="str">
        <f t="shared" si="5"/>
        <v>0867093868</v>
      </c>
    </row>
    <row r="807" spans="1:40" ht="13.5" customHeight="1">
      <c r="A807" s="25">
        <v>802</v>
      </c>
      <c r="B807" s="28" t="s">
        <v>74</v>
      </c>
      <c r="C807" s="28"/>
      <c r="D807" s="32" t="s">
        <v>80</v>
      </c>
      <c r="E807" s="28" t="s">
        <v>82</v>
      </c>
      <c r="F807" s="32" t="s">
        <v>7749</v>
      </c>
      <c r="G807" s="28" t="s">
        <v>98</v>
      </c>
      <c r="H807" s="32" t="s">
        <v>9553</v>
      </c>
      <c r="I807" s="28" t="s">
        <v>100</v>
      </c>
      <c r="J807" s="32" t="s">
        <v>227</v>
      </c>
      <c r="K807" s="28" t="s">
        <v>226</v>
      </c>
      <c r="L807" s="28" t="s">
        <v>89</v>
      </c>
      <c r="M807" s="34">
        <v>41745</v>
      </c>
      <c r="N807" s="34"/>
      <c r="O807" s="28" t="s">
        <v>9882</v>
      </c>
      <c r="P807" s="28" t="s">
        <v>9883</v>
      </c>
      <c r="Q807" s="28" t="s">
        <v>9884</v>
      </c>
      <c r="R807" s="28"/>
      <c r="S807" s="28"/>
      <c r="T807" s="28" t="s">
        <v>9885</v>
      </c>
      <c r="U807" s="28" t="s">
        <v>9886</v>
      </c>
      <c r="V807" s="28"/>
      <c r="W807" s="34">
        <v>43607</v>
      </c>
      <c r="X807" s="34">
        <v>43637</v>
      </c>
      <c r="Y807" s="36">
        <v>1080120</v>
      </c>
      <c r="Z807" s="36"/>
      <c r="AA807" s="34"/>
      <c r="AB807" s="32"/>
      <c r="AC807" s="36">
        <v>1080120</v>
      </c>
      <c r="AD807" s="36"/>
      <c r="AE807" s="28" t="s">
        <v>95</v>
      </c>
      <c r="AF807" s="40">
        <f t="shared" si="0"/>
        <v>22</v>
      </c>
      <c r="AG807" s="40">
        <f t="shared" si="1"/>
        <v>5</v>
      </c>
      <c r="AH807" s="40" t="str">
        <f t="shared" si="2"/>
        <v>569483804225</v>
      </c>
      <c r="AI807" s="44">
        <f t="shared" si="3"/>
        <v>1080120</v>
      </c>
      <c r="AJ807" s="47" t="str">
        <f>IF(AD807&lt;10000,IFERROR(VLOOKUP(AH807,'BK06'!$X$9:$Y$1196,2,0),""),AD807)</f>
        <v/>
      </c>
      <c r="AK807" s="49" t="str">
        <f>IFERROR(VLOOKUP(AH807,'BK06'!$X$9:$Z$1164,3,0),"")</f>
        <v/>
      </c>
      <c r="AL807" s="40"/>
      <c r="AM807" s="51" t="str">
        <f t="shared" si="14"/>
        <v>QK co HDBH so 569483804 can phai dong phi 1080120d vao ngay 22/5. Vui long lien he TVV de duoc ho tro thu phi!</v>
      </c>
      <c r="AN807" s="54" t="str">
        <f t="shared" si="5"/>
        <v>0374992689</v>
      </c>
    </row>
    <row r="808" spans="1:40" ht="13.5" customHeight="1">
      <c r="A808" s="25">
        <v>803</v>
      </c>
      <c r="B808" s="28" t="s">
        <v>74</v>
      </c>
      <c r="C808" s="28"/>
      <c r="D808" s="32" t="s">
        <v>80</v>
      </c>
      <c r="E808" s="28" t="s">
        <v>82</v>
      </c>
      <c r="F808" s="32" t="s">
        <v>7749</v>
      </c>
      <c r="G808" s="28" t="s">
        <v>98</v>
      </c>
      <c r="H808" s="32" t="s">
        <v>9553</v>
      </c>
      <c r="I808" s="28" t="s">
        <v>100</v>
      </c>
      <c r="J808" s="32" t="s">
        <v>227</v>
      </c>
      <c r="K808" s="28" t="s">
        <v>226</v>
      </c>
      <c r="L808" s="28" t="s">
        <v>89</v>
      </c>
      <c r="M808" s="34">
        <v>41745</v>
      </c>
      <c r="N808" s="34"/>
      <c r="O808" s="28" t="s">
        <v>9887</v>
      </c>
      <c r="P808" s="28" t="s">
        <v>226</v>
      </c>
      <c r="Q808" s="28" t="s">
        <v>9888</v>
      </c>
      <c r="R808" s="28"/>
      <c r="S808" s="28"/>
      <c r="T808" s="28" t="s">
        <v>5300</v>
      </c>
      <c r="U808" s="28" t="s">
        <v>9889</v>
      </c>
      <c r="V808" s="28"/>
      <c r="W808" s="34">
        <v>43612</v>
      </c>
      <c r="X808" s="34">
        <v>43642</v>
      </c>
      <c r="Y808" s="36">
        <v>1500000</v>
      </c>
      <c r="Z808" s="36"/>
      <c r="AA808" s="34"/>
      <c r="AB808" s="32"/>
      <c r="AC808" s="36"/>
      <c r="AD808" s="36"/>
      <c r="AE808" s="28" t="s">
        <v>95</v>
      </c>
      <c r="AF808" s="40">
        <f t="shared" si="0"/>
        <v>27</v>
      </c>
      <c r="AG808" s="40">
        <f t="shared" si="1"/>
        <v>5</v>
      </c>
      <c r="AH808" s="40" t="str">
        <f t="shared" si="2"/>
        <v>569488805275</v>
      </c>
      <c r="AI808" s="44" t="str">
        <f t="shared" si="3"/>
        <v/>
      </c>
      <c r="AJ808" s="47" t="str">
        <f>IF(AD808&lt;10000,IFERROR(VLOOKUP(AH808,'BK06'!$X$9:$Y$1196,2,0),""),AD808)</f>
        <v/>
      </c>
      <c r="AK808" s="49" t="str">
        <f>IFERROR(VLOOKUP(AH808,'BK06'!$X$9:$Z$1164,3,0),"")</f>
        <v/>
      </c>
      <c r="AL808" s="40"/>
      <c r="AM808" s="51" t="str">
        <f t="shared" si="14"/>
        <v>QK co HDBH so 569488805 can phai dong phi 1500000d vao ngay 27/5. Vui long lien he TVV de duoc ho tro thu phi!</v>
      </c>
      <c r="AN808" s="54" t="str">
        <f t="shared" si="5"/>
        <v>0976680670</v>
      </c>
    </row>
    <row r="809" spans="1:40" ht="13.5" customHeight="1">
      <c r="A809" s="25">
        <v>804</v>
      </c>
      <c r="B809" s="28" t="s">
        <v>74</v>
      </c>
      <c r="C809" s="28"/>
      <c r="D809" s="32" t="s">
        <v>80</v>
      </c>
      <c r="E809" s="28" t="s">
        <v>82</v>
      </c>
      <c r="F809" s="32" t="s">
        <v>7749</v>
      </c>
      <c r="G809" s="28" t="s">
        <v>98</v>
      </c>
      <c r="H809" s="32" t="s">
        <v>9553</v>
      </c>
      <c r="I809" s="28" t="s">
        <v>100</v>
      </c>
      <c r="J809" s="32" t="s">
        <v>227</v>
      </c>
      <c r="K809" s="28" t="s">
        <v>226</v>
      </c>
      <c r="L809" s="28" t="s">
        <v>89</v>
      </c>
      <c r="M809" s="34">
        <v>41745</v>
      </c>
      <c r="N809" s="34"/>
      <c r="O809" s="28" t="s">
        <v>3319</v>
      </c>
      <c r="P809" s="28" t="s">
        <v>494</v>
      </c>
      <c r="Q809" s="28" t="s">
        <v>9544</v>
      </c>
      <c r="R809" s="28"/>
      <c r="S809" s="28"/>
      <c r="T809" s="28" t="s">
        <v>9890</v>
      </c>
      <c r="U809" s="28" t="s">
        <v>3318</v>
      </c>
      <c r="V809" s="28"/>
      <c r="W809" s="34">
        <v>43614</v>
      </c>
      <c r="X809" s="34">
        <v>43797</v>
      </c>
      <c r="Y809" s="36">
        <v>3010584</v>
      </c>
      <c r="Z809" s="36">
        <v>3010584</v>
      </c>
      <c r="AA809" s="34">
        <v>43602</v>
      </c>
      <c r="AB809" s="32"/>
      <c r="AC809" s="36">
        <v>3010584</v>
      </c>
      <c r="AD809" s="36"/>
      <c r="AE809" s="28" t="s">
        <v>95</v>
      </c>
      <c r="AF809" s="40">
        <f t="shared" si="0"/>
        <v>29</v>
      </c>
      <c r="AG809" s="40">
        <f t="shared" si="1"/>
        <v>5</v>
      </c>
      <c r="AH809" s="40" t="str">
        <f t="shared" si="2"/>
        <v>569149064295</v>
      </c>
      <c r="AI809" s="44">
        <f t="shared" si="3"/>
        <v>3010584</v>
      </c>
      <c r="AJ809" s="47">
        <f>IF(AD809&lt;10000,IFERROR(VLOOKUP(AH809,'BK06'!$X$9:$Y$1196,2,0),""),AD809)</f>
        <v>3010584</v>
      </c>
      <c r="AK809" s="49" t="str">
        <f>IFERROR(VLOOKUP(AH809,'BK06'!$X$9:$Z$1164,3,0),"")</f>
        <v>AC/018P-0350543</v>
      </c>
      <c r="AL809" s="40"/>
      <c r="AM809" s="51" t="str">
        <f t="shared" si="14"/>
        <v>QK co HDBH so 569149064 can phai dong phi 3010584d vao ngay 29/5. Vui long lien he TVV de duoc ho tro thu phi!</v>
      </c>
      <c r="AN809" s="54" t="str">
        <f t="shared" si="5"/>
        <v>01672570965</v>
      </c>
    </row>
    <row r="810" spans="1:40" ht="13.5" customHeight="1">
      <c r="A810" s="25">
        <v>805</v>
      </c>
      <c r="B810" s="28" t="s">
        <v>74</v>
      </c>
      <c r="C810" s="28"/>
      <c r="D810" s="32" t="s">
        <v>80</v>
      </c>
      <c r="E810" s="28" t="s">
        <v>82</v>
      </c>
      <c r="F810" s="32" t="s">
        <v>7749</v>
      </c>
      <c r="G810" s="28" t="s">
        <v>98</v>
      </c>
      <c r="H810" s="32" t="s">
        <v>9553</v>
      </c>
      <c r="I810" s="28" t="s">
        <v>100</v>
      </c>
      <c r="J810" s="32" t="s">
        <v>542</v>
      </c>
      <c r="K810" s="28" t="s">
        <v>541</v>
      </c>
      <c r="L810" s="28" t="s">
        <v>89</v>
      </c>
      <c r="M810" s="34">
        <v>41745</v>
      </c>
      <c r="N810" s="34"/>
      <c r="O810" s="28" t="s">
        <v>545</v>
      </c>
      <c r="P810" s="28" t="s">
        <v>546</v>
      </c>
      <c r="Q810" s="28" t="s">
        <v>9656</v>
      </c>
      <c r="R810" s="28"/>
      <c r="S810" s="28"/>
      <c r="T810" s="28" t="s">
        <v>9891</v>
      </c>
      <c r="U810" s="28" t="s">
        <v>544</v>
      </c>
      <c r="V810" s="28"/>
      <c r="W810" s="34">
        <v>43575</v>
      </c>
      <c r="X810" s="34">
        <v>43940</v>
      </c>
      <c r="Y810" s="36">
        <v>10199232</v>
      </c>
      <c r="Z810" s="36">
        <v>10199232</v>
      </c>
      <c r="AA810" s="34">
        <v>43596</v>
      </c>
      <c r="AB810" s="32"/>
      <c r="AC810" s="36">
        <v>10199232</v>
      </c>
      <c r="AD810" s="36"/>
      <c r="AE810" s="28" t="s">
        <v>95</v>
      </c>
      <c r="AF810" s="40">
        <f t="shared" si="0"/>
        <v>20</v>
      </c>
      <c r="AG810" s="40">
        <f t="shared" si="1"/>
        <v>4</v>
      </c>
      <c r="AH810" s="40" t="str">
        <f t="shared" si="2"/>
        <v>569010956204</v>
      </c>
      <c r="AI810" s="44">
        <f t="shared" si="3"/>
        <v>10199232</v>
      </c>
      <c r="AJ810" s="47">
        <f>IF(AD810&lt;10000,IFERROR(VLOOKUP(AH810,'BK06'!$X$9:$Y$1196,2,0),""),AD810)</f>
        <v>10199232</v>
      </c>
      <c r="AK810" s="49" t="str">
        <f>IFERROR(VLOOKUP(AH810,'BK06'!$X$9:$Z$1164,3,0),"")</f>
        <v>AC/018P-0349298</v>
      </c>
      <c r="AL810" s="40"/>
      <c r="AM810" s="51" t="str">
        <f t="shared" si="14"/>
        <v>QK co HDBH so 569010956 can phai dong phi 10199232d vao ngay 20/4. Vui long lien he TVV de duoc ho tro thu phi!</v>
      </c>
      <c r="AN810" s="54" t="str">
        <f t="shared" si="5"/>
        <v>09879690452</v>
      </c>
    </row>
    <row r="811" spans="1:40" ht="13.5" customHeight="1">
      <c r="A811" s="25">
        <v>806</v>
      </c>
      <c r="B811" s="28" t="s">
        <v>74</v>
      </c>
      <c r="C811" s="28"/>
      <c r="D811" s="32" t="s">
        <v>80</v>
      </c>
      <c r="E811" s="28" t="s">
        <v>82</v>
      </c>
      <c r="F811" s="32" t="s">
        <v>7749</v>
      </c>
      <c r="G811" s="28" t="s">
        <v>98</v>
      </c>
      <c r="H811" s="32" t="s">
        <v>9553</v>
      </c>
      <c r="I811" s="28" t="s">
        <v>100</v>
      </c>
      <c r="J811" s="32" t="s">
        <v>542</v>
      </c>
      <c r="K811" s="28" t="s">
        <v>541</v>
      </c>
      <c r="L811" s="28" t="s">
        <v>89</v>
      </c>
      <c r="M811" s="34">
        <v>41745</v>
      </c>
      <c r="N811" s="34"/>
      <c r="O811" s="28" t="s">
        <v>3326</v>
      </c>
      <c r="P811" s="28" t="s">
        <v>777</v>
      </c>
      <c r="Q811" s="28" t="s">
        <v>9566</v>
      </c>
      <c r="R811" s="28" t="s">
        <v>8594</v>
      </c>
      <c r="S811" s="28"/>
      <c r="T811" s="28" t="s">
        <v>9892</v>
      </c>
      <c r="U811" s="28" t="s">
        <v>3325</v>
      </c>
      <c r="V811" s="28"/>
      <c r="W811" s="34">
        <v>43603</v>
      </c>
      <c r="X811" s="34">
        <v>43968</v>
      </c>
      <c r="Y811" s="36">
        <v>12011320</v>
      </c>
      <c r="Z811" s="36">
        <v>12011320</v>
      </c>
      <c r="AA811" s="34">
        <v>43609</v>
      </c>
      <c r="AB811" s="32"/>
      <c r="AC811" s="36">
        <v>12011320</v>
      </c>
      <c r="AD811" s="36"/>
      <c r="AE811" s="28" t="s">
        <v>95</v>
      </c>
      <c r="AF811" s="40">
        <f t="shared" si="0"/>
        <v>18</v>
      </c>
      <c r="AG811" s="40">
        <f t="shared" si="1"/>
        <v>5</v>
      </c>
      <c r="AH811" s="40" t="str">
        <f t="shared" si="2"/>
        <v>569241052185</v>
      </c>
      <c r="AI811" s="44">
        <f t="shared" si="3"/>
        <v>12011320</v>
      </c>
      <c r="AJ811" s="47">
        <f>IF(AD811&lt;10000,IFERROR(VLOOKUP(AH811,'BK06'!$X$9:$Y$1196,2,0),""),AD811)</f>
        <v>12011320</v>
      </c>
      <c r="AK811" s="49" t="str">
        <f>IFERROR(VLOOKUP(AH811,'BK06'!$X$9:$Z$1164,3,0),"")</f>
        <v>AC/018P-0350544</v>
      </c>
      <c r="AL811" s="40"/>
      <c r="AM811" s="51" t="str">
        <f t="shared" si="14"/>
        <v>QK co HDBH so 569241052 can phai dong phi 12011320d vao ngay 18/5. Vui long lien he TVV de duoc ho tro thu phi!</v>
      </c>
      <c r="AN811" s="54" t="str">
        <f t="shared" si="5"/>
        <v>09888361930987702099</v>
      </c>
    </row>
    <row r="812" spans="1:40" ht="13.5" customHeight="1">
      <c r="A812" s="25">
        <v>807</v>
      </c>
      <c r="B812" s="28" t="s">
        <v>74</v>
      </c>
      <c r="C812" s="28"/>
      <c r="D812" s="32" t="s">
        <v>80</v>
      </c>
      <c r="E812" s="28" t="s">
        <v>82</v>
      </c>
      <c r="F812" s="32" t="s">
        <v>7749</v>
      </c>
      <c r="G812" s="28" t="s">
        <v>98</v>
      </c>
      <c r="H812" s="32" t="s">
        <v>9553</v>
      </c>
      <c r="I812" s="28" t="s">
        <v>100</v>
      </c>
      <c r="J812" s="32" t="s">
        <v>542</v>
      </c>
      <c r="K812" s="28" t="s">
        <v>541</v>
      </c>
      <c r="L812" s="28" t="s">
        <v>89</v>
      </c>
      <c r="M812" s="34">
        <v>41745</v>
      </c>
      <c r="N812" s="34"/>
      <c r="O812" s="28" t="s">
        <v>3329</v>
      </c>
      <c r="P812" s="28" t="s">
        <v>219</v>
      </c>
      <c r="Q812" s="28" t="s">
        <v>9667</v>
      </c>
      <c r="R812" s="28" t="s">
        <v>5295</v>
      </c>
      <c r="S812" s="28"/>
      <c r="T812" s="28"/>
      <c r="U812" s="28" t="s">
        <v>3327</v>
      </c>
      <c r="V812" s="28" t="s">
        <v>3327</v>
      </c>
      <c r="W812" s="34">
        <v>43605</v>
      </c>
      <c r="X812" s="34">
        <v>43635</v>
      </c>
      <c r="Y812" s="36">
        <v>2121200</v>
      </c>
      <c r="Z812" s="36">
        <v>2121200</v>
      </c>
      <c r="AA812" s="34">
        <v>43602</v>
      </c>
      <c r="AB812" s="32"/>
      <c r="AC812" s="36">
        <v>2121200</v>
      </c>
      <c r="AD812" s="36"/>
      <c r="AE812" s="28" t="s">
        <v>180</v>
      </c>
      <c r="AF812" s="40">
        <f t="shared" si="0"/>
        <v>20</v>
      </c>
      <c r="AG812" s="40">
        <f t="shared" si="1"/>
        <v>5</v>
      </c>
      <c r="AH812" s="40" t="str">
        <f t="shared" si="2"/>
        <v>02408700000043205</v>
      </c>
      <c r="AI812" s="44">
        <f t="shared" si="3"/>
        <v>2121200</v>
      </c>
      <c r="AJ812" s="47">
        <f>IF(AD812&lt;10000,IFERROR(VLOOKUP(AH812,'BK06'!$X$9:$Y$1196,2,0),""),AD812)</f>
        <v>2121200</v>
      </c>
      <c r="AK812" s="49">
        <f>IFERROR(VLOOKUP(AH812,'BK06'!$X$9:$Z$1164,3,0),"")</f>
        <v>0</v>
      </c>
      <c r="AL812" s="40"/>
      <c r="AM812" s="51" t="str">
        <f t="shared" si="14"/>
        <v>QK co HDBH so 02408700000043 can phai dong phi 2121200d vao ngay 20/5. Vui long lien he TVV de duoc ho tro thu phi!</v>
      </c>
      <c r="AN812" s="54" t="str">
        <f t="shared" si="5"/>
        <v>0366363828</v>
      </c>
    </row>
    <row r="813" spans="1:40" ht="13.5" customHeight="1">
      <c r="A813" s="25">
        <v>808</v>
      </c>
      <c r="B813" s="28" t="s">
        <v>74</v>
      </c>
      <c r="C813" s="28"/>
      <c r="D813" s="32" t="s">
        <v>80</v>
      </c>
      <c r="E813" s="28" t="s">
        <v>82</v>
      </c>
      <c r="F813" s="32" t="s">
        <v>7749</v>
      </c>
      <c r="G813" s="28" t="s">
        <v>98</v>
      </c>
      <c r="H813" s="32" t="s">
        <v>9553</v>
      </c>
      <c r="I813" s="28" t="s">
        <v>100</v>
      </c>
      <c r="J813" s="32" t="s">
        <v>542</v>
      </c>
      <c r="K813" s="28" t="s">
        <v>541</v>
      </c>
      <c r="L813" s="28" t="s">
        <v>89</v>
      </c>
      <c r="M813" s="34">
        <v>41745</v>
      </c>
      <c r="N813" s="34"/>
      <c r="O813" s="28" t="s">
        <v>3336</v>
      </c>
      <c r="P813" s="28" t="s">
        <v>3337</v>
      </c>
      <c r="Q813" s="28" t="s">
        <v>9566</v>
      </c>
      <c r="R813" s="28"/>
      <c r="S813" s="28"/>
      <c r="T813" s="28" t="s">
        <v>9893</v>
      </c>
      <c r="U813" s="28" t="s">
        <v>3335</v>
      </c>
      <c r="V813" s="28"/>
      <c r="W813" s="34">
        <v>43607</v>
      </c>
      <c r="X813" s="34">
        <v>43972</v>
      </c>
      <c r="Y813" s="36">
        <v>7065656</v>
      </c>
      <c r="Z813" s="36">
        <v>7065656</v>
      </c>
      <c r="AA813" s="34">
        <v>43609</v>
      </c>
      <c r="AB813" s="32"/>
      <c r="AC813" s="36">
        <v>7065656</v>
      </c>
      <c r="AD813" s="36"/>
      <c r="AE813" s="28" t="s">
        <v>95</v>
      </c>
      <c r="AF813" s="40">
        <f t="shared" si="0"/>
        <v>22</v>
      </c>
      <c r="AG813" s="40">
        <f t="shared" si="1"/>
        <v>5</v>
      </c>
      <c r="AH813" s="40" t="str">
        <f t="shared" si="2"/>
        <v>569034320225</v>
      </c>
      <c r="AI813" s="44">
        <f t="shared" si="3"/>
        <v>7065656</v>
      </c>
      <c r="AJ813" s="47">
        <f>IF(AD813&lt;10000,IFERROR(VLOOKUP(AH813,'BK06'!$X$9:$Y$1196,2,0),""),AD813)</f>
        <v>7065656</v>
      </c>
      <c r="AK813" s="49" t="str">
        <f>IFERROR(VLOOKUP(AH813,'BK06'!$X$9:$Z$1164,3,0),"")</f>
        <v>AC/018P-0350546</v>
      </c>
      <c r="AL813" s="40"/>
      <c r="AM813" s="51" t="str">
        <f t="shared" si="14"/>
        <v>QK co HDBH so 569034320 can phai dong phi 7065656d vao ngay 22/5. Vui long lien he TVV de duoc ho tro thu phi!</v>
      </c>
      <c r="AN813" s="54" t="str">
        <f t="shared" si="5"/>
        <v>01658622908</v>
      </c>
    </row>
    <row r="814" spans="1:40" ht="13.5" customHeight="1">
      <c r="A814" s="25">
        <v>809</v>
      </c>
      <c r="B814" s="28" t="s">
        <v>74</v>
      </c>
      <c r="C814" s="28"/>
      <c r="D814" s="32" t="s">
        <v>80</v>
      </c>
      <c r="E814" s="28" t="s">
        <v>82</v>
      </c>
      <c r="F814" s="32" t="s">
        <v>7749</v>
      </c>
      <c r="G814" s="28" t="s">
        <v>98</v>
      </c>
      <c r="H814" s="32" t="s">
        <v>9553</v>
      </c>
      <c r="I814" s="28" t="s">
        <v>100</v>
      </c>
      <c r="J814" s="32" t="s">
        <v>548</v>
      </c>
      <c r="K814" s="28" t="s">
        <v>547</v>
      </c>
      <c r="L814" s="28" t="s">
        <v>89</v>
      </c>
      <c r="M814" s="34">
        <v>41772</v>
      </c>
      <c r="N814" s="34"/>
      <c r="O814" s="28" t="s">
        <v>551</v>
      </c>
      <c r="P814" s="28" t="s">
        <v>552</v>
      </c>
      <c r="Q814" s="28" t="s">
        <v>9894</v>
      </c>
      <c r="R814" s="28"/>
      <c r="S814" s="28"/>
      <c r="T814" s="28" t="s">
        <v>9895</v>
      </c>
      <c r="U814" s="28" t="s">
        <v>550</v>
      </c>
      <c r="V814" s="28"/>
      <c r="W814" s="34">
        <v>43582</v>
      </c>
      <c r="X814" s="34">
        <v>43672</v>
      </c>
      <c r="Y814" s="36">
        <v>2000000</v>
      </c>
      <c r="Z814" s="36">
        <v>2000000</v>
      </c>
      <c r="AA814" s="34">
        <v>43607</v>
      </c>
      <c r="AB814" s="32"/>
      <c r="AC814" s="36">
        <v>2000000</v>
      </c>
      <c r="AD814" s="36"/>
      <c r="AE814" s="28" t="s">
        <v>95</v>
      </c>
      <c r="AF814" s="40">
        <f t="shared" si="0"/>
        <v>27</v>
      </c>
      <c r="AG814" s="40">
        <f t="shared" si="1"/>
        <v>4</v>
      </c>
      <c r="AH814" s="40" t="str">
        <f t="shared" si="2"/>
        <v>569187483274</v>
      </c>
      <c r="AI814" s="44">
        <f t="shared" si="3"/>
        <v>2000000</v>
      </c>
      <c r="AJ814" s="47">
        <f>IF(AD814&lt;10000,IFERROR(VLOOKUP(AH814,'BK06'!$X$9:$Y$1196,2,0),""),AD814)</f>
        <v>2000000</v>
      </c>
      <c r="AK814" s="49" t="str">
        <f>IFERROR(VLOOKUP(AH814,'BK06'!$X$9:$Z$1164,3,0),"")</f>
        <v>AC/018P-0349312</v>
      </c>
      <c r="AL814" s="40"/>
      <c r="AM814" s="51" t="str">
        <f t="shared" si="14"/>
        <v>QK co HDBH so 569187483 can phai dong phi 2000000d vao ngay 27/4. Vui long lien he TVV de duoc ho tro thu phi!</v>
      </c>
      <c r="AN814" s="54" t="str">
        <f t="shared" si="5"/>
        <v>0979357378</v>
      </c>
    </row>
    <row r="815" spans="1:40" ht="13.5" customHeight="1">
      <c r="A815" s="25">
        <v>810</v>
      </c>
      <c r="B815" s="28" t="s">
        <v>74</v>
      </c>
      <c r="C815" s="28"/>
      <c r="D815" s="32" t="s">
        <v>80</v>
      </c>
      <c r="E815" s="28" t="s">
        <v>82</v>
      </c>
      <c r="F815" s="32" t="s">
        <v>7749</v>
      </c>
      <c r="G815" s="28" t="s">
        <v>98</v>
      </c>
      <c r="H815" s="32" t="s">
        <v>9553</v>
      </c>
      <c r="I815" s="28" t="s">
        <v>100</v>
      </c>
      <c r="J815" s="32" t="s">
        <v>548</v>
      </c>
      <c r="K815" s="28" t="s">
        <v>547</v>
      </c>
      <c r="L815" s="28" t="s">
        <v>89</v>
      </c>
      <c r="M815" s="34">
        <v>41772</v>
      </c>
      <c r="N815" s="34"/>
      <c r="O815" s="28" t="s">
        <v>556</v>
      </c>
      <c r="P815" s="28" t="s">
        <v>557</v>
      </c>
      <c r="Q815" s="28" t="s">
        <v>9896</v>
      </c>
      <c r="R815" s="28" t="s">
        <v>9897</v>
      </c>
      <c r="S815" s="28"/>
      <c r="T815" s="28" t="s">
        <v>9898</v>
      </c>
      <c r="U815" s="28" t="s">
        <v>555</v>
      </c>
      <c r="V815" s="28"/>
      <c r="W815" s="34">
        <v>43583</v>
      </c>
      <c r="X815" s="34">
        <v>43612</v>
      </c>
      <c r="Y815" s="36">
        <v>1200000</v>
      </c>
      <c r="Z815" s="36">
        <v>1200000</v>
      </c>
      <c r="AA815" s="34">
        <v>43609</v>
      </c>
      <c r="AB815" s="32"/>
      <c r="AC815" s="36">
        <v>1200000</v>
      </c>
      <c r="AD815" s="36"/>
      <c r="AE815" s="28" t="s">
        <v>95</v>
      </c>
      <c r="AF815" s="40">
        <f t="shared" si="0"/>
        <v>28</v>
      </c>
      <c r="AG815" s="40">
        <f t="shared" si="1"/>
        <v>4</v>
      </c>
      <c r="AH815" s="40" t="str">
        <f t="shared" si="2"/>
        <v>569268207284</v>
      </c>
      <c r="AI815" s="44">
        <f t="shared" si="3"/>
        <v>1200000</v>
      </c>
      <c r="AJ815" s="47">
        <f>IF(AD815&lt;10000,IFERROR(VLOOKUP(AH815,'BK06'!$X$9:$Y$1196,2,0),""),AD815)</f>
        <v>1200000</v>
      </c>
      <c r="AK815" s="49" t="str">
        <f>IFERROR(VLOOKUP(AH815,'BK06'!$X$9:$Z$1164,3,0),"")</f>
        <v>AC/018P-0349313</v>
      </c>
      <c r="AL815" s="40"/>
      <c r="AM815" s="51" t="str">
        <f t="shared" si="14"/>
        <v>QK co HDBH so 569268207 can phai dong phi 1200000d vao ngay 28/4. Vui long lien he TVV de duoc ho tro thu phi!</v>
      </c>
      <c r="AN815" s="54" t="str">
        <f t="shared" si="5"/>
        <v>016641563630904062938</v>
      </c>
    </row>
    <row r="816" spans="1:40" ht="13.5" customHeight="1">
      <c r="A816" s="25">
        <v>811</v>
      </c>
      <c r="B816" s="28" t="s">
        <v>74</v>
      </c>
      <c r="C816" s="28"/>
      <c r="D816" s="32" t="s">
        <v>80</v>
      </c>
      <c r="E816" s="28" t="s">
        <v>82</v>
      </c>
      <c r="F816" s="32" t="s">
        <v>7749</v>
      </c>
      <c r="G816" s="28" t="s">
        <v>98</v>
      </c>
      <c r="H816" s="32" t="s">
        <v>9553</v>
      </c>
      <c r="I816" s="28" t="s">
        <v>100</v>
      </c>
      <c r="J816" s="32" t="s">
        <v>548</v>
      </c>
      <c r="K816" s="28" t="s">
        <v>547</v>
      </c>
      <c r="L816" s="28" t="s">
        <v>89</v>
      </c>
      <c r="M816" s="34">
        <v>41772</v>
      </c>
      <c r="N816" s="34"/>
      <c r="O816" s="28" t="s">
        <v>3342</v>
      </c>
      <c r="P816" s="28" t="s">
        <v>3343</v>
      </c>
      <c r="Q816" s="28" t="s">
        <v>9899</v>
      </c>
      <c r="R816" s="28"/>
      <c r="S816" s="28"/>
      <c r="T816" s="28" t="s">
        <v>9900</v>
      </c>
      <c r="U816" s="28" t="s">
        <v>3340</v>
      </c>
      <c r="V816" s="28"/>
      <c r="W816" s="34">
        <v>43595</v>
      </c>
      <c r="X816" s="34">
        <v>43625</v>
      </c>
      <c r="Y816" s="36">
        <v>502600</v>
      </c>
      <c r="Z816" s="36">
        <v>502600</v>
      </c>
      <c r="AA816" s="34">
        <v>43607</v>
      </c>
      <c r="AB816" s="32"/>
      <c r="AC816" s="36">
        <v>502600</v>
      </c>
      <c r="AD816" s="36"/>
      <c r="AE816" s="28" t="s">
        <v>95</v>
      </c>
      <c r="AF816" s="40">
        <f t="shared" si="0"/>
        <v>10</v>
      </c>
      <c r="AG816" s="40">
        <f t="shared" si="1"/>
        <v>5</v>
      </c>
      <c r="AH816" s="40" t="str">
        <f t="shared" si="2"/>
        <v>568699534105</v>
      </c>
      <c r="AI816" s="44">
        <f t="shared" si="3"/>
        <v>502600</v>
      </c>
      <c r="AJ816" s="47">
        <f>IF(AD816&lt;10000,IFERROR(VLOOKUP(AH816,'BK06'!$X$9:$Y$1196,2,0),""),AD816)</f>
        <v>502600</v>
      </c>
      <c r="AK816" s="49">
        <f>IFERROR(VLOOKUP(AH816,'BK06'!$X$9:$Z$1164,3,0),"")</f>
        <v>0</v>
      </c>
      <c r="AL816" s="40"/>
      <c r="AM816" s="51" t="str">
        <f t="shared" si="14"/>
        <v>QK co HDBH so 568699534 can phai dong phi 502600d vao ngay 10/5. Vui long lien he TVV de duoc ho tro thu phi!</v>
      </c>
      <c r="AN816" s="54" t="str">
        <f t="shared" si="5"/>
        <v>0983185738</v>
      </c>
    </row>
    <row r="817" spans="1:40" ht="13.5" customHeight="1">
      <c r="A817" s="25">
        <v>812</v>
      </c>
      <c r="B817" s="28" t="s">
        <v>74</v>
      </c>
      <c r="C817" s="28"/>
      <c r="D817" s="32" t="s">
        <v>80</v>
      </c>
      <c r="E817" s="28" t="s">
        <v>82</v>
      </c>
      <c r="F817" s="32" t="s">
        <v>7749</v>
      </c>
      <c r="G817" s="28" t="s">
        <v>98</v>
      </c>
      <c r="H817" s="32" t="s">
        <v>9553</v>
      </c>
      <c r="I817" s="28" t="s">
        <v>100</v>
      </c>
      <c r="J817" s="32" t="s">
        <v>548</v>
      </c>
      <c r="K817" s="28" t="s">
        <v>547</v>
      </c>
      <c r="L817" s="28" t="s">
        <v>89</v>
      </c>
      <c r="M817" s="34">
        <v>41772</v>
      </c>
      <c r="N817" s="34"/>
      <c r="O817" s="28" t="s">
        <v>3348</v>
      </c>
      <c r="P817" s="28" t="s">
        <v>547</v>
      </c>
      <c r="Q817" s="28" t="s">
        <v>7847</v>
      </c>
      <c r="R817" s="28"/>
      <c r="S817" s="28"/>
      <c r="T817" s="28" t="s">
        <v>5248</v>
      </c>
      <c r="U817" s="28" t="s">
        <v>3347</v>
      </c>
      <c r="V817" s="28"/>
      <c r="W817" s="34">
        <v>43598</v>
      </c>
      <c r="X817" s="34">
        <v>43628</v>
      </c>
      <c r="Y817" s="36">
        <v>838334</v>
      </c>
      <c r="Z817" s="36">
        <v>838334</v>
      </c>
      <c r="AA817" s="34">
        <v>43607</v>
      </c>
      <c r="AB817" s="32"/>
      <c r="AC817" s="36">
        <v>838334</v>
      </c>
      <c r="AD817" s="36"/>
      <c r="AE817" s="28" t="s">
        <v>95</v>
      </c>
      <c r="AF817" s="40">
        <f t="shared" si="0"/>
        <v>13</v>
      </c>
      <c r="AG817" s="40">
        <f t="shared" si="1"/>
        <v>5</v>
      </c>
      <c r="AH817" s="40" t="str">
        <f t="shared" si="2"/>
        <v>568579269135</v>
      </c>
      <c r="AI817" s="44">
        <f t="shared" si="3"/>
        <v>838334</v>
      </c>
      <c r="AJ817" s="47">
        <f>IF(AD817&lt;10000,IFERROR(VLOOKUP(AH817,'BK06'!$X$9:$Y$1196,2,0),""),AD817)</f>
        <v>838334</v>
      </c>
      <c r="AK817" s="49">
        <f>IFERROR(VLOOKUP(AH817,'BK06'!$X$9:$Z$1164,3,0),"")</f>
        <v>0</v>
      </c>
      <c r="AL817" s="40"/>
      <c r="AM817" s="51" t="str">
        <f t="shared" si="14"/>
        <v>QK co HDBH so 568579269 can phai dong phi 838334d vao ngay 13/5. Vui long lien he TVV de duoc ho tro thu phi!</v>
      </c>
      <c r="AN817" s="54" t="str">
        <f t="shared" si="5"/>
        <v>0912493262</v>
      </c>
    </row>
    <row r="818" spans="1:40" ht="13.5" customHeight="1">
      <c r="A818" s="25">
        <v>813</v>
      </c>
      <c r="B818" s="28" t="s">
        <v>74</v>
      </c>
      <c r="C818" s="28"/>
      <c r="D818" s="32" t="s">
        <v>80</v>
      </c>
      <c r="E818" s="28" t="s">
        <v>82</v>
      </c>
      <c r="F818" s="32" t="s">
        <v>7749</v>
      </c>
      <c r="G818" s="28" t="s">
        <v>98</v>
      </c>
      <c r="H818" s="32" t="s">
        <v>9553</v>
      </c>
      <c r="I818" s="28" t="s">
        <v>100</v>
      </c>
      <c r="J818" s="32" t="s">
        <v>548</v>
      </c>
      <c r="K818" s="28" t="s">
        <v>547</v>
      </c>
      <c r="L818" s="28" t="s">
        <v>89</v>
      </c>
      <c r="M818" s="34">
        <v>41772</v>
      </c>
      <c r="N818" s="34"/>
      <c r="O818" s="28" t="s">
        <v>9901</v>
      </c>
      <c r="P818" s="28" t="s">
        <v>174</v>
      </c>
      <c r="Q818" s="28" t="s">
        <v>9902</v>
      </c>
      <c r="R818" s="28"/>
      <c r="S818" s="28" t="s">
        <v>9903</v>
      </c>
      <c r="T818" s="28" t="s">
        <v>9903</v>
      </c>
      <c r="U818" s="28" t="s">
        <v>9904</v>
      </c>
      <c r="V818" s="28"/>
      <c r="W818" s="34">
        <v>43598</v>
      </c>
      <c r="X818" s="34">
        <v>43963</v>
      </c>
      <c r="Y818" s="36">
        <v>10022640</v>
      </c>
      <c r="Z818" s="36"/>
      <c r="AA818" s="34"/>
      <c r="AB818" s="32"/>
      <c r="AC818" s="36">
        <v>10022640</v>
      </c>
      <c r="AD818" s="36"/>
      <c r="AE818" s="28" t="s">
        <v>95</v>
      </c>
      <c r="AF818" s="40">
        <f t="shared" si="0"/>
        <v>13</v>
      </c>
      <c r="AG818" s="40">
        <f t="shared" si="1"/>
        <v>5</v>
      </c>
      <c r="AH818" s="40" t="str">
        <f t="shared" si="2"/>
        <v>568583218135</v>
      </c>
      <c r="AI818" s="44">
        <f t="shared" si="3"/>
        <v>10022640</v>
      </c>
      <c r="AJ818" s="47" t="str">
        <f>IF(AD818&lt;10000,IFERROR(VLOOKUP(AH818,'BK06'!$X$9:$Y$1196,2,0),""),AD818)</f>
        <v/>
      </c>
      <c r="AK818" s="49" t="str">
        <f>IFERROR(VLOOKUP(AH818,'BK06'!$X$9:$Z$1164,3,0),"")</f>
        <v/>
      </c>
      <c r="AL818" s="40"/>
      <c r="AM818" s="51" t="str">
        <f t="shared" si="14"/>
        <v>QK co HDBH so 568583218 can phai dong phi 10022640d vao ngay 13/5. Vui long lien he TVV de duoc ho tro thu phi!</v>
      </c>
      <c r="AN818" s="54" t="str">
        <f t="shared" si="5"/>
        <v>09150489160915048916</v>
      </c>
    </row>
    <row r="819" spans="1:40" ht="13.5" customHeight="1">
      <c r="A819" s="25">
        <v>814</v>
      </c>
      <c r="B819" s="28" t="s">
        <v>74</v>
      </c>
      <c r="C819" s="28"/>
      <c r="D819" s="32" t="s">
        <v>80</v>
      </c>
      <c r="E819" s="28" t="s">
        <v>82</v>
      </c>
      <c r="F819" s="32" t="s">
        <v>7749</v>
      </c>
      <c r="G819" s="28" t="s">
        <v>98</v>
      </c>
      <c r="H819" s="32" t="s">
        <v>9553</v>
      </c>
      <c r="I819" s="28" t="s">
        <v>100</v>
      </c>
      <c r="J819" s="32" t="s">
        <v>548</v>
      </c>
      <c r="K819" s="28" t="s">
        <v>547</v>
      </c>
      <c r="L819" s="28" t="s">
        <v>89</v>
      </c>
      <c r="M819" s="34">
        <v>41772</v>
      </c>
      <c r="N819" s="34"/>
      <c r="O819" s="28" t="s">
        <v>9905</v>
      </c>
      <c r="P819" s="28" t="s">
        <v>9906</v>
      </c>
      <c r="Q819" s="28" t="s">
        <v>9907</v>
      </c>
      <c r="R819" s="28"/>
      <c r="S819" s="28"/>
      <c r="T819" s="28" t="s">
        <v>9908</v>
      </c>
      <c r="U819" s="28" t="s">
        <v>9909</v>
      </c>
      <c r="V819" s="28"/>
      <c r="W819" s="34">
        <v>43598</v>
      </c>
      <c r="X819" s="34">
        <v>43963</v>
      </c>
      <c r="Y819" s="36">
        <v>10389820</v>
      </c>
      <c r="Z819" s="36"/>
      <c r="AA819" s="34"/>
      <c r="AB819" s="32"/>
      <c r="AC819" s="36">
        <v>10389820</v>
      </c>
      <c r="AD819" s="36"/>
      <c r="AE819" s="28" t="s">
        <v>95</v>
      </c>
      <c r="AF819" s="40">
        <f t="shared" si="0"/>
        <v>13</v>
      </c>
      <c r="AG819" s="40">
        <f t="shared" si="1"/>
        <v>5</v>
      </c>
      <c r="AH819" s="40" t="str">
        <f t="shared" si="2"/>
        <v>568579213135</v>
      </c>
      <c r="AI819" s="44">
        <f t="shared" si="3"/>
        <v>10389820</v>
      </c>
      <c r="AJ819" s="47" t="str">
        <f>IF(AD819&lt;10000,IFERROR(VLOOKUP(AH819,'BK06'!$X$9:$Y$1196,2,0),""),AD819)</f>
        <v/>
      </c>
      <c r="AK819" s="49" t="str">
        <f>IFERROR(VLOOKUP(AH819,'BK06'!$X$9:$Z$1164,3,0),"")</f>
        <v/>
      </c>
      <c r="AL819" s="40"/>
      <c r="AM819" s="51" t="str">
        <f t="shared" si="14"/>
        <v>QK co HDBH so 568579213 can phai dong phi 10389820d vao ngay 13/5. Vui long lien he TVV de duoc ho tro thu phi!</v>
      </c>
      <c r="AN819" s="54" t="str">
        <f t="shared" si="5"/>
        <v>0943275177</v>
      </c>
    </row>
    <row r="820" spans="1:40" ht="13.5" customHeight="1">
      <c r="A820" s="25">
        <v>815</v>
      </c>
      <c r="B820" s="28" t="s">
        <v>74</v>
      </c>
      <c r="C820" s="28"/>
      <c r="D820" s="32" t="s">
        <v>80</v>
      </c>
      <c r="E820" s="28" t="s">
        <v>82</v>
      </c>
      <c r="F820" s="32" t="s">
        <v>7749</v>
      </c>
      <c r="G820" s="28" t="s">
        <v>98</v>
      </c>
      <c r="H820" s="32" t="s">
        <v>9553</v>
      </c>
      <c r="I820" s="28" t="s">
        <v>100</v>
      </c>
      <c r="J820" s="32" t="s">
        <v>548</v>
      </c>
      <c r="K820" s="28" t="s">
        <v>547</v>
      </c>
      <c r="L820" s="28" t="s">
        <v>89</v>
      </c>
      <c r="M820" s="34">
        <v>41772</v>
      </c>
      <c r="N820" s="34"/>
      <c r="O820" s="28" t="s">
        <v>9910</v>
      </c>
      <c r="P820" s="28" t="s">
        <v>9911</v>
      </c>
      <c r="Q820" s="28" t="s">
        <v>9912</v>
      </c>
      <c r="R820" s="28"/>
      <c r="S820" s="28"/>
      <c r="T820" s="28" t="s">
        <v>9913</v>
      </c>
      <c r="U820" s="28" t="s">
        <v>9914</v>
      </c>
      <c r="V820" s="28"/>
      <c r="W820" s="34">
        <v>43601</v>
      </c>
      <c r="X820" s="34">
        <v>43784</v>
      </c>
      <c r="Y820" s="36">
        <v>6029400</v>
      </c>
      <c r="Z820" s="36"/>
      <c r="AA820" s="34"/>
      <c r="AB820" s="32"/>
      <c r="AC820" s="36">
        <v>6029400</v>
      </c>
      <c r="AD820" s="36"/>
      <c r="AE820" s="28" t="s">
        <v>95</v>
      </c>
      <c r="AF820" s="40">
        <f t="shared" si="0"/>
        <v>16</v>
      </c>
      <c r="AG820" s="40">
        <f t="shared" si="1"/>
        <v>5</v>
      </c>
      <c r="AH820" s="40" t="str">
        <f t="shared" si="2"/>
        <v>568906595165</v>
      </c>
      <c r="AI820" s="44">
        <f t="shared" si="3"/>
        <v>6029400</v>
      </c>
      <c r="AJ820" s="47" t="str">
        <f>IF(AD820&lt;10000,IFERROR(VLOOKUP(AH820,'BK06'!$X$9:$Y$1196,2,0),""),AD820)</f>
        <v/>
      </c>
      <c r="AK820" s="49" t="str">
        <f>IFERROR(VLOOKUP(AH820,'BK06'!$X$9:$Z$1164,3,0),"")</f>
        <v/>
      </c>
      <c r="AL820" s="40"/>
      <c r="AM820" s="51" t="str">
        <f t="shared" si="14"/>
        <v>QK co HDBH so 568906595 can phai dong phi 6029400d vao ngay 16/5. Vui long lien he TVV de duoc ho tro thu phi!</v>
      </c>
      <c r="AN820" s="54" t="str">
        <f t="shared" si="5"/>
        <v>0985988366</v>
      </c>
    </row>
    <row r="821" spans="1:40" ht="13.5" customHeight="1">
      <c r="A821" s="25">
        <v>816</v>
      </c>
      <c r="B821" s="28" t="s">
        <v>74</v>
      </c>
      <c r="C821" s="28"/>
      <c r="D821" s="32" t="s">
        <v>80</v>
      </c>
      <c r="E821" s="28" t="s">
        <v>82</v>
      </c>
      <c r="F821" s="32" t="s">
        <v>7749</v>
      </c>
      <c r="G821" s="28" t="s">
        <v>98</v>
      </c>
      <c r="H821" s="32" t="s">
        <v>9553</v>
      </c>
      <c r="I821" s="28" t="s">
        <v>100</v>
      </c>
      <c r="J821" s="32" t="s">
        <v>548</v>
      </c>
      <c r="K821" s="28" t="s">
        <v>547</v>
      </c>
      <c r="L821" s="28" t="s">
        <v>89</v>
      </c>
      <c r="M821" s="34">
        <v>41772</v>
      </c>
      <c r="N821" s="34"/>
      <c r="O821" s="28" t="s">
        <v>9915</v>
      </c>
      <c r="P821" s="28" t="s">
        <v>9916</v>
      </c>
      <c r="Q821" s="28" t="s">
        <v>7847</v>
      </c>
      <c r="R821" s="28"/>
      <c r="S821" s="28"/>
      <c r="T821" s="28" t="s">
        <v>9917</v>
      </c>
      <c r="U821" s="28" t="s">
        <v>9918</v>
      </c>
      <c r="V821" s="28"/>
      <c r="W821" s="34">
        <v>43602</v>
      </c>
      <c r="X821" s="34">
        <v>43785</v>
      </c>
      <c r="Y821" s="36">
        <v>9005880</v>
      </c>
      <c r="Z821" s="36"/>
      <c r="AA821" s="34"/>
      <c r="AB821" s="32"/>
      <c r="AC821" s="36">
        <v>9005880</v>
      </c>
      <c r="AD821" s="36"/>
      <c r="AE821" s="28" t="s">
        <v>95</v>
      </c>
      <c r="AF821" s="40">
        <f t="shared" si="0"/>
        <v>17</v>
      </c>
      <c r="AG821" s="40">
        <f t="shared" si="1"/>
        <v>5</v>
      </c>
      <c r="AH821" s="40" t="str">
        <f t="shared" si="2"/>
        <v>568789872175</v>
      </c>
      <c r="AI821" s="44">
        <f t="shared" si="3"/>
        <v>9005880</v>
      </c>
      <c r="AJ821" s="47" t="str">
        <f>IF(AD821&lt;10000,IFERROR(VLOOKUP(AH821,'BK06'!$X$9:$Y$1196,2,0),""),AD821)</f>
        <v/>
      </c>
      <c r="AK821" s="49" t="str">
        <f>IFERROR(VLOOKUP(AH821,'BK06'!$X$9:$Z$1164,3,0),"")</f>
        <v/>
      </c>
      <c r="AL821" s="40"/>
      <c r="AM821" s="51" t="str">
        <f t="shared" si="14"/>
        <v>QK co HDBH so 568789872 can phai dong phi 9005880d vao ngay 17/5. Vui long lien he TVV de duoc ho tro thu phi!</v>
      </c>
      <c r="AN821" s="54" t="str">
        <f t="shared" si="5"/>
        <v>01693862526</v>
      </c>
    </row>
    <row r="822" spans="1:40" ht="13.5" customHeight="1">
      <c r="A822" s="25">
        <v>817</v>
      </c>
      <c r="B822" s="28" t="s">
        <v>74</v>
      </c>
      <c r="C822" s="28"/>
      <c r="D822" s="32" t="s">
        <v>80</v>
      </c>
      <c r="E822" s="28" t="s">
        <v>82</v>
      </c>
      <c r="F822" s="32" t="s">
        <v>7749</v>
      </c>
      <c r="G822" s="28" t="s">
        <v>98</v>
      </c>
      <c r="H822" s="32" t="s">
        <v>9553</v>
      </c>
      <c r="I822" s="28" t="s">
        <v>100</v>
      </c>
      <c r="J822" s="32" t="s">
        <v>548</v>
      </c>
      <c r="K822" s="28" t="s">
        <v>547</v>
      </c>
      <c r="L822" s="28" t="s">
        <v>89</v>
      </c>
      <c r="M822" s="34">
        <v>41772</v>
      </c>
      <c r="N822" s="34"/>
      <c r="O822" s="28" t="s">
        <v>3351</v>
      </c>
      <c r="P822" s="28" t="s">
        <v>3352</v>
      </c>
      <c r="Q822" s="28" t="s">
        <v>9919</v>
      </c>
      <c r="R822" s="28" t="s">
        <v>9920</v>
      </c>
      <c r="S822" s="28"/>
      <c r="T822" s="28"/>
      <c r="U822" s="28" t="s">
        <v>3349</v>
      </c>
      <c r="V822" s="28" t="s">
        <v>3349</v>
      </c>
      <c r="W822" s="34">
        <v>43604</v>
      </c>
      <c r="X822" s="34">
        <v>43969</v>
      </c>
      <c r="Y822" s="36">
        <v>5661700</v>
      </c>
      <c r="Z822" s="36">
        <v>5661700</v>
      </c>
      <c r="AA822" s="34">
        <v>43607</v>
      </c>
      <c r="AB822" s="32"/>
      <c r="AC822" s="36">
        <v>5661700</v>
      </c>
      <c r="AD822" s="36"/>
      <c r="AE822" s="28" t="s">
        <v>180</v>
      </c>
      <c r="AF822" s="40">
        <f t="shared" si="0"/>
        <v>19</v>
      </c>
      <c r="AG822" s="40">
        <f t="shared" si="1"/>
        <v>5</v>
      </c>
      <c r="AH822" s="40" t="str">
        <f t="shared" si="2"/>
        <v>05701800042188195</v>
      </c>
      <c r="AI822" s="44">
        <f t="shared" si="3"/>
        <v>5661700</v>
      </c>
      <c r="AJ822" s="47">
        <f>IF(AD822&lt;10000,IFERROR(VLOOKUP(AH822,'BK06'!$X$9:$Y$1196,2,0),""),AD822)</f>
        <v>5661700</v>
      </c>
      <c r="AK822" s="49">
        <f>IFERROR(VLOOKUP(AH822,'BK06'!$X$9:$Z$1164,3,0),"")</f>
        <v>0</v>
      </c>
      <c r="AL822" s="40"/>
      <c r="AM822" s="51" t="str">
        <f t="shared" si="14"/>
        <v>QK co HDBH so 05701800042188 can phai dong phi 5661700d vao ngay 19/5. Vui long lien he TVV de duoc ho tro thu phi!</v>
      </c>
      <c r="AN822" s="54" t="str">
        <f t="shared" si="5"/>
        <v>0358529062</v>
      </c>
    </row>
    <row r="823" spans="1:40" ht="13.5" customHeight="1">
      <c r="A823" s="25">
        <v>818</v>
      </c>
      <c r="B823" s="28" t="s">
        <v>74</v>
      </c>
      <c r="C823" s="28"/>
      <c r="D823" s="32" t="s">
        <v>80</v>
      </c>
      <c r="E823" s="28" t="s">
        <v>82</v>
      </c>
      <c r="F823" s="32" t="s">
        <v>7749</v>
      </c>
      <c r="G823" s="28" t="s">
        <v>98</v>
      </c>
      <c r="H823" s="32" t="s">
        <v>9553</v>
      </c>
      <c r="I823" s="28" t="s">
        <v>100</v>
      </c>
      <c r="J823" s="32" t="s">
        <v>548</v>
      </c>
      <c r="K823" s="28" t="s">
        <v>547</v>
      </c>
      <c r="L823" s="28" t="s">
        <v>89</v>
      </c>
      <c r="M823" s="34">
        <v>41772</v>
      </c>
      <c r="N823" s="34"/>
      <c r="O823" s="28" t="s">
        <v>3359</v>
      </c>
      <c r="P823" s="28" t="s">
        <v>3360</v>
      </c>
      <c r="Q823" s="28" t="s">
        <v>7847</v>
      </c>
      <c r="R823" s="28"/>
      <c r="S823" s="28"/>
      <c r="T823" s="28" t="s">
        <v>9921</v>
      </c>
      <c r="U823" s="28" t="s">
        <v>3358</v>
      </c>
      <c r="V823" s="28"/>
      <c r="W823" s="34">
        <v>43605</v>
      </c>
      <c r="X823" s="34">
        <v>43788</v>
      </c>
      <c r="Y823" s="36">
        <v>3101640</v>
      </c>
      <c r="Z823" s="36">
        <v>3101640</v>
      </c>
      <c r="AA823" s="34">
        <v>43609</v>
      </c>
      <c r="AB823" s="32"/>
      <c r="AC823" s="36">
        <v>3101640</v>
      </c>
      <c r="AD823" s="36"/>
      <c r="AE823" s="28" t="s">
        <v>95</v>
      </c>
      <c r="AF823" s="40">
        <f t="shared" si="0"/>
        <v>20</v>
      </c>
      <c r="AG823" s="40">
        <f t="shared" si="1"/>
        <v>5</v>
      </c>
      <c r="AH823" s="40" t="str">
        <f t="shared" si="2"/>
        <v>569142459205</v>
      </c>
      <c r="AI823" s="44">
        <f t="shared" si="3"/>
        <v>3101640</v>
      </c>
      <c r="AJ823" s="47">
        <f>IF(AD823&lt;10000,IFERROR(VLOOKUP(AH823,'BK06'!$X$9:$Y$1196,2,0),""),AD823)</f>
        <v>3101640</v>
      </c>
      <c r="AK823" s="49">
        <f>IFERROR(VLOOKUP(AH823,'BK06'!$X$9:$Z$1164,3,0),"")</f>
        <v>0</v>
      </c>
      <c r="AL823" s="40"/>
      <c r="AM823" s="51" t="str">
        <f t="shared" si="14"/>
        <v>QK co HDBH so 569142459 can phai dong phi 3101640d vao ngay 20/5. Vui long lien he TVV de duoc ho tro thu phi!</v>
      </c>
      <c r="AN823" s="54" t="str">
        <f t="shared" si="5"/>
        <v>0987349878</v>
      </c>
    </row>
    <row r="824" spans="1:40" ht="13.5" customHeight="1">
      <c r="A824" s="25">
        <v>819</v>
      </c>
      <c r="B824" s="28" t="s">
        <v>74</v>
      </c>
      <c r="C824" s="28"/>
      <c r="D824" s="32" t="s">
        <v>80</v>
      </c>
      <c r="E824" s="28" t="s">
        <v>82</v>
      </c>
      <c r="F824" s="32" t="s">
        <v>7749</v>
      </c>
      <c r="G824" s="28" t="s">
        <v>98</v>
      </c>
      <c r="H824" s="32" t="s">
        <v>9553</v>
      </c>
      <c r="I824" s="28" t="s">
        <v>100</v>
      </c>
      <c r="J824" s="32" t="s">
        <v>548</v>
      </c>
      <c r="K824" s="28" t="s">
        <v>547</v>
      </c>
      <c r="L824" s="28" t="s">
        <v>89</v>
      </c>
      <c r="M824" s="34">
        <v>41772</v>
      </c>
      <c r="N824" s="34"/>
      <c r="O824" s="28" t="s">
        <v>3355</v>
      </c>
      <c r="P824" s="28" t="s">
        <v>3356</v>
      </c>
      <c r="Q824" s="28" t="s">
        <v>7847</v>
      </c>
      <c r="R824" s="28"/>
      <c r="S824" s="28"/>
      <c r="T824" s="28" t="s">
        <v>9922</v>
      </c>
      <c r="U824" s="28" t="s">
        <v>3354</v>
      </c>
      <c r="V824" s="28"/>
      <c r="W824" s="34">
        <v>43605</v>
      </c>
      <c r="X824" s="34">
        <v>43788</v>
      </c>
      <c r="Y824" s="36">
        <v>3063864</v>
      </c>
      <c r="Z824" s="36">
        <v>3063864</v>
      </c>
      <c r="AA824" s="34">
        <v>43609</v>
      </c>
      <c r="AB824" s="32"/>
      <c r="AC824" s="36">
        <v>3063864</v>
      </c>
      <c r="AD824" s="36"/>
      <c r="AE824" s="28" t="s">
        <v>95</v>
      </c>
      <c r="AF824" s="40">
        <f t="shared" si="0"/>
        <v>20</v>
      </c>
      <c r="AG824" s="40">
        <f t="shared" si="1"/>
        <v>5</v>
      </c>
      <c r="AH824" s="40" t="str">
        <f t="shared" si="2"/>
        <v>569142439205</v>
      </c>
      <c r="AI824" s="44">
        <f t="shared" si="3"/>
        <v>3063864</v>
      </c>
      <c r="AJ824" s="47">
        <f>IF(AD824&lt;10000,IFERROR(VLOOKUP(AH824,'BK06'!$X$9:$Y$1196,2,0),""),AD824)</f>
        <v>3063864</v>
      </c>
      <c r="AK824" s="49">
        <f>IFERROR(VLOOKUP(AH824,'BK06'!$X$9:$Z$1164,3,0),"")</f>
        <v>0</v>
      </c>
      <c r="AL824" s="40"/>
      <c r="AM824" s="51" t="str">
        <f t="shared" si="14"/>
        <v>QK co HDBH so 569142439 can phai dong phi 3063864d vao ngay 20/5. Vui long lien he TVV de duoc ho tro thu phi!</v>
      </c>
      <c r="AN824" s="54" t="str">
        <f t="shared" si="5"/>
        <v>0971688198</v>
      </c>
    </row>
    <row r="825" spans="1:40" ht="13.5" customHeight="1">
      <c r="A825" s="25">
        <v>820</v>
      </c>
      <c r="B825" s="28" t="s">
        <v>74</v>
      </c>
      <c r="C825" s="28"/>
      <c r="D825" s="32" t="s">
        <v>80</v>
      </c>
      <c r="E825" s="28" t="s">
        <v>82</v>
      </c>
      <c r="F825" s="32" t="s">
        <v>7749</v>
      </c>
      <c r="G825" s="28" t="s">
        <v>98</v>
      </c>
      <c r="H825" s="32" t="s">
        <v>9553</v>
      </c>
      <c r="I825" s="28" t="s">
        <v>100</v>
      </c>
      <c r="J825" s="32" t="s">
        <v>548</v>
      </c>
      <c r="K825" s="28" t="s">
        <v>547</v>
      </c>
      <c r="L825" s="28" t="s">
        <v>89</v>
      </c>
      <c r="M825" s="34">
        <v>41772</v>
      </c>
      <c r="N825" s="34"/>
      <c r="O825" s="28" t="s">
        <v>3369</v>
      </c>
      <c r="P825" s="28" t="s">
        <v>3370</v>
      </c>
      <c r="Q825" s="28" t="s">
        <v>7847</v>
      </c>
      <c r="R825" s="28"/>
      <c r="S825" s="28"/>
      <c r="T825" s="28" t="s">
        <v>9923</v>
      </c>
      <c r="U825" s="28" t="s">
        <v>3368</v>
      </c>
      <c r="V825" s="28"/>
      <c r="W825" s="34">
        <v>43610</v>
      </c>
      <c r="X825" s="34">
        <v>43640</v>
      </c>
      <c r="Y825" s="36">
        <v>1000000</v>
      </c>
      <c r="Z825" s="36">
        <v>1000000</v>
      </c>
      <c r="AA825" s="34">
        <v>43607</v>
      </c>
      <c r="AB825" s="32"/>
      <c r="AC825" s="36">
        <v>1000000</v>
      </c>
      <c r="AD825" s="36"/>
      <c r="AE825" s="28" t="s">
        <v>95</v>
      </c>
      <c r="AF825" s="40">
        <f t="shared" si="0"/>
        <v>25</v>
      </c>
      <c r="AG825" s="40">
        <f t="shared" si="1"/>
        <v>5</v>
      </c>
      <c r="AH825" s="40" t="str">
        <f t="shared" si="2"/>
        <v>569281481255</v>
      </c>
      <c r="AI825" s="44">
        <f t="shared" si="3"/>
        <v>1000000</v>
      </c>
      <c r="AJ825" s="47">
        <f>IF(AD825&lt;10000,IFERROR(VLOOKUP(AH825,'BK06'!$X$9:$Y$1196,2,0),""),AD825)</f>
        <v>1000000</v>
      </c>
      <c r="AK825" s="49">
        <f>IFERROR(VLOOKUP(AH825,'BK06'!$X$9:$Z$1164,3,0),"")</f>
        <v>0</v>
      </c>
      <c r="AL825" s="40"/>
      <c r="AM825" s="51" t="str">
        <f t="shared" si="14"/>
        <v>QK co HDBH so 569281481 can phai dong phi 1000000d vao ngay 25/5. Vui long lien he TVV de duoc ho tro thu phi!</v>
      </c>
      <c r="AN825" s="54" t="str">
        <f t="shared" si="5"/>
        <v>01688371373</v>
      </c>
    </row>
    <row r="826" spans="1:40" ht="13.5" customHeight="1">
      <c r="A826" s="25">
        <v>821</v>
      </c>
      <c r="B826" s="28" t="s">
        <v>74</v>
      </c>
      <c r="C826" s="28"/>
      <c r="D826" s="32" t="s">
        <v>80</v>
      </c>
      <c r="E826" s="28" t="s">
        <v>82</v>
      </c>
      <c r="F826" s="32" t="s">
        <v>7749</v>
      </c>
      <c r="G826" s="28" t="s">
        <v>98</v>
      </c>
      <c r="H826" s="32" t="s">
        <v>9553</v>
      </c>
      <c r="I826" s="28" t="s">
        <v>100</v>
      </c>
      <c r="J826" s="32" t="s">
        <v>548</v>
      </c>
      <c r="K826" s="28" t="s">
        <v>547</v>
      </c>
      <c r="L826" s="28" t="s">
        <v>89</v>
      </c>
      <c r="M826" s="34">
        <v>41772</v>
      </c>
      <c r="N826" s="34"/>
      <c r="O826" s="28" t="s">
        <v>3365</v>
      </c>
      <c r="P826" s="28" t="s">
        <v>3366</v>
      </c>
      <c r="Q826" s="28" t="s">
        <v>9924</v>
      </c>
      <c r="R826" s="28" t="s">
        <v>9925</v>
      </c>
      <c r="S826" s="28"/>
      <c r="T826" s="28"/>
      <c r="U826" s="28" t="s">
        <v>3364</v>
      </c>
      <c r="V826" s="28"/>
      <c r="W826" s="34">
        <v>43610</v>
      </c>
      <c r="X826" s="34">
        <v>43640</v>
      </c>
      <c r="Y826" s="36">
        <v>502000</v>
      </c>
      <c r="Z826" s="36">
        <v>502000</v>
      </c>
      <c r="AA826" s="34">
        <v>43607</v>
      </c>
      <c r="AB826" s="32"/>
      <c r="AC826" s="36">
        <v>502000</v>
      </c>
      <c r="AD826" s="36"/>
      <c r="AE826" s="28" t="s">
        <v>95</v>
      </c>
      <c r="AF826" s="40">
        <f t="shared" si="0"/>
        <v>25</v>
      </c>
      <c r="AG826" s="40">
        <f t="shared" si="1"/>
        <v>5</v>
      </c>
      <c r="AH826" s="40" t="str">
        <f t="shared" si="2"/>
        <v>568836332255</v>
      </c>
      <c r="AI826" s="44">
        <f t="shared" si="3"/>
        <v>502000</v>
      </c>
      <c r="AJ826" s="47">
        <f>IF(AD826&lt;10000,IFERROR(VLOOKUP(AH826,'BK06'!$X$9:$Y$1196,2,0),""),AD826)</f>
        <v>502000</v>
      </c>
      <c r="AK826" s="49">
        <f>IFERROR(VLOOKUP(AH826,'BK06'!$X$9:$Z$1164,3,0),"")</f>
        <v>0</v>
      </c>
      <c r="AL826" s="40"/>
      <c r="AM826" s="51" t="str">
        <f t="shared" si="14"/>
        <v>QK co HDBH so 568836332 can phai dong phi 502000d vao ngay 25/5. Vui long lien he TVV de duoc ho tro thu phi!</v>
      </c>
      <c r="AN826" s="54" t="str">
        <f t="shared" si="5"/>
        <v>01675979688</v>
      </c>
    </row>
    <row r="827" spans="1:40" ht="13.5" customHeight="1">
      <c r="A827" s="25">
        <v>822</v>
      </c>
      <c r="B827" s="28" t="s">
        <v>74</v>
      </c>
      <c r="C827" s="28"/>
      <c r="D827" s="32" t="s">
        <v>80</v>
      </c>
      <c r="E827" s="28" t="s">
        <v>82</v>
      </c>
      <c r="F827" s="32" t="s">
        <v>7749</v>
      </c>
      <c r="G827" s="28" t="s">
        <v>98</v>
      </c>
      <c r="H827" s="32" t="s">
        <v>9553</v>
      </c>
      <c r="I827" s="28" t="s">
        <v>100</v>
      </c>
      <c r="J827" s="32" t="s">
        <v>548</v>
      </c>
      <c r="K827" s="28" t="s">
        <v>547</v>
      </c>
      <c r="L827" s="28" t="s">
        <v>89</v>
      </c>
      <c r="M827" s="34">
        <v>41772</v>
      </c>
      <c r="N827" s="34"/>
      <c r="O827" s="28" t="s">
        <v>9926</v>
      </c>
      <c r="P827" s="28" t="s">
        <v>9927</v>
      </c>
      <c r="Q827" s="28" t="s">
        <v>9928</v>
      </c>
      <c r="R827" s="28"/>
      <c r="S827" s="28"/>
      <c r="T827" s="28" t="s">
        <v>9929</v>
      </c>
      <c r="U827" s="28" t="s">
        <v>9930</v>
      </c>
      <c r="V827" s="28"/>
      <c r="W827" s="34">
        <v>43611</v>
      </c>
      <c r="X827" s="34">
        <v>43794</v>
      </c>
      <c r="Y827" s="36">
        <v>4163924</v>
      </c>
      <c r="Z827" s="36"/>
      <c r="AA827" s="34"/>
      <c r="AB827" s="32"/>
      <c r="AC827" s="36"/>
      <c r="AD827" s="36"/>
      <c r="AE827" s="28" t="s">
        <v>95</v>
      </c>
      <c r="AF827" s="40">
        <f t="shared" si="0"/>
        <v>26</v>
      </c>
      <c r="AG827" s="40">
        <f t="shared" si="1"/>
        <v>5</v>
      </c>
      <c r="AH827" s="40" t="str">
        <f t="shared" si="2"/>
        <v>568586381265</v>
      </c>
      <c r="AI827" s="44" t="str">
        <f t="shared" si="3"/>
        <v/>
      </c>
      <c r="AJ827" s="47" t="str">
        <f>IF(AD827&lt;10000,IFERROR(VLOOKUP(AH827,'BK06'!$X$9:$Y$1196,2,0),""),AD827)</f>
        <v/>
      </c>
      <c r="AK827" s="49" t="str">
        <f>IFERROR(VLOOKUP(AH827,'BK06'!$X$9:$Z$1164,3,0),"")</f>
        <v/>
      </c>
      <c r="AL827" s="40"/>
      <c r="AM827" s="51" t="str">
        <f t="shared" si="14"/>
        <v>QK co HDBH so 568586381 can phai dong phi 4163924d vao ngay 26/5. Vui long lien he TVV de duoc ho tro thu phi!</v>
      </c>
      <c r="AN827" s="54" t="str">
        <f t="shared" si="5"/>
        <v>01643845855</v>
      </c>
    </row>
    <row r="828" spans="1:40" ht="13.5" customHeight="1">
      <c r="A828" s="25">
        <v>823</v>
      </c>
      <c r="B828" s="28" t="s">
        <v>74</v>
      </c>
      <c r="C828" s="28"/>
      <c r="D828" s="32" t="s">
        <v>80</v>
      </c>
      <c r="E828" s="28" t="s">
        <v>82</v>
      </c>
      <c r="F828" s="32" t="s">
        <v>7749</v>
      </c>
      <c r="G828" s="28" t="s">
        <v>98</v>
      </c>
      <c r="H828" s="32" t="s">
        <v>9553</v>
      </c>
      <c r="I828" s="28" t="s">
        <v>100</v>
      </c>
      <c r="J828" s="32" t="s">
        <v>548</v>
      </c>
      <c r="K828" s="28" t="s">
        <v>547</v>
      </c>
      <c r="L828" s="28" t="s">
        <v>89</v>
      </c>
      <c r="M828" s="34">
        <v>41772</v>
      </c>
      <c r="N828" s="34"/>
      <c r="O828" s="28" t="s">
        <v>3373</v>
      </c>
      <c r="P828" s="28" t="s">
        <v>3374</v>
      </c>
      <c r="Q828" s="28" t="s">
        <v>9931</v>
      </c>
      <c r="R828" s="28"/>
      <c r="S828" s="28"/>
      <c r="T828" s="28" t="s">
        <v>9932</v>
      </c>
      <c r="U828" s="28" t="s">
        <v>3372</v>
      </c>
      <c r="V828" s="28"/>
      <c r="W828" s="34">
        <v>43612</v>
      </c>
      <c r="X828" s="34">
        <v>43977</v>
      </c>
      <c r="Y828" s="36">
        <v>6011320</v>
      </c>
      <c r="Z828" s="36">
        <v>6011320</v>
      </c>
      <c r="AA828" s="34">
        <v>43607</v>
      </c>
      <c r="AB828" s="32"/>
      <c r="AC828" s="36">
        <v>6011320</v>
      </c>
      <c r="AD828" s="36"/>
      <c r="AE828" s="28" t="s">
        <v>95</v>
      </c>
      <c r="AF828" s="40">
        <f t="shared" si="0"/>
        <v>27</v>
      </c>
      <c r="AG828" s="40">
        <f t="shared" si="1"/>
        <v>5</v>
      </c>
      <c r="AH828" s="40" t="str">
        <f t="shared" si="2"/>
        <v>568586355275</v>
      </c>
      <c r="AI828" s="44">
        <f t="shared" si="3"/>
        <v>6011320</v>
      </c>
      <c r="AJ828" s="47">
        <f>IF(AD828&lt;10000,IFERROR(VLOOKUP(AH828,'BK06'!$X$9:$Y$1196,2,0),""),AD828)</f>
        <v>6011320</v>
      </c>
      <c r="AK828" s="49" t="str">
        <f>IFERROR(VLOOKUP(AH828,'BK06'!$X$9:$Z$1164,3,0),"")</f>
        <v>AC/018P-0350561</v>
      </c>
      <c r="AL828" s="40"/>
      <c r="AM828" s="51" t="str">
        <f t="shared" si="14"/>
        <v>QK co HDBH so 568586355 can phai dong phi 6011320d vao ngay 27/5. Vui long lien he TVV de duoc ho tro thu phi!</v>
      </c>
      <c r="AN828" s="54" t="str">
        <f t="shared" si="5"/>
        <v>01673114793</v>
      </c>
    </row>
    <row r="829" spans="1:40" ht="13.5" customHeight="1">
      <c r="A829" s="25">
        <v>824</v>
      </c>
      <c r="B829" s="28" t="s">
        <v>74</v>
      </c>
      <c r="C829" s="28"/>
      <c r="D829" s="32" t="s">
        <v>80</v>
      </c>
      <c r="E829" s="28" t="s">
        <v>82</v>
      </c>
      <c r="F829" s="32" t="s">
        <v>7749</v>
      </c>
      <c r="G829" s="28" t="s">
        <v>98</v>
      </c>
      <c r="H829" s="32" t="s">
        <v>9553</v>
      </c>
      <c r="I829" s="28" t="s">
        <v>100</v>
      </c>
      <c r="J829" s="32" t="s">
        <v>548</v>
      </c>
      <c r="K829" s="28" t="s">
        <v>547</v>
      </c>
      <c r="L829" s="28" t="s">
        <v>89</v>
      </c>
      <c r="M829" s="34">
        <v>41772</v>
      </c>
      <c r="N829" s="34"/>
      <c r="O829" s="28" t="s">
        <v>3378</v>
      </c>
      <c r="P829" s="28" t="s">
        <v>3379</v>
      </c>
      <c r="Q829" s="28" t="s">
        <v>9933</v>
      </c>
      <c r="R829" s="28"/>
      <c r="S829" s="28"/>
      <c r="T829" s="28" t="s">
        <v>9934</v>
      </c>
      <c r="U829" s="28" t="s">
        <v>3377</v>
      </c>
      <c r="V829" s="28"/>
      <c r="W829" s="34">
        <v>43613</v>
      </c>
      <c r="X829" s="34">
        <v>43978</v>
      </c>
      <c r="Y829" s="36">
        <v>5999924</v>
      </c>
      <c r="Z829" s="36">
        <v>5999924</v>
      </c>
      <c r="AA829" s="34">
        <v>43606</v>
      </c>
      <c r="AB829" s="32"/>
      <c r="AC829" s="36">
        <v>5999924</v>
      </c>
      <c r="AD829" s="36"/>
      <c r="AE829" s="28" t="s">
        <v>95</v>
      </c>
      <c r="AF829" s="40">
        <f t="shared" si="0"/>
        <v>28</v>
      </c>
      <c r="AG829" s="40">
        <f t="shared" si="1"/>
        <v>5</v>
      </c>
      <c r="AH829" s="40" t="str">
        <f t="shared" si="2"/>
        <v>568588655285</v>
      </c>
      <c r="AI829" s="44">
        <f t="shared" si="3"/>
        <v>5999924</v>
      </c>
      <c r="AJ829" s="47">
        <f>IF(AD829&lt;10000,IFERROR(VLOOKUP(AH829,'BK06'!$X$9:$Y$1196,2,0),""),AD829)</f>
        <v>5999924</v>
      </c>
      <c r="AK829" s="49">
        <f>IFERROR(VLOOKUP(AH829,'BK06'!$X$9:$Z$1164,3,0),"")</f>
        <v>0</v>
      </c>
      <c r="AL829" s="40"/>
      <c r="AM829" s="51" t="str">
        <f t="shared" si="14"/>
        <v>QK co HDBH so 568588655 can phai dong phi 5999924d vao ngay 28/5. Vui long lien he TVV de duoc ho tro thu phi!</v>
      </c>
      <c r="AN829" s="54" t="str">
        <f t="shared" si="5"/>
        <v>0917616829</v>
      </c>
    </row>
    <row r="830" spans="1:40" ht="13.5" customHeight="1">
      <c r="A830" s="25">
        <v>825</v>
      </c>
      <c r="B830" s="28" t="s">
        <v>74</v>
      </c>
      <c r="C830" s="28"/>
      <c r="D830" s="32" t="s">
        <v>80</v>
      </c>
      <c r="E830" s="28" t="s">
        <v>82</v>
      </c>
      <c r="F830" s="32" t="s">
        <v>7749</v>
      </c>
      <c r="G830" s="28" t="s">
        <v>98</v>
      </c>
      <c r="H830" s="32" t="s">
        <v>9553</v>
      </c>
      <c r="I830" s="28" t="s">
        <v>100</v>
      </c>
      <c r="J830" s="32" t="s">
        <v>548</v>
      </c>
      <c r="K830" s="28" t="s">
        <v>547</v>
      </c>
      <c r="L830" s="28" t="s">
        <v>89</v>
      </c>
      <c r="M830" s="34">
        <v>41772</v>
      </c>
      <c r="N830" s="34"/>
      <c r="O830" s="28" t="s">
        <v>556</v>
      </c>
      <c r="P830" s="28" t="s">
        <v>557</v>
      </c>
      <c r="Q830" s="28" t="s">
        <v>9896</v>
      </c>
      <c r="R830" s="28" t="s">
        <v>9897</v>
      </c>
      <c r="S830" s="28"/>
      <c r="T830" s="28" t="s">
        <v>9898</v>
      </c>
      <c r="U830" s="28" t="s">
        <v>3381</v>
      </c>
      <c r="V830" s="28"/>
      <c r="W830" s="34">
        <v>43613</v>
      </c>
      <c r="X830" s="34">
        <v>43643</v>
      </c>
      <c r="Y830" s="36">
        <v>1200000</v>
      </c>
      <c r="Z830" s="36">
        <v>1200000</v>
      </c>
      <c r="AA830" s="34">
        <v>43609</v>
      </c>
      <c r="AB830" s="32"/>
      <c r="AC830" s="36">
        <v>1200000</v>
      </c>
      <c r="AD830" s="36"/>
      <c r="AE830" s="28" t="s">
        <v>95</v>
      </c>
      <c r="AF830" s="40">
        <f t="shared" si="0"/>
        <v>28</v>
      </c>
      <c r="AG830" s="40">
        <f t="shared" si="1"/>
        <v>5</v>
      </c>
      <c r="AH830" s="40" t="str">
        <f t="shared" si="2"/>
        <v>569268207285</v>
      </c>
      <c r="AI830" s="44">
        <f t="shared" si="3"/>
        <v>1200000</v>
      </c>
      <c r="AJ830" s="47">
        <f>IF(AD830&lt;10000,IFERROR(VLOOKUP(AH830,'BK06'!$X$9:$Y$1196,2,0),""),AD830)</f>
        <v>1200000</v>
      </c>
      <c r="AK830" s="49">
        <f>IFERROR(VLOOKUP(AH830,'BK06'!$X$9:$Z$1164,3,0),"")</f>
        <v>0</v>
      </c>
      <c r="AL830" s="40"/>
      <c r="AM830" s="51" t="str">
        <f t="shared" si="14"/>
        <v>QK co HDBH so 569268207 can phai dong phi 1200000d vao ngay 28/5. Vui long lien he TVV de duoc ho tro thu phi!</v>
      </c>
      <c r="AN830" s="54" t="str">
        <f t="shared" si="5"/>
        <v>016641563630904062938</v>
      </c>
    </row>
    <row r="831" spans="1:40" ht="13.5" customHeight="1">
      <c r="A831" s="25">
        <v>826</v>
      </c>
      <c r="B831" s="28" t="s">
        <v>74</v>
      </c>
      <c r="C831" s="28"/>
      <c r="D831" s="32" t="s">
        <v>80</v>
      </c>
      <c r="E831" s="28" t="s">
        <v>82</v>
      </c>
      <c r="F831" s="32" t="s">
        <v>7749</v>
      </c>
      <c r="G831" s="28" t="s">
        <v>98</v>
      </c>
      <c r="H831" s="32" t="s">
        <v>9553</v>
      </c>
      <c r="I831" s="28" t="s">
        <v>100</v>
      </c>
      <c r="J831" s="32" t="s">
        <v>548</v>
      </c>
      <c r="K831" s="28" t="s">
        <v>547</v>
      </c>
      <c r="L831" s="28" t="s">
        <v>89</v>
      </c>
      <c r="M831" s="34">
        <v>41772</v>
      </c>
      <c r="N831" s="34"/>
      <c r="O831" s="28" t="s">
        <v>9935</v>
      </c>
      <c r="P831" s="28" t="s">
        <v>9936</v>
      </c>
      <c r="Q831" s="28" t="s">
        <v>9937</v>
      </c>
      <c r="R831" s="28"/>
      <c r="S831" s="28"/>
      <c r="T831" s="28" t="s">
        <v>9938</v>
      </c>
      <c r="U831" s="28" t="s">
        <v>9939</v>
      </c>
      <c r="V831" s="28"/>
      <c r="W831" s="34">
        <v>43613</v>
      </c>
      <c r="X831" s="34">
        <v>43978</v>
      </c>
      <c r="Y831" s="36">
        <v>31530120</v>
      </c>
      <c r="Z831" s="36"/>
      <c r="AA831" s="34"/>
      <c r="AB831" s="32"/>
      <c r="AC831" s="36"/>
      <c r="AD831" s="36"/>
      <c r="AE831" s="28" t="s">
        <v>95</v>
      </c>
      <c r="AF831" s="40">
        <f t="shared" si="0"/>
        <v>28</v>
      </c>
      <c r="AG831" s="40">
        <f t="shared" si="1"/>
        <v>5</v>
      </c>
      <c r="AH831" s="40" t="str">
        <f t="shared" si="2"/>
        <v>568588673285</v>
      </c>
      <c r="AI831" s="44" t="str">
        <f t="shared" si="3"/>
        <v/>
      </c>
      <c r="AJ831" s="47" t="str">
        <f>IF(AD831&lt;10000,IFERROR(VLOOKUP(AH831,'BK06'!$X$9:$Y$1196,2,0),""),AD831)</f>
        <v/>
      </c>
      <c r="AK831" s="49" t="str">
        <f>IFERROR(VLOOKUP(AH831,'BK06'!$X$9:$Z$1164,3,0),"")</f>
        <v/>
      </c>
      <c r="AL831" s="40"/>
      <c r="AM831" s="51" t="str">
        <f t="shared" si="14"/>
        <v>QK co HDBH so 568588673 can phai dong phi 31530120d vao ngay 28/5. Vui long lien he TVV de duoc ho tro thu phi!</v>
      </c>
      <c r="AN831" s="54" t="str">
        <f t="shared" si="5"/>
        <v>0966696788</v>
      </c>
    </row>
    <row r="832" spans="1:40" ht="13.5" customHeight="1">
      <c r="A832" s="25">
        <v>827</v>
      </c>
      <c r="B832" s="28" t="s">
        <v>74</v>
      </c>
      <c r="C832" s="28"/>
      <c r="D832" s="32" t="s">
        <v>80</v>
      </c>
      <c r="E832" s="28" t="s">
        <v>82</v>
      </c>
      <c r="F832" s="32" t="s">
        <v>7749</v>
      </c>
      <c r="G832" s="28" t="s">
        <v>98</v>
      </c>
      <c r="H832" s="32" t="s">
        <v>9553</v>
      </c>
      <c r="I832" s="28" t="s">
        <v>100</v>
      </c>
      <c r="J832" s="32" t="s">
        <v>3383</v>
      </c>
      <c r="K832" s="28" t="s">
        <v>3382</v>
      </c>
      <c r="L832" s="28" t="s">
        <v>89</v>
      </c>
      <c r="M832" s="34">
        <v>41781</v>
      </c>
      <c r="N832" s="34"/>
      <c r="O832" s="28" t="s">
        <v>3386</v>
      </c>
      <c r="P832" s="28" t="s">
        <v>3387</v>
      </c>
      <c r="Q832" s="28" t="s">
        <v>9654</v>
      </c>
      <c r="R832" s="28"/>
      <c r="S832" s="28"/>
      <c r="T832" s="28" t="s">
        <v>9940</v>
      </c>
      <c r="U832" s="28" t="s">
        <v>3385</v>
      </c>
      <c r="V832" s="28"/>
      <c r="W832" s="34">
        <v>43592</v>
      </c>
      <c r="X832" s="34">
        <v>43775</v>
      </c>
      <c r="Y832" s="36">
        <v>4150016</v>
      </c>
      <c r="Z832" s="36">
        <v>4150016</v>
      </c>
      <c r="AA832" s="34">
        <v>43601</v>
      </c>
      <c r="AB832" s="32"/>
      <c r="AC832" s="36">
        <v>4150016</v>
      </c>
      <c r="AD832" s="36"/>
      <c r="AE832" s="28" t="s">
        <v>95</v>
      </c>
      <c r="AF832" s="40">
        <f t="shared" si="0"/>
        <v>7</v>
      </c>
      <c r="AG832" s="40">
        <f t="shared" si="1"/>
        <v>5</v>
      </c>
      <c r="AH832" s="40" t="str">
        <f t="shared" si="2"/>
        <v>56890036875</v>
      </c>
      <c r="AI832" s="44">
        <f t="shared" si="3"/>
        <v>4150016</v>
      </c>
      <c r="AJ832" s="47">
        <f>IF(AD832&lt;10000,IFERROR(VLOOKUP(AH832,'BK06'!$X$9:$Y$1196,2,0),""),AD832)</f>
        <v>4150016</v>
      </c>
      <c r="AK832" s="49">
        <f>IFERROR(VLOOKUP(AH832,'BK06'!$X$9:$Z$1164,3,0),"")</f>
        <v>0</v>
      </c>
      <c r="AL832" s="40"/>
      <c r="AM832" s="51" t="str">
        <f t="shared" si="14"/>
        <v>QK co HDBH so 568900368 can phai dong phi 4150016d vao ngay 7/5. Vui long lien he TVV de duoc ho tro thu phi!</v>
      </c>
      <c r="AN832" s="54" t="str">
        <f t="shared" si="5"/>
        <v>0975108750</v>
      </c>
    </row>
    <row r="833" spans="1:40" ht="13.5" customHeight="1">
      <c r="A833" s="25">
        <v>828</v>
      </c>
      <c r="B833" s="28" t="s">
        <v>74</v>
      </c>
      <c r="C833" s="28"/>
      <c r="D833" s="32" t="s">
        <v>80</v>
      </c>
      <c r="E833" s="28" t="s">
        <v>82</v>
      </c>
      <c r="F833" s="32" t="s">
        <v>7749</v>
      </c>
      <c r="G833" s="28" t="s">
        <v>98</v>
      </c>
      <c r="H833" s="32" t="s">
        <v>9553</v>
      </c>
      <c r="I833" s="28" t="s">
        <v>100</v>
      </c>
      <c r="J833" s="32" t="s">
        <v>3383</v>
      </c>
      <c r="K833" s="28" t="s">
        <v>3382</v>
      </c>
      <c r="L833" s="28" t="s">
        <v>89</v>
      </c>
      <c r="M833" s="34">
        <v>41781</v>
      </c>
      <c r="N833" s="34"/>
      <c r="O833" s="28" t="s">
        <v>3391</v>
      </c>
      <c r="P833" s="28" t="s">
        <v>1750</v>
      </c>
      <c r="Q833" s="28" t="s">
        <v>9654</v>
      </c>
      <c r="R833" s="28"/>
      <c r="S833" s="28"/>
      <c r="T833" s="28" t="s">
        <v>9941</v>
      </c>
      <c r="U833" s="28" t="s">
        <v>3390</v>
      </c>
      <c r="V833" s="28"/>
      <c r="W833" s="34">
        <v>43602</v>
      </c>
      <c r="X833" s="34">
        <v>43785</v>
      </c>
      <c r="Y833" s="36">
        <v>4314492</v>
      </c>
      <c r="Z833" s="36">
        <v>4314492</v>
      </c>
      <c r="AA833" s="34">
        <v>43601</v>
      </c>
      <c r="AB833" s="32"/>
      <c r="AC833" s="36">
        <v>4314492</v>
      </c>
      <c r="AD833" s="36"/>
      <c r="AE833" s="28" t="s">
        <v>95</v>
      </c>
      <c r="AF833" s="40">
        <f t="shared" si="0"/>
        <v>17</v>
      </c>
      <c r="AG833" s="40">
        <f t="shared" si="1"/>
        <v>5</v>
      </c>
      <c r="AH833" s="40" t="str">
        <f t="shared" si="2"/>
        <v>568685109175</v>
      </c>
      <c r="AI833" s="44">
        <f t="shared" si="3"/>
        <v>4314492</v>
      </c>
      <c r="AJ833" s="47">
        <f>IF(AD833&lt;10000,IFERROR(VLOOKUP(AH833,'BK06'!$X$9:$Y$1196,2,0),""),AD833)</f>
        <v>4314492</v>
      </c>
      <c r="AK833" s="49">
        <f>IFERROR(VLOOKUP(AH833,'BK06'!$X$9:$Z$1164,3,0),"")</f>
        <v>0</v>
      </c>
      <c r="AL833" s="40"/>
      <c r="AM833" s="51" t="str">
        <f t="shared" si="14"/>
        <v>QK co HDBH so 568685109 can phai dong phi 4314492d vao ngay 17/5. Vui long lien he TVV de duoc ho tro thu phi!</v>
      </c>
      <c r="AN833" s="54" t="str">
        <f t="shared" si="5"/>
        <v>01634624606</v>
      </c>
    </row>
    <row r="834" spans="1:40" ht="13.5" customHeight="1">
      <c r="A834" s="25">
        <v>829</v>
      </c>
      <c r="B834" s="28" t="s">
        <v>74</v>
      </c>
      <c r="C834" s="28"/>
      <c r="D834" s="32" t="s">
        <v>80</v>
      </c>
      <c r="E834" s="28" t="s">
        <v>82</v>
      </c>
      <c r="F834" s="32" t="s">
        <v>7749</v>
      </c>
      <c r="G834" s="28" t="s">
        <v>98</v>
      </c>
      <c r="H834" s="32" t="s">
        <v>9553</v>
      </c>
      <c r="I834" s="28" t="s">
        <v>100</v>
      </c>
      <c r="J834" s="32" t="s">
        <v>888</v>
      </c>
      <c r="K834" s="28" t="s">
        <v>887</v>
      </c>
      <c r="L834" s="28" t="s">
        <v>89</v>
      </c>
      <c r="M834" s="34">
        <v>42648</v>
      </c>
      <c r="N834" s="34"/>
      <c r="O834" s="28" t="s">
        <v>9942</v>
      </c>
      <c r="P834" s="28" t="s">
        <v>9943</v>
      </c>
      <c r="Q834" s="28" t="s">
        <v>9627</v>
      </c>
      <c r="R834" s="28"/>
      <c r="S834" s="28"/>
      <c r="T834" s="28" t="s">
        <v>9944</v>
      </c>
      <c r="U834" s="28" t="s">
        <v>9945</v>
      </c>
      <c r="V834" s="28"/>
      <c r="W834" s="34">
        <v>43590</v>
      </c>
      <c r="X834" s="34">
        <v>43955</v>
      </c>
      <c r="Y834" s="36">
        <v>7816264</v>
      </c>
      <c r="Z834" s="36"/>
      <c r="AA834" s="34"/>
      <c r="AB834" s="32"/>
      <c r="AC834" s="36">
        <v>7816264</v>
      </c>
      <c r="AD834" s="36"/>
      <c r="AE834" s="28" t="s">
        <v>95</v>
      </c>
      <c r="AF834" s="40">
        <f t="shared" si="0"/>
        <v>5</v>
      </c>
      <c r="AG834" s="40">
        <f t="shared" si="1"/>
        <v>5</v>
      </c>
      <c r="AH834" s="40" t="str">
        <f t="shared" si="2"/>
        <v>56902425755</v>
      </c>
      <c r="AI834" s="44">
        <f t="shared" si="3"/>
        <v>7816264</v>
      </c>
      <c r="AJ834" s="47" t="str">
        <f>IF(AD834&lt;10000,IFERROR(VLOOKUP(AH834,'BK06'!$X$9:$Y$1196,2,0),""),AD834)</f>
        <v/>
      </c>
      <c r="AK834" s="49" t="str">
        <f>IFERROR(VLOOKUP(AH834,'BK06'!$X$9:$Z$1164,3,0),"")</f>
        <v/>
      </c>
      <c r="AL834" s="40"/>
      <c r="AM834" s="51" t="str">
        <f t="shared" si="14"/>
        <v>QK co HDBH so 569024257 can phai dong phi 7816264d vao ngay 5/5. Vui long lien he TVV de duoc ho tro thu phi!</v>
      </c>
      <c r="AN834" s="54" t="str">
        <f t="shared" si="5"/>
        <v>0971888142</v>
      </c>
    </row>
    <row r="835" spans="1:40" ht="13.5" customHeight="1">
      <c r="A835" s="25">
        <v>830</v>
      </c>
      <c r="B835" s="28" t="s">
        <v>74</v>
      </c>
      <c r="C835" s="28"/>
      <c r="D835" s="32" t="s">
        <v>80</v>
      </c>
      <c r="E835" s="28" t="s">
        <v>82</v>
      </c>
      <c r="F835" s="32" t="s">
        <v>7749</v>
      </c>
      <c r="G835" s="28" t="s">
        <v>98</v>
      </c>
      <c r="H835" s="32" t="s">
        <v>9553</v>
      </c>
      <c r="I835" s="28" t="s">
        <v>100</v>
      </c>
      <c r="J835" s="32" t="s">
        <v>888</v>
      </c>
      <c r="K835" s="28" t="s">
        <v>887</v>
      </c>
      <c r="L835" s="28" t="s">
        <v>89</v>
      </c>
      <c r="M835" s="34">
        <v>42648</v>
      </c>
      <c r="N835" s="34"/>
      <c r="O835" s="28" t="s">
        <v>901</v>
      </c>
      <c r="P835" s="28" t="s">
        <v>902</v>
      </c>
      <c r="Q835" s="28" t="s">
        <v>9654</v>
      </c>
      <c r="R835" s="28"/>
      <c r="S835" s="28"/>
      <c r="T835" s="28" t="s">
        <v>9946</v>
      </c>
      <c r="U835" s="28" t="s">
        <v>900</v>
      </c>
      <c r="V835" s="28"/>
      <c r="W835" s="34">
        <v>43594</v>
      </c>
      <c r="X835" s="34">
        <v>43959</v>
      </c>
      <c r="Y835" s="36">
        <v>10437864</v>
      </c>
      <c r="Z835" s="36">
        <v>10437864</v>
      </c>
      <c r="AA835" s="34">
        <v>43601</v>
      </c>
      <c r="AB835" s="32"/>
      <c r="AC835" s="36">
        <v>10437864</v>
      </c>
      <c r="AD835" s="36"/>
      <c r="AE835" s="28" t="s">
        <v>95</v>
      </c>
      <c r="AF835" s="40">
        <f t="shared" si="0"/>
        <v>9</v>
      </c>
      <c r="AG835" s="40">
        <f t="shared" si="1"/>
        <v>5</v>
      </c>
      <c r="AH835" s="40" t="str">
        <f t="shared" si="2"/>
        <v>56902614095</v>
      </c>
      <c r="AI835" s="44">
        <f t="shared" si="3"/>
        <v>10437864</v>
      </c>
      <c r="AJ835" s="47">
        <f>IF(AD835&lt;10000,IFERROR(VLOOKUP(AH835,'BK06'!$X$9:$Y$1196,2,0),""),AD835)</f>
        <v>10437864</v>
      </c>
      <c r="AK835" s="49" t="str">
        <f>IFERROR(VLOOKUP(AH835,'BK06'!$X$9:$Z$1164,3,0),"")</f>
        <v>AC/018P-0349809</v>
      </c>
      <c r="AL835" s="40"/>
      <c r="AM835" s="51" t="str">
        <f t="shared" si="14"/>
        <v>QK co HDBH so 569026140 can phai dong phi 10437864d vao ngay 9/5. Vui long lien he TVV de duoc ho tro thu phi!</v>
      </c>
      <c r="AN835" s="54" t="str">
        <f t="shared" si="5"/>
        <v>01656956636</v>
      </c>
    </row>
    <row r="836" spans="1:40" ht="13.5" customHeight="1">
      <c r="A836" s="25">
        <v>831</v>
      </c>
      <c r="B836" s="28" t="s">
        <v>74</v>
      </c>
      <c r="C836" s="28"/>
      <c r="D836" s="32" t="s">
        <v>80</v>
      </c>
      <c r="E836" s="28" t="s">
        <v>82</v>
      </c>
      <c r="F836" s="32" t="s">
        <v>7749</v>
      </c>
      <c r="G836" s="28" t="s">
        <v>98</v>
      </c>
      <c r="H836" s="32" t="s">
        <v>9553</v>
      </c>
      <c r="I836" s="28" t="s">
        <v>100</v>
      </c>
      <c r="J836" s="32" t="s">
        <v>888</v>
      </c>
      <c r="K836" s="28" t="s">
        <v>887</v>
      </c>
      <c r="L836" s="28" t="s">
        <v>89</v>
      </c>
      <c r="M836" s="34">
        <v>42648</v>
      </c>
      <c r="N836" s="34"/>
      <c r="O836" s="28" t="s">
        <v>896</v>
      </c>
      <c r="P836" s="28" t="s">
        <v>897</v>
      </c>
      <c r="Q836" s="28" t="s">
        <v>9947</v>
      </c>
      <c r="R836" s="28" t="s">
        <v>9948</v>
      </c>
      <c r="S836" s="28"/>
      <c r="T836" s="28"/>
      <c r="U836" s="28" t="s">
        <v>894</v>
      </c>
      <c r="V836" s="28" t="s">
        <v>894</v>
      </c>
      <c r="W836" s="34">
        <v>43594</v>
      </c>
      <c r="X836" s="34">
        <v>43777</v>
      </c>
      <c r="Y836" s="36">
        <v>3264300</v>
      </c>
      <c r="Z836" s="36">
        <v>3264300</v>
      </c>
      <c r="AA836" s="34">
        <v>43601</v>
      </c>
      <c r="AB836" s="32"/>
      <c r="AC836" s="36">
        <v>3264300</v>
      </c>
      <c r="AD836" s="36"/>
      <c r="AE836" s="28" t="s">
        <v>180</v>
      </c>
      <c r="AF836" s="40">
        <f t="shared" si="0"/>
        <v>9</v>
      </c>
      <c r="AG836" s="40">
        <f t="shared" si="1"/>
        <v>5</v>
      </c>
      <c r="AH836" s="40" t="str">
        <f t="shared" si="2"/>
        <v>0570180003587695</v>
      </c>
      <c r="AI836" s="44">
        <f t="shared" si="3"/>
        <v>3264300</v>
      </c>
      <c r="AJ836" s="47">
        <f>IF(AD836&lt;10000,IFERROR(VLOOKUP(AH836,'BK06'!$X$9:$Y$1196,2,0),""),AD836)</f>
        <v>3264300</v>
      </c>
      <c r="AK836" s="49" t="str">
        <f>IFERROR(VLOOKUP(AH836,'BK06'!$X$9:$Z$1164,3,0),"")</f>
        <v>AC/018P-0349808</v>
      </c>
      <c r="AL836" s="40"/>
      <c r="AM836" s="51" t="str">
        <f t="shared" si="14"/>
        <v>QK co HDBH so 05701800035876 can phai dong phi 3264300d vao ngay 9/5. Vui long lien he TVV de duoc ho tro thu phi!</v>
      </c>
      <c r="AN836" s="54" t="str">
        <f t="shared" si="5"/>
        <v>0349814276</v>
      </c>
    </row>
    <row r="837" spans="1:40" ht="13.5" customHeight="1">
      <c r="A837" s="25">
        <v>832</v>
      </c>
      <c r="B837" s="28" t="s">
        <v>74</v>
      </c>
      <c r="C837" s="28"/>
      <c r="D837" s="32" t="s">
        <v>80</v>
      </c>
      <c r="E837" s="28" t="s">
        <v>82</v>
      </c>
      <c r="F837" s="32" t="s">
        <v>7749</v>
      </c>
      <c r="G837" s="28" t="s">
        <v>98</v>
      </c>
      <c r="H837" s="32" t="s">
        <v>9553</v>
      </c>
      <c r="I837" s="28" t="s">
        <v>100</v>
      </c>
      <c r="J837" s="32" t="s">
        <v>888</v>
      </c>
      <c r="K837" s="28" t="s">
        <v>887</v>
      </c>
      <c r="L837" s="28" t="s">
        <v>89</v>
      </c>
      <c r="M837" s="34">
        <v>42648</v>
      </c>
      <c r="N837" s="34"/>
      <c r="O837" s="28" t="s">
        <v>9949</v>
      </c>
      <c r="P837" s="28" t="s">
        <v>887</v>
      </c>
      <c r="Q837" s="28" t="s">
        <v>9654</v>
      </c>
      <c r="R837" s="28"/>
      <c r="S837" s="28"/>
      <c r="T837" s="28" t="s">
        <v>9950</v>
      </c>
      <c r="U837" s="28" t="s">
        <v>9951</v>
      </c>
      <c r="V837" s="28"/>
      <c r="W837" s="34">
        <v>43595</v>
      </c>
      <c r="X837" s="34">
        <v>43778</v>
      </c>
      <c r="Y837" s="36">
        <v>4901481</v>
      </c>
      <c r="Z837" s="36"/>
      <c r="AA837" s="34"/>
      <c r="AB837" s="32"/>
      <c r="AC837" s="36">
        <v>4901481</v>
      </c>
      <c r="AD837" s="36"/>
      <c r="AE837" s="28" t="s">
        <v>95</v>
      </c>
      <c r="AF837" s="40">
        <f t="shared" si="0"/>
        <v>10</v>
      </c>
      <c r="AG837" s="40">
        <f t="shared" si="1"/>
        <v>5</v>
      </c>
      <c r="AH837" s="40" t="str">
        <f t="shared" si="2"/>
        <v>569028361105</v>
      </c>
      <c r="AI837" s="44">
        <f t="shared" si="3"/>
        <v>4901481</v>
      </c>
      <c r="AJ837" s="47" t="str">
        <f>IF(AD837&lt;10000,IFERROR(VLOOKUP(AH837,'BK06'!$X$9:$Y$1196,2,0),""),AD837)</f>
        <v/>
      </c>
      <c r="AK837" s="49" t="str">
        <f>IFERROR(VLOOKUP(AH837,'BK06'!$X$9:$Z$1164,3,0),"")</f>
        <v/>
      </c>
      <c r="AL837" s="40"/>
      <c r="AM837" s="51" t="str">
        <f t="shared" si="14"/>
        <v>QK co HDBH so 569028361 can phai dong phi 4901481d vao ngay 10/5. Vui long lien he TVV de duoc ho tro thu phi!</v>
      </c>
      <c r="AN837" s="54" t="str">
        <f t="shared" si="5"/>
        <v>01664998094</v>
      </c>
    </row>
    <row r="838" spans="1:40" ht="13.5" customHeight="1">
      <c r="A838" s="25">
        <v>833</v>
      </c>
      <c r="B838" s="28" t="s">
        <v>74</v>
      </c>
      <c r="C838" s="28"/>
      <c r="D838" s="32" t="s">
        <v>80</v>
      </c>
      <c r="E838" s="28" t="s">
        <v>82</v>
      </c>
      <c r="F838" s="32" t="s">
        <v>7749</v>
      </c>
      <c r="G838" s="28" t="s">
        <v>98</v>
      </c>
      <c r="H838" s="32" t="s">
        <v>9952</v>
      </c>
      <c r="I838" s="28" t="s">
        <v>111</v>
      </c>
      <c r="J838" s="32" t="s">
        <v>3402</v>
      </c>
      <c r="K838" s="28" t="s">
        <v>3401</v>
      </c>
      <c r="L838" s="28" t="s">
        <v>89</v>
      </c>
      <c r="M838" s="34">
        <v>43026</v>
      </c>
      <c r="N838" s="34"/>
      <c r="O838" s="28" t="s">
        <v>3405</v>
      </c>
      <c r="P838" s="28" t="s">
        <v>3406</v>
      </c>
      <c r="Q838" s="28" t="s">
        <v>9953</v>
      </c>
      <c r="R838" s="28"/>
      <c r="S838" s="28"/>
      <c r="T838" s="28" t="s">
        <v>9954</v>
      </c>
      <c r="U838" s="28" t="s">
        <v>3404</v>
      </c>
      <c r="V838" s="28"/>
      <c r="W838" s="34">
        <v>43592</v>
      </c>
      <c r="X838" s="34">
        <v>43775</v>
      </c>
      <c r="Y838" s="36">
        <v>6017640</v>
      </c>
      <c r="Z838" s="36">
        <v>6017640</v>
      </c>
      <c r="AA838" s="34">
        <v>43602</v>
      </c>
      <c r="AB838" s="32"/>
      <c r="AC838" s="36">
        <v>6017640</v>
      </c>
      <c r="AD838" s="36"/>
      <c r="AE838" s="28" t="s">
        <v>95</v>
      </c>
      <c r="AF838" s="40">
        <f t="shared" si="0"/>
        <v>7</v>
      </c>
      <c r="AG838" s="40">
        <f t="shared" si="1"/>
        <v>5</v>
      </c>
      <c r="AH838" s="40" t="str">
        <f t="shared" si="2"/>
        <v>56923514975</v>
      </c>
      <c r="AI838" s="44">
        <f t="shared" si="3"/>
        <v>6017640</v>
      </c>
      <c r="AJ838" s="47">
        <f>IF(AD838&lt;10000,IFERROR(VLOOKUP(AH838,'BK06'!$X$9:$Y$1196,2,0),""),AD838)</f>
        <v>6017640</v>
      </c>
      <c r="AK838" s="49">
        <f>IFERROR(VLOOKUP(AH838,'BK06'!$X$9:$Z$1164,3,0),"")</f>
        <v>0</v>
      </c>
      <c r="AL838" s="40"/>
      <c r="AM838" s="51" t="str">
        <f t="shared" si="14"/>
        <v>QK co HDBH so 569235149 can phai dong phi 6017640d vao ngay 7/5. Vui long lien he TVV de duoc ho tro thu phi!</v>
      </c>
      <c r="AN838" s="54" t="str">
        <f t="shared" si="5"/>
        <v>01694986483</v>
      </c>
    </row>
    <row r="839" spans="1:40" ht="13.5" customHeight="1">
      <c r="A839" s="25">
        <v>834</v>
      </c>
      <c r="B839" s="28" t="s">
        <v>74</v>
      </c>
      <c r="C839" s="28"/>
      <c r="D839" s="32" t="s">
        <v>80</v>
      </c>
      <c r="E839" s="28" t="s">
        <v>82</v>
      </c>
      <c r="F839" s="32" t="s">
        <v>7749</v>
      </c>
      <c r="G839" s="28" t="s">
        <v>98</v>
      </c>
      <c r="H839" s="32" t="s">
        <v>9952</v>
      </c>
      <c r="I839" s="28" t="s">
        <v>111</v>
      </c>
      <c r="J839" s="32" t="s">
        <v>3402</v>
      </c>
      <c r="K839" s="28" t="s">
        <v>3401</v>
      </c>
      <c r="L839" s="28" t="s">
        <v>89</v>
      </c>
      <c r="M839" s="34">
        <v>43026</v>
      </c>
      <c r="N839" s="34"/>
      <c r="O839" s="28" t="s">
        <v>3410</v>
      </c>
      <c r="P839" s="28" t="s">
        <v>3411</v>
      </c>
      <c r="Q839" s="28" t="s">
        <v>9955</v>
      </c>
      <c r="R839" s="28"/>
      <c r="S839" s="28"/>
      <c r="T839" s="28" t="s">
        <v>9956</v>
      </c>
      <c r="U839" s="28" t="s">
        <v>3409</v>
      </c>
      <c r="V839" s="28"/>
      <c r="W839" s="34">
        <v>43609</v>
      </c>
      <c r="X839" s="34">
        <v>43700</v>
      </c>
      <c r="Y839" s="36">
        <v>4000000</v>
      </c>
      <c r="Z839" s="36">
        <v>4000000</v>
      </c>
      <c r="AA839" s="34">
        <v>43601</v>
      </c>
      <c r="AB839" s="32"/>
      <c r="AC839" s="36">
        <v>4000000</v>
      </c>
      <c r="AD839" s="36"/>
      <c r="AE839" s="28" t="s">
        <v>95</v>
      </c>
      <c r="AF839" s="40">
        <f t="shared" si="0"/>
        <v>24</v>
      </c>
      <c r="AG839" s="40">
        <f t="shared" si="1"/>
        <v>5</v>
      </c>
      <c r="AH839" s="40" t="str">
        <f t="shared" si="2"/>
        <v>569145577245</v>
      </c>
      <c r="AI839" s="44">
        <f t="shared" si="3"/>
        <v>4000000</v>
      </c>
      <c r="AJ839" s="47">
        <f>IF(AD839&lt;10000,IFERROR(VLOOKUP(AH839,'BK06'!$X$9:$Y$1196,2,0),""),AD839)</f>
        <v>4000000</v>
      </c>
      <c r="AK839" s="49">
        <f>IFERROR(VLOOKUP(AH839,'BK06'!$X$9:$Z$1164,3,0),"")</f>
        <v>0</v>
      </c>
      <c r="AL839" s="40"/>
      <c r="AM839" s="51" t="str">
        <f t="shared" si="14"/>
        <v>QK co HDBH so 569145577 can phai dong phi 4000000d vao ngay 24/5. Vui long lien he TVV de duoc ho tro thu phi!</v>
      </c>
      <c r="AN839" s="54" t="str">
        <f t="shared" si="5"/>
        <v>0983879396</v>
      </c>
    </row>
    <row r="840" spans="1:40" ht="13.5" customHeight="1">
      <c r="A840" s="25">
        <v>835</v>
      </c>
      <c r="B840" s="28" t="s">
        <v>74</v>
      </c>
      <c r="C840" s="28"/>
      <c r="D840" s="32" t="s">
        <v>80</v>
      </c>
      <c r="E840" s="28" t="s">
        <v>82</v>
      </c>
      <c r="F840" s="32" t="s">
        <v>7749</v>
      </c>
      <c r="G840" s="28" t="s">
        <v>98</v>
      </c>
      <c r="H840" s="32" t="s">
        <v>9952</v>
      </c>
      <c r="I840" s="28" t="s">
        <v>111</v>
      </c>
      <c r="J840" s="32" t="s">
        <v>3402</v>
      </c>
      <c r="K840" s="28" t="s">
        <v>3401</v>
      </c>
      <c r="L840" s="28" t="s">
        <v>89</v>
      </c>
      <c r="M840" s="34">
        <v>43026</v>
      </c>
      <c r="N840" s="34"/>
      <c r="O840" s="28" t="s">
        <v>3414</v>
      </c>
      <c r="P840" s="28" t="s">
        <v>3415</v>
      </c>
      <c r="Q840" s="28" t="s">
        <v>9593</v>
      </c>
      <c r="R840" s="28"/>
      <c r="S840" s="28"/>
      <c r="T840" s="28" t="s">
        <v>9957</v>
      </c>
      <c r="U840" s="28" t="s">
        <v>3413</v>
      </c>
      <c r="V840" s="28"/>
      <c r="W840" s="34">
        <v>43611</v>
      </c>
      <c r="X840" s="34">
        <v>43702</v>
      </c>
      <c r="Y840" s="36">
        <v>2503564</v>
      </c>
      <c r="Z840" s="36">
        <v>2503564</v>
      </c>
      <c r="AA840" s="34">
        <v>43602</v>
      </c>
      <c r="AB840" s="32"/>
      <c r="AC840" s="36">
        <v>2503564</v>
      </c>
      <c r="AD840" s="36"/>
      <c r="AE840" s="28" t="s">
        <v>95</v>
      </c>
      <c r="AF840" s="40">
        <f t="shared" si="0"/>
        <v>26</v>
      </c>
      <c r="AG840" s="40">
        <f t="shared" si="1"/>
        <v>5</v>
      </c>
      <c r="AH840" s="40" t="str">
        <f t="shared" si="2"/>
        <v>569445334265</v>
      </c>
      <c r="AI840" s="44">
        <f t="shared" si="3"/>
        <v>2503564</v>
      </c>
      <c r="AJ840" s="47">
        <f>IF(AD840&lt;10000,IFERROR(VLOOKUP(AH840,'BK06'!$X$9:$Y$1196,2,0),""),AD840)</f>
        <v>2503564</v>
      </c>
      <c r="AK840" s="49">
        <f>IFERROR(VLOOKUP(AH840,'BK06'!$X$9:$Z$1164,3,0),"")</f>
        <v>0</v>
      </c>
      <c r="AL840" s="40"/>
      <c r="AM840" s="51" t="str">
        <f t="shared" si="14"/>
        <v>QK co HDBH so 569445334 can phai dong phi 2503564d vao ngay 26/5. Vui long lien he TVV de duoc ho tro thu phi!</v>
      </c>
      <c r="AN840" s="54" t="str">
        <f t="shared" si="5"/>
        <v>0985554220</v>
      </c>
    </row>
    <row r="841" spans="1:40" ht="13.5" customHeight="1">
      <c r="A841" s="25">
        <v>836</v>
      </c>
      <c r="B841" s="28" t="s">
        <v>74</v>
      </c>
      <c r="C841" s="28"/>
      <c r="D841" s="32" t="s">
        <v>80</v>
      </c>
      <c r="E841" s="28" t="s">
        <v>82</v>
      </c>
      <c r="F841" s="32" t="s">
        <v>7749</v>
      </c>
      <c r="G841" s="28" t="s">
        <v>98</v>
      </c>
      <c r="H841" s="32" t="s">
        <v>9952</v>
      </c>
      <c r="I841" s="28" t="s">
        <v>111</v>
      </c>
      <c r="J841" s="32" t="s">
        <v>3417</v>
      </c>
      <c r="K841" s="28" t="s">
        <v>3416</v>
      </c>
      <c r="L841" s="28" t="s">
        <v>89</v>
      </c>
      <c r="M841" s="34">
        <v>43026</v>
      </c>
      <c r="N841" s="34"/>
      <c r="O841" s="28" t="s">
        <v>9958</v>
      </c>
      <c r="P841" s="28" t="s">
        <v>9959</v>
      </c>
      <c r="Q841" s="28" t="s">
        <v>9960</v>
      </c>
      <c r="R841" s="28"/>
      <c r="S841" s="28"/>
      <c r="T841" s="28" t="s">
        <v>9961</v>
      </c>
      <c r="U841" s="28" t="s">
        <v>9962</v>
      </c>
      <c r="V841" s="28"/>
      <c r="W841" s="34">
        <v>43549</v>
      </c>
      <c r="X841" s="34">
        <v>43640</v>
      </c>
      <c r="Y841" s="36">
        <v>2000000</v>
      </c>
      <c r="Z841" s="36"/>
      <c r="AA841" s="34"/>
      <c r="AB841" s="32"/>
      <c r="AC841" s="36">
        <v>2000000</v>
      </c>
      <c r="AD841" s="36"/>
      <c r="AE841" s="28" t="s">
        <v>95</v>
      </c>
      <c r="AF841" s="40">
        <f t="shared" si="0"/>
        <v>25</v>
      </c>
      <c r="AG841" s="40">
        <f t="shared" si="1"/>
        <v>3</v>
      </c>
      <c r="AH841" s="40" t="str">
        <f t="shared" si="2"/>
        <v>569265302253</v>
      </c>
      <c r="AI841" s="44">
        <f t="shared" si="3"/>
        <v>2000000</v>
      </c>
      <c r="AJ841" s="47" t="str">
        <f>IF(AD841&lt;10000,IFERROR(VLOOKUP(AH841,'BK06'!$X$9:$Y$1196,2,0),""),AD841)</f>
        <v/>
      </c>
      <c r="AK841" s="49" t="str">
        <f>IFERROR(VLOOKUP(AH841,'BK06'!$X$9:$Z$1164,3,0),"")</f>
        <v/>
      </c>
      <c r="AL841" s="40"/>
      <c r="AM841" s="51" t="str">
        <f t="shared" si="14"/>
        <v>QK co HDBH so 569265302 can phai dong phi 2000000d vao ngay 25/3. Vui long lien he TVV de duoc ho tro thu phi!</v>
      </c>
      <c r="AN841" s="54" t="str">
        <f t="shared" si="5"/>
        <v>01683527615</v>
      </c>
    </row>
    <row r="842" spans="1:40" ht="13.5" customHeight="1">
      <c r="A842" s="25">
        <v>837</v>
      </c>
      <c r="B842" s="28" t="s">
        <v>74</v>
      </c>
      <c r="C842" s="28"/>
      <c r="D842" s="32" t="s">
        <v>80</v>
      </c>
      <c r="E842" s="28" t="s">
        <v>82</v>
      </c>
      <c r="F842" s="32" t="s">
        <v>7749</v>
      </c>
      <c r="G842" s="28" t="s">
        <v>98</v>
      </c>
      <c r="H842" s="32" t="s">
        <v>9952</v>
      </c>
      <c r="I842" s="28" t="s">
        <v>111</v>
      </c>
      <c r="J842" s="32" t="s">
        <v>3417</v>
      </c>
      <c r="K842" s="28" t="s">
        <v>3416</v>
      </c>
      <c r="L842" s="28" t="s">
        <v>89</v>
      </c>
      <c r="M842" s="34">
        <v>43026</v>
      </c>
      <c r="N842" s="34"/>
      <c r="O842" s="28" t="s">
        <v>3420</v>
      </c>
      <c r="P842" s="28" t="s">
        <v>3421</v>
      </c>
      <c r="Q842" s="28" t="s">
        <v>9963</v>
      </c>
      <c r="R842" s="28" t="s">
        <v>9964</v>
      </c>
      <c r="S842" s="28"/>
      <c r="T842" s="28" t="s">
        <v>9965</v>
      </c>
      <c r="U842" s="28" t="s">
        <v>3419</v>
      </c>
      <c r="V842" s="28"/>
      <c r="W842" s="34">
        <v>43597</v>
      </c>
      <c r="X842" s="34">
        <v>43688</v>
      </c>
      <c r="Y842" s="36">
        <v>2029700</v>
      </c>
      <c r="Z842" s="36"/>
      <c r="AA842" s="34"/>
      <c r="AB842" s="32"/>
      <c r="AC842" s="36">
        <v>2029700</v>
      </c>
      <c r="AD842" s="36"/>
      <c r="AE842" s="28" t="s">
        <v>95</v>
      </c>
      <c r="AF842" s="40">
        <f t="shared" si="0"/>
        <v>12</v>
      </c>
      <c r="AG842" s="40">
        <f t="shared" si="1"/>
        <v>5</v>
      </c>
      <c r="AH842" s="40" t="str">
        <f t="shared" si="2"/>
        <v>569236888125</v>
      </c>
      <c r="AI842" s="44">
        <f t="shared" si="3"/>
        <v>2029700</v>
      </c>
      <c r="AJ842" s="47">
        <f>IF(AD842&lt;10000,IFERROR(VLOOKUP(AH842,'BK06'!$X$9:$Y$1196,2,0),""),AD842)</f>
        <v>2029700</v>
      </c>
      <c r="AK842" s="49">
        <f>IFERROR(VLOOKUP(AH842,'BK06'!$X$9:$Z$1164,3,0),"")</f>
        <v>0</v>
      </c>
      <c r="AL842" s="40"/>
      <c r="AM842" s="51" t="str">
        <f t="shared" si="14"/>
        <v>QK co HDBH so 569236888 can phai dong phi 2029700d vao ngay 12/5. Vui long lien he TVV de duoc ho tro thu phi!</v>
      </c>
      <c r="AN842" s="54" t="str">
        <f t="shared" si="5"/>
        <v>0168289388801656797245</v>
      </c>
    </row>
    <row r="843" spans="1:40" ht="13.5" customHeight="1">
      <c r="A843" s="25">
        <v>838</v>
      </c>
      <c r="B843" s="28" t="s">
        <v>74</v>
      </c>
      <c r="C843" s="28"/>
      <c r="D843" s="32" t="s">
        <v>80</v>
      </c>
      <c r="E843" s="28" t="s">
        <v>82</v>
      </c>
      <c r="F843" s="32" t="s">
        <v>7749</v>
      </c>
      <c r="G843" s="28" t="s">
        <v>98</v>
      </c>
      <c r="H843" s="32" t="s">
        <v>9952</v>
      </c>
      <c r="I843" s="28" t="s">
        <v>111</v>
      </c>
      <c r="J843" s="32" t="s">
        <v>3417</v>
      </c>
      <c r="K843" s="28" t="s">
        <v>3416</v>
      </c>
      <c r="L843" s="28" t="s">
        <v>89</v>
      </c>
      <c r="M843" s="34">
        <v>43026</v>
      </c>
      <c r="N843" s="34"/>
      <c r="O843" s="28" t="s">
        <v>3424</v>
      </c>
      <c r="P843" s="28" t="s">
        <v>3425</v>
      </c>
      <c r="Q843" s="28" t="s">
        <v>9966</v>
      </c>
      <c r="R843" s="28" t="s">
        <v>9967</v>
      </c>
      <c r="S843" s="28"/>
      <c r="T843" s="28"/>
      <c r="U843" s="28" t="s">
        <v>3422</v>
      </c>
      <c r="V843" s="28" t="s">
        <v>3422</v>
      </c>
      <c r="W843" s="34">
        <v>43610</v>
      </c>
      <c r="X843" s="34">
        <v>43975</v>
      </c>
      <c r="Y843" s="36">
        <v>5999800</v>
      </c>
      <c r="Z843" s="36">
        <v>5999800</v>
      </c>
      <c r="AA843" s="34">
        <v>43609</v>
      </c>
      <c r="AB843" s="32"/>
      <c r="AC843" s="36">
        <v>5999800</v>
      </c>
      <c r="AD843" s="36"/>
      <c r="AE843" s="28" t="s">
        <v>180</v>
      </c>
      <c r="AF843" s="40">
        <f t="shared" si="0"/>
        <v>25</v>
      </c>
      <c r="AG843" s="40">
        <f t="shared" si="1"/>
        <v>5</v>
      </c>
      <c r="AH843" s="40" t="str">
        <f t="shared" si="2"/>
        <v>05708700001222255</v>
      </c>
      <c r="AI843" s="44">
        <f t="shared" si="3"/>
        <v>5999800</v>
      </c>
      <c r="AJ843" s="47">
        <f>IF(AD843&lt;10000,IFERROR(VLOOKUP(AH843,'BK06'!$X$9:$Y$1196,2,0),""),AD843)</f>
        <v>5999800</v>
      </c>
      <c r="AK843" s="49">
        <f>IFERROR(VLOOKUP(AH843,'BK06'!$X$9:$Z$1164,3,0),"")</f>
        <v>0</v>
      </c>
      <c r="AL843" s="40"/>
      <c r="AM843" s="51" t="str">
        <f t="shared" si="14"/>
        <v>QK co HDBH so 05708700001222 can phai dong phi 5999800d vao ngay 25/5. Vui long lien he TVV de duoc ho tro thu phi!</v>
      </c>
      <c r="AN843" s="54" t="str">
        <f t="shared" si="5"/>
        <v>0988323517</v>
      </c>
    </row>
    <row r="844" spans="1:40" ht="13.5" customHeight="1">
      <c r="A844" s="25">
        <v>839</v>
      </c>
      <c r="B844" s="28" t="s">
        <v>74</v>
      </c>
      <c r="C844" s="28"/>
      <c r="D844" s="32" t="s">
        <v>80</v>
      </c>
      <c r="E844" s="28" t="s">
        <v>82</v>
      </c>
      <c r="F844" s="32" t="s">
        <v>7749</v>
      </c>
      <c r="G844" s="28" t="s">
        <v>98</v>
      </c>
      <c r="H844" s="32" t="s">
        <v>9952</v>
      </c>
      <c r="I844" s="28" t="s">
        <v>111</v>
      </c>
      <c r="J844" s="32" t="s">
        <v>3417</v>
      </c>
      <c r="K844" s="28" t="s">
        <v>3416</v>
      </c>
      <c r="L844" s="28" t="s">
        <v>89</v>
      </c>
      <c r="M844" s="34">
        <v>43026</v>
      </c>
      <c r="N844" s="34"/>
      <c r="O844" s="28" t="s">
        <v>3430</v>
      </c>
      <c r="P844" s="28" t="s">
        <v>3431</v>
      </c>
      <c r="Q844" s="28" t="s">
        <v>9968</v>
      </c>
      <c r="R844" s="28"/>
      <c r="S844" s="28"/>
      <c r="T844" s="28" t="s">
        <v>9969</v>
      </c>
      <c r="U844" s="28" t="s">
        <v>3429</v>
      </c>
      <c r="V844" s="28"/>
      <c r="W844" s="34">
        <v>43613</v>
      </c>
      <c r="X844" s="34">
        <v>43643</v>
      </c>
      <c r="Y844" s="36">
        <v>1029640</v>
      </c>
      <c r="Z844" s="36"/>
      <c r="AA844" s="34"/>
      <c r="AB844" s="32"/>
      <c r="AC844" s="36"/>
      <c r="AD844" s="36"/>
      <c r="AE844" s="28" t="s">
        <v>95</v>
      </c>
      <c r="AF844" s="40">
        <f t="shared" si="0"/>
        <v>28</v>
      </c>
      <c r="AG844" s="40">
        <f t="shared" si="1"/>
        <v>5</v>
      </c>
      <c r="AH844" s="40" t="str">
        <f t="shared" si="2"/>
        <v>569147267285</v>
      </c>
      <c r="AI844" s="44">
        <f t="shared" si="3"/>
        <v>1029640</v>
      </c>
      <c r="AJ844" s="47">
        <f>IF(AD844&lt;10000,IFERROR(VLOOKUP(AH844,'BK06'!$X$9:$Y$1196,2,0),""),AD844)</f>
        <v>1029640</v>
      </c>
      <c r="AK844" s="49">
        <f>IFERROR(VLOOKUP(AH844,'BK06'!$X$9:$Z$1164,3,0),"")</f>
        <v>0</v>
      </c>
      <c r="AL844" s="40"/>
      <c r="AM844" s="51" t="str">
        <f t="shared" si="14"/>
        <v>QK co HDBH so 569147267 can phai dong phi 1029640d vao ngay 28/5. Vui long lien he TVV de duoc ho tro thu phi!</v>
      </c>
      <c r="AN844" s="54" t="str">
        <f t="shared" si="5"/>
        <v>01646781990</v>
      </c>
    </row>
    <row r="845" spans="1:40" ht="13.5" customHeight="1">
      <c r="A845" s="25">
        <v>840</v>
      </c>
      <c r="B845" s="28" t="s">
        <v>74</v>
      </c>
      <c r="C845" s="28"/>
      <c r="D845" s="32" t="s">
        <v>80</v>
      </c>
      <c r="E845" s="28" t="s">
        <v>82</v>
      </c>
      <c r="F845" s="32" t="s">
        <v>7749</v>
      </c>
      <c r="G845" s="28" t="s">
        <v>98</v>
      </c>
      <c r="H845" s="32" t="s">
        <v>9952</v>
      </c>
      <c r="I845" s="28" t="s">
        <v>111</v>
      </c>
      <c r="J845" s="32" t="s">
        <v>3433</v>
      </c>
      <c r="K845" s="28" t="s">
        <v>3432</v>
      </c>
      <c r="L845" s="28" t="s">
        <v>89</v>
      </c>
      <c r="M845" s="34">
        <v>43075</v>
      </c>
      <c r="N845" s="34"/>
      <c r="O845" s="28" t="s">
        <v>9970</v>
      </c>
      <c r="P845" s="28" t="s">
        <v>9971</v>
      </c>
      <c r="Q845" s="28" t="s">
        <v>9972</v>
      </c>
      <c r="R845" s="28"/>
      <c r="S845" s="28"/>
      <c r="T845" s="28" t="s">
        <v>9973</v>
      </c>
      <c r="U845" s="28" t="s">
        <v>9974</v>
      </c>
      <c r="V845" s="28"/>
      <c r="W845" s="34">
        <v>43606</v>
      </c>
      <c r="X845" s="34">
        <v>43636</v>
      </c>
      <c r="Y845" s="36">
        <v>1000000</v>
      </c>
      <c r="Z845" s="36"/>
      <c r="AA845" s="34"/>
      <c r="AB845" s="32"/>
      <c r="AC845" s="36">
        <v>1000000</v>
      </c>
      <c r="AD845" s="36"/>
      <c r="AE845" s="28" t="s">
        <v>95</v>
      </c>
      <c r="AF845" s="40">
        <f t="shared" si="0"/>
        <v>21</v>
      </c>
      <c r="AG845" s="40">
        <f t="shared" si="1"/>
        <v>5</v>
      </c>
      <c r="AH845" s="40" t="str">
        <f t="shared" si="2"/>
        <v>569320631215</v>
      </c>
      <c r="AI845" s="44">
        <f t="shared" si="3"/>
        <v>1000000</v>
      </c>
      <c r="AJ845" s="47" t="str">
        <f>IF(AD845&lt;10000,IFERROR(VLOOKUP(AH845,'BK06'!$X$9:$Y$1196,2,0),""),AD845)</f>
        <v/>
      </c>
      <c r="AK845" s="49" t="str">
        <f>IFERROR(VLOOKUP(AH845,'BK06'!$X$9:$Z$1164,3,0),"")</f>
        <v/>
      </c>
      <c r="AL845" s="40"/>
      <c r="AM845" s="51" t="str">
        <f t="shared" si="14"/>
        <v>QK co HDBH so 569320631 can phai dong phi 1000000d vao ngay 21/5. Vui long lien he TVV de duoc ho tro thu phi!</v>
      </c>
      <c r="AN845" s="54" t="str">
        <f t="shared" si="5"/>
        <v>01632585809</v>
      </c>
    </row>
    <row r="846" spans="1:40" ht="13.5" customHeight="1">
      <c r="A846" s="25">
        <v>841</v>
      </c>
      <c r="B846" s="28" t="s">
        <v>74</v>
      </c>
      <c r="C846" s="28"/>
      <c r="D846" s="32" t="s">
        <v>80</v>
      </c>
      <c r="E846" s="28" t="s">
        <v>82</v>
      </c>
      <c r="F846" s="32" t="s">
        <v>7749</v>
      </c>
      <c r="G846" s="28" t="s">
        <v>98</v>
      </c>
      <c r="H846" s="32" t="s">
        <v>9952</v>
      </c>
      <c r="I846" s="28" t="s">
        <v>111</v>
      </c>
      <c r="J846" s="32" t="s">
        <v>3433</v>
      </c>
      <c r="K846" s="28" t="s">
        <v>3432</v>
      </c>
      <c r="L846" s="28" t="s">
        <v>89</v>
      </c>
      <c r="M846" s="34">
        <v>43075</v>
      </c>
      <c r="N846" s="34"/>
      <c r="O846" s="28" t="s">
        <v>3436</v>
      </c>
      <c r="P846" s="28" t="s">
        <v>3437</v>
      </c>
      <c r="Q846" s="28" t="s">
        <v>9975</v>
      </c>
      <c r="R846" s="28"/>
      <c r="S846" s="28"/>
      <c r="T846" s="28" t="s">
        <v>9976</v>
      </c>
      <c r="U846" s="28" t="s">
        <v>3435</v>
      </c>
      <c r="V846" s="28"/>
      <c r="W846" s="34">
        <v>43607</v>
      </c>
      <c r="X846" s="34">
        <v>43637</v>
      </c>
      <c r="Y846" s="36">
        <v>1100000</v>
      </c>
      <c r="Z846" s="36">
        <v>1100000</v>
      </c>
      <c r="AA846" s="34">
        <v>43602</v>
      </c>
      <c r="AB846" s="32"/>
      <c r="AC846" s="36">
        <v>1100000</v>
      </c>
      <c r="AD846" s="36"/>
      <c r="AE846" s="28" t="s">
        <v>95</v>
      </c>
      <c r="AF846" s="40">
        <f t="shared" si="0"/>
        <v>22</v>
      </c>
      <c r="AG846" s="40">
        <f t="shared" si="1"/>
        <v>5</v>
      </c>
      <c r="AH846" s="40" t="str">
        <f t="shared" si="2"/>
        <v>569483635225</v>
      </c>
      <c r="AI846" s="44">
        <f t="shared" si="3"/>
        <v>1100000</v>
      </c>
      <c r="AJ846" s="47">
        <f>IF(AD846&lt;10000,IFERROR(VLOOKUP(AH846,'BK06'!$X$9:$Y$1196,2,0),""),AD846)</f>
        <v>1100000</v>
      </c>
      <c r="AK846" s="49">
        <f>IFERROR(VLOOKUP(AH846,'BK06'!$X$9:$Z$1164,3,0),"")</f>
        <v>0</v>
      </c>
      <c r="AL846" s="40"/>
      <c r="AM846" s="51" t="str">
        <f t="shared" si="14"/>
        <v>QK co HDBH so 569483635 can phai dong phi 1100000d vao ngay 22/5. Vui long lien he TVV de duoc ho tro thu phi!</v>
      </c>
      <c r="AN846" s="54" t="str">
        <f t="shared" si="5"/>
        <v>0819459925</v>
      </c>
    </row>
    <row r="847" spans="1:40" ht="13.5" customHeight="1">
      <c r="A847" s="25">
        <v>842</v>
      </c>
      <c r="B847" s="28" t="s">
        <v>74</v>
      </c>
      <c r="C847" s="28"/>
      <c r="D847" s="32" t="s">
        <v>80</v>
      </c>
      <c r="E847" s="28" t="s">
        <v>82</v>
      </c>
      <c r="F847" s="32" t="s">
        <v>7749</v>
      </c>
      <c r="G847" s="28" t="s">
        <v>98</v>
      </c>
      <c r="H847" s="32" t="s">
        <v>9952</v>
      </c>
      <c r="I847" s="28" t="s">
        <v>111</v>
      </c>
      <c r="J847" s="32" t="s">
        <v>3433</v>
      </c>
      <c r="K847" s="28" t="s">
        <v>3432</v>
      </c>
      <c r="L847" s="28" t="s">
        <v>89</v>
      </c>
      <c r="M847" s="34">
        <v>43075</v>
      </c>
      <c r="N847" s="34"/>
      <c r="O847" s="28" t="s">
        <v>3440</v>
      </c>
      <c r="P847" s="28" t="s">
        <v>3441</v>
      </c>
      <c r="Q847" s="28" t="s">
        <v>9665</v>
      </c>
      <c r="R847" s="28"/>
      <c r="S847" s="28"/>
      <c r="T847" s="28" t="s">
        <v>9977</v>
      </c>
      <c r="U847" s="28" t="s">
        <v>3439</v>
      </c>
      <c r="V847" s="28"/>
      <c r="W847" s="34">
        <v>43612</v>
      </c>
      <c r="X847" s="34">
        <v>43642</v>
      </c>
      <c r="Y847" s="36">
        <v>1058020</v>
      </c>
      <c r="Z847" s="36">
        <v>1058020</v>
      </c>
      <c r="AA847" s="34">
        <v>43602</v>
      </c>
      <c r="AB847" s="32"/>
      <c r="AC847" s="36">
        <v>1058020</v>
      </c>
      <c r="AD847" s="36"/>
      <c r="AE847" s="28" t="s">
        <v>95</v>
      </c>
      <c r="AF847" s="40">
        <f t="shared" si="0"/>
        <v>27</v>
      </c>
      <c r="AG847" s="40">
        <f t="shared" si="1"/>
        <v>5</v>
      </c>
      <c r="AH847" s="40" t="str">
        <f t="shared" si="2"/>
        <v>569265992275</v>
      </c>
      <c r="AI847" s="44">
        <f t="shared" si="3"/>
        <v>1058020</v>
      </c>
      <c r="AJ847" s="47">
        <f>IF(AD847&lt;10000,IFERROR(VLOOKUP(AH847,'BK06'!$X$9:$Y$1196,2,0),""),AD847)</f>
        <v>1058020</v>
      </c>
      <c r="AK847" s="49">
        <f>IFERROR(VLOOKUP(AH847,'BK06'!$X$9:$Z$1164,3,0),"")</f>
        <v>0</v>
      </c>
      <c r="AL847" s="40"/>
      <c r="AM847" s="51" t="str">
        <f t="shared" si="14"/>
        <v>QK co HDBH so 569265992 can phai dong phi 1058020d vao ngay 27/5. Vui long lien he TVV de duoc ho tro thu phi!</v>
      </c>
      <c r="AN847" s="54" t="str">
        <f t="shared" si="5"/>
        <v>0976519368</v>
      </c>
    </row>
    <row r="848" spans="1:40" ht="13.5" customHeight="1">
      <c r="A848" s="25">
        <v>843</v>
      </c>
      <c r="B848" s="28" t="s">
        <v>74</v>
      </c>
      <c r="C848" s="28"/>
      <c r="D848" s="32" t="s">
        <v>80</v>
      </c>
      <c r="E848" s="28" t="s">
        <v>82</v>
      </c>
      <c r="F848" s="32" t="s">
        <v>7749</v>
      </c>
      <c r="G848" s="28" t="s">
        <v>98</v>
      </c>
      <c r="H848" s="32" t="s">
        <v>9952</v>
      </c>
      <c r="I848" s="28" t="s">
        <v>111</v>
      </c>
      <c r="J848" s="32" t="s">
        <v>3433</v>
      </c>
      <c r="K848" s="28" t="s">
        <v>3432</v>
      </c>
      <c r="L848" s="28" t="s">
        <v>89</v>
      </c>
      <c r="M848" s="34">
        <v>43075</v>
      </c>
      <c r="N848" s="34"/>
      <c r="O848" s="28" t="s">
        <v>3444</v>
      </c>
      <c r="P848" s="28" t="s">
        <v>3445</v>
      </c>
      <c r="Q848" s="28" t="s">
        <v>9665</v>
      </c>
      <c r="R848" s="28"/>
      <c r="S848" s="28"/>
      <c r="T848" s="28" t="s">
        <v>9978</v>
      </c>
      <c r="U848" s="28" t="s">
        <v>3443</v>
      </c>
      <c r="V848" s="28"/>
      <c r="W848" s="34">
        <v>43613</v>
      </c>
      <c r="X848" s="34">
        <v>43978</v>
      </c>
      <c r="Y848" s="36">
        <v>12000960</v>
      </c>
      <c r="Z848" s="36">
        <v>12000960</v>
      </c>
      <c r="AA848" s="34">
        <v>43603</v>
      </c>
      <c r="AB848" s="32"/>
      <c r="AC848" s="36">
        <v>12000960</v>
      </c>
      <c r="AD848" s="36"/>
      <c r="AE848" s="28" t="s">
        <v>95</v>
      </c>
      <c r="AF848" s="40">
        <f t="shared" si="0"/>
        <v>28</v>
      </c>
      <c r="AG848" s="40">
        <f t="shared" si="1"/>
        <v>5</v>
      </c>
      <c r="AH848" s="40" t="str">
        <f t="shared" si="2"/>
        <v>569247061285</v>
      </c>
      <c r="AI848" s="44">
        <f t="shared" si="3"/>
        <v>12000960</v>
      </c>
      <c r="AJ848" s="47">
        <f>IF(AD848&lt;10000,IFERROR(VLOOKUP(AH848,'BK06'!$X$9:$Y$1196,2,0),""),AD848)</f>
        <v>12000960</v>
      </c>
      <c r="AK848" s="49">
        <f>IFERROR(VLOOKUP(AH848,'BK06'!$X$9:$Z$1164,3,0),"")</f>
        <v>0</v>
      </c>
      <c r="AL848" s="40"/>
      <c r="AM848" s="51" t="str">
        <f t="shared" si="14"/>
        <v>QK co HDBH so 569247061 can phai dong phi 12000960d vao ngay 28/5. Vui long lien he TVV de duoc ho tro thu phi!</v>
      </c>
      <c r="AN848" s="54" t="str">
        <f t="shared" si="5"/>
        <v>0988127751</v>
      </c>
    </row>
    <row r="849" spans="1:40" ht="13.5" customHeight="1">
      <c r="A849" s="25">
        <v>844</v>
      </c>
      <c r="B849" s="28" t="s">
        <v>74</v>
      </c>
      <c r="C849" s="28"/>
      <c r="D849" s="32" t="s">
        <v>80</v>
      </c>
      <c r="E849" s="28" t="s">
        <v>82</v>
      </c>
      <c r="F849" s="32" t="s">
        <v>7749</v>
      </c>
      <c r="G849" s="28" t="s">
        <v>98</v>
      </c>
      <c r="H849" s="32" t="s">
        <v>9952</v>
      </c>
      <c r="I849" s="28" t="s">
        <v>111</v>
      </c>
      <c r="J849" s="32" t="s">
        <v>3451</v>
      </c>
      <c r="K849" s="28" t="s">
        <v>3450</v>
      </c>
      <c r="L849" s="28" t="s">
        <v>89</v>
      </c>
      <c r="M849" s="34">
        <v>43173</v>
      </c>
      <c r="N849" s="34"/>
      <c r="O849" s="28" t="s">
        <v>3454</v>
      </c>
      <c r="P849" s="28" t="s">
        <v>3455</v>
      </c>
      <c r="Q849" s="28" t="s">
        <v>1509</v>
      </c>
      <c r="R849" s="28"/>
      <c r="S849" s="28" t="s">
        <v>9979</v>
      </c>
      <c r="T849" s="28"/>
      <c r="U849" s="28" t="s">
        <v>3453</v>
      </c>
      <c r="V849" s="28"/>
      <c r="W849" s="34">
        <v>43590</v>
      </c>
      <c r="X849" s="34">
        <v>43773</v>
      </c>
      <c r="Y849" s="36">
        <v>4999760</v>
      </c>
      <c r="Z849" s="36">
        <v>4999760</v>
      </c>
      <c r="AA849" s="34">
        <v>43602</v>
      </c>
      <c r="AB849" s="32"/>
      <c r="AC849" s="36">
        <v>4999760</v>
      </c>
      <c r="AD849" s="36"/>
      <c r="AE849" s="28" t="s">
        <v>95</v>
      </c>
      <c r="AF849" s="40">
        <f t="shared" si="0"/>
        <v>5</v>
      </c>
      <c r="AG849" s="40">
        <f t="shared" si="1"/>
        <v>5</v>
      </c>
      <c r="AH849" s="40" t="str">
        <f t="shared" si="2"/>
        <v>56923365555</v>
      </c>
      <c r="AI849" s="44">
        <f t="shared" si="3"/>
        <v>4999760</v>
      </c>
      <c r="AJ849" s="47">
        <f>IF(AD849&lt;10000,IFERROR(VLOOKUP(AH849,'BK06'!$X$9:$Y$1196,2,0),""),AD849)</f>
        <v>4999760</v>
      </c>
      <c r="AK849" s="49">
        <f>IFERROR(VLOOKUP(AH849,'BK06'!$X$9:$Z$1164,3,0),"")</f>
        <v>0</v>
      </c>
      <c r="AL849" s="40"/>
      <c r="AM849" s="51" t="str">
        <f t="shared" si="14"/>
        <v>QK co HDBH so 569233655 can phai dong phi 4999760d vao ngay 5/5. Vui long lien he TVV de duoc ho tro thu phi!</v>
      </c>
      <c r="AN849" s="54" t="str">
        <f t="shared" si="5"/>
        <v>0203366090</v>
      </c>
    </row>
    <row r="850" spans="1:40" ht="13.5" customHeight="1">
      <c r="A850" s="25">
        <v>845</v>
      </c>
      <c r="B850" s="28" t="s">
        <v>74</v>
      </c>
      <c r="C850" s="28"/>
      <c r="D850" s="32" t="s">
        <v>80</v>
      </c>
      <c r="E850" s="28" t="s">
        <v>82</v>
      </c>
      <c r="F850" s="32" t="s">
        <v>7749</v>
      </c>
      <c r="G850" s="28" t="s">
        <v>98</v>
      </c>
      <c r="H850" s="32" t="s">
        <v>9952</v>
      </c>
      <c r="I850" s="28" t="s">
        <v>111</v>
      </c>
      <c r="J850" s="32" t="s">
        <v>3451</v>
      </c>
      <c r="K850" s="28" t="s">
        <v>3450</v>
      </c>
      <c r="L850" s="28" t="s">
        <v>89</v>
      </c>
      <c r="M850" s="34">
        <v>43173</v>
      </c>
      <c r="N850" s="34"/>
      <c r="O850" s="28" t="s">
        <v>3458</v>
      </c>
      <c r="P850" s="28" t="s">
        <v>3459</v>
      </c>
      <c r="Q850" s="28" t="s">
        <v>9980</v>
      </c>
      <c r="R850" s="28"/>
      <c r="S850" s="28"/>
      <c r="T850" s="28" t="s">
        <v>9981</v>
      </c>
      <c r="U850" s="28" t="s">
        <v>3457</v>
      </c>
      <c r="V850" s="28"/>
      <c r="W850" s="34">
        <v>43607</v>
      </c>
      <c r="X850" s="34">
        <v>43972</v>
      </c>
      <c r="Y850" s="36">
        <v>12000000</v>
      </c>
      <c r="Z850" s="36">
        <v>12000000</v>
      </c>
      <c r="AA850" s="34">
        <v>43602</v>
      </c>
      <c r="AB850" s="32"/>
      <c r="AC850" s="36">
        <v>12000000</v>
      </c>
      <c r="AD850" s="36"/>
      <c r="AE850" s="28" t="s">
        <v>95</v>
      </c>
      <c r="AF850" s="40">
        <f t="shared" si="0"/>
        <v>22</v>
      </c>
      <c r="AG850" s="40">
        <f t="shared" si="1"/>
        <v>5</v>
      </c>
      <c r="AH850" s="40" t="str">
        <f t="shared" si="2"/>
        <v>569243398225</v>
      </c>
      <c r="AI850" s="44">
        <f t="shared" si="3"/>
        <v>12000000</v>
      </c>
      <c r="AJ850" s="47">
        <f>IF(AD850&lt;10000,IFERROR(VLOOKUP(AH850,'BK06'!$X$9:$Y$1196,2,0),""),AD850)</f>
        <v>12000000</v>
      </c>
      <c r="AK850" s="49">
        <f>IFERROR(VLOOKUP(AH850,'BK06'!$X$9:$Z$1164,3,0),"")</f>
        <v>0</v>
      </c>
      <c r="AL850" s="40"/>
      <c r="AM850" s="51" t="str">
        <f t="shared" si="14"/>
        <v>QK co HDBH so 569243398 can phai dong phi 12000000d vao ngay 22/5. Vui long lien he TVV de duoc ho tro thu phi!</v>
      </c>
      <c r="AN850" s="54" t="str">
        <f t="shared" si="5"/>
        <v>01676688565</v>
      </c>
    </row>
    <row r="851" spans="1:40" ht="13.5" customHeight="1">
      <c r="A851" s="25">
        <v>846</v>
      </c>
      <c r="B851" s="28" t="s">
        <v>74</v>
      </c>
      <c r="C851" s="28"/>
      <c r="D851" s="32" t="s">
        <v>80</v>
      </c>
      <c r="E851" s="28" t="s">
        <v>82</v>
      </c>
      <c r="F851" s="32" t="s">
        <v>7749</v>
      </c>
      <c r="G851" s="28" t="s">
        <v>98</v>
      </c>
      <c r="H851" s="32" t="s">
        <v>9952</v>
      </c>
      <c r="I851" s="28" t="s">
        <v>111</v>
      </c>
      <c r="J851" s="32" t="s">
        <v>3468</v>
      </c>
      <c r="K851" s="28" t="s">
        <v>3467</v>
      </c>
      <c r="L851" s="28" t="s">
        <v>4116</v>
      </c>
      <c r="M851" s="34">
        <v>40995</v>
      </c>
      <c r="N851" s="34"/>
      <c r="O851" s="28" t="s">
        <v>3480</v>
      </c>
      <c r="P851" s="28" t="s">
        <v>3481</v>
      </c>
      <c r="Q851" s="28" t="s">
        <v>9982</v>
      </c>
      <c r="R851" s="28"/>
      <c r="S851" s="28"/>
      <c r="T851" s="28" t="s">
        <v>9983</v>
      </c>
      <c r="U851" s="28" t="s">
        <v>3479</v>
      </c>
      <c r="V851" s="28"/>
      <c r="W851" s="34">
        <v>43586</v>
      </c>
      <c r="X851" s="34">
        <v>43769</v>
      </c>
      <c r="Y851" s="36">
        <v>4000000</v>
      </c>
      <c r="Z851" s="36">
        <v>4000000</v>
      </c>
      <c r="AA851" s="34">
        <v>43601</v>
      </c>
      <c r="AB851" s="32"/>
      <c r="AC851" s="36">
        <v>4000000</v>
      </c>
      <c r="AD851" s="36"/>
      <c r="AE851" s="28" t="s">
        <v>95</v>
      </c>
      <c r="AF851" s="40">
        <f t="shared" si="0"/>
        <v>1</v>
      </c>
      <c r="AG851" s="40">
        <f t="shared" si="1"/>
        <v>5</v>
      </c>
      <c r="AH851" s="40" t="str">
        <f t="shared" si="2"/>
        <v>56816349315</v>
      </c>
      <c r="AI851" s="44">
        <f t="shared" si="3"/>
        <v>4000000</v>
      </c>
      <c r="AJ851" s="47">
        <f>IF(AD851&lt;10000,IFERROR(VLOOKUP(AH851,'BK06'!$X$9:$Y$1196,2,0),""),AD851)</f>
        <v>4000000</v>
      </c>
      <c r="AK851" s="49">
        <f>IFERROR(VLOOKUP(AH851,'BK06'!$X$9:$Z$1164,3,0),"")</f>
        <v>0</v>
      </c>
      <c r="AL851" s="40"/>
      <c r="AM851" s="51" t="str">
        <f t="shared" si="14"/>
        <v>QK co HDBH so 568163493 can phai dong phi 4000000d vao ngay 1/5. Vui long lien he TVV de duoc ho tro thu phi!</v>
      </c>
      <c r="AN851" s="54" t="str">
        <f t="shared" si="5"/>
        <v>0976158408</v>
      </c>
    </row>
    <row r="852" spans="1:40" ht="13.5" customHeight="1">
      <c r="A852" s="25">
        <v>847</v>
      </c>
      <c r="B852" s="28" t="s">
        <v>74</v>
      </c>
      <c r="C852" s="28"/>
      <c r="D852" s="32" t="s">
        <v>80</v>
      </c>
      <c r="E852" s="28" t="s">
        <v>82</v>
      </c>
      <c r="F852" s="32" t="s">
        <v>7749</v>
      </c>
      <c r="G852" s="28" t="s">
        <v>98</v>
      </c>
      <c r="H852" s="32" t="s">
        <v>9952</v>
      </c>
      <c r="I852" s="28" t="s">
        <v>111</v>
      </c>
      <c r="J852" s="32" t="s">
        <v>3468</v>
      </c>
      <c r="K852" s="28" t="s">
        <v>3467</v>
      </c>
      <c r="L852" s="28" t="s">
        <v>4116</v>
      </c>
      <c r="M852" s="34">
        <v>40995</v>
      </c>
      <c r="N852" s="34"/>
      <c r="O852" s="28" t="s">
        <v>3485</v>
      </c>
      <c r="P852" s="28" t="s">
        <v>3486</v>
      </c>
      <c r="Q852" s="28" t="s">
        <v>9984</v>
      </c>
      <c r="R852" s="28" t="s">
        <v>9985</v>
      </c>
      <c r="S852" s="28"/>
      <c r="T852" s="28"/>
      <c r="U852" s="28" t="s">
        <v>3484</v>
      </c>
      <c r="V852" s="28"/>
      <c r="W852" s="34">
        <v>43586</v>
      </c>
      <c r="X852" s="34">
        <v>43677</v>
      </c>
      <c r="Y852" s="36">
        <v>1022498</v>
      </c>
      <c r="Z852" s="36">
        <v>1022498</v>
      </c>
      <c r="AA852" s="34">
        <v>43602</v>
      </c>
      <c r="AB852" s="32"/>
      <c r="AC852" s="36">
        <v>1022498</v>
      </c>
      <c r="AD852" s="36"/>
      <c r="AE852" s="28" t="s">
        <v>95</v>
      </c>
      <c r="AF852" s="40">
        <f t="shared" si="0"/>
        <v>1</v>
      </c>
      <c r="AG852" s="40">
        <f t="shared" si="1"/>
        <v>5</v>
      </c>
      <c r="AH852" s="40" t="str">
        <f t="shared" si="2"/>
        <v>56827097315</v>
      </c>
      <c r="AI852" s="44">
        <f t="shared" si="3"/>
        <v>1022498</v>
      </c>
      <c r="AJ852" s="47">
        <f>IF(AD852&lt;10000,IFERROR(VLOOKUP(AH852,'BK06'!$X$9:$Y$1196,2,0),""),AD852)</f>
        <v>1022498</v>
      </c>
      <c r="AK852" s="49">
        <f>IFERROR(VLOOKUP(AH852,'BK06'!$X$9:$Z$1164,3,0),"")</f>
        <v>0</v>
      </c>
      <c r="AL852" s="40"/>
      <c r="AM852" s="51" t="str">
        <f t="shared" si="14"/>
        <v>QK co HDBH so 568270973 can phai dong phi 1022498d vao ngay 1/5. Vui long lien he TVV de duoc ho tro thu phi!</v>
      </c>
      <c r="AN852" s="54" t="str">
        <f t="shared" si="5"/>
        <v>01658854238</v>
      </c>
    </row>
    <row r="853" spans="1:40" ht="13.5" customHeight="1">
      <c r="A853" s="25">
        <v>848</v>
      </c>
      <c r="B853" s="28" t="s">
        <v>74</v>
      </c>
      <c r="C853" s="28"/>
      <c r="D853" s="32" t="s">
        <v>80</v>
      </c>
      <c r="E853" s="28" t="s">
        <v>82</v>
      </c>
      <c r="F853" s="32" t="s">
        <v>7749</v>
      </c>
      <c r="G853" s="28" t="s">
        <v>98</v>
      </c>
      <c r="H853" s="32" t="s">
        <v>9952</v>
      </c>
      <c r="I853" s="28" t="s">
        <v>111</v>
      </c>
      <c r="J853" s="32" t="s">
        <v>3468</v>
      </c>
      <c r="K853" s="28" t="s">
        <v>3467</v>
      </c>
      <c r="L853" s="28" t="s">
        <v>4116</v>
      </c>
      <c r="M853" s="34">
        <v>40995</v>
      </c>
      <c r="N853" s="34"/>
      <c r="O853" s="28" t="s">
        <v>3471</v>
      </c>
      <c r="P853" s="28" t="s">
        <v>3472</v>
      </c>
      <c r="Q853" s="28" t="s">
        <v>9986</v>
      </c>
      <c r="R853" s="28"/>
      <c r="S853" s="28"/>
      <c r="T853" s="28" t="s">
        <v>9987</v>
      </c>
      <c r="U853" s="28" t="s">
        <v>3470</v>
      </c>
      <c r="V853" s="28"/>
      <c r="W853" s="34">
        <v>43586</v>
      </c>
      <c r="X853" s="34">
        <v>43616</v>
      </c>
      <c r="Y853" s="36">
        <v>1000000</v>
      </c>
      <c r="Z853" s="36">
        <v>1000000</v>
      </c>
      <c r="AA853" s="34">
        <v>43600</v>
      </c>
      <c r="AB853" s="32"/>
      <c r="AC853" s="36">
        <v>1000000</v>
      </c>
      <c r="AD853" s="36"/>
      <c r="AE853" s="28" t="s">
        <v>95</v>
      </c>
      <c r="AF853" s="40">
        <f t="shared" si="0"/>
        <v>1</v>
      </c>
      <c r="AG853" s="40">
        <f t="shared" si="1"/>
        <v>5</v>
      </c>
      <c r="AH853" s="40" t="str">
        <f t="shared" si="2"/>
        <v>56811289715</v>
      </c>
      <c r="AI853" s="44">
        <f t="shared" si="3"/>
        <v>1000000</v>
      </c>
      <c r="AJ853" s="47">
        <f>IF(AD853&lt;10000,IFERROR(VLOOKUP(AH853,'BK06'!$X$9:$Y$1196,2,0),""),AD853)</f>
        <v>1000000</v>
      </c>
      <c r="AK853" s="49">
        <f>IFERROR(VLOOKUP(AH853,'BK06'!$X$9:$Z$1164,3,0),"")</f>
        <v>0</v>
      </c>
      <c r="AL853" s="40"/>
      <c r="AM853" s="51" t="str">
        <f t="shared" si="14"/>
        <v>QK co HDBH so 568112897 can phai dong phi 1000000d vao ngay 1/5. Vui long lien he TVV de duoc ho tro thu phi!</v>
      </c>
      <c r="AN853" s="54" t="str">
        <f t="shared" si="5"/>
        <v>0986537628</v>
      </c>
    </row>
    <row r="854" spans="1:40" ht="13.5" customHeight="1">
      <c r="A854" s="25">
        <v>849</v>
      </c>
      <c r="B854" s="28" t="s">
        <v>74</v>
      </c>
      <c r="C854" s="28"/>
      <c r="D854" s="32" t="s">
        <v>80</v>
      </c>
      <c r="E854" s="28" t="s">
        <v>82</v>
      </c>
      <c r="F854" s="32" t="s">
        <v>7749</v>
      </c>
      <c r="G854" s="28" t="s">
        <v>98</v>
      </c>
      <c r="H854" s="32" t="s">
        <v>9952</v>
      </c>
      <c r="I854" s="28" t="s">
        <v>111</v>
      </c>
      <c r="J854" s="32" t="s">
        <v>3468</v>
      </c>
      <c r="K854" s="28" t="s">
        <v>3467</v>
      </c>
      <c r="L854" s="28" t="s">
        <v>4116</v>
      </c>
      <c r="M854" s="34">
        <v>40995</v>
      </c>
      <c r="N854" s="34"/>
      <c r="O854" s="28" t="s">
        <v>3489</v>
      </c>
      <c r="P854" s="28" t="s">
        <v>3490</v>
      </c>
      <c r="Q854" s="28" t="s">
        <v>9988</v>
      </c>
      <c r="R854" s="28"/>
      <c r="S854" s="28"/>
      <c r="T854" s="28" t="s">
        <v>7769</v>
      </c>
      <c r="U854" s="28" t="s">
        <v>3488</v>
      </c>
      <c r="V854" s="28"/>
      <c r="W854" s="34">
        <v>43586</v>
      </c>
      <c r="X854" s="34">
        <v>43616</v>
      </c>
      <c r="Y854" s="36">
        <v>524917</v>
      </c>
      <c r="Z854" s="36">
        <v>524917</v>
      </c>
      <c r="AA854" s="34">
        <v>43600</v>
      </c>
      <c r="AB854" s="32"/>
      <c r="AC854" s="36">
        <v>524917</v>
      </c>
      <c r="AD854" s="36"/>
      <c r="AE854" s="28" t="s">
        <v>95</v>
      </c>
      <c r="AF854" s="40">
        <f t="shared" si="0"/>
        <v>1</v>
      </c>
      <c r="AG854" s="40">
        <f t="shared" si="1"/>
        <v>5</v>
      </c>
      <c r="AH854" s="40" t="str">
        <f t="shared" si="2"/>
        <v>56886050915</v>
      </c>
      <c r="AI854" s="44">
        <f t="shared" si="3"/>
        <v>524917</v>
      </c>
      <c r="AJ854" s="47">
        <f>IF(AD854&lt;10000,IFERROR(VLOOKUP(AH854,'BK06'!$X$9:$Y$1196,2,0),""),AD854)</f>
        <v>524917</v>
      </c>
      <c r="AK854" s="49">
        <f>IFERROR(VLOOKUP(AH854,'BK06'!$X$9:$Z$1164,3,0),"")</f>
        <v>0</v>
      </c>
      <c r="AL854" s="40"/>
      <c r="AM854" s="51" t="str">
        <f t="shared" si="14"/>
        <v>QK co HDBH so 568860509 can phai dong phi 524917d vao ngay 1/5. Vui long lien he TVV de duoc ho tro thu phi!</v>
      </c>
      <c r="AN854" s="54" t="str">
        <f t="shared" si="5"/>
        <v>0986280333</v>
      </c>
    </row>
    <row r="855" spans="1:40" ht="13.5" customHeight="1">
      <c r="A855" s="25">
        <v>850</v>
      </c>
      <c r="B855" s="28" t="s">
        <v>74</v>
      </c>
      <c r="C855" s="28"/>
      <c r="D855" s="32" t="s">
        <v>80</v>
      </c>
      <c r="E855" s="28" t="s">
        <v>82</v>
      </c>
      <c r="F855" s="32" t="s">
        <v>7749</v>
      </c>
      <c r="G855" s="28" t="s">
        <v>98</v>
      </c>
      <c r="H855" s="32" t="s">
        <v>9952</v>
      </c>
      <c r="I855" s="28" t="s">
        <v>111</v>
      </c>
      <c r="J855" s="32" t="s">
        <v>3468</v>
      </c>
      <c r="K855" s="28" t="s">
        <v>3467</v>
      </c>
      <c r="L855" s="28" t="s">
        <v>4116</v>
      </c>
      <c r="M855" s="34">
        <v>40995</v>
      </c>
      <c r="N855" s="34"/>
      <c r="O855" s="28" t="s">
        <v>3475</v>
      </c>
      <c r="P855" s="28" t="s">
        <v>3476</v>
      </c>
      <c r="Q855" s="28" t="s">
        <v>9989</v>
      </c>
      <c r="R855" s="28"/>
      <c r="S855" s="28"/>
      <c r="T855" s="28" t="s">
        <v>9990</v>
      </c>
      <c r="U855" s="28" t="s">
        <v>3474</v>
      </c>
      <c r="V855" s="28"/>
      <c r="W855" s="34">
        <v>43586</v>
      </c>
      <c r="X855" s="34">
        <v>43677</v>
      </c>
      <c r="Y855" s="36">
        <v>3063864</v>
      </c>
      <c r="Z855" s="36"/>
      <c r="AA855" s="34"/>
      <c r="AB855" s="32"/>
      <c r="AC855" s="36">
        <v>3063864</v>
      </c>
      <c r="AD855" s="36"/>
      <c r="AE855" s="28" t="s">
        <v>95</v>
      </c>
      <c r="AF855" s="40">
        <f t="shared" si="0"/>
        <v>1</v>
      </c>
      <c r="AG855" s="40">
        <f t="shared" si="1"/>
        <v>5</v>
      </c>
      <c r="AH855" s="40" t="str">
        <f t="shared" si="2"/>
        <v>56816334915</v>
      </c>
      <c r="AI855" s="44">
        <f t="shared" si="3"/>
        <v>3063864</v>
      </c>
      <c r="AJ855" s="47">
        <f>IF(AD855&lt;10000,IFERROR(VLOOKUP(AH855,'BK06'!$X$9:$Y$1196,2,0),""),AD855)</f>
        <v>3063864</v>
      </c>
      <c r="AK855" s="49" t="str">
        <f>IFERROR(VLOOKUP(AH855,'BK06'!$X$9:$Z$1164,3,0),"")</f>
        <v>AC/018P-0350604</v>
      </c>
      <c r="AL855" s="40"/>
      <c r="AM855" s="51" t="str">
        <f t="shared" si="14"/>
        <v>QK co HDBH so 568163349 can phai dong phi 3063864d vao ngay 1/5. Vui long lien he TVV de duoc ho tro thu phi!</v>
      </c>
      <c r="AN855" s="54" t="str">
        <f t="shared" si="5"/>
        <v>0982441808</v>
      </c>
    </row>
    <row r="856" spans="1:40" ht="13.5" customHeight="1">
      <c r="A856" s="25">
        <v>851</v>
      </c>
      <c r="B856" s="28" t="s">
        <v>74</v>
      </c>
      <c r="C856" s="28"/>
      <c r="D856" s="32" t="s">
        <v>80</v>
      </c>
      <c r="E856" s="28" t="s">
        <v>82</v>
      </c>
      <c r="F856" s="32" t="s">
        <v>7749</v>
      </c>
      <c r="G856" s="28" t="s">
        <v>98</v>
      </c>
      <c r="H856" s="32" t="s">
        <v>9952</v>
      </c>
      <c r="I856" s="28" t="s">
        <v>111</v>
      </c>
      <c r="J856" s="32" t="s">
        <v>3468</v>
      </c>
      <c r="K856" s="28" t="s">
        <v>3467</v>
      </c>
      <c r="L856" s="28" t="s">
        <v>4116</v>
      </c>
      <c r="M856" s="34">
        <v>40995</v>
      </c>
      <c r="N856" s="34"/>
      <c r="O856" s="28" t="s">
        <v>3493</v>
      </c>
      <c r="P856" s="28" t="s">
        <v>3494</v>
      </c>
      <c r="Q856" s="28" t="s">
        <v>9991</v>
      </c>
      <c r="R856" s="28"/>
      <c r="S856" s="28"/>
      <c r="T856" s="28" t="s">
        <v>9992</v>
      </c>
      <c r="U856" s="28" t="s">
        <v>3492</v>
      </c>
      <c r="V856" s="28"/>
      <c r="W856" s="34">
        <v>43588</v>
      </c>
      <c r="X856" s="34">
        <v>43771</v>
      </c>
      <c r="Y856" s="36">
        <v>2000000</v>
      </c>
      <c r="Z856" s="36">
        <v>2000000</v>
      </c>
      <c r="AA856" s="34">
        <v>43601</v>
      </c>
      <c r="AB856" s="32"/>
      <c r="AC856" s="36">
        <v>2000000</v>
      </c>
      <c r="AD856" s="36"/>
      <c r="AE856" s="28" t="s">
        <v>95</v>
      </c>
      <c r="AF856" s="40">
        <f t="shared" si="0"/>
        <v>3</v>
      </c>
      <c r="AG856" s="40">
        <f t="shared" si="1"/>
        <v>5</v>
      </c>
      <c r="AH856" s="40" t="str">
        <f t="shared" si="2"/>
        <v>56816334035</v>
      </c>
      <c r="AI856" s="44">
        <f t="shared" si="3"/>
        <v>2000000</v>
      </c>
      <c r="AJ856" s="47">
        <f>IF(AD856&lt;10000,IFERROR(VLOOKUP(AH856,'BK06'!$X$9:$Y$1196,2,0),""),AD856)</f>
        <v>2000000</v>
      </c>
      <c r="AK856" s="49">
        <f>IFERROR(VLOOKUP(AH856,'BK06'!$X$9:$Z$1164,3,0),"")</f>
        <v>0</v>
      </c>
      <c r="AL856" s="40"/>
      <c r="AM856" s="51" t="str">
        <f t="shared" si="14"/>
        <v>QK co HDBH so 568163340 can phai dong phi 2000000d vao ngay 3/5. Vui long lien he TVV de duoc ho tro thu phi!</v>
      </c>
      <c r="AN856" s="54" t="str">
        <f t="shared" si="5"/>
        <v>0986919156</v>
      </c>
    </row>
    <row r="857" spans="1:40" ht="13.5" customHeight="1">
      <c r="A857" s="25">
        <v>852</v>
      </c>
      <c r="B857" s="28" t="s">
        <v>74</v>
      </c>
      <c r="C857" s="28"/>
      <c r="D857" s="32" t="s">
        <v>80</v>
      </c>
      <c r="E857" s="28" t="s">
        <v>82</v>
      </c>
      <c r="F857" s="32" t="s">
        <v>7749</v>
      </c>
      <c r="G857" s="28" t="s">
        <v>98</v>
      </c>
      <c r="H857" s="32" t="s">
        <v>9952</v>
      </c>
      <c r="I857" s="28" t="s">
        <v>111</v>
      </c>
      <c r="J857" s="32" t="s">
        <v>3468</v>
      </c>
      <c r="K857" s="28" t="s">
        <v>3467</v>
      </c>
      <c r="L857" s="28" t="s">
        <v>4116</v>
      </c>
      <c r="M857" s="34">
        <v>40995</v>
      </c>
      <c r="N857" s="34"/>
      <c r="O857" s="28" t="s">
        <v>3497</v>
      </c>
      <c r="P857" s="28" t="s">
        <v>3498</v>
      </c>
      <c r="Q857" s="28" t="s">
        <v>9993</v>
      </c>
      <c r="R857" s="28" t="s">
        <v>9994</v>
      </c>
      <c r="S857" s="28"/>
      <c r="T857" s="28"/>
      <c r="U857" s="28" t="s">
        <v>3495</v>
      </c>
      <c r="V857" s="28" t="s">
        <v>3495</v>
      </c>
      <c r="W857" s="34">
        <v>43589</v>
      </c>
      <c r="X857" s="34">
        <v>43954</v>
      </c>
      <c r="Y857" s="36">
        <v>5253100</v>
      </c>
      <c r="Z857" s="36">
        <v>5253100</v>
      </c>
      <c r="AA857" s="34">
        <v>43607</v>
      </c>
      <c r="AB857" s="32"/>
      <c r="AC857" s="36">
        <v>5253100</v>
      </c>
      <c r="AD857" s="36"/>
      <c r="AE857" s="28" t="s">
        <v>180</v>
      </c>
      <c r="AF857" s="40">
        <f t="shared" si="0"/>
        <v>4</v>
      </c>
      <c r="AG857" s="40">
        <f t="shared" si="1"/>
        <v>5</v>
      </c>
      <c r="AH857" s="40" t="str">
        <f t="shared" si="2"/>
        <v>0570180001350845</v>
      </c>
      <c r="AI857" s="44">
        <f t="shared" si="3"/>
        <v>5253100</v>
      </c>
      <c r="AJ857" s="47">
        <f>IF(AD857&lt;10000,IFERROR(VLOOKUP(AH857,'BK06'!$X$9:$Y$1196,2,0),""),AD857)</f>
        <v>5253100</v>
      </c>
      <c r="AK857" s="49">
        <f>IFERROR(VLOOKUP(AH857,'BK06'!$X$9:$Z$1164,3,0),"")</f>
        <v>0</v>
      </c>
      <c r="AL857" s="40"/>
      <c r="AM857" s="51" t="str">
        <f t="shared" si="14"/>
        <v>QK co HDBH so 05701800013508 can phai dong phi 5253100d vao ngay 4/5. Vui long lien he TVV de duoc ho tro thu phi!</v>
      </c>
      <c r="AN857" s="54" t="str">
        <f t="shared" si="5"/>
        <v>0834890118</v>
      </c>
    </row>
    <row r="858" spans="1:40" ht="13.5" customHeight="1">
      <c r="A858" s="25">
        <v>853</v>
      </c>
      <c r="B858" s="28" t="s">
        <v>74</v>
      </c>
      <c r="C858" s="28"/>
      <c r="D858" s="32" t="s">
        <v>80</v>
      </c>
      <c r="E858" s="28" t="s">
        <v>82</v>
      </c>
      <c r="F858" s="32" t="s">
        <v>7749</v>
      </c>
      <c r="G858" s="28" t="s">
        <v>98</v>
      </c>
      <c r="H858" s="32" t="s">
        <v>9952</v>
      </c>
      <c r="I858" s="28" t="s">
        <v>111</v>
      </c>
      <c r="J858" s="32" t="s">
        <v>3468</v>
      </c>
      <c r="K858" s="28" t="s">
        <v>3467</v>
      </c>
      <c r="L858" s="28" t="s">
        <v>4116</v>
      </c>
      <c r="M858" s="34">
        <v>40995</v>
      </c>
      <c r="N858" s="34"/>
      <c r="O858" s="28" t="s">
        <v>3513</v>
      </c>
      <c r="P858" s="28" t="s">
        <v>3514</v>
      </c>
      <c r="Q858" s="28" t="s">
        <v>9995</v>
      </c>
      <c r="R858" s="28"/>
      <c r="S858" s="28"/>
      <c r="T858" s="28" t="s">
        <v>9996</v>
      </c>
      <c r="U858" s="28" t="s">
        <v>3512</v>
      </c>
      <c r="V858" s="28"/>
      <c r="W858" s="34">
        <v>43590</v>
      </c>
      <c r="X858" s="34">
        <v>43620</v>
      </c>
      <c r="Y858" s="36">
        <v>860870</v>
      </c>
      <c r="Z858" s="36">
        <v>860870</v>
      </c>
      <c r="AA858" s="34">
        <v>43606</v>
      </c>
      <c r="AB858" s="32"/>
      <c r="AC858" s="36">
        <v>860870</v>
      </c>
      <c r="AD858" s="36"/>
      <c r="AE858" s="28" t="s">
        <v>95</v>
      </c>
      <c r="AF858" s="40">
        <f t="shared" si="0"/>
        <v>5</v>
      </c>
      <c r="AG858" s="40">
        <f t="shared" si="1"/>
        <v>5</v>
      </c>
      <c r="AH858" s="40" t="str">
        <f t="shared" si="2"/>
        <v>56867971355</v>
      </c>
      <c r="AI858" s="44">
        <f t="shared" si="3"/>
        <v>860870</v>
      </c>
      <c r="AJ858" s="47">
        <f>IF(AD858&lt;10000,IFERROR(VLOOKUP(AH858,'BK06'!$X$9:$Y$1196,2,0),""),AD858)</f>
        <v>860870</v>
      </c>
      <c r="AK858" s="49">
        <f>IFERROR(VLOOKUP(AH858,'BK06'!$X$9:$Z$1164,3,0),"")</f>
        <v>0</v>
      </c>
      <c r="AL858" s="40"/>
      <c r="AM858" s="51" t="str">
        <f t="shared" si="14"/>
        <v>QK co HDBH so 568679713 can phai dong phi 860870d vao ngay 5/5. Vui long lien he TVV de duoc ho tro thu phi!</v>
      </c>
      <c r="AN858" s="54" t="str">
        <f t="shared" si="5"/>
        <v>0948249578</v>
      </c>
    </row>
    <row r="859" spans="1:40" ht="13.5" customHeight="1">
      <c r="A859" s="25">
        <v>854</v>
      </c>
      <c r="B859" s="28" t="s">
        <v>74</v>
      </c>
      <c r="C859" s="28"/>
      <c r="D859" s="32" t="s">
        <v>80</v>
      </c>
      <c r="E859" s="28" t="s">
        <v>82</v>
      </c>
      <c r="F859" s="32" t="s">
        <v>7749</v>
      </c>
      <c r="G859" s="28" t="s">
        <v>98</v>
      </c>
      <c r="H859" s="32" t="s">
        <v>9952</v>
      </c>
      <c r="I859" s="28" t="s">
        <v>111</v>
      </c>
      <c r="J859" s="32" t="s">
        <v>3468</v>
      </c>
      <c r="K859" s="28" t="s">
        <v>3467</v>
      </c>
      <c r="L859" s="28" t="s">
        <v>4116</v>
      </c>
      <c r="M859" s="34">
        <v>40995</v>
      </c>
      <c r="N859" s="34"/>
      <c r="O859" s="28" t="s">
        <v>3505</v>
      </c>
      <c r="P859" s="28" t="s">
        <v>3506</v>
      </c>
      <c r="Q859" s="28" t="s">
        <v>9997</v>
      </c>
      <c r="R859" s="28" t="s">
        <v>9998</v>
      </c>
      <c r="S859" s="28" t="s">
        <v>9998</v>
      </c>
      <c r="T859" s="28"/>
      <c r="U859" s="28" t="s">
        <v>3503</v>
      </c>
      <c r="V859" s="28" t="s">
        <v>3503</v>
      </c>
      <c r="W859" s="34">
        <v>43590</v>
      </c>
      <c r="X859" s="34">
        <v>43620</v>
      </c>
      <c r="Y859" s="36">
        <v>213800</v>
      </c>
      <c r="Z859" s="36">
        <v>213800</v>
      </c>
      <c r="AA859" s="34">
        <v>43601</v>
      </c>
      <c r="AB859" s="32"/>
      <c r="AC859" s="36">
        <v>213800</v>
      </c>
      <c r="AD859" s="36"/>
      <c r="AE859" s="28" t="s">
        <v>180</v>
      </c>
      <c r="AF859" s="40">
        <f t="shared" si="0"/>
        <v>5</v>
      </c>
      <c r="AG859" s="40">
        <f t="shared" si="1"/>
        <v>5</v>
      </c>
      <c r="AH859" s="40" t="str">
        <f t="shared" si="2"/>
        <v>0390180000225655</v>
      </c>
      <c r="AI859" s="44">
        <f t="shared" si="3"/>
        <v>213800</v>
      </c>
      <c r="AJ859" s="47">
        <f>IF(AD859&lt;10000,IFERROR(VLOOKUP(AH859,'BK06'!$X$9:$Y$1196,2,0),""),AD859)</f>
        <v>213800</v>
      </c>
      <c r="AK859" s="49">
        <f>IFERROR(VLOOKUP(AH859,'BK06'!$X$9:$Z$1164,3,0),"")</f>
        <v>0</v>
      </c>
      <c r="AL859" s="40"/>
      <c r="AM859" s="51" t="str">
        <f t="shared" si="14"/>
        <v>QK co HDBH so 03901800002256 can phai dong phi 213800d vao ngay 5/5. Vui long lien he TVV de duoc ho tro thu phi!</v>
      </c>
      <c r="AN859" s="54" t="str">
        <f t="shared" si="5"/>
        <v>03446969990344696999</v>
      </c>
    </row>
    <row r="860" spans="1:40" ht="13.5" customHeight="1">
      <c r="A860" s="25">
        <v>855</v>
      </c>
      <c r="B860" s="28" t="s">
        <v>74</v>
      </c>
      <c r="C860" s="28"/>
      <c r="D860" s="32" t="s">
        <v>80</v>
      </c>
      <c r="E860" s="28" t="s">
        <v>82</v>
      </c>
      <c r="F860" s="32" t="s">
        <v>7749</v>
      </c>
      <c r="G860" s="28" t="s">
        <v>98</v>
      </c>
      <c r="H860" s="32" t="s">
        <v>9952</v>
      </c>
      <c r="I860" s="28" t="s">
        <v>111</v>
      </c>
      <c r="J860" s="32" t="s">
        <v>3468</v>
      </c>
      <c r="K860" s="28" t="s">
        <v>3467</v>
      </c>
      <c r="L860" s="28" t="s">
        <v>4116</v>
      </c>
      <c r="M860" s="34">
        <v>40995</v>
      </c>
      <c r="N860" s="34"/>
      <c r="O860" s="28" t="s">
        <v>3509</v>
      </c>
      <c r="P860" s="28" t="s">
        <v>3510</v>
      </c>
      <c r="Q860" s="28" t="s">
        <v>9999</v>
      </c>
      <c r="R860" s="28" t="s">
        <v>9998</v>
      </c>
      <c r="S860" s="28"/>
      <c r="T860" s="28"/>
      <c r="U860" s="28" t="s">
        <v>3507</v>
      </c>
      <c r="V860" s="28" t="s">
        <v>3507</v>
      </c>
      <c r="W860" s="34">
        <v>43590</v>
      </c>
      <c r="X860" s="34">
        <v>43620</v>
      </c>
      <c r="Y860" s="36">
        <v>207200</v>
      </c>
      <c r="Z860" s="36">
        <v>207200</v>
      </c>
      <c r="AA860" s="34">
        <v>43601</v>
      </c>
      <c r="AB860" s="32"/>
      <c r="AC860" s="36">
        <v>207200</v>
      </c>
      <c r="AD860" s="36"/>
      <c r="AE860" s="28" t="s">
        <v>180</v>
      </c>
      <c r="AF860" s="40">
        <f t="shared" si="0"/>
        <v>5</v>
      </c>
      <c r="AG860" s="40">
        <f t="shared" si="1"/>
        <v>5</v>
      </c>
      <c r="AH860" s="40" t="str">
        <f t="shared" si="2"/>
        <v>0390180000226355</v>
      </c>
      <c r="AI860" s="44">
        <f t="shared" si="3"/>
        <v>207200</v>
      </c>
      <c r="AJ860" s="47">
        <f>IF(AD860&lt;10000,IFERROR(VLOOKUP(AH860,'BK06'!$X$9:$Y$1196,2,0),""),AD860)</f>
        <v>207200</v>
      </c>
      <c r="AK860" s="49">
        <f>IFERROR(VLOOKUP(AH860,'BK06'!$X$9:$Z$1164,3,0),"")</f>
        <v>0</v>
      </c>
      <c r="AL860" s="40"/>
      <c r="AM860" s="51" t="str">
        <f t="shared" si="14"/>
        <v>QK co HDBH so 03901800002263 can phai dong phi 207200d vao ngay 5/5. Vui long lien he TVV de duoc ho tro thu phi!</v>
      </c>
      <c r="AN860" s="54" t="str">
        <f t="shared" si="5"/>
        <v>0344696999</v>
      </c>
    </row>
    <row r="861" spans="1:40" ht="13.5" customHeight="1">
      <c r="A861" s="25">
        <v>856</v>
      </c>
      <c r="B861" s="28" t="s">
        <v>74</v>
      </c>
      <c r="C861" s="28"/>
      <c r="D861" s="32" t="s">
        <v>80</v>
      </c>
      <c r="E861" s="28" t="s">
        <v>82</v>
      </c>
      <c r="F861" s="32" t="s">
        <v>7749</v>
      </c>
      <c r="G861" s="28" t="s">
        <v>98</v>
      </c>
      <c r="H861" s="32" t="s">
        <v>9952</v>
      </c>
      <c r="I861" s="28" t="s">
        <v>111</v>
      </c>
      <c r="J861" s="32" t="s">
        <v>3468</v>
      </c>
      <c r="K861" s="28" t="s">
        <v>3467</v>
      </c>
      <c r="L861" s="28" t="s">
        <v>4116</v>
      </c>
      <c r="M861" s="34">
        <v>40995</v>
      </c>
      <c r="N861" s="34"/>
      <c r="O861" s="28" t="s">
        <v>10000</v>
      </c>
      <c r="P861" s="28" t="s">
        <v>10001</v>
      </c>
      <c r="Q861" s="28" t="s">
        <v>10002</v>
      </c>
      <c r="R861" s="28"/>
      <c r="S861" s="28"/>
      <c r="T861" s="28" t="s">
        <v>10003</v>
      </c>
      <c r="U861" s="28" t="s">
        <v>10004</v>
      </c>
      <c r="V861" s="28"/>
      <c r="W861" s="34">
        <v>43590</v>
      </c>
      <c r="X861" s="34">
        <v>43773</v>
      </c>
      <c r="Y861" s="36">
        <v>3115002</v>
      </c>
      <c r="Z861" s="36"/>
      <c r="AA861" s="34"/>
      <c r="AB861" s="32"/>
      <c r="AC861" s="36">
        <v>3115002</v>
      </c>
      <c r="AD861" s="36"/>
      <c r="AE861" s="28" t="s">
        <v>95</v>
      </c>
      <c r="AF861" s="40">
        <f t="shared" si="0"/>
        <v>5</v>
      </c>
      <c r="AG861" s="40">
        <f t="shared" si="1"/>
        <v>5</v>
      </c>
      <c r="AH861" s="40" t="str">
        <f t="shared" si="2"/>
        <v>56831058555</v>
      </c>
      <c r="AI861" s="44">
        <f t="shared" si="3"/>
        <v>3115002</v>
      </c>
      <c r="AJ861" s="47" t="str">
        <f>IF(AD861&lt;10000,IFERROR(VLOOKUP(AH861,'BK06'!$X$9:$Y$1196,2,0),""),AD861)</f>
        <v/>
      </c>
      <c r="AK861" s="49" t="str">
        <f>IFERROR(VLOOKUP(AH861,'BK06'!$X$9:$Z$1164,3,0),"")</f>
        <v/>
      </c>
      <c r="AL861" s="40"/>
      <c r="AM861" s="51" t="str">
        <f t="shared" si="14"/>
        <v>QK co HDBH so 568310585 can phai dong phi 3115002d vao ngay 5/5. Vui long lien he TVV de duoc ho tro thu phi!</v>
      </c>
      <c r="AN861" s="54" t="str">
        <f t="shared" si="5"/>
        <v>0982 174 053</v>
      </c>
    </row>
    <row r="862" spans="1:40" ht="13.5" customHeight="1">
      <c r="A862" s="25">
        <v>857</v>
      </c>
      <c r="B862" s="28" t="s">
        <v>74</v>
      </c>
      <c r="C862" s="28"/>
      <c r="D862" s="32" t="s">
        <v>80</v>
      </c>
      <c r="E862" s="28" t="s">
        <v>82</v>
      </c>
      <c r="F862" s="32" t="s">
        <v>7749</v>
      </c>
      <c r="G862" s="28" t="s">
        <v>98</v>
      </c>
      <c r="H862" s="32" t="s">
        <v>9952</v>
      </c>
      <c r="I862" s="28" t="s">
        <v>111</v>
      </c>
      <c r="J862" s="32" t="s">
        <v>3468</v>
      </c>
      <c r="K862" s="28" t="s">
        <v>3467</v>
      </c>
      <c r="L862" s="28" t="s">
        <v>4116</v>
      </c>
      <c r="M862" s="34">
        <v>40995</v>
      </c>
      <c r="N862" s="34"/>
      <c r="O862" s="28" t="s">
        <v>3517</v>
      </c>
      <c r="P862" s="28" t="s">
        <v>3518</v>
      </c>
      <c r="Q862" s="28" t="s">
        <v>10005</v>
      </c>
      <c r="R862" s="28"/>
      <c r="S862" s="28"/>
      <c r="T862" s="28" t="s">
        <v>10006</v>
      </c>
      <c r="U862" s="28" t="s">
        <v>3516</v>
      </c>
      <c r="V862" s="28"/>
      <c r="W862" s="34">
        <v>43591</v>
      </c>
      <c r="X862" s="34">
        <v>43774</v>
      </c>
      <c r="Y862" s="36">
        <v>3000000</v>
      </c>
      <c r="Z862" s="36">
        <v>3000000</v>
      </c>
      <c r="AA862" s="34">
        <v>43601</v>
      </c>
      <c r="AB862" s="32"/>
      <c r="AC862" s="36">
        <v>3000000</v>
      </c>
      <c r="AD862" s="36"/>
      <c r="AE862" s="28" t="s">
        <v>95</v>
      </c>
      <c r="AF862" s="40">
        <f t="shared" si="0"/>
        <v>6</v>
      </c>
      <c r="AG862" s="40">
        <f t="shared" si="1"/>
        <v>5</v>
      </c>
      <c r="AH862" s="40" t="str">
        <f t="shared" si="2"/>
        <v>56823215865</v>
      </c>
      <c r="AI862" s="44">
        <f t="shared" si="3"/>
        <v>3000000</v>
      </c>
      <c r="AJ862" s="47">
        <f>IF(AD862&lt;10000,IFERROR(VLOOKUP(AH862,'BK06'!$X$9:$Y$1196,2,0),""),AD862)</f>
        <v>3000000</v>
      </c>
      <c r="AK862" s="49">
        <f>IFERROR(VLOOKUP(AH862,'BK06'!$X$9:$Z$1164,3,0),"")</f>
        <v>0</v>
      </c>
      <c r="AL862" s="40"/>
      <c r="AM862" s="51" t="str">
        <f t="shared" si="14"/>
        <v>QK co HDBH so 568232158 can phai dong phi 3000000d vao ngay 6/5. Vui long lien he TVV de duoc ho tro thu phi!</v>
      </c>
      <c r="AN862" s="54" t="str">
        <f t="shared" si="5"/>
        <v>01638899461</v>
      </c>
    </row>
    <row r="863" spans="1:40" ht="13.5" customHeight="1">
      <c r="A863" s="25">
        <v>858</v>
      </c>
      <c r="B863" s="28" t="s">
        <v>74</v>
      </c>
      <c r="C863" s="28"/>
      <c r="D863" s="32" t="s">
        <v>80</v>
      </c>
      <c r="E863" s="28" t="s">
        <v>82</v>
      </c>
      <c r="F863" s="32" t="s">
        <v>7749</v>
      </c>
      <c r="G863" s="28" t="s">
        <v>98</v>
      </c>
      <c r="H863" s="32" t="s">
        <v>9952</v>
      </c>
      <c r="I863" s="28" t="s">
        <v>111</v>
      </c>
      <c r="J863" s="32" t="s">
        <v>3468</v>
      </c>
      <c r="K863" s="28" t="s">
        <v>3467</v>
      </c>
      <c r="L863" s="28" t="s">
        <v>4116</v>
      </c>
      <c r="M863" s="34">
        <v>40995</v>
      </c>
      <c r="N863" s="34"/>
      <c r="O863" s="28" t="s">
        <v>3521</v>
      </c>
      <c r="P863" s="28" t="s">
        <v>3522</v>
      </c>
      <c r="Q863" s="28" t="s">
        <v>10007</v>
      </c>
      <c r="R863" s="28"/>
      <c r="S863" s="28"/>
      <c r="T863" s="28" t="s">
        <v>10008</v>
      </c>
      <c r="U863" s="28" t="s">
        <v>3520</v>
      </c>
      <c r="V863" s="28"/>
      <c r="W863" s="34">
        <v>43593</v>
      </c>
      <c r="X863" s="34">
        <v>43776</v>
      </c>
      <c r="Y863" s="36">
        <v>3000000</v>
      </c>
      <c r="Z863" s="36">
        <v>3000000</v>
      </c>
      <c r="AA863" s="34">
        <v>43601</v>
      </c>
      <c r="AB863" s="32"/>
      <c r="AC863" s="36">
        <v>3000000</v>
      </c>
      <c r="AD863" s="36"/>
      <c r="AE863" s="28" t="s">
        <v>95</v>
      </c>
      <c r="AF863" s="40">
        <f t="shared" si="0"/>
        <v>8</v>
      </c>
      <c r="AG863" s="40">
        <f t="shared" si="1"/>
        <v>5</v>
      </c>
      <c r="AH863" s="40" t="str">
        <f t="shared" si="2"/>
        <v>56823500385</v>
      </c>
      <c r="AI863" s="44">
        <f t="shared" si="3"/>
        <v>3000000</v>
      </c>
      <c r="AJ863" s="47">
        <f>IF(AD863&lt;10000,IFERROR(VLOOKUP(AH863,'BK06'!$X$9:$Y$1196,2,0),""),AD863)</f>
        <v>3000000</v>
      </c>
      <c r="AK863" s="49">
        <f>IFERROR(VLOOKUP(AH863,'BK06'!$X$9:$Z$1164,3,0),"")</f>
        <v>0</v>
      </c>
      <c r="AL863" s="40"/>
      <c r="AM863" s="51" t="str">
        <f t="shared" si="14"/>
        <v>QK co HDBH so 568235003 can phai dong phi 3000000d vao ngay 8/5. Vui long lien he TVV de duoc ho tro thu phi!</v>
      </c>
      <c r="AN863" s="54" t="str">
        <f t="shared" si="5"/>
        <v>0904943699</v>
      </c>
    </row>
    <row r="864" spans="1:40" ht="13.5" customHeight="1">
      <c r="A864" s="25">
        <v>859</v>
      </c>
      <c r="B864" s="28" t="s">
        <v>74</v>
      </c>
      <c r="C864" s="28"/>
      <c r="D864" s="32" t="s">
        <v>80</v>
      </c>
      <c r="E864" s="28" t="s">
        <v>82</v>
      </c>
      <c r="F864" s="32" t="s">
        <v>7749</v>
      </c>
      <c r="G864" s="28" t="s">
        <v>98</v>
      </c>
      <c r="H864" s="32" t="s">
        <v>9952</v>
      </c>
      <c r="I864" s="28" t="s">
        <v>111</v>
      </c>
      <c r="J864" s="32" t="s">
        <v>3468</v>
      </c>
      <c r="K864" s="28" t="s">
        <v>3467</v>
      </c>
      <c r="L864" s="28" t="s">
        <v>4116</v>
      </c>
      <c r="M864" s="34">
        <v>40995</v>
      </c>
      <c r="N864" s="34"/>
      <c r="O864" s="28" t="s">
        <v>3525</v>
      </c>
      <c r="P864" s="28" t="s">
        <v>3526</v>
      </c>
      <c r="Q864" s="28" t="s">
        <v>10009</v>
      </c>
      <c r="R864" s="28"/>
      <c r="S864" s="28"/>
      <c r="T864" s="28"/>
      <c r="U864" s="28" t="s">
        <v>3523</v>
      </c>
      <c r="V864" s="28" t="s">
        <v>3523</v>
      </c>
      <c r="W864" s="34">
        <v>43594</v>
      </c>
      <c r="X864" s="34">
        <v>43624</v>
      </c>
      <c r="Y864" s="36">
        <v>247600</v>
      </c>
      <c r="Z864" s="36">
        <v>247600</v>
      </c>
      <c r="AA864" s="34">
        <v>43602</v>
      </c>
      <c r="AB864" s="32"/>
      <c r="AC864" s="36">
        <v>247600</v>
      </c>
      <c r="AD864" s="36"/>
      <c r="AE864" s="28" t="s">
        <v>180</v>
      </c>
      <c r="AF864" s="40">
        <f t="shared" si="0"/>
        <v>9</v>
      </c>
      <c r="AG864" s="40">
        <f t="shared" si="1"/>
        <v>5</v>
      </c>
      <c r="AH864" s="40" t="str">
        <f t="shared" si="2"/>
        <v>0380180000928995</v>
      </c>
      <c r="AI864" s="44">
        <f t="shared" si="3"/>
        <v>247600</v>
      </c>
      <c r="AJ864" s="47">
        <f>IF(AD864&lt;10000,IFERROR(VLOOKUP(AH864,'BK06'!$X$9:$Y$1196,2,0),""),AD864)</f>
        <v>247600</v>
      </c>
      <c r="AK864" s="49" t="str">
        <f>IFERROR(VLOOKUP(AH864,'BK06'!$X$9:$Z$1164,3,0),"")</f>
        <v>AC/018P-0350616</v>
      </c>
      <c r="AL864" s="40"/>
      <c r="AM864" s="51" t="str">
        <f t="shared" si="14"/>
        <v>QK co HDBH so 03801800009289 can phai dong phi 247600d vao ngay 9/5. Vui long lien he TVV de duoc ho tro thu phi!</v>
      </c>
      <c r="AN864" s="54" t="str">
        <f t="shared" si="5"/>
        <v/>
      </c>
    </row>
    <row r="865" spans="1:40" ht="13.5" customHeight="1">
      <c r="A865" s="25">
        <v>860</v>
      </c>
      <c r="B865" s="28" t="s">
        <v>74</v>
      </c>
      <c r="C865" s="28"/>
      <c r="D865" s="32" t="s">
        <v>80</v>
      </c>
      <c r="E865" s="28" t="s">
        <v>82</v>
      </c>
      <c r="F865" s="32" t="s">
        <v>7749</v>
      </c>
      <c r="G865" s="28" t="s">
        <v>98</v>
      </c>
      <c r="H865" s="32" t="s">
        <v>9952</v>
      </c>
      <c r="I865" s="28" t="s">
        <v>111</v>
      </c>
      <c r="J865" s="32" t="s">
        <v>3468</v>
      </c>
      <c r="K865" s="28" t="s">
        <v>3467</v>
      </c>
      <c r="L865" s="28" t="s">
        <v>4116</v>
      </c>
      <c r="M865" s="34">
        <v>40995</v>
      </c>
      <c r="N865" s="34"/>
      <c r="O865" s="28" t="s">
        <v>3541</v>
      </c>
      <c r="P865" s="28" t="s">
        <v>3542</v>
      </c>
      <c r="Q865" s="28" t="s">
        <v>9991</v>
      </c>
      <c r="R865" s="28"/>
      <c r="S865" s="28"/>
      <c r="T865" s="28" t="s">
        <v>10010</v>
      </c>
      <c r="U865" s="28" t="s">
        <v>3540</v>
      </c>
      <c r="V865" s="28"/>
      <c r="W865" s="34">
        <v>43594</v>
      </c>
      <c r="X865" s="34">
        <v>43685</v>
      </c>
      <c r="Y865" s="36">
        <v>1605745</v>
      </c>
      <c r="Z865" s="36">
        <v>1605745</v>
      </c>
      <c r="AA865" s="34">
        <v>43606</v>
      </c>
      <c r="AB865" s="32"/>
      <c r="AC865" s="36">
        <v>1605745</v>
      </c>
      <c r="AD865" s="36"/>
      <c r="AE865" s="28" t="s">
        <v>95</v>
      </c>
      <c r="AF865" s="40">
        <f t="shared" si="0"/>
        <v>9</v>
      </c>
      <c r="AG865" s="40">
        <f t="shared" si="1"/>
        <v>5</v>
      </c>
      <c r="AH865" s="40" t="str">
        <f t="shared" si="2"/>
        <v>56813463695</v>
      </c>
      <c r="AI865" s="44">
        <f t="shared" si="3"/>
        <v>1605745</v>
      </c>
      <c r="AJ865" s="47">
        <f>IF(AD865&lt;10000,IFERROR(VLOOKUP(AH865,'BK06'!$X$9:$Y$1196,2,0),""),AD865)</f>
        <v>1605745</v>
      </c>
      <c r="AK865" s="49" t="str">
        <f>IFERROR(VLOOKUP(AH865,'BK06'!$X$9:$Z$1164,3,0),"")</f>
        <v>AC/018P-0350620</v>
      </c>
      <c r="AL865" s="40"/>
      <c r="AM865" s="51" t="str">
        <f t="shared" si="14"/>
        <v>QK co HDBH so 568134636 can phai dong phi 1605745d vao ngay 9/5. Vui long lien he TVV de duoc ho tro thu phi!</v>
      </c>
      <c r="AN865" s="54" t="str">
        <f t="shared" si="5"/>
        <v>01688991643</v>
      </c>
    </row>
    <row r="866" spans="1:40" ht="13.5" customHeight="1">
      <c r="A866" s="25">
        <v>861</v>
      </c>
      <c r="B866" s="28" t="s">
        <v>74</v>
      </c>
      <c r="C866" s="28"/>
      <c r="D866" s="32" t="s">
        <v>80</v>
      </c>
      <c r="E866" s="28" t="s">
        <v>82</v>
      </c>
      <c r="F866" s="32" t="s">
        <v>7749</v>
      </c>
      <c r="G866" s="28" t="s">
        <v>98</v>
      </c>
      <c r="H866" s="32" t="s">
        <v>9952</v>
      </c>
      <c r="I866" s="28" t="s">
        <v>111</v>
      </c>
      <c r="J866" s="32" t="s">
        <v>3468</v>
      </c>
      <c r="K866" s="28" t="s">
        <v>3467</v>
      </c>
      <c r="L866" s="28" t="s">
        <v>4116</v>
      </c>
      <c r="M866" s="34">
        <v>40995</v>
      </c>
      <c r="N866" s="34"/>
      <c r="O866" s="28" t="s">
        <v>3533</v>
      </c>
      <c r="P866" s="28" t="s">
        <v>3534</v>
      </c>
      <c r="Q866" s="28" t="s">
        <v>10011</v>
      </c>
      <c r="R866" s="28"/>
      <c r="S866" s="28"/>
      <c r="T866" s="28"/>
      <c r="U866" s="28" t="s">
        <v>3531</v>
      </c>
      <c r="V866" s="28" t="s">
        <v>3531</v>
      </c>
      <c r="W866" s="34">
        <v>43594</v>
      </c>
      <c r="X866" s="34">
        <v>43624</v>
      </c>
      <c r="Y866" s="36">
        <v>204800</v>
      </c>
      <c r="Z866" s="36">
        <v>204800</v>
      </c>
      <c r="AA866" s="34">
        <v>43608</v>
      </c>
      <c r="AB866" s="32"/>
      <c r="AC866" s="36">
        <v>204800</v>
      </c>
      <c r="AD866" s="36"/>
      <c r="AE866" s="28" t="s">
        <v>180</v>
      </c>
      <c r="AF866" s="40">
        <f t="shared" si="0"/>
        <v>9</v>
      </c>
      <c r="AG866" s="40">
        <f t="shared" si="1"/>
        <v>5</v>
      </c>
      <c r="AH866" s="40" t="str">
        <f t="shared" si="2"/>
        <v>0390180000229495</v>
      </c>
      <c r="AI866" s="44">
        <f t="shared" si="3"/>
        <v>204800</v>
      </c>
      <c r="AJ866" s="47">
        <f>IF(AD866&lt;10000,IFERROR(VLOOKUP(AH866,'BK06'!$X$9:$Y$1196,2,0),""),AD866)</f>
        <v>204800</v>
      </c>
      <c r="AK866" s="49">
        <f>IFERROR(VLOOKUP(AH866,'BK06'!$X$9:$Z$1164,3,0),"")</f>
        <v>0</v>
      </c>
      <c r="AL866" s="40"/>
      <c r="AM866" s="51" t="str">
        <f t="shared" si="14"/>
        <v>QK co HDBH so 03901800002294 can phai dong phi 204800d vao ngay 9/5. Vui long lien he TVV de duoc ho tro thu phi!</v>
      </c>
      <c r="AN866" s="54" t="str">
        <f t="shared" si="5"/>
        <v/>
      </c>
    </row>
    <row r="867" spans="1:40" ht="13.5" customHeight="1">
      <c r="A867" s="25">
        <v>862</v>
      </c>
      <c r="B867" s="28" t="s">
        <v>74</v>
      </c>
      <c r="C867" s="28"/>
      <c r="D867" s="32" t="s">
        <v>80</v>
      </c>
      <c r="E867" s="28" t="s">
        <v>82</v>
      </c>
      <c r="F867" s="32" t="s">
        <v>7749</v>
      </c>
      <c r="G867" s="28" t="s">
        <v>98</v>
      </c>
      <c r="H867" s="32" t="s">
        <v>9952</v>
      </c>
      <c r="I867" s="28" t="s">
        <v>111</v>
      </c>
      <c r="J867" s="32" t="s">
        <v>3468</v>
      </c>
      <c r="K867" s="28" t="s">
        <v>3467</v>
      </c>
      <c r="L867" s="28" t="s">
        <v>4116</v>
      </c>
      <c r="M867" s="34">
        <v>40995</v>
      </c>
      <c r="N867" s="34"/>
      <c r="O867" s="28" t="s">
        <v>10012</v>
      </c>
      <c r="P867" s="28" t="s">
        <v>10013</v>
      </c>
      <c r="Q867" s="28" t="s">
        <v>10014</v>
      </c>
      <c r="R867" s="28" t="s">
        <v>10015</v>
      </c>
      <c r="S867" s="28"/>
      <c r="T867" s="28"/>
      <c r="U867" s="28" t="s">
        <v>10016</v>
      </c>
      <c r="V867" s="28"/>
      <c r="W867" s="34">
        <v>43594</v>
      </c>
      <c r="X867" s="34">
        <v>43959</v>
      </c>
      <c r="Y867" s="36">
        <v>5852700</v>
      </c>
      <c r="Z867" s="36"/>
      <c r="AA867" s="34"/>
      <c r="AB867" s="32"/>
      <c r="AC867" s="36">
        <v>5852700</v>
      </c>
      <c r="AD867" s="36"/>
      <c r="AE867" s="28" t="s">
        <v>180</v>
      </c>
      <c r="AF867" s="40">
        <f t="shared" si="0"/>
        <v>9</v>
      </c>
      <c r="AG867" s="40">
        <f t="shared" si="1"/>
        <v>5</v>
      </c>
      <c r="AH867" s="40" t="str">
        <f t="shared" si="2"/>
        <v>0570180001361495</v>
      </c>
      <c r="AI867" s="44">
        <f t="shared" si="3"/>
        <v>5852700</v>
      </c>
      <c r="AJ867" s="47" t="str">
        <f>IF(AD867&lt;10000,IFERROR(VLOOKUP(AH867,'BK06'!$X$9:$Y$1196,2,0),""),AD867)</f>
        <v/>
      </c>
      <c r="AK867" s="49" t="str">
        <f>IFERROR(VLOOKUP(AH867,'BK06'!$X$9:$Z$1164,3,0),"")</f>
        <v/>
      </c>
      <c r="AL867" s="40"/>
      <c r="AM867" s="51" t="str">
        <f t="shared" si="14"/>
        <v>QK co HDBH so 05701800013614 can phai dong phi 5852700d vao ngay 9/5. Vui long lien he TVV de duoc ho tro thu phi!</v>
      </c>
      <c r="AN867" s="54" t="str">
        <f t="shared" si="5"/>
        <v>0915453228</v>
      </c>
    </row>
    <row r="868" spans="1:40" ht="13.5" customHeight="1">
      <c r="A868" s="25">
        <v>863</v>
      </c>
      <c r="B868" s="28" t="s">
        <v>74</v>
      </c>
      <c r="C868" s="28"/>
      <c r="D868" s="32" t="s">
        <v>80</v>
      </c>
      <c r="E868" s="28" t="s">
        <v>82</v>
      </c>
      <c r="F868" s="32" t="s">
        <v>7749</v>
      </c>
      <c r="G868" s="28" t="s">
        <v>98</v>
      </c>
      <c r="H868" s="32" t="s">
        <v>9952</v>
      </c>
      <c r="I868" s="28" t="s">
        <v>111</v>
      </c>
      <c r="J868" s="32" t="s">
        <v>3468</v>
      </c>
      <c r="K868" s="28" t="s">
        <v>3467</v>
      </c>
      <c r="L868" s="28" t="s">
        <v>4116</v>
      </c>
      <c r="M868" s="34">
        <v>40995</v>
      </c>
      <c r="N868" s="34"/>
      <c r="O868" s="28" t="s">
        <v>3548</v>
      </c>
      <c r="P868" s="28" t="s">
        <v>3549</v>
      </c>
      <c r="Q868" s="28" t="s">
        <v>9679</v>
      </c>
      <c r="R868" s="28"/>
      <c r="S868" s="28"/>
      <c r="T868" s="28" t="s">
        <v>10017</v>
      </c>
      <c r="U868" s="28" t="s">
        <v>3547</v>
      </c>
      <c r="V868" s="28"/>
      <c r="W868" s="34">
        <v>43594</v>
      </c>
      <c r="X868" s="34">
        <v>43959</v>
      </c>
      <c r="Y868" s="36">
        <v>7137935</v>
      </c>
      <c r="Z868" s="36">
        <v>7137935</v>
      </c>
      <c r="AA868" s="34">
        <v>43602</v>
      </c>
      <c r="AB868" s="32"/>
      <c r="AC868" s="36">
        <v>7137935</v>
      </c>
      <c r="AD868" s="36"/>
      <c r="AE868" s="28" t="s">
        <v>95</v>
      </c>
      <c r="AF868" s="40">
        <f t="shared" si="0"/>
        <v>9</v>
      </c>
      <c r="AG868" s="40">
        <f t="shared" si="1"/>
        <v>5</v>
      </c>
      <c r="AH868" s="40" t="str">
        <f t="shared" si="2"/>
        <v>56823493595</v>
      </c>
      <c r="AI868" s="44">
        <f t="shared" si="3"/>
        <v>7137935</v>
      </c>
      <c r="AJ868" s="47">
        <f>IF(AD868&lt;10000,IFERROR(VLOOKUP(AH868,'BK06'!$X$9:$Y$1196,2,0),""),AD868)</f>
        <v>7137935</v>
      </c>
      <c r="AK868" s="49">
        <f>IFERROR(VLOOKUP(AH868,'BK06'!$X$9:$Z$1164,3,0),"")</f>
        <v>0</v>
      </c>
      <c r="AL868" s="40"/>
      <c r="AM868" s="51" t="str">
        <f t="shared" si="14"/>
        <v>QK co HDBH so 568234935 can phai dong phi 7137935d vao ngay 9/5. Vui long lien he TVV de duoc ho tro thu phi!</v>
      </c>
      <c r="AN868" s="54" t="str">
        <f t="shared" si="5"/>
        <v>0989420020</v>
      </c>
    </row>
    <row r="869" spans="1:40" ht="13.5" customHeight="1">
      <c r="A869" s="25">
        <v>864</v>
      </c>
      <c r="B869" s="28" t="s">
        <v>74</v>
      </c>
      <c r="C869" s="28"/>
      <c r="D869" s="32" t="s">
        <v>80</v>
      </c>
      <c r="E869" s="28" t="s">
        <v>82</v>
      </c>
      <c r="F869" s="32" t="s">
        <v>7749</v>
      </c>
      <c r="G869" s="28" t="s">
        <v>98</v>
      </c>
      <c r="H869" s="32" t="s">
        <v>9952</v>
      </c>
      <c r="I869" s="28" t="s">
        <v>111</v>
      </c>
      <c r="J869" s="32" t="s">
        <v>3468</v>
      </c>
      <c r="K869" s="28" t="s">
        <v>3467</v>
      </c>
      <c r="L869" s="28" t="s">
        <v>4116</v>
      </c>
      <c r="M869" s="34">
        <v>40995</v>
      </c>
      <c r="N869" s="34"/>
      <c r="O869" s="28" t="s">
        <v>3529</v>
      </c>
      <c r="P869" s="28" t="s">
        <v>3530</v>
      </c>
      <c r="Q869" s="28" t="s">
        <v>10018</v>
      </c>
      <c r="R869" s="28"/>
      <c r="S869" s="28"/>
      <c r="T869" s="28"/>
      <c r="U869" s="28" t="s">
        <v>3527</v>
      </c>
      <c r="V869" s="28" t="s">
        <v>3527</v>
      </c>
      <c r="W869" s="34">
        <v>43594</v>
      </c>
      <c r="X869" s="34">
        <v>43624</v>
      </c>
      <c r="Y869" s="36">
        <v>257300</v>
      </c>
      <c r="Z869" s="36">
        <v>257300</v>
      </c>
      <c r="AA869" s="34">
        <v>43602</v>
      </c>
      <c r="AB869" s="32"/>
      <c r="AC869" s="36">
        <v>257300</v>
      </c>
      <c r="AD869" s="36"/>
      <c r="AE869" s="28" t="s">
        <v>180</v>
      </c>
      <c r="AF869" s="40">
        <f t="shared" si="0"/>
        <v>9</v>
      </c>
      <c r="AG869" s="40">
        <f t="shared" si="1"/>
        <v>5</v>
      </c>
      <c r="AH869" s="40" t="str">
        <f t="shared" si="2"/>
        <v>0380180000929695</v>
      </c>
      <c r="AI869" s="44">
        <f t="shared" si="3"/>
        <v>257300</v>
      </c>
      <c r="AJ869" s="47">
        <f>IF(AD869&lt;10000,IFERROR(VLOOKUP(AH869,'BK06'!$X$9:$Y$1196,2,0),""),AD869)</f>
        <v>257300</v>
      </c>
      <c r="AK869" s="49">
        <f>IFERROR(VLOOKUP(AH869,'BK06'!$X$9:$Z$1164,3,0),"")</f>
        <v>0</v>
      </c>
      <c r="AL869" s="40"/>
      <c r="AM869" s="51" t="str">
        <f t="shared" si="14"/>
        <v>QK co HDBH so 03801800009296 can phai dong phi 257300d vao ngay 9/5. Vui long lien he TVV de duoc ho tro thu phi!</v>
      </c>
      <c r="AN869" s="54" t="str">
        <f t="shared" si="5"/>
        <v/>
      </c>
    </row>
    <row r="870" spans="1:40" ht="13.5" customHeight="1">
      <c r="A870" s="25">
        <v>865</v>
      </c>
      <c r="B870" s="28" t="s">
        <v>74</v>
      </c>
      <c r="C870" s="28"/>
      <c r="D870" s="32" t="s">
        <v>80</v>
      </c>
      <c r="E870" s="28" t="s">
        <v>82</v>
      </c>
      <c r="F870" s="32" t="s">
        <v>7749</v>
      </c>
      <c r="G870" s="28" t="s">
        <v>98</v>
      </c>
      <c r="H870" s="32" t="s">
        <v>9952</v>
      </c>
      <c r="I870" s="28" t="s">
        <v>111</v>
      </c>
      <c r="J870" s="32" t="s">
        <v>3468</v>
      </c>
      <c r="K870" s="28" t="s">
        <v>3467</v>
      </c>
      <c r="L870" s="28" t="s">
        <v>4116</v>
      </c>
      <c r="M870" s="34">
        <v>40995</v>
      </c>
      <c r="N870" s="34"/>
      <c r="O870" s="28" t="s">
        <v>3565</v>
      </c>
      <c r="P870" s="28" t="s">
        <v>3566</v>
      </c>
      <c r="Q870" s="28" t="s">
        <v>10019</v>
      </c>
      <c r="R870" s="28" t="s">
        <v>8875</v>
      </c>
      <c r="S870" s="28"/>
      <c r="T870" s="28"/>
      <c r="U870" s="28" t="s">
        <v>3564</v>
      </c>
      <c r="V870" s="28"/>
      <c r="W870" s="34">
        <v>43595</v>
      </c>
      <c r="X870" s="34">
        <v>43960</v>
      </c>
      <c r="Y870" s="36">
        <v>7353255</v>
      </c>
      <c r="Z870" s="36">
        <v>7353255</v>
      </c>
      <c r="AA870" s="34">
        <v>43602</v>
      </c>
      <c r="AB870" s="32"/>
      <c r="AC870" s="36">
        <v>7353255</v>
      </c>
      <c r="AD870" s="36"/>
      <c r="AE870" s="28" t="s">
        <v>95</v>
      </c>
      <c r="AF870" s="40">
        <f t="shared" si="0"/>
        <v>10</v>
      </c>
      <c r="AG870" s="40">
        <f t="shared" si="1"/>
        <v>5</v>
      </c>
      <c r="AH870" s="40" t="str">
        <f t="shared" si="2"/>
        <v>568781904105</v>
      </c>
      <c r="AI870" s="44">
        <f t="shared" si="3"/>
        <v>7353255</v>
      </c>
      <c r="AJ870" s="47">
        <f>IF(AD870&lt;10000,IFERROR(VLOOKUP(AH870,'BK06'!$X$9:$Y$1196,2,0),""),AD870)</f>
        <v>7353255</v>
      </c>
      <c r="AK870" s="49">
        <f>IFERROR(VLOOKUP(AH870,'BK06'!$X$9:$Z$1164,3,0),"")</f>
        <v>0</v>
      </c>
      <c r="AL870" s="40"/>
      <c r="AM870" s="51" t="str">
        <f t="shared" si="14"/>
        <v>QK co HDBH so 568781904 can phai dong phi 7353255d vao ngay 10/5. Vui long lien he TVV de duoc ho tro thu phi!</v>
      </c>
      <c r="AN870" s="54" t="str">
        <f t="shared" si="5"/>
        <v>0975411068</v>
      </c>
    </row>
    <row r="871" spans="1:40" ht="13.5" customHeight="1">
      <c r="A871" s="25">
        <v>866</v>
      </c>
      <c r="B871" s="28" t="s">
        <v>74</v>
      </c>
      <c r="C871" s="28"/>
      <c r="D871" s="32" t="s">
        <v>80</v>
      </c>
      <c r="E871" s="28" t="s">
        <v>82</v>
      </c>
      <c r="F871" s="32" t="s">
        <v>7749</v>
      </c>
      <c r="G871" s="28" t="s">
        <v>98</v>
      </c>
      <c r="H871" s="32" t="s">
        <v>9952</v>
      </c>
      <c r="I871" s="28" t="s">
        <v>111</v>
      </c>
      <c r="J871" s="32" t="s">
        <v>3468</v>
      </c>
      <c r="K871" s="28" t="s">
        <v>3467</v>
      </c>
      <c r="L871" s="28" t="s">
        <v>4116</v>
      </c>
      <c r="M871" s="34">
        <v>40995</v>
      </c>
      <c r="N871" s="34"/>
      <c r="O871" s="28" t="s">
        <v>3552</v>
      </c>
      <c r="P871" s="28" t="s">
        <v>3553</v>
      </c>
      <c r="Q871" s="28" t="s">
        <v>10020</v>
      </c>
      <c r="R871" s="28"/>
      <c r="S871" s="28" t="s">
        <v>10021</v>
      </c>
      <c r="T871" s="28"/>
      <c r="U871" s="28" t="s">
        <v>3550</v>
      </c>
      <c r="V871" s="28" t="s">
        <v>3550</v>
      </c>
      <c r="W871" s="34">
        <v>43595</v>
      </c>
      <c r="X871" s="34">
        <v>43625</v>
      </c>
      <c r="Y871" s="36">
        <v>43000</v>
      </c>
      <c r="Z871" s="36">
        <v>43000</v>
      </c>
      <c r="AA871" s="34">
        <v>43601</v>
      </c>
      <c r="AB871" s="32"/>
      <c r="AC871" s="36">
        <v>43000</v>
      </c>
      <c r="AD871" s="36"/>
      <c r="AE871" s="28" t="s">
        <v>180</v>
      </c>
      <c r="AF871" s="40">
        <f t="shared" si="0"/>
        <v>10</v>
      </c>
      <c r="AG871" s="40">
        <f t="shared" si="1"/>
        <v>5</v>
      </c>
      <c r="AH871" s="40" t="str">
        <f t="shared" si="2"/>
        <v>02301800129846105</v>
      </c>
      <c r="AI871" s="44">
        <f t="shared" si="3"/>
        <v>43000</v>
      </c>
      <c r="AJ871" s="47">
        <f>IF(AD871&lt;10000,IFERROR(VLOOKUP(AH871,'BK06'!$X$9:$Y$1196,2,0),""),AD871)</f>
        <v>43000</v>
      </c>
      <c r="AK871" s="49">
        <f>IFERROR(VLOOKUP(AH871,'BK06'!$X$9:$Z$1164,3,0),"")</f>
        <v>0</v>
      </c>
      <c r="AL871" s="40"/>
      <c r="AM871" s="51" t="str">
        <f t="shared" si="14"/>
        <v>QK co HDBH so 02301800129846 can phai dong phi 43000d vao ngay 10/5. Vui long lien he TVV de duoc ho tro thu phi!</v>
      </c>
      <c r="AN871" s="54" t="str">
        <f t="shared" si="5"/>
        <v>033.764020</v>
      </c>
    </row>
    <row r="872" spans="1:40" ht="13.5" customHeight="1">
      <c r="A872" s="25">
        <v>867</v>
      </c>
      <c r="B872" s="28" t="s">
        <v>74</v>
      </c>
      <c r="C872" s="28"/>
      <c r="D872" s="32" t="s">
        <v>80</v>
      </c>
      <c r="E872" s="28" t="s">
        <v>82</v>
      </c>
      <c r="F872" s="32" t="s">
        <v>7749</v>
      </c>
      <c r="G872" s="28" t="s">
        <v>98</v>
      </c>
      <c r="H872" s="32" t="s">
        <v>9952</v>
      </c>
      <c r="I872" s="28" t="s">
        <v>111</v>
      </c>
      <c r="J872" s="32" t="s">
        <v>3468</v>
      </c>
      <c r="K872" s="28" t="s">
        <v>3467</v>
      </c>
      <c r="L872" s="28" t="s">
        <v>4116</v>
      </c>
      <c r="M872" s="34">
        <v>40995</v>
      </c>
      <c r="N872" s="34"/>
      <c r="O872" s="28" t="s">
        <v>3556</v>
      </c>
      <c r="P872" s="28" t="s">
        <v>3557</v>
      </c>
      <c r="Q872" s="28" t="s">
        <v>10020</v>
      </c>
      <c r="R872" s="28"/>
      <c r="S872" s="28" t="s">
        <v>10021</v>
      </c>
      <c r="T872" s="28"/>
      <c r="U872" s="28" t="s">
        <v>3554</v>
      </c>
      <c r="V872" s="28" t="s">
        <v>3554</v>
      </c>
      <c r="W872" s="34">
        <v>43595</v>
      </c>
      <c r="X872" s="34">
        <v>43625</v>
      </c>
      <c r="Y872" s="36">
        <v>43100</v>
      </c>
      <c r="Z872" s="36">
        <v>43100</v>
      </c>
      <c r="AA872" s="34">
        <v>43601</v>
      </c>
      <c r="AB872" s="32"/>
      <c r="AC872" s="36">
        <v>43100</v>
      </c>
      <c r="AD872" s="36"/>
      <c r="AE872" s="28" t="s">
        <v>180</v>
      </c>
      <c r="AF872" s="40">
        <f t="shared" si="0"/>
        <v>10</v>
      </c>
      <c r="AG872" s="40">
        <f t="shared" si="1"/>
        <v>5</v>
      </c>
      <c r="AH872" s="40" t="str">
        <f t="shared" si="2"/>
        <v>02301800129853105</v>
      </c>
      <c r="AI872" s="44">
        <f t="shared" si="3"/>
        <v>43100</v>
      </c>
      <c r="AJ872" s="47">
        <f>IF(AD872&lt;10000,IFERROR(VLOOKUP(AH872,'BK06'!$X$9:$Y$1196,2,0),""),AD872)</f>
        <v>43100</v>
      </c>
      <c r="AK872" s="49">
        <f>IFERROR(VLOOKUP(AH872,'BK06'!$X$9:$Z$1164,3,0),"")</f>
        <v>0</v>
      </c>
      <c r="AL872" s="40"/>
      <c r="AM872" s="51" t="str">
        <f t="shared" si="14"/>
        <v>QK co HDBH so 02301800129853 can phai dong phi 43100d vao ngay 10/5. Vui long lien he TVV de duoc ho tro thu phi!</v>
      </c>
      <c r="AN872" s="54" t="str">
        <f t="shared" si="5"/>
        <v>033.764020</v>
      </c>
    </row>
    <row r="873" spans="1:40" ht="13.5" customHeight="1">
      <c r="A873" s="25">
        <v>868</v>
      </c>
      <c r="B873" s="28" t="s">
        <v>74</v>
      </c>
      <c r="C873" s="28"/>
      <c r="D873" s="32" t="s">
        <v>80</v>
      </c>
      <c r="E873" s="28" t="s">
        <v>82</v>
      </c>
      <c r="F873" s="32" t="s">
        <v>7749</v>
      </c>
      <c r="G873" s="28" t="s">
        <v>98</v>
      </c>
      <c r="H873" s="32" t="s">
        <v>9952</v>
      </c>
      <c r="I873" s="28" t="s">
        <v>111</v>
      </c>
      <c r="J873" s="32" t="s">
        <v>3468</v>
      </c>
      <c r="K873" s="28" t="s">
        <v>3467</v>
      </c>
      <c r="L873" s="28" t="s">
        <v>4116</v>
      </c>
      <c r="M873" s="34">
        <v>40995</v>
      </c>
      <c r="N873" s="34"/>
      <c r="O873" s="28" t="s">
        <v>3560</v>
      </c>
      <c r="P873" s="28" t="s">
        <v>3561</v>
      </c>
      <c r="Q873" s="28" t="s">
        <v>10022</v>
      </c>
      <c r="R873" s="28"/>
      <c r="S873" s="28"/>
      <c r="T873" s="28" t="s">
        <v>10023</v>
      </c>
      <c r="U873" s="28" t="s">
        <v>3559</v>
      </c>
      <c r="V873" s="28"/>
      <c r="W873" s="34">
        <v>43595</v>
      </c>
      <c r="X873" s="34">
        <v>43778</v>
      </c>
      <c r="Y873" s="36">
        <v>3600000</v>
      </c>
      <c r="Z873" s="36">
        <v>3600000</v>
      </c>
      <c r="AA873" s="34">
        <v>43603</v>
      </c>
      <c r="AB873" s="32"/>
      <c r="AC873" s="36">
        <v>3600000</v>
      </c>
      <c r="AD873" s="36"/>
      <c r="AE873" s="28" t="s">
        <v>95</v>
      </c>
      <c r="AF873" s="40">
        <f t="shared" si="0"/>
        <v>10</v>
      </c>
      <c r="AG873" s="40">
        <f t="shared" si="1"/>
        <v>5</v>
      </c>
      <c r="AH873" s="40" t="str">
        <f t="shared" si="2"/>
        <v>568167153105</v>
      </c>
      <c r="AI873" s="44">
        <f t="shared" si="3"/>
        <v>3600000</v>
      </c>
      <c r="AJ873" s="47">
        <f>IF(AD873&lt;10000,IFERROR(VLOOKUP(AH873,'BK06'!$X$9:$Y$1196,2,0),""),AD873)</f>
        <v>3600000</v>
      </c>
      <c r="AK873" s="49" t="str">
        <f>IFERROR(VLOOKUP(AH873,'BK06'!$X$9:$Z$1164,3,0),"")</f>
        <v>AC/018P-0350624</v>
      </c>
      <c r="AL873" s="40"/>
      <c r="AM873" s="51" t="str">
        <f t="shared" si="14"/>
        <v>QK co HDBH so 568167153 can phai dong phi 3600000d vao ngay 10/5. Vui long lien he TVV de duoc ho tro thu phi!</v>
      </c>
      <c r="AN873" s="54" t="str">
        <f t="shared" si="5"/>
        <v>0915253270</v>
      </c>
    </row>
    <row r="874" spans="1:40" ht="13.5" customHeight="1">
      <c r="A874" s="25">
        <v>869</v>
      </c>
      <c r="B874" s="28" t="s">
        <v>74</v>
      </c>
      <c r="C874" s="28"/>
      <c r="D874" s="32" t="s">
        <v>80</v>
      </c>
      <c r="E874" s="28" t="s">
        <v>82</v>
      </c>
      <c r="F874" s="32" t="s">
        <v>7749</v>
      </c>
      <c r="G874" s="28" t="s">
        <v>98</v>
      </c>
      <c r="H874" s="32" t="s">
        <v>9952</v>
      </c>
      <c r="I874" s="28" t="s">
        <v>111</v>
      </c>
      <c r="J874" s="32" t="s">
        <v>3468</v>
      </c>
      <c r="K874" s="28" t="s">
        <v>3467</v>
      </c>
      <c r="L874" s="28" t="s">
        <v>4116</v>
      </c>
      <c r="M874" s="34">
        <v>40995</v>
      </c>
      <c r="N874" s="34"/>
      <c r="O874" s="28" t="s">
        <v>3569</v>
      </c>
      <c r="P874" s="28" t="s">
        <v>3570</v>
      </c>
      <c r="Q874" s="28" t="s">
        <v>10024</v>
      </c>
      <c r="R874" s="28" t="s">
        <v>10025</v>
      </c>
      <c r="S874" s="28"/>
      <c r="T874" s="28"/>
      <c r="U874" s="28" t="s">
        <v>3567</v>
      </c>
      <c r="V874" s="28" t="s">
        <v>3567</v>
      </c>
      <c r="W874" s="34">
        <v>43596</v>
      </c>
      <c r="X874" s="34">
        <v>43961</v>
      </c>
      <c r="Y874" s="36">
        <v>3906200</v>
      </c>
      <c r="Z874" s="36">
        <v>3906200</v>
      </c>
      <c r="AA874" s="34">
        <v>43603</v>
      </c>
      <c r="AB874" s="32"/>
      <c r="AC874" s="36">
        <v>3906200</v>
      </c>
      <c r="AD874" s="36"/>
      <c r="AE874" s="28" t="s">
        <v>180</v>
      </c>
      <c r="AF874" s="40">
        <f t="shared" si="0"/>
        <v>11</v>
      </c>
      <c r="AG874" s="40">
        <f t="shared" si="1"/>
        <v>5</v>
      </c>
      <c r="AH874" s="40" t="str">
        <f t="shared" si="2"/>
        <v>05701800013638115</v>
      </c>
      <c r="AI874" s="44">
        <f t="shared" si="3"/>
        <v>3906200</v>
      </c>
      <c r="AJ874" s="47">
        <f>IF(AD874&lt;10000,IFERROR(VLOOKUP(AH874,'BK06'!$X$9:$Y$1196,2,0),""),AD874)</f>
        <v>3906200</v>
      </c>
      <c r="AK874" s="49">
        <f>IFERROR(VLOOKUP(AH874,'BK06'!$X$9:$Z$1164,3,0),"")</f>
        <v>0</v>
      </c>
      <c r="AL874" s="40"/>
      <c r="AM874" s="51" t="str">
        <f t="shared" si="14"/>
        <v>QK co HDBH so 05701800013638 can phai dong phi 3906200d vao ngay 11/5. Vui long lien he TVV de duoc ho tro thu phi!</v>
      </c>
      <c r="AN874" s="54" t="str">
        <f t="shared" si="5"/>
        <v>0989508228</v>
      </c>
    </row>
    <row r="875" spans="1:40" ht="13.5" customHeight="1">
      <c r="A875" s="25">
        <v>870</v>
      </c>
      <c r="B875" s="28" t="s">
        <v>74</v>
      </c>
      <c r="C875" s="28"/>
      <c r="D875" s="32" t="s">
        <v>80</v>
      </c>
      <c r="E875" s="28" t="s">
        <v>82</v>
      </c>
      <c r="F875" s="32" t="s">
        <v>7749</v>
      </c>
      <c r="G875" s="28" t="s">
        <v>98</v>
      </c>
      <c r="H875" s="32" t="s">
        <v>9952</v>
      </c>
      <c r="I875" s="28" t="s">
        <v>111</v>
      </c>
      <c r="J875" s="32" t="s">
        <v>3468</v>
      </c>
      <c r="K875" s="28" t="s">
        <v>3467</v>
      </c>
      <c r="L875" s="28" t="s">
        <v>4116</v>
      </c>
      <c r="M875" s="34">
        <v>40995</v>
      </c>
      <c r="N875" s="34"/>
      <c r="O875" s="28" t="s">
        <v>3585</v>
      </c>
      <c r="P875" s="28" t="s">
        <v>3586</v>
      </c>
      <c r="Q875" s="28" t="s">
        <v>9598</v>
      </c>
      <c r="R875" s="28"/>
      <c r="S875" s="28"/>
      <c r="T875" s="28" t="s">
        <v>10026</v>
      </c>
      <c r="U875" s="28" t="s">
        <v>3584</v>
      </c>
      <c r="V875" s="28"/>
      <c r="W875" s="34">
        <v>43597</v>
      </c>
      <c r="X875" s="34">
        <v>43688</v>
      </c>
      <c r="Y875" s="36">
        <v>1537850</v>
      </c>
      <c r="Z875" s="36">
        <v>1537850</v>
      </c>
      <c r="AA875" s="34">
        <v>43603</v>
      </c>
      <c r="AB875" s="32"/>
      <c r="AC875" s="36">
        <v>1537850</v>
      </c>
      <c r="AD875" s="36"/>
      <c r="AE875" s="28" t="s">
        <v>95</v>
      </c>
      <c r="AF875" s="40">
        <f t="shared" si="0"/>
        <v>12</v>
      </c>
      <c r="AG875" s="40">
        <f t="shared" si="1"/>
        <v>5</v>
      </c>
      <c r="AH875" s="40" t="str">
        <f t="shared" si="2"/>
        <v>568351189125</v>
      </c>
      <c r="AI875" s="44">
        <f t="shared" si="3"/>
        <v>1537850</v>
      </c>
      <c r="AJ875" s="47">
        <f>IF(AD875&lt;10000,IFERROR(VLOOKUP(AH875,'BK06'!$X$9:$Y$1196,2,0),""),AD875)</f>
        <v>1537850</v>
      </c>
      <c r="AK875" s="49">
        <f>IFERROR(VLOOKUP(AH875,'BK06'!$X$9:$Z$1164,3,0),"")</f>
        <v>0</v>
      </c>
      <c r="AL875" s="40"/>
      <c r="AM875" s="51" t="str">
        <f t="shared" si="14"/>
        <v>QK co HDBH so 568351189 can phai dong phi 1537850d vao ngay 12/5. Vui long lien he TVV de duoc ho tro thu phi!</v>
      </c>
      <c r="AN875" s="54" t="str">
        <f t="shared" si="5"/>
        <v>01686 156 516</v>
      </c>
    </row>
    <row r="876" spans="1:40" ht="13.5" customHeight="1">
      <c r="A876" s="25">
        <v>871</v>
      </c>
      <c r="B876" s="28" t="s">
        <v>74</v>
      </c>
      <c r="C876" s="28"/>
      <c r="D876" s="32" t="s">
        <v>80</v>
      </c>
      <c r="E876" s="28" t="s">
        <v>82</v>
      </c>
      <c r="F876" s="32" t="s">
        <v>7749</v>
      </c>
      <c r="G876" s="28" t="s">
        <v>98</v>
      </c>
      <c r="H876" s="32" t="s">
        <v>9952</v>
      </c>
      <c r="I876" s="28" t="s">
        <v>111</v>
      </c>
      <c r="J876" s="32" t="s">
        <v>3468</v>
      </c>
      <c r="K876" s="28" t="s">
        <v>3467</v>
      </c>
      <c r="L876" s="28" t="s">
        <v>4116</v>
      </c>
      <c r="M876" s="34">
        <v>40995</v>
      </c>
      <c r="N876" s="34"/>
      <c r="O876" s="28" t="s">
        <v>3581</v>
      </c>
      <c r="P876" s="28" t="s">
        <v>3582</v>
      </c>
      <c r="Q876" s="28" t="s">
        <v>10027</v>
      </c>
      <c r="R876" s="28"/>
      <c r="S876" s="28"/>
      <c r="T876" s="28" t="s">
        <v>10028</v>
      </c>
      <c r="U876" s="28" t="s">
        <v>3580</v>
      </c>
      <c r="V876" s="28"/>
      <c r="W876" s="34">
        <v>43597</v>
      </c>
      <c r="X876" s="34">
        <v>43780</v>
      </c>
      <c r="Y876" s="36">
        <v>2600000</v>
      </c>
      <c r="Z876" s="36">
        <v>2600000</v>
      </c>
      <c r="AA876" s="34">
        <v>43606</v>
      </c>
      <c r="AB876" s="32"/>
      <c r="AC876" s="36">
        <v>2600000</v>
      </c>
      <c r="AD876" s="36"/>
      <c r="AE876" s="28" t="s">
        <v>95</v>
      </c>
      <c r="AF876" s="40">
        <f t="shared" si="0"/>
        <v>12</v>
      </c>
      <c r="AG876" s="40">
        <f t="shared" si="1"/>
        <v>5</v>
      </c>
      <c r="AH876" s="40" t="str">
        <f t="shared" si="2"/>
        <v>568168085125</v>
      </c>
      <c r="AI876" s="44">
        <f t="shared" si="3"/>
        <v>2600000</v>
      </c>
      <c r="AJ876" s="47">
        <f>IF(AD876&lt;10000,IFERROR(VLOOKUP(AH876,'BK06'!$X$9:$Y$1196,2,0),""),AD876)</f>
        <v>2600000</v>
      </c>
      <c r="AK876" s="49">
        <f>IFERROR(VLOOKUP(AH876,'BK06'!$X$9:$Z$1164,3,0),"")</f>
        <v>0</v>
      </c>
      <c r="AL876" s="40"/>
      <c r="AM876" s="51" t="str">
        <f t="shared" si="14"/>
        <v>QK co HDBH so 568168085 can phai dong phi 2600000d vao ngay 12/5. Vui long lien he TVV de duoc ho tro thu phi!</v>
      </c>
      <c r="AN876" s="54" t="str">
        <f t="shared" si="5"/>
        <v>01685109186</v>
      </c>
    </row>
    <row r="877" spans="1:40" ht="13.5" customHeight="1">
      <c r="A877" s="25">
        <v>872</v>
      </c>
      <c r="B877" s="28" t="s">
        <v>74</v>
      </c>
      <c r="C877" s="28"/>
      <c r="D877" s="32" t="s">
        <v>80</v>
      </c>
      <c r="E877" s="28" t="s">
        <v>82</v>
      </c>
      <c r="F877" s="32" t="s">
        <v>7749</v>
      </c>
      <c r="G877" s="28" t="s">
        <v>98</v>
      </c>
      <c r="H877" s="32" t="s">
        <v>9952</v>
      </c>
      <c r="I877" s="28" t="s">
        <v>111</v>
      </c>
      <c r="J877" s="32" t="s">
        <v>3468</v>
      </c>
      <c r="K877" s="28" t="s">
        <v>3467</v>
      </c>
      <c r="L877" s="28" t="s">
        <v>4116</v>
      </c>
      <c r="M877" s="34">
        <v>40995</v>
      </c>
      <c r="N877" s="34"/>
      <c r="O877" s="28" t="s">
        <v>3589</v>
      </c>
      <c r="P877" s="28" t="s">
        <v>3590</v>
      </c>
      <c r="Q877" s="28" t="s">
        <v>10029</v>
      </c>
      <c r="R877" s="28"/>
      <c r="S877" s="28"/>
      <c r="T877" s="28"/>
      <c r="U877" s="28" t="s">
        <v>3588</v>
      </c>
      <c r="V877" s="28"/>
      <c r="W877" s="34">
        <v>43597</v>
      </c>
      <c r="X877" s="34">
        <v>43688</v>
      </c>
      <c r="Y877" s="36">
        <v>1588782</v>
      </c>
      <c r="Z877" s="36">
        <v>1588782</v>
      </c>
      <c r="AA877" s="34">
        <v>43608</v>
      </c>
      <c r="AB877" s="32"/>
      <c r="AC877" s="36">
        <v>1588782</v>
      </c>
      <c r="AD877" s="36"/>
      <c r="AE877" s="28" t="s">
        <v>95</v>
      </c>
      <c r="AF877" s="40">
        <f t="shared" si="0"/>
        <v>12</v>
      </c>
      <c r="AG877" s="40">
        <f t="shared" si="1"/>
        <v>5</v>
      </c>
      <c r="AH877" s="40" t="str">
        <f t="shared" si="2"/>
        <v>568404938125</v>
      </c>
      <c r="AI877" s="44">
        <f t="shared" si="3"/>
        <v>1588782</v>
      </c>
      <c r="AJ877" s="47">
        <f>IF(AD877&lt;10000,IFERROR(VLOOKUP(AH877,'BK06'!$X$9:$Y$1196,2,0),""),AD877)</f>
        <v>1588782</v>
      </c>
      <c r="AK877" s="49">
        <f>IFERROR(VLOOKUP(AH877,'BK06'!$X$9:$Z$1164,3,0),"")</f>
        <v>0</v>
      </c>
      <c r="AL877" s="40"/>
      <c r="AM877" s="51" t="str">
        <f t="shared" si="14"/>
        <v>QK co HDBH so 568404938 can phai dong phi 1588782d vao ngay 12/5. Vui long lien he TVV de duoc ho tro thu phi!</v>
      </c>
      <c r="AN877" s="54" t="str">
        <f t="shared" si="5"/>
        <v/>
      </c>
    </row>
    <row r="878" spans="1:40" ht="13.5" customHeight="1">
      <c r="A878" s="25">
        <v>873</v>
      </c>
      <c r="B878" s="28" t="s">
        <v>74</v>
      </c>
      <c r="C878" s="28"/>
      <c r="D878" s="32" t="s">
        <v>80</v>
      </c>
      <c r="E878" s="28" t="s">
        <v>82</v>
      </c>
      <c r="F878" s="32" t="s">
        <v>7749</v>
      </c>
      <c r="G878" s="28" t="s">
        <v>98</v>
      </c>
      <c r="H878" s="32" t="s">
        <v>9952</v>
      </c>
      <c r="I878" s="28" t="s">
        <v>111</v>
      </c>
      <c r="J878" s="32" t="s">
        <v>3468</v>
      </c>
      <c r="K878" s="28" t="s">
        <v>3467</v>
      </c>
      <c r="L878" s="28" t="s">
        <v>4116</v>
      </c>
      <c r="M878" s="34">
        <v>40995</v>
      </c>
      <c r="N878" s="34"/>
      <c r="O878" s="28" t="s">
        <v>3574</v>
      </c>
      <c r="P878" s="28" t="s">
        <v>2876</v>
      </c>
      <c r="Q878" s="28" t="s">
        <v>10030</v>
      </c>
      <c r="R878" s="28"/>
      <c r="S878" s="28"/>
      <c r="T878" s="28"/>
      <c r="U878" s="28" t="s">
        <v>3571</v>
      </c>
      <c r="V878" s="28" t="s">
        <v>3571</v>
      </c>
      <c r="W878" s="34">
        <v>43597</v>
      </c>
      <c r="X878" s="34">
        <v>43688</v>
      </c>
      <c r="Y878" s="36">
        <v>259400</v>
      </c>
      <c r="Z878" s="36">
        <v>259400</v>
      </c>
      <c r="AA878" s="34">
        <v>43601</v>
      </c>
      <c r="AB878" s="32"/>
      <c r="AC878" s="36">
        <v>259400</v>
      </c>
      <c r="AD878" s="36"/>
      <c r="AE878" s="28" t="s">
        <v>180</v>
      </c>
      <c r="AF878" s="40">
        <f t="shared" si="0"/>
        <v>12</v>
      </c>
      <c r="AG878" s="40">
        <f t="shared" si="1"/>
        <v>5</v>
      </c>
      <c r="AH878" s="40" t="str">
        <f t="shared" si="2"/>
        <v>02301800107318125</v>
      </c>
      <c r="AI878" s="44">
        <f t="shared" si="3"/>
        <v>259400</v>
      </c>
      <c r="AJ878" s="47">
        <f>IF(AD878&lt;10000,IFERROR(VLOOKUP(AH878,'BK06'!$X$9:$Y$1196,2,0),""),AD878)</f>
        <v>259400</v>
      </c>
      <c r="AK878" s="49">
        <f>IFERROR(VLOOKUP(AH878,'BK06'!$X$9:$Z$1164,3,0),"")</f>
        <v>0</v>
      </c>
      <c r="AL878" s="40"/>
      <c r="AM878" s="51" t="str">
        <f t="shared" si="14"/>
        <v>QK co HDBH so 02301800107318 can phai dong phi 259400d vao ngay 12/5. Vui long lien he TVV de duoc ho tro thu phi!</v>
      </c>
      <c r="AN878" s="54" t="str">
        <f t="shared" si="5"/>
        <v/>
      </c>
    </row>
    <row r="879" spans="1:40" ht="13.5" customHeight="1">
      <c r="A879" s="25">
        <v>874</v>
      </c>
      <c r="B879" s="28" t="s">
        <v>74</v>
      </c>
      <c r="C879" s="28"/>
      <c r="D879" s="32" t="s">
        <v>80</v>
      </c>
      <c r="E879" s="28" t="s">
        <v>82</v>
      </c>
      <c r="F879" s="32" t="s">
        <v>7749</v>
      </c>
      <c r="G879" s="28" t="s">
        <v>98</v>
      </c>
      <c r="H879" s="32" t="s">
        <v>9952</v>
      </c>
      <c r="I879" s="28" t="s">
        <v>111</v>
      </c>
      <c r="J879" s="32" t="s">
        <v>3468</v>
      </c>
      <c r="K879" s="28" t="s">
        <v>3467</v>
      </c>
      <c r="L879" s="28" t="s">
        <v>4116</v>
      </c>
      <c r="M879" s="34">
        <v>40995</v>
      </c>
      <c r="N879" s="34"/>
      <c r="O879" s="28" t="s">
        <v>10031</v>
      </c>
      <c r="P879" s="28" t="s">
        <v>10032</v>
      </c>
      <c r="Q879" s="28" t="s">
        <v>10022</v>
      </c>
      <c r="R879" s="28"/>
      <c r="S879" s="28"/>
      <c r="T879" s="28" t="s">
        <v>10033</v>
      </c>
      <c r="U879" s="28" t="s">
        <v>10034</v>
      </c>
      <c r="V879" s="28"/>
      <c r="W879" s="34">
        <v>43598</v>
      </c>
      <c r="X879" s="34">
        <v>43781</v>
      </c>
      <c r="Y879" s="36">
        <v>6175717</v>
      </c>
      <c r="Z879" s="36"/>
      <c r="AA879" s="34"/>
      <c r="AB879" s="32"/>
      <c r="AC879" s="36">
        <v>6175717</v>
      </c>
      <c r="AD879" s="36"/>
      <c r="AE879" s="28" t="s">
        <v>95</v>
      </c>
      <c r="AF879" s="40">
        <f t="shared" si="0"/>
        <v>13</v>
      </c>
      <c r="AG879" s="40">
        <f t="shared" si="1"/>
        <v>5</v>
      </c>
      <c r="AH879" s="40" t="str">
        <f t="shared" si="2"/>
        <v>568168005135</v>
      </c>
      <c r="AI879" s="44">
        <f t="shared" si="3"/>
        <v>6175717</v>
      </c>
      <c r="AJ879" s="47" t="str">
        <f>IF(AD879&lt;10000,IFERROR(VLOOKUP(AH879,'BK06'!$X$9:$Y$1196,2,0),""),AD879)</f>
        <v/>
      </c>
      <c r="AK879" s="49" t="str">
        <f>IFERROR(VLOOKUP(AH879,'BK06'!$X$9:$Z$1164,3,0),"")</f>
        <v/>
      </c>
      <c r="AL879" s="40"/>
      <c r="AM879" s="51" t="str">
        <f t="shared" si="14"/>
        <v>QK co HDBH so 568168005 can phai dong phi 6175717d vao ngay 13/5. Vui long lien he TVV de duoc ho tro thu phi!</v>
      </c>
      <c r="AN879" s="54" t="str">
        <f t="shared" si="5"/>
        <v>0919207758</v>
      </c>
    </row>
    <row r="880" spans="1:40" ht="13.5" customHeight="1">
      <c r="A880" s="25">
        <v>875</v>
      </c>
      <c r="B880" s="28" t="s">
        <v>74</v>
      </c>
      <c r="C880" s="28"/>
      <c r="D880" s="32" t="s">
        <v>80</v>
      </c>
      <c r="E880" s="28" t="s">
        <v>82</v>
      </c>
      <c r="F880" s="32" t="s">
        <v>7749</v>
      </c>
      <c r="G880" s="28" t="s">
        <v>98</v>
      </c>
      <c r="H880" s="32" t="s">
        <v>9952</v>
      </c>
      <c r="I880" s="28" t="s">
        <v>111</v>
      </c>
      <c r="J880" s="32" t="s">
        <v>3468</v>
      </c>
      <c r="K880" s="28" t="s">
        <v>3467</v>
      </c>
      <c r="L880" s="28" t="s">
        <v>4116</v>
      </c>
      <c r="M880" s="34">
        <v>40995</v>
      </c>
      <c r="N880" s="34"/>
      <c r="O880" s="28" t="s">
        <v>3593</v>
      </c>
      <c r="P880" s="28" t="s">
        <v>3594</v>
      </c>
      <c r="Q880" s="28" t="s">
        <v>9656</v>
      </c>
      <c r="R880" s="28"/>
      <c r="S880" s="28"/>
      <c r="T880" s="28" t="s">
        <v>10035</v>
      </c>
      <c r="U880" s="28" t="s">
        <v>3592</v>
      </c>
      <c r="V880" s="28"/>
      <c r="W880" s="34">
        <v>43599</v>
      </c>
      <c r="X880" s="34">
        <v>43690</v>
      </c>
      <c r="Y880" s="36">
        <v>1865691</v>
      </c>
      <c r="Z880" s="36">
        <v>1865691</v>
      </c>
      <c r="AA880" s="34">
        <v>43601</v>
      </c>
      <c r="AB880" s="32"/>
      <c r="AC880" s="36">
        <v>1865691</v>
      </c>
      <c r="AD880" s="36"/>
      <c r="AE880" s="28" t="s">
        <v>95</v>
      </c>
      <c r="AF880" s="40">
        <f t="shared" si="0"/>
        <v>14</v>
      </c>
      <c r="AG880" s="40">
        <f t="shared" si="1"/>
        <v>5</v>
      </c>
      <c r="AH880" s="40" t="str">
        <f t="shared" si="2"/>
        <v>568134617145</v>
      </c>
      <c r="AI880" s="44">
        <f t="shared" si="3"/>
        <v>1865691</v>
      </c>
      <c r="AJ880" s="47">
        <f>IF(AD880&lt;10000,IFERROR(VLOOKUP(AH880,'BK06'!$X$9:$Y$1196,2,0),""),AD880)</f>
        <v>1865691</v>
      </c>
      <c r="AK880" s="49">
        <f>IFERROR(VLOOKUP(AH880,'BK06'!$X$9:$Z$1164,3,0),"")</f>
        <v>0</v>
      </c>
      <c r="AL880" s="40"/>
      <c r="AM880" s="51" t="str">
        <f t="shared" si="14"/>
        <v>QK co HDBH so 568134617 can phai dong phi 1865691d vao ngay 14/5. Vui long lien he TVV de duoc ho tro thu phi!</v>
      </c>
      <c r="AN880" s="54" t="str">
        <f t="shared" si="5"/>
        <v>01698387490</v>
      </c>
    </row>
    <row r="881" spans="1:40" ht="13.5" customHeight="1">
      <c r="A881" s="25">
        <v>876</v>
      </c>
      <c r="B881" s="28" t="s">
        <v>74</v>
      </c>
      <c r="C881" s="28"/>
      <c r="D881" s="32" t="s">
        <v>80</v>
      </c>
      <c r="E881" s="28" t="s">
        <v>82</v>
      </c>
      <c r="F881" s="32" t="s">
        <v>7749</v>
      </c>
      <c r="G881" s="28" t="s">
        <v>98</v>
      </c>
      <c r="H881" s="32" t="s">
        <v>9952</v>
      </c>
      <c r="I881" s="28" t="s">
        <v>111</v>
      </c>
      <c r="J881" s="32" t="s">
        <v>3468</v>
      </c>
      <c r="K881" s="28" t="s">
        <v>3467</v>
      </c>
      <c r="L881" s="28" t="s">
        <v>4116</v>
      </c>
      <c r="M881" s="34">
        <v>40995</v>
      </c>
      <c r="N881" s="34"/>
      <c r="O881" s="28" t="s">
        <v>3601</v>
      </c>
      <c r="P881" s="28" t="s">
        <v>3602</v>
      </c>
      <c r="Q881" s="28" t="s">
        <v>10036</v>
      </c>
      <c r="R881" s="28"/>
      <c r="S881" s="28"/>
      <c r="T881" s="28" t="s">
        <v>10037</v>
      </c>
      <c r="U881" s="28" t="s">
        <v>3600</v>
      </c>
      <c r="V881" s="28"/>
      <c r="W881" s="34">
        <v>43599</v>
      </c>
      <c r="X881" s="34">
        <v>43690</v>
      </c>
      <c r="Y881" s="36">
        <v>1500000</v>
      </c>
      <c r="Z881" s="36">
        <v>1500000</v>
      </c>
      <c r="AA881" s="34">
        <v>43606</v>
      </c>
      <c r="AB881" s="32"/>
      <c r="AC881" s="36">
        <v>1500000</v>
      </c>
      <c r="AD881" s="36"/>
      <c r="AE881" s="28" t="s">
        <v>95</v>
      </c>
      <c r="AF881" s="40">
        <f t="shared" si="0"/>
        <v>14</v>
      </c>
      <c r="AG881" s="40">
        <f t="shared" si="1"/>
        <v>5</v>
      </c>
      <c r="AH881" s="40" t="str">
        <f t="shared" si="2"/>
        <v>568235420145</v>
      </c>
      <c r="AI881" s="44">
        <f t="shared" si="3"/>
        <v>1500000</v>
      </c>
      <c r="AJ881" s="47">
        <f>IF(AD881&lt;10000,IFERROR(VLOOKUP(AH881,'BK06'!$X$9:$Y$1196,2,0),""),AD881)</f>
        <v>1500000</v>
      </c>
      <c r="AK881" s="49">
        <f>IFERROR(VLOOKUP(AH881,'BK06'!$X$9:$Z$1164,3,0),"")</f>
        <v>0</v>
      </c>
      <c r="AL881" s="40"/>
      <c r="AM881" s="51" t="str">
        <f t="shared" si="14"/>
        <v>QK co HDBH so 568235420 can phai dong phi 1500000d vao ngay 14/5. Vui long lien he TVV de duoc ho tro thu phi!</v>
      </c>
      <c r="AN881" s="54" t="str">
        <f t="shared" si="5"/>
        <v>01686154168</v>
      </c>
    </row>
    <row r="882" spans="1:40" ht="13.5" customHeight="1">
      <c r="A882" s="25">
        <v>877</v>
      </c>
      <c r="B882" s="28" t="s">
        <v>74</v>
      </c>
      <c r="C882" s="28"/>
      <c r="D882" s="32" t="s">
        <v>80</v>
      </c>
      <c r="E882" s="28" t="s">
        <v>82</v>
      </c>
      <c r="F882" s="32" t="s">
        <v>7749</v>
      </c>
      <c r="G882" s="28" t="s">
        <v>98</v>
      </c>
      <c r="H882" s="32" t="s">
        <v>9952</v>
      </c>
      <c r="I882" s="28" t="s">
        <v>111</v>
      </c>
      <c r="J882" s="32" t="s">
        <v>3468</v>
      </c>
      <c r="K882" s="28" t="s">
        <v>3467</v>
      </c>
      <c r="L882" s="28" t="s">
        <v>4116</v>
      </c>
      <c r="M882" s="34">
        <v>40995</v>
      </c>
      <c r="N882" s="34"/>
      <c r="O882" s="28" t="s">
        <v>3605</v>
      </c>
      <c r="P882" s="28" t="s">
        <v>3606</v>
      </c>
      <c r="Q882" s="28" t="s">
        <v>9988</v>
      </c>
      <c r="R882" s="28"/>
      <c r="S882" s="28"/>
      <c r="T882" s="28" t="s">
        <v>10038</v>
      </c>
      <c r="U882" s="28" t="s">
        <v>3604</v>
      </c>
      <c r="V882" s="28"/>
      <c r="W882" s="34">
        <v>43600</v>
      </c>
      <c r="X882" s="34">
        <v>43691</v>
      </c>
      <c r="Y882" s="36">
        <v>1035302</v>
      </c>
      <c r="Z882" s="36">
        <v>1035302</v>
      </c>
      <c r="AA882" s="34">
        <v>43608</v>
      </c>
      <c r="AB882" s="32"/>
      <c r="AC882" s="36">
        <v>1035302</v>
      </c>
      <c r="AD882" s="36"/>
      <c r="AE882" s="28" t="s">
        <v>95</v>
      </c>
      <c r="AF882" s="40">
        <f t="shared" si="0"/>
        <v>15</v>
      </c>
      <c r="AG882" s="40">
        <f t="shared" si="1"/>
        <v>5</v>
      </c>
      <c r="AH882" s="40" t="str">
        <f t="shared" si="2"/>
        <v>568275463155</v>
      </c>
      <c r="AI882" s="44">
        <f t="shared" si="3"/>
        <v>1035302</v>
      </c>
      <c r="AJ882" s="47">
        <f>IF(AD882&lt;10000,IFERROR(VLOOKUP(AH882,'BK06'!$X$9:$Y$1196,2,0),""),AD882)</f>
        <v>1035302</v>
      </c>
      <c r="AK882" s="49">
        <f>IFERROR(VLOOKUP(AH882,'BK06'!$X$9:$Z$1164,3,0),"")</f>
        <v>0</v>
      </c>
      <c r="AL882" s="40"/>
      <c r="AM882" s="51" t="str">
        <f t="shared" si="14"/>
        <v>QK co HDBH so 568275463 can phai dong phi 1035302d vao ngay 15/5. Vui long lien he TVV de duoc ho tro thu phi!</v>
      </c>
      <c r="AN882" s="54" t="str">
        <f t="shared" si="5"/>
        <v>0985 760 555</v>
      </c>
    </row>
    <row r="883" spans="1:40" ht="13.5" customHeight="1">
      <c r="A883" s="25">
        <v>878</v>
      </c>
      <c r="B883" s="28" t="s">
        <v>74</v>
      </c>
      <c r="C883" s="28"/>
      <c r="D883" s="32" t="s">
        <v>80</v>
      </c>
      <c r="E883" s="28" t="s">
        <v>82</v>
      </c>
      <c r="F883" s="32" t="s">
        <v>7749</v>
      </c>
      <c r="G883" s="28" t="s">
        <v>98</v>
      </c>
      <c r="H883" s="32" t="s">
        <v>9952</v>
      </c>
      <c r="I883" s="28" t="s">
        <v>111</v>
      </c>
      <c r="J883" s="32" t="s">
        <v>3468</v>
      </c>
      <c r="K883" s="28" t="s">
        <v>3467</v>
      </c>
      <c r="L883" s="28" t="s">
        <v>4116</v>
      </c>
      <c r="M883" s="34">
        <v>40995</v>
      </c>
      <c r="N883" s="34"/>
      <c r="O883" s="28" t="s">
        <v>3613</v>
      </c>
      <c r="P883" s="28" t="s">
        <v>3614</v>
      </c>
      <c r="Q883" s="28" t="s">
        <v>10039</v>
      </c>
      <c r="R883" s="28"/>
      <c r="S883" s="28"/>
      <c r="T883" s="28"/>
      <c r="U883" s="28" t="s">
        <v>3611</v>
      </c>
      <c r="V883" s="28" t="s">
        <v>3611</v>
      </c>
      <c r="W883" s="34">
        <v>43601</v>
      </c>
      <c r="X883" s="34">
        <v>43631</v>
      </c>
      <c r="Y883" s="36">
        <v>239700</v>
      </c>
      <c r="Z883" s="36">
        <v>239700</v>
      </c>
      <c r="AA883" s="34">
        <v>43603</v>
      </c>
      <c r="AB883" s="32"/>
      <c r="AC883" s="36">
        <v>239700</v>
      </c>
      <c r="AD883" s="36"/>
      <c r="AE883" s="28" t="s">
        <v>180</v>
      </c>
      <c r="AF883" s="40">
        <f t="shared" si="0"/>
        <v>16</v>
      </c>
      <c r="AG883" s="40">
        <f t="shared" si="1"/>
        <v>5</v>
      </c>
      <c r="AH883" s="40" t="str">
        <f t="shared" si="2"/>
        <v>03801800009357165</v>
      </c>
      <c r="AI883" s="44">
        <f t="shared" si="3"/>
        <v>239700</v>
      </c>
      <c r="AJ883" s="47">
        <f>IF(AD883&lt;10000,IFERROR(VLOOKUP(AH883,'BK06'!$X$9:$Y$1196,2,0),""),AD883)</f>
        <v>239700</v>
      </c>
      <c r="AK883" s="49">
        <f>IFERROR(VLOOKUP(AH883,'BK06'!$X$9:$Z$1164,3,0),"")</f>
        <v>0</v>
      </c>
      <c r="AL883" s="40"/>
      <c r="AM883" s="51" t="str">
        <f t="shared" si="14"/>
        <v>QK co HDBH so 03801800009357 can phai dong phi 239700d vao ngay 16/5. Vui long lien he TVV de duoc ho tro thu phi!</v>
      </c>
      <c r="AN883" s="54" t="str">
        <f t="shared" si="5"/>
        <v/>
      </c>
    </row>
    <row r="884" spans="1:40" ht="13.5" customHeight="1">
      <c r="A884" s="25">
        <v>879</v>
      </c>
      <c r="B884" s="28" t="s">
        <v>74</v>
      </c>
      <c r="C884" s="28"/>
      <c r="D884" s="32" t="s">
        <v>80</v>
      </c>
      <c r="E884" s="28" t="s">
        <v>82</v>
      </c>
      <c r="F884" s="32" t="s">
        <v>7749</v>
      </c>
      <c r="G884" s="28" t="s">
        <v>98</v>
      </c>
      <c r="H884" s="32" t="s">
        <v>9952</v>
      </c>
      <c r="I884" s="28" t="s">
        <v>111</v>
      </c>
      <c r="J884" s="32" t="s">
        <v>3468</v>
      </c>
      <c r="K884" s="28" t="s">
        <v>3467</v>
      </c>
      <c r="L884" s="28" t="s">
        <v>4116</v>
      </c>
      <c r="M884" s="34">
        <v>40995</v>
      </c>
      <c r="N884" s="34"/>
      <c r="O884" s="28" t="s">
        <v>3617</v>
      </c>
      <c r="P884" s="28" t="s">
        <v>3618</v>
      </c>
      <c r="Q884" s="28" t="s">
        <v>10040</v>
      </c>
      <c r="R884" s="28" t="s">
        <v>10041</v>
      </c>
      <c r="S884" s="28" t="s">
        <v>10041</v>
      </c>
      <c r="T884" s="28"/>
      <c r="U884" s="28" t="s">
        <v>3615</v>
      </c>
      <c r="V884" s="28" t="s">
        <v>3615</v>
      </c>
      <c r="W884" s="34">
        <v>43601</v>
      </c>
      <c r="X884" s="34">
        <v>43631</v>
      </c>
      <c r="Y884" s="36">
        <v>270600</v>
      </c>
      <c r="Z884" s="36">
        <v>270600</v>
      </c>
      <c r="AA884" s="34">
        <v>43602</v>
      </c>
      <c r="AB884" s="32"/>
      <c r="AC884" s="36">
        <v>270600</v>
      </c>
      <c r="AD884" s="36"/>
      <c r="AE884" s="28" t="s">
        <v>180</v>
      </c>
      <c r="AF884" s="40">
        <f t="shared" si="0"/>
        <v>16</v>
      </c>
      <c r="AG884" s="40">
        <f t="shared" si="1"/>
        <v>5</v>
      </c>
      <c r="AH884" s="40" t="str">
        <f t="shared" si="2"/>
        <v>05701800013256165</v>
      </c>
      <c r="AI884" s="44">
        <f t="shared" si="3"/>
        <v>270600</v>
      </c>
      <c r="AJ884" s="47">
        <f>IF(AD884&lt;10000,IFERROR(VLOOKUP(AH884,'BK06'!$X$9:$Y$1196,2,0),""),AD884)</f>
        <v>270600</v>
      </c>
      <c r="AK884" s="49">
        <f>IFERROR(VLOOKUP(AH884,'BK06'!$X$9:$Z$1164,3,0),"")</f>
        <v>0</v>
      </c>
      <c r="AL884" s="40"/>
      <c r="AM884" s="51" t="str">
        <f t="shared" si="14"/>
        <v>QK co HDBH so 05701800013256 can phai dong phi 270600d vao ngay 16/5. Vui long lien he TVV de duoc ho tro thu phi!</v>
      </c>
      <c r="AN884" s="54" t="str">
        <f t="shared" si="5"/>
        <v>03879285010387928501</v>
      </c>
    </row>
    <row r="885" spans="1:40" ht="13.5" customHeight="1">
      <c r="A885" s="25">
        <v>880</v>
      </c>
      <c r="B885" s="28" t="s">
        <v>74</v>
      </c>
      <c r="C885" s="28"/>
      <c r="D885" s="32" t="s">
        <v>80</v>
      </c>
      <c r="E885" s="28" t="s">
        <v>82</v>
      </c>
      <c r="F885" s="32" t="s">
        <v>7749</v>
      </c>
      <c r="G885" s="28" t="s">
        <v>98</v>
      </c>
      <c r="H885" s="32" t="s">
        <v>9952</v>
      </c>
      <c r="I885" s="28" t="s">
        <v>111</v>
      </c>
      <c r="J885" s="32" t="s">
        <v>3468</v>
      </c>
      <c r="K885" s="28" t="s">
        <v>3467</v>
      </c>
      <c r="L885" s="28" t="s">
        <v>4116</v>
      </c>
      <c r="M885" s="34">
        <v>40995</v>
      </c>
      <c r="N885" s="34"/>
      <c r="O885" s="28" t="s">
        <v>3609</v>
      </c>
      <c r="P885" s="28" t="s">
        <v>3610</v>
      </c>
      <c r="Q885" s="28" t="s">
        <v>10042</v>
      </c>
      <c r="R885" s="28"/>
      <c r="S885" s="28"/>
      <c r="T885" s="28"/>
      <c r="U885" s="28" t="s">
        <v>3607</v>
      </c>
      <c r="V885" s="28" t="s">
        <v>3607</v>
      </c>
      <c r="W885" s="34">
        <v>43601</v>
      </c>
      <c r="X885" s="34">
        <v>43692</v>
      </c>
      <c r="Y885" s="36">
        <v>295800</v>
      </c>
      <c r="Z885" s="36">
        <v>295800</v>
      </c>
      <c r="AA885" s="34">
        <v>43602</v>
      </c>
      <c r="AB885" s="32"/>
      <c r="AC885" s="36">
        <v>295800</v>
      </c>
      <c r="AD885" s="36"/>
      <c r="AE885" s="28" t="s">
        <v>180</v>
      </c>
      <c r="AF885" s="40">
        <f t="shared" si="0"/>
        <v>16</v>
      </c>
      <c r="AG885" s="40">
        <f t="shared" si="1"/>
        <v>5</v>
      </c>
      <c r="AH885" s="40" t="str">
        <f t="shared" si="2"/>
        <v>02301800087658165</v>
      </c>
      <c r="AI885" s="44">
        <f t="shared" si="3"/>
        <v>295800</v>
      </c>
      <c r="AJ885" s="47">
        <f>IF(AD885&lt;10000,IFERROR(VLOOKUP(AH885,'BK06'!$X$9:$Y$1196,2,0),""),AD885)</f>
        <v>295800</v>
      </c>
      <c r="AK885" s="49">
        <f>IFERROR(VLOOKUP(AH885,'BK06'!$X$9:$Z$1164,3,0),"")</f>
        <v>0</v>
      </c>
      <c r="AL885" s="40"/>
      <c r="AM885" s="51" t="str">
        <f t="shared" si="14"/>
        <v>QK co HDBH so 02301800087658 can phai dong phi 295800d vao ngay 16/5. Vui long lien he TVV de duoc ho tro thu phi!</v>
      </c>
      <c r="AN885" s="54" t="str">
        <f t="shared" si="5"/>
        <v/>
      </c>
    </row>
    <row r="886" spans="1:40" ht="13.5" customHeight="1">
      <c r="A886" s="25">
        <v>881</v>
      </c>
      <c r="B886" s="28" t="s">
        <v>74</v>
      </c>
      <c r="C886" s="28"/>
      <c r="D886" s="32" t="s">
        <v>80</v>
      </c>
      <c r="E886" s="28" t="s">
        <v>82</v>
      </c>
      <c r="F886" s="32" t="s">
        <v>7749</v>
      </c>
      <c r="G886" s="28" t="s">
        <v>98</v>
      </c>
      <c r="H886" s="32" t="s">
        <v>9952</v>
      </c>
      <c r="I886" s="28" t="s">
        <v>111</v>
      </c>
      <c r="J886" s="32" t="s">
        <v>3468</v>
      </c>
      <c r="K886" s="28" t="s">
        <v>3467</v>
      </c>
      <c r="L886" s="28" t="s">
        <v>4116</v>
      </c>
      <c r="M886" s="34">
        <v>40995</v>
      </c>
      <c r="N886" s="34"/>
      <c r="O886" s="28" t="s">
        <v>3625</v>
      </c>
      <c r="P886" s="28" t="s">
        <v>3626</v>
      </c>
      <c r="Q886" s="28" t="s">
        <v>10043</v>
      </c>
      <c r="R886" s="28"/>
      <c r="S886" s="28"/>
      <c r="T886" s="28" t="s">
        <v>10044</v>
      </c>
      <c r="U886" s="28" t="s">
        <v>3624</v>
      </c>
      <c r="V886" s="28"/>
      <c r="W886" s="34">
        <v>43601</v>
      </c>
      <c r="X886" s="34">
        <v>43631</v>
      </c>
      <c r="Y886" s="36">
        <v>1000000</v>
      </c>
      <c r="Z886" s="36">
        <v>1000000</v>
      </c>
      <c r="AA886" s="34">
        <v>43608</v>
      </c>
      <c r="AB886" s="32"/>
      <c r="AC886" s="36">
        <v>1000000</v>
      </c>
      <c r="AD886" s="36"/>
      <c r="AE886" s="28" t="s">
        <v>95</v>
      </c>
      <c r="AF886" s="40">
        <f t="shared" si="0"/>
        <v>16</v>
      </c>
      <c r="AG886" s="40">
        <f t="shared" si="1"/>
        <v>5</v>
      </c>
      <c r="AH886" s="40" t="str">
        <f t="shared" si="2"/>
        <v>569123682165</v>
      </c>
      <c r="AI886" s="44">
        <f t="shared" si="3"/>
        <v>1000000</v>
      </c>
      <c r="AJ886" s="47">
        <f>IF(AD886&lt;10000,IFERROR(VLOOKUP(AH886,'BK06'!$X$9:$Y$1196,2,0),""),AD886)</f>
        <v>1000000</v>
      </c>
      <c r="AK886" s="49">
        <f>IFERROR(VLOOKUP(AH886,'BK06'!$X$9:$Z$1164,3,0),"")</f>
        <v>0</v>
      </c>
      <c r="AL886" s="40"/>
      <c r="AM886" s="51" t="str">
        <f t="shared" si="14"/>
        <v>QK co HDBH so 569123682 can phai dong phi 1000000d vao ngay 16/5. Vui long lien he TVV de duoc ho tro thu phi!</v>
      </c>
      <c r="AN886" s="54" t="str">
        <f t="shared" si="5"/>
        <v>01696429539</v>
      </c>
    </row>
    <row r="887" spans="1:40" ht="13.5" customHeight="1">
      <c r="A887" s="25">
        <v>882</v>
      </c>
      <c r="B887" s="28" t="s">
        <v>74</v>
      </c>
      <c r="C887" s="28"/>
      <c r="D887" s="32" t="s">
        <v>80</v>
      </c>
      <c r="E887" s="28" t="s">
        <v>82</v>
      </c>
      <c r="F887" s="32" t="s">
        <v>7749</v>
      </c>
      <c r="G887" s="28" t="s">
        <v>98</v>
      </c>
      <c r="H887" s="32" t="s">
        <v>9952</v>
      </c>
      <c r="I887" s="28" t="s">
        <v>111</v>
      </c>
      <c r="J887" s="32" t="s">
        <v>3468</v>
      </c>
      <c r="K887" s="28" t="s">
        <v>3467</v>
      </c>
      <c r="L887" s="28" t="s">
        <v>4116</v>
      </c>
      <c r="M887" s="34">
        <v>40995</v>
      </c>
      <c r="N887" s="34"/>
      <c r="O887" s="28" t="s">
        <v>3637</v>
      </c>
      <c r="P887" s="28" t="s">
        <v>3638</v>
      </c>
      <c r="Q887" s="28" t="s">
        <v>10045</v>
      </c>
      <c r="R887" s="28" t="s">
        <v>10046</v>
      </c>
      <c r="S887" s="28" t="s">
        <v>10046</v>
      </c>
      <c r="T887" s="28"/>
      <c r="U887" s="28" t="s">
        <v>3635</v>
      </c>
      <c r="V887" s="28" t="s">
        <v>3635</v>
      </c>
      <c r="W887" s="34">
        <v>43602</v>
      </c>
      <c r="X887" s="34">
        <v>43785</v>
      </c>
      <c r="Y887" s="36">
        <v>1590400</v>
      </c>
      <c r="Z887" s="36">
        <v>1590400</v>
      </c>
      <c r="AA887" s="34">
        <v>43606</v>
      </c>
      <c r="AB887" s="32"/>
      <c r="AC887" s="36">
        <v>1590400</v>
      </c>
      <c r="AD887" s="36"/>
      <c r="AE887" s="28" t="s">
        <v>180</v>
      </c>
      <c r="AF887" s="40">
        <f t="shared" si="0"/>
        <v>17</v>
      </c>
      <c r="AG887" s="40">
        <f t="shared" si="1"/>
        <v>5</v>
      </c>
      <c r="AH887" s="40" t="str">
        <f t="shared" si="2"/>
        <v>05701800026492175</v>
      </c>
      <c r="AI887" s="44">
        <f t="shared" si="3"/>
        <v>1590400</v>
      </c>
      <c r="AJ887" s="47">
        <f>IF(AD887&lt;10000,IFERROR(VLOOKUP(AH887,'BK06'!$X$9:$Y$1196,2,0),""),AD887)</f>
        <v>1590400</v>
      </c>
      <c r="AK887" s="49">
        <f>IFERROR(VLOOKUP(AH887,'BK06'!$X$9:$Z$1164,3,0),"")</f>
        <v>0</v>
      </c>
      <c r="AL887" s="40"/>
      <c r="AM887" s="51" t="str">
        <f t="shared" si="14"/>
        <v>QK co HDBH so 05701800026492 can phai dong phi 1590400d vao ngay 17/5. Vui long lien he TVV de duoc ho tro thu phi!</v>
      </c>
      <c r="AN887" s="54" t="str">
        <f t="shared" si="5"/>
        <v>09774259960977425996</v>
      </c>
    </row>
    <row r="888" spans="1:40" ht="13.5" customHeight="1">
      <c r="A888" s="25">
        <v>883</v>
      </c>
      <c r="B888" s="28" t="s">
        <v>74</v>
      </c>
      <c r="C888" s="28"/>
      <c r="D888" s="32" t="s">
        <v>80</v>
      </c>
      <c r="E888" s="28" t="s">
        <v>82</v>
      </c>
      <c r="F888" s="32" t="s">
        <v>7749</v>
      </c>
      <c r="G888" s="28" t="s">
        <v>98</v>
      </c>
      <c r="H888" s="32" t="s">
        <v>9952</v>
      </c>
      <c r="I888" s="28" t="s">
        <v>111</v>
      </c>
      <c r="J888" s="32" t="s">
        <v>3468</v>
      </c>
      <c r="K888" s="28" t="s">
        <v>3467</v>
      </c>
      <c r="L888" s="28" t="s">
        <v>4116</v>
      </c>
      <c r="M888" s="34">
        <v>40995</v>
      </c>
      <c r="N888" s="34"/>
      <c r="O888" s="28" t="s">
        <v>3629</v>
      </c>
      <c r="P888" s="28" t="s">
        <v>3630</v>
      </c>
      <c r="Q888" s="28" t="s">
        <v>10047</v>
      </c>
      <c r="R888" s="28"/>
      <c r="S888" s="28"/>
      <c r="T888" s="28"/>
      <c r="U888" s="28" t="s">
        <v>3627</v>
      </c>
      <c r="V888" s="28" t="s">
        <v>3627</v>
      </c>
      <c r="W888" s="34">
        <v>43602</v>
      </c>
      <c r="X888" s="34">
        <v>43632</v>
      </c>
      <c r="Y888" s="36">
        <v>62800</v>
      </c>
      <c r="Z888" s="36">
        <v>62800</v>
      </c>
      <c r="AA888" s="34">
        <v>43601</v>
      </c>
      <c r="AB888" s="32"/>
      <c r="AC888" s="36">
        <v>62800</v>
      </c>
      <c r="AD888" s="36"/>
      <c r="AE888" s="28" t="s">
        <v>180</v>
      </c>
      <c r="AF888" s="40">
        <f t="shared" si="0"/>
        <v>17</v>
      </c>
      <c r="AG888" s="40">
        <f t="shared" si="1"/>
        <v>5</v>
      </c>
      <c r="AH888" s="40" t="str">
        <f t="shared" si="2"/>
        <v>02301800096445175</v>
      </c>
      <c r="AI888" s="44">
        <f t="shared" si="3"/>
        <v>62800</v>
      </c>
      <c r="AJ888" s="47">
        <f>IF(AD888&lt;10000,IFERROR(VLOOKUP(AH888,'BK06'!$X$9:$Y$1196,2,0),""),AD888)</f>
        <v>62800</v>
      </c>
      <c r="AK888" s="49" t="str">
        <f>IFERROR(VLOOKUP(AH888,'BK06'!$X$9:$Z$1164,3,0),"")</f>
        <v>AC/018P-0350639</v>
      </c>
      <c r="AL888" s="40"/>
      <c r="AM888" s="51" t="str">
        <f t="shared" si="14"/>
        <v>QK co HDBH so 02301800096445 can phai dong phi 62800d vao ngay 17/5. Vui long lien he TVV de duoc ho tro thu phi!</v>
      </c>
      <c r="AN888" s="54" t="str">
        <f t="shared" si="5"/>
        <v/>
      </c>
    </row>
    <row r="889" spans="1:40" ht="13.5" customHeight="1">
      <c r="A889" s="25">
        <v>884</v>
      </c>
      <c r="B889" s="28" t="s">
        <v>74</v>
      </c>
      <c r="C889" s="28"/>
      <c r="D889" s="32" t="s">
        <v>80</v>
      </c>
      <c r="E889" s="28" t="s">
        <v>82</v>
      </c>
      <c r="F889" s="32" t="s">
        <v>7749</v>
      </c>
      <c r="G889" s="28" t="s">
        <v>98</v>
      </c>
      <c r="H889" s="32" t="s">
        <v>9952</v>
      </c>
      <c r="I889" s="28" t="s">
        <v>111</v>
      </c>
      <c r="J889" s="32" t="s">
        <v>3468</v>
      </c>
      <c r="K889" s="28" t="s">
        <v>3467</v>
      </c>
      <c r="L889" s="28" t="s">
        <v>4116</v>
      </c>
      <c r="M889" s="34">
        <v>40995</v>
      </c>
      <c r="N889" s="34"/>
      <c r="O889" s="28" t="s">
        <v>3633</v>
      </c>
      <c r="P889" s="28" t="s">
        <v>3634</v>
      </c>
      <c r="Q889" s="28" t="s">
        <v>9644</v>
      </c>
      <c r="R889" s="28"/>
      <c r="S889" s="28"/>
      <c r="T889" s="28"/>
      <c r="U889" s="28" t="s">
        <v>3631</v>
      </c>
      <c r="V889" s="28" t="s">
        <v>3631</v>
      </c>
      <c r="W889" s="34">
        <v>43602</v>
      </c>
      <c r="X889" s="34">
        <v>43632</v>
      </c>
      <c r="Y889" s="36">
        <v>42400</v>
      </c>
      <c r="Z889" s="36">
        <v>42400</v>
      </c>
      <c r="AA889" s="34">
        <v>43601</v>
      </c>
      <c r="AB889" s="32"/>
      <c r="AC889" s="36">
        <v>42400</v>
      </c>
      <c r="AD889" s="36"/>
      <c r="AE889" s="28" t="s">
        <v>180</v>
      </c>
      <c r="AF889" s="40">
        <f t="shared" si="0"/>
        <v>17</v>
      </c>
      <c r="AG889" s="40">
        <f t="shared" si="1"/>
        <v>5</v>
      </c>
      <c r="AH889" s="40" t="str">
        <f t="shared" si="2"/>
        <v>02301800131238175</v>
      </c>
      <c r="AI889" s="44">
        <f t="shared" si="3"/>
        <v>42400</v>
      </c>
      <c r="AJ889" s="47">
        <f>IF(AD889&lt;10000,IFERROR(VLOOKUP(AH889,'BK06'!$X$9:$Y$1196,2,0),""),AD889)</f>
        <v>42400</v>
      </c>
      <c r="AK889" s="49" t="str">
        <f>IFERROR(VLOOKUP(AH889,'BK06'!$X$9:$Z$1164,3,0),"")</f>
        <v>AC/018P-0350640</v>
      </c>
      <c r="AL889" s="40"/>
      <c r="AM889" s="51" t="str">
        <f t="shared" si="14"/>
        <v>QK co HDBH so 02301800131238 can phai dong phi 42400d vao ngay 17/5. Vui long lien he TVV de duoc ho tro thu phi!</v>
      </c>
      <c r="AN889" s="54" t="str">
        <f t="shared" si="5"/>
        <v/>
      </c>
    </row>
    <row r="890" spans="1:40" ht="13.5" customHeight="1">
      <c r="A890" s="25">
        <v>885</v>
      </c>
      <c r="B890" s="28" t="s">
        <v>74</v>
      </c>
      <c r="C890" s="28"/>
      <c r="D890" s="32" t="s">
        <v>80</v>
      </c>
      <c r="E890" s="28" t="s">
        <v>82</v>
      </c>
      <c r="F890" s="32" t="s">
        <v>7749</v>
      </c>
      <c r="G890" s="28" t="s">
        <v>98</v>
      </c>
      <c r="H890" s="32" t="s">
        <v>9952</v>
      </c>
      <c r="I890" s="28" t="s">
        <v>111</v>
      </c>
      <c r="J890" s="32" t="s">
        <v>3468</v>
      </c>
      <c r="K890" s="28" t="s">
        <v>3467</v>
      </c>
      <c r="L890" s="28" t="s">
        <v>4116</v>
      </c>
      <c r="M890" s="34">
        <v>40995</v>
      </c>
      <c r="N890" s="34"/>
      <c r="O890" s="28" t="s">
        <v>3657</v>
      </c>
      <c r="P890" s="28" t="s">
        <v>3658</v>
      </c>
      <c r="Q890" s="28" t="s">
        <v>10048</v>
      </c>
      <c r="R890" s="28" t="s">
        <v>10049</v>
      </c>
      <c r="S890" s="28"/>
      <c r="T890" s="28"/>
      <c r="U890" s="28" t="s">
        <v>3655</v>
      </c>
      <c r="V890" s="28" t="s">
        <v>3655</v>
      </c>
      <c r="W890" s="34">
        <v>43603</v>
      </c>
      <c r="X890" s="34">
        <v>43968</v>
      </c>
      <c r="Y890" s="36">
        <v>3491900</v>
      </c>
      <c r="Z890" s="36">
        <v>3491900</v>
      </c>
      <c r="AA890" s="34">
        <v>43602</v>
      </c>
      <c r="AB890" s="32"/>
      <c r="AC890" s="36">
        <v>3491900</v>
      </c>
      <c r="AD890" s="36"/>
      <c r="AE890" s="28" t="s">
        <v>180</v>
      </c>
      <c r="AF890" s="40">
        <f t="shared" si="0"/>
        <v>18</v>
      </c>
      <c r="AG890" s="40">
        <f t="shared" si="1"/>
        <v>5</v>
      </c>
      <c r="AH890" s="40" t="str">
        <f t="shared" si="2"/>
        <v>05701800013683185</v>
      </c>
      <c r="AI890" s="44">
        <f t="shared" si="3"/>
        <v>3491900</v>
      </c>
      <c r="AJ890" s="47">
        <f>IF(AD890&lt;10000,IFERROR(VLOOKUP(AH890,'BK06'!$X$9:$Y$1196,2,0),""),AD890)</f>
        <v>3491900</v>
      </c>
      <c r="AK890" s="49">
        <f>IFERROR(VLOOKUP(AH890,'BK06'!$X$9:$Z$1164,3,0),"")</f>
        <v>0</v>
      </c>
      <c r="AL890" s="40"/>
      <c r="AM890" s="51" t="str">
        <f t="shared" si="14"/>
        <v>QK co HDBH so 05701800013683 can phai dong phi 3491900d vao ngay 18/5. Vui long lien he TVV de duoc ho tro thu phi!</v>
      </c>
      <c r="AN890" s="54" t="str">
        <f t="shared" si="5"/>
        <v>0833415337</v>
      </c>
    </row>
    <row r="891" spans="1:40" ht="13.5" customHeight="1">
      <c r="A891" s="25">
        <v>886</v>
      </c>
      <c r="B891" s="28" t="s">
        <v>74</v>
      </c>
      <c r="C891" s="28"/>
      <c r="D891" s="32" t="s">
        <v>80</v>
      </c>
      <c r="E891" s="28" t="s">
        <v>82</v>
      </c>
      <c r="F891" s="32" t="s">
        <v>7749</v>
      </c>
      <c r="G891" s="28" t="s">
        <v>98</v>
      </c>
      <c r="H891" s="32" t="s">
        <v>9952</v>
      </c>
      <c r="I891" s="28" t="s">
        <v>111</v>
      </c>
      <c r="J891" s="32" t="s">
        <v>3468</v>
      </c>
      <c r="K891" s="28" t="s">
        <v>3467</v>
      </c>
      <c r="L891" s="28" t="s">
        <v>4116</v>
      </c>
      <c r="M891" s="34">
        <v>40995</v>
      </c>
      <c r="N891" s="34"/>
      <c r="O891" s="28" t="s">
        <v>3641</v>
      </c>
      <c r="P891" s="28" t="s">
        <v>3642</v>
      </c>
      <c r="Q891" s="28" t="s">
        <v>10050</v>
      </c>
      <c r="R891" s="28"/>
      <c r="S891" s="28"/>
      <c r="T891" s="28"/>
      <c r="U891" s="28" t="s">
        <v>3639</v>
      </c>
      <c r="V891" s="28" t="s">
        <v>3639</v>
      </c>
      <c r="W891" s="34">
        <v>43603</v>
      </c>
      <c r="X891" s="34">
        <v>43694</v>
      </c>
      <c r="Y891" s="36">
        <v>309500</v>
      </c>
      <c r="Z891" s="36">
        <v>309500</v>
      </c>
      <c r="AA891" s="34">
        <v>43601</v>
      </c>
      <c r="AB891" s="32"/>
      <c r="AC891" s="36">
        <v>309500</v>
      </c>
      <c r="AD891" s="36"/>
      <c r="AE891" s="28" t="s">
        <v>180</v>
      </c>
      <c r="AF891" s="40">
        <f t="shared" si="0"/>
        <v>18</v>
      </c>
      <c r="AG891" s="40">
        <f t="shared" si="1"/>
        <v>5</v>
      </c>
      <c r="AH891" s="40" t="str">
        <f t="shared" si="2"/>
        <v>02301800108933185</v>
      </c>
      <c r="AI891" s="44">
        <f t="shared" si="3"/>
        <v>309500</v>
      </c>
      <c r="AJ891" s="47">
        <f>IF(AD891&lt;10000,IFERROR(VLOOKUP(AH891,'BK06'!$X$9:$Y$1196,2,0),""),AD891)</f>
        <v>309500</v>
      </c>
      <c r="AK891" s="49" t="str">
        <f>IFERROR(VLOOKUP(AH891,'BK06'!$X$9:$Z$1164,3,0),"")</f>
        <v>AC/018P-0350642</v>
      </c>
      <c r="AL891" s="40"/>
      <c r="AM891" s="51" t="str">
        <f t="shared" si="14"/>
        <v>QK co HDBH so 02301800108933 can phai dong phi 309500d vao ngay 18/5. Vui long lien he TVV de duoc ho tro thu phi!</v>
      </c>
      <c r="AN891" s="54" t="str">
        <f t="shared" si="5"/>
        <v/>
      </c>
    </row>
    <row r="892" spans="1:40" ht="13.5" customHeight="1">
      <c r="A892" s="25">
        <v>887</v>
      </c>
      <c r="B892" s="28" t="s">
        <v>74</v>
      </c>
      <c r="C892" s="28"/>
      <c r="D892" s="32" t="s">
        <v>80</v>
      </c>
      <c r="E892" s="28" t="s">
        <v>82</v>
      </c>
      <c r="F892" s="32" t="s">
        <v>7749</v>
      </c>
      <c r="G892" s="28" t="s">
        <v>98</v>
      </c>
      <c r="H892" s="32" t="s">
        <v>9952</v>
      </c>
      <c r="I892" s="28" t="s">
        <v>111</v>
      </c>
      <c r="J892" s="32" t="s">
        <v>3468</v>
      </c>
      <c r="K892" s="28" t="s">
        <v>3467</v>
      </c>
      <c r="L892" s="28" t="s">
        <v>4116</v>
      </c>
      <c r="M892" s="34">
        <v>40995</v>
      </c>
      <c r="N892" s="34"/>
      <c r="O892" s="28" t="s">
        <v>3661</v>
      </c>
      <c r="P892" s="28" t="s">
        <v>3662</v>
      </c>
      <c r="Q892" s="28" t="s">
        <v>10051</v>
      </c>
      <c r="R892" s="28" t="s">
        <v>10052</v>
      </c>
      <c r="S892" s="28"/>
      <c r="T892" s="28"/>
      <c r="U892" s="28" t="s">
        <v>3659</v>
      </c>
      <c r="V892" s="28" t="s">
        <v>3659</v>
      </c>
      <c r="W892" s="34">
        <v>43603</v>
      </c>
      <c r="X892" s="34">
        <v>43968</v>
      </c>
      <c r="Y892" s="36">
        <v>3036500</v>
      </c>
      <c r="Z892" s="36">
        <v>3036500</v>
      </c>
      <c r="AA892" s="34">
        <v>43600</v>
      </c>
      <c r="AB892" s="32"/>
      <c r="AC892" s="36">
        <v>3036500</v>
      </c>
      <c r="AD892" s="36"/>
      <c r="AE892" s="28" t="s">
        <v>180</v>
      </c>
      <c r="AF892" s="40">
        <f t="shared" si="0"/>
        <v>18</v>
      </c>
      <c r="AG892" s="40">
        <f t="shared" si="1"/>
        <v>5</v>
      </c>
      <c r="AH892" s="40" t="str">
        <f t="shared" si="2"/>
        <v>05701800013744185</v>
      </c>
      <c r="AI892" s="44">
        <f t="shared" si="3"/>
        <v>3036500</v>
      </c>
      <c r="AJ892" s="47">
        <f>IF(AD892&lt;10000,IFERROR(VLOOKUP(AH892,'BK06'!$X$9:$Y$1196,2,0),""),AD892)</f>
        <v>3036500</v>
      </c>
      <c r="AK892" s="49">
        <f>IFERROR(VLOOKUP(AH892,'BK06'!$X$9:$Z$1164,3,0),"")</f>
        <v>0</v>
      </c>
      <c r="AL892" s="40"/>
      <c r="AM892" s="51" t="str">
        <f t="shared" si="14"/>
        <v>QK co HDBH so 05701800013744 can phai dong phi 3036500d vao ngay 18/5. Vui long lien he TVV de duoc ho tro thu phi!</v>
      </c>
      <c r="AN892" s="54" t="str">
        <f t="shared" si="5"/>
        <v>0816218088</v>
      </c>
    </row>
    <row r="893" spans="1:40" ht="13.5" customHeight="1">
      <c r="A893" s="25">
        <v>888</v>
      </c>
      <c r="B893" s="28" t="s">
        <v>74</v>
      </c>
      <c r="C893" s="28"/>
      <c r="D893" s="32" t="s">
        <v>80</v>
      </c>
      <c r="E893" s="28" t="s">
        <v>82</v>
      </c>
      <c r="F893" s="32" t="s">
        <v>7749</v>
      </c>
      <c r="G893" s="28" t="s">
        <v>98</v>
      </c>
      <c r="H893" s="32" t="s">
        <v>9952</v>
      </c>
      <c r="I893" s="28" t="s">
        <v>111</v>
      </c>
      <c r="J893" s="32" t="s">
        <v>3468</v>
      </c>
      <c r="K893" s="28" t="s">
        <v>3467</v>
      </c>
      <c r="L893" s="28" t="s">
        <v>4116</v>
      </c>
      <c r="M893" s="34">
        <v>40995</v>
      </c>
      <c r="N893" s="34"/>
      <c r="O893" s="28" t="s">
        <v>3649</v>
      </c>
      <c r="P893" s="28" t="s">
        <v>3650</v>
      </c>
      <c r="Q893" s="28" t="s">
        <v>10053</v>
      </c>
      <c r="R893" s="28" t="s">
        <v>10054</v>
      </c>
      <c r="S893" s="28"/>
      <c r="T893" s="28"/>
      <c r="U893" s="28" t="s">
        <v>3647</v>
      </c>
      <c r="V893" s="28" t="s">
        <v>3647</v>
      </c>
      <c r="W893" s="34">
        <v>43603</v>
      </c>
      <c r="X893" s="34">
        <v>43968</v>
      </c>
      <c r="Y893" s="36">
        <v>2775800</v>
      </c>
      <c r="Z893" s="36">
        <v>2775800</v>
      </c>
      <c r="AA893" s="34">
        <v>43601</v>
      </c>
      <c r="AB893" s="32"/>
      <c r="AC893" s="36">
        <v>2775800</v>
      </c>
      <c r="AD893" s="36"/>
      <c r="AE893" s="28" t="s">
        <v>180</v>
      </c>
      <c r="AF893" s="40">
        <f t="shared" si="0"/>
        <v>18</v>
      </c>
      <c r="AG893" s="40">
        <f t="shared" si="1"/>
        <v>5</v>
      </c>
      <c r="AH893" s="40" t="str">
        <f t="shared" si="2"/>
        <v>05701800013676185</v>
      </c>
      <c r="AI893" s="44">
        <f t="shared" si="3"/>
        <v>2775800</v>
      </c>
      <c r="AJ893" s="47">
        <f>IF(AD893&lt;10000,IFERROR(VLOOKUP(AH893,'BK06'!$X$9:$Y$1196,2,0),""),AD893)</f>
        <v>2775800</v>
      </c>
      <c r="AK893" s="49" t="str">
        <f>IFERROR(VLOOKUP(AH893,'BK06'!$X$9:$Z$1164,3,0),"")</f>
        <v>AC/018P-0350643</v>
      </c>
      <c r="AL893" s="40"/>
      <c r="AM893" s="51" t="str">
        <f t="shared" si="14"/>
        <v>QK co HDBH so 05701800013676 can phai dong phi 2775800d vao ngay 18/5. Vui long lien he TVV de duoc ho tro thu phi!</v>
      </c>
      <c r="AN893" s="54" t="str">
        <f t="shared" si="5"/>
        <v>0398923878</v>
      </c>
    </row>
    <row r="894" spans="1:40" ht="13.5" customHeight="1">
      <c r="A894" s="25">
        <v>889</v>
      </c>
      <c r="B894" s="28" t="s">
        <v>74</v>
      </c>
      <c r="C894" s="28"/>
      <c r="D894" s="32" t="s">
        <v>80</v>
      </c>
      <c r="E894" s="28" t="s">
        <v>82</v>
      </c>
      <c r="F894" s="32" t="s">
        <v>7749</v>
      </c>
      <c r="G894" s="28" t="s">
        <v>98</v>
      </c>
      <c r="H894" s="32" t="s">
        <v>9952</v>
      </c>
      <c r="I894" s="28" t="s">
        <v>111</v>
      </c>
      <c r="J894" s="32" t="s">
        <v>3468</v>
      </c>
      <c r="K894" s="28" t="s">
        <v>3467</v>
      </c>
      <c r="L894" s="28" t="s">
        <v>4116</v>
      </c>
      <c r="M894" s="34">
        <v>40995</v>
      </c>
      <c r="N894" s="34"/>
      <c r="O894" s="28" t="s">
        <v>3669</v>
      </c>
      <c r="P894" s="28" t="s">
        <v>3670</v>
      </c>
      <c r="Q894" s="28" t="s">
        <v>10055</v>
      </c>
      <c r="R894" s="28"/>
      <c r="S894" s="28"/>
      <c r="T894" s="28" t="s">
        <v>10056</v>
      </c>
      <c r="U894" s="28" t="s">
        <v>3668</v>
      </c>
      <c r="V894" s="28"/>
      <c r="W894" s="34">
        <v>43603</v>
      </c>
      <c r="X894" s="34">
        <v>43633</v>
      </c>
      <c r="Y894" s="36">
        <v>1000000</v>
      </c>
      <c r="Z894" s="36">
        <v>1000000</v>
      </c>
      <c r="AA894" s="34">
        <v>43602</v>
      </c>
      <c r="AB894" s="32"/>
      <c r="AC894" s="36">
        <v>1000000</v>
      </c>
      <c r="AD894" s="36"/>
      <c r="AE894" s="28" t="s">
        <v>95</v>
      </c>
      <c r="AF894" s="40">
        <f t="shared" si="0"/>
        <v>18</v>
      </c>
      <c r="AG894" s="40">
        <f t="shared" si="1"/>
        <v>5</v>
      </c>
      <c r="AH894" s="40" t="str">
        <f t="shared" si="2"/>
        <v>569088078185</v>
      </c>
      <c r="AI894" s="44">
        <f t="shared" si="3"/>
        <v>1000000</v>
      </c>
      <c r="AJ894" s="47">
        <f>IF(AD894&lt;10000,IFERROR(VLOOKUP(AH894,'BK06'!$X$9:$Y$1196,2,0),""),AD894)</f>
        <v>1000000</v>
      </c>
      <c r="AK894" s="49">
        <f>IFERROR(VLOOKUP(AH894,'BK06'!$X$9:$Z$1164,3,0),"")</f>
        <v>0</v>
      </c>
      <c r="AL894" s="40"/>
      <c r="AM894" s="51" t="str">
        <f t="shared" si="14"/>
        <v>QK co HDBH so 569088078 can phai dong phi 1000000d vao ngay 18/5. Vui long lien he TVV de duoc ho tro thu phi!</v>
      </c>
      <c r="AN894" s="54" t="str">
        <f t="shared" si="5"/>
        <v>0977429699</v>
      </c>
    </row>
    <row r="895" spans="1:40" ht="13.5" customHeight="1">
      <c r="A895" s="25">
        <v>890</v>
      </c>
      <c r="B895" s="28" t="s">
        <v>74</v>
      </c>
      <c r="C895" s="28"/>
      <c r="D895" s="32" t="s">
        <v>80</v>
      </c>
      <c r="E895" s="28" t="s">
        <v>82</v>
      </c>
      <c r="F895" s="32" t="s">
        <v>7749</v>
      </c>
      <c r="G895" s="28" t="s">
        <v>98</v>
      </c>
      <c r="H895" s="32" t="s">
        <v>9952</v>
      </c>
      <c r="I895" s="28" t="s">
        <v>111</v>
      </c>
      <c r="J895" s="32" t="s">
        <v>3468</v>
      </c>
      <c r="K895" s="28" t="s">
        <v>3467</v>
      </c>
      <c r="L895" s="28" t="s">
        <v>4116</v>
      </c>
      <c r="M895" s="34">
        <v>40995</v>
      </c>
      <c r="N895" s="34"/>
      <c r="O895" s="28" t="s">
        <v>3665</v>
      </c>
      <c r="P895" s="28" t="s">
        <v>3666</v>
      </c>
      <c r="Q895" s="28" t="s">
        <v>9692</v>
      </c>
      <c r="R895" s="28"/>
      <c r="S895" s="28"/>
      <c r="T895" s="28" t="s">
        <v>10057</v>
      </c>
      <c r="U895" s="28" t="s">
        <v>3664</v>
      </c>
      <c r="V895" s="28"/>
      <c r="W895" s="34">
        <v>43603</v>
      </c>
      <c r="X895" s="34">
        <v>43633</v>
      </c>
      <c r="Y895" s="36">
        <v>1036778</v>
      </c>
      <c r="Z895" s="36">
        <v>1036778</v>
      </c>
      <c r="AA895" s="34">
        <v>43602</v>
      </c>
      <c r="AB895" s="32"/>
      <c r="AC895" s="36">
        <v>1036778</v>
      </c>
      <c r="AD895" s="36"/>
      <c r="AE895" s="28" t="s">
        <v>95</v>
      </c>
      <c r="AF895" s="40">
        <f t="shared" si="0"/>
        <v>18</v>
      </c>
      <c r="AG895" s="40">
        <f t="shared" si="1"/>
        <v>5</v>
      </c>
      <c r="AH895" s="40" t="str">
        <f t="shared" si="2"/>
        <v>568829155185</v>
      </c>
      <c r="AI895" s="44">
        <f t="shared" si="3"/>
        <v>1036778</v>
      </c>
      <c r="AJ895" s="47">
        <f>IF(AD895&lt;10000,IFERROR(VLOOKUP(AH895,'BK06'!$X$9:$Y$1196,2,0),""),AD895)</f>
        <v>1036778</v>
      </c>
      <c r="AK895" s="49">
        <f>IFERROR(VLOOKUP(AH895,'BK06'!$X$9:$Z$1164,3,0),"")</f>
        <v>0</v>
      </c>
      <c r="AL895" s="40"/>
      <c r="AM895" s="51" t="str">
        <f t="shared" si="14"/>
        <v>QK co HDBH so 568829155 can phai dong phi 1036778d vao ngay 18/5. Vui long lien he TVV de duoc ho tro thu phi!</v>
      </c>
      <c r="AN895" s="54" t="str">
        <f t="shared" si="5"/>
        <v>0976898034</v>
      </c>
    </row>
    <row r="896" spans="1:40" ht="13.5" customHeight="1">
      <c r="A896" s="25">
        <v>891</v>
      </c>
      <c r="B896" s="28" t="s">
        <v>74</v>
      </c>
      <c r="C896" s="28"/>
      <c r="D896" s="32" t="s">
        <v>80</v>
      </c>
      <c r="E896" s="28" t="s">
        <v>82</v>
      </c>
      <c r="F896" s="32" t="s">
        <v>7749</v>
      </c>
      <c r="G896" s="28" t="s">
        <v>98</v>
      </c>
      <c r="H896" s="32" t="s">
        <v>9952</v>
      </c>
      <c r="I896" s="28" t="s">
        <v>111</v>
      </c>
      <c r="J896" s="32" t="s">
        <v>3468</v>
      </c>
      <c r="K896" s="28" t="s">
        <v>3467</v>
      </c>
      <c r="L896" s="28" t="s">
        <v>4116</v>
      </c>
      <c r="M896" s="34">
        <v>40995</v>
      </c>
      <c r="N896" s="34"/>
      <c r="O896" s="28" t="s">
        <v>3681</v>
      </c>
      <c r="P896" s="28" t="s">
        <v>3682</v>
      </c>
      <c r="Q896" s="28" t="s">
        <v>10058</v>
      </c>
      <c r="R896" s="28"/>
      <c r="S896" s="28"/>
      <c r="T896" s="28"/>
      <c r="U896" s="28" t="s">
        <v>3680</v>
      </c>
      <c r="V896" s="28"/>
      <c r="W896" s="34">
        <v>43605</v>
      </c>
      <c r="X896" s="34">
        <v>43635</v>
      </c>
      <c r="Y896" s="36">
        <v>522200</v>
      </c>
      <c r="Z896" s="36">
        <v>522200</v>
      </c>
      <c r="AA896" s="34">
        <v>43603</v>
      </c>
      <c r="AB896" s="32"/>
      <c r="AC896" s="36">
        <v>522200</v>
      </c>
      <c r="AD896" s="36"/>
      <c r="AE896" s="28" t="s">
        <v>95</v>
      </c>
      <c r="AF896" s="40">
        <f t="shared" si="0"/>
        <v>20</v>
      </c>
      <c r="AG896" s="40">
        <f t="shared" si="1"/>
        <v>5</v>
      </c>
      <c r="AH896" s="40" t="str">
        <f t="shared" si="2"/>
        <v>568345794205</v>
      </c>
      <c r="AI896" s="44">
        <f t="shared" si="3"/>
        <v>522200</v>
      </c>
      <c r="AJ896" s="47">
        <f>IF(AD896&lt;10000,IFERROR(VLOOKUP(AH896,'BK06'!$X$9:$Y$1196,2,0),""),AD896)</f>
        <v>522200</v>
      </c>
      <c r="AK896" s="49">
        <f>IFERROR(VLOOKUP(AH896,'BK06'!$X$9:$Z$1164,3,0),"")</f>
        <v>0</v>
      </c>
      <c r="AL896" s="40"/>
      <c r="AM896" s="51" t="str">
        <f t="shared" si="14"/>
        <v>QK co HDBH so 568345794 can phai dong phi 522200d vao ngay 20/5. Vui long lien he TVV de duoc ho tro thu phi!</v>
      </c>
      <c r="AN896" s="54" t="str">
        <f t="shared" si="5"/>
        <v/>
      </c>
    </row>
    <row r="897" spans="1:40" ht="13.5" customHeight="1">
      <c r="A897" s="25">
        <v>892</v>
      </c>
      <c r="B897" s="28" t="s">
        <v>74</v>
      </c>
      <c r="C897" s="28"/>
      <c r="D897" s="32" t="s">
        <v>80</v>
      </c>
      <c r="E897" s="28" t="s">
        <v>82</v>
      </c>
      <c r="F897" s="32" t="s">
        <v>7749</v>
      </c>
      <c r="G897" s="28" t="s">
        <v>98</v>
      </c>
      <c r="H897" s="32" t="s">
        <v>9952</v>
      </c>
      <c r="I897" s="28" t="s">
        <v>111</v>
      </c>
      <c r="J897" s="32" t="s">
        <v>3468</v>
      </c>
      <c r="K897" s="28" t="s">
        <v>3467</v>
      </c>
      <c r="L897" s="28" t="s">
        <v>4116</v>
      </c>
      <c r="M897" s="34">
        <v>40995</v>
      </c>
      <c r="N897" s="34"/>
      <c r="O897" s="28" t="s">
        <v>3675</v>
      </c>
      <c r="P897" s="28" t="s">
        <v>3676</v>
      </c>
      <c r="Q897" s="28" t="s">
        <v>10059</v>
      </c>
      <c r="R897" s="28"/>
      <c r="S897" s="28"/>
      <c r="T897" s="28" t="s">
        <v>10060</v>
      </c>
      <c r="U897" s="28" t="s">
        <v>3674</v>
      </c>
      <c r="V897" s="28"/>
      <c r="W897" s="34">
        <v>43605</v>
      </c>
      <c r="X897" s="34">
        <v>43696</v>
      </c>
      <c r="Y897" s="36">
        <v>1000000</v>
      </c>
      <c r="Z897" s="36">
        <v>1000000</v>
      </c>
      <c r="AA897" s="34">
        <v>43603</v>
      </c>
      <c r="AB897" s="32"/>
      <c r="AC897" s="36">
        <v>1000000</v>
      </c>
      <c r="AD897" s="36"/>
      <c r="AE897" s="28" t="s">
        <v>95</v>
      </c>
      <c r="AF897" s="40">
        <f t="shared" si="0"/>
        <v>20</v>
      </c>
      <c r="AG897" s="40">
        <f t="shared" si="1"/>
        <v>5</v>
      </c>
      <c r="AH897" s="40" t="str">
        <f t="shared" si="2"/>
        <v>568139193205</v>
      </c>
      <c r="AI897" s="44">
        <f t="shared" si="3"/>
        <v>1000000</v>
      </c>
      <c r="AJ897" s="47">
        <f>IF(AD897&lt;10000,IFERROR(VLOOKUP(AH897,'BK06'!$X$9:$Y$1196,2,0),""),AD897)</f>
        <v>1000000</v>
      </c>
      <c r="AK897" s="49">
        <f>IFERROR(VLOOKUP(AH897,'BK06'!$X$9:$Z$1164,3,0),"")</f>
        <v>0</v>
      </c>
      <c r="AL897" s="40"/>
      <c r="AM897" s="51" t="str">
        <f t="shared" si="14"/>
        <v>QK co HDBH so 568139193 can phai dong phi 1000000d vao ngay 20/5. Vui long lien he TVV de duoc ho tro thu phi!</v>
      </c>
      <c r="AN897" s="54" t="str">
        <f t="shared" si="5"/>
        <v>01667444189</v>
      </c>
    </row>
    <row r="898" spans="1:40" ht="13.5" customHeight="1">
      <c r="A898" s="25">
        <v>893</v>
      </c>
      <c r="B898" s="28" t="s">
        <v>74</v>
      </c>
      <c r="C898" s="28"/>
      <c r="D898" s="32" t="s">
        <v>80</v>
      </c>
      <c r="E898" s="28" t="s">
        <v>82</v>
      </c>
      <c r="F898" s="32" t="s">
        <v>7749</v>
      </c>
      <c r="G898" s="28" t="s">
        <v>98</v>
      </c>
      <c r="H898" s="32" t="s">
        <v>9952</v>
      </c>
      <c r="I898" s="28" t="s">
        <v>111</v>
      </c>
      <c r="J898" s="32" t="s">
        <v>3468</v>
      </c>
      <c r="K898" s="28" t="s">
        <v>3467</v>
      </c>
      <c r="L898" s="28" t="s">
        <v>4116</v>
      </c>
      <c r="M898" s="34">
        <v>40995</v>
      </c>
      <c r="N898" s="34"/>
      <c r="O898" s="28" t="s">
        <v>3694</v>
      </c>
      <c r="P898" s="28" t="s">
        <v>3695</v>
      </c>
      <c r="Q898" s="28" t="s">
        <v>9763</v>
      </c>
      <c r="R898" s="28"/>
      <c r="S898" s="28"/>
      <c r="T898" s="28"/>
      <c r="U898" s="28" t="s">
        <v>3693</v>
      </c>
      <c r="V898" s="28"/>
      <c r="W898" s="34">
        <v>43609</v>
      </c>
      <c r="X898" s="34">
        <v>43639</v>
      </c>
      <c r="Y898" s="36">
        <v>507800</v>
      </c>
      <c r="Z898" s="36">
        <v>507800</v>
      </c>
      <c r="AA898" s="34">
        <v>43608</v>
      </c>
      <c r="AB898" s="32"/>
      <c r="AC898" s="36">
        <v>507800</v>
      </c>
      <c r="AD898" s="36"/>
      <c r="AE898" s="28" t="s">
        <v>95</v>
      </c>
      <c r="AF898" s="40">
        <f t="shared" si="0"/>
        <v>24</v>
      </c>
      <c r="AG898" s="40">
        <f t="shared" si="1"/>
        <v>5</v>
      </c>
      <c r="AH898" s="40" t="str">
        <f t="shared" si="2"/>
        <v>568385038245</v>
      </c>
      <c r="AI898" s="44">
        <f t="shared" si="3"/>
        <v>507800</v>
      </c>
      <c r="AJ898" s="47">
        <f>IF(AD898&lt;10000,IFERROR(VLOOKUP(AH898,'BK06'!$X$9:$Y$1196,2,0),""),AD898)</f>
        <v>507800</v>
      </c>
      <c r="AK898" s="49">
        <f>IFERROR(VLOOKUP(AH898,'BK06'!$X$9:$Z$1164,3,0),"")</f>
        <v>0</v>
      </c>
      <c r="AL898" s="40"/>
      <c r="AM898" s="51" t="str">
        <f t="shared" si="14"/>
        <v>QK co HDBH so 568385038 can phai dong phi 507800d vao ngay 24/5. Vui long lien he TVV de duoc ho tro thu phi!</v>
      </c>
      <c r="AN898" s="54" t="str">
        <f t="shared" si="5"/>
        <v/>
      </c>
    </row>
    <row r="899" spans="1:40" ht="13.5" customHeight="1">
      <c r="A899" s="25">
        <v>894</v>
      </c>
      <c r="B899" s="28" t="s">
        <v>74</v>
      </c>
      <c r="C899" s="28"/>
      <c r="D899" s="32" t="s">
        <v>80</v>
      </c>
      <c r="E899" s="28" t="s">
        <v>82</v>
      </c>
      <c r="F899" s="32" t="s">
        <v>7749</v>
      </c>
      <c r="G899" s="28" t="s">
        <v>98</v>
      </c>
      <c r="H899" s="32" t="s">
        <v>9952</v>
      </c>
      <c r="I899" s="28" t="s">
        <v>111</v>
      </c>
      <c r="J899" s="32" t="s">
        <v>3468</v>
      </c>
      <c r="K899" s="28" t="s">
        <v>3467</v>
      </c>
      <c r="L899" s="28" t="s">
        <v>4116</v>
      </c>
      <c r="M899" s="34">
        <v>40995</v>
      </c>
      <c r="N899" s="34"/>
      <c r="O899" s="28" t="s">
        <v>3698</v>
      </c>
      <c r="P899" s="28" t="s">
        <v>2544</v>
      </c>
      <c r="Q899" s="28" t="s">
        <v>9763</v>
      </c>
      <c r="R899" s="28"/>
      <c r="S899" s="28"/>
      <c r="T899" s="28" t="s">
        <v>10061</v>
      </c>
      <c r="U899" s="28" t="s">
        <v>3697</v>
      </c>
      <c r="V899" s="28"/>
      <c r="W899" s="34">
        <v>43609</v>
      </c>
      <c r="X899" s="34">
        <v>43639</v>
      </c>
      <c r="Y899" s="36">
        <v>518027</v>
      </c>
      <c r="Z899" s="36">
        <v>518027</v>
      </c>
      <c r="AA899" s="34">
        <v>43608</v>
      </c>
      <c r="AB899" s="32"/>
      <c r="AC899" s="36">
        <v>518027</v>
      </c>
      <c r="AD899" s="36"/>
      <c r="AE899" s="28" t="s">
        <v>95</v>
      </c>
      <c r="AF899" s="40">
        <f t="shared" si="0"/>
        <v>24</v>
      </c>
      <c r="AG899" s="40">
        <f t="shared" si="1"/>
        <v>5</v>
      </c>
      <c r="AH899" s="40" t="str">
        <f t="shared" si="2"/>
        <v>568386347245</v>
      </c>
      <c r="AI899" s="44">
        <f t="shared" si="3"/>
        <v>518027</v>
      </c>
      <c r="AJ899" s="47">
        <f>IF(AD899&lt;10000,IFERROR(VLOOKUP(AH899,'BK06'!$X$9:$Y$1196,2,0),""),AD899)</f>
        <v>518027</v>
      </c>
      <c r="AK899" s="49">
        <f>IFERROR(VLOOKUP(AH899,'BK06'!$X$9:$Z$1164,3,0),"")</f>
        <v>0</v>
      </c>
      <c r="AL899" s="40"/>
      <c r="AM899" s="51" t="str">
        <f t="shared" si="14"/>
        <v>QK co HDBH so 568386347 can phai dong phi 518027d vao ngay 24/5. Vui long lien he TVV de duoc ho tro thu phi!</v>
      </c>
      <c r="AN899" s="54" t="str">
        <f t="shared" si="5"/>
        <v>01638293398</v>
      </c>
    </row>
    <row r="900" spans="1:40" ht="13.5" customHeight="1">
      <c r="A900" s="25">
        <v>895</v>
      </c>
      <c r="B900" s="28" t="s">
        <v>74</v>
      </c>
      <c r="C900" s="28"/>
      <c r="D900" s="32" t="s">
        <v>80</v>
      </c>
      <c r="E900" s="28" t="s">
        <v>82</v>
      </c>
      <c r="F900" s="32" t="s">
        <v>7749</v>
      </c>
      <c r="G900" s="28" t="s">
        <v>98</v>
      </c>
      <c r="H900" s="32" t="s">
        <v>9952</v>
      </c>
      <c r="I900" s="28" t="s">
        <v>111</v>
      </c>
      <c r="J900" s="32" t="s">
        <v>3468</v>
      </c>
      <c r="K900" s="28" t="s">
        <v>3467</v>
      </c>
      <c r="L900" s="28" t="s">
        <v>4116</v>
      </c>
      <c r="M900" s="34">
        <v>40995</v>
      </c>
      <c r="N900" s="34"/>
      <c r="O900" s="28" t="s">
        <v>3685</v>
      </c>
      <c r="P900" s="28" t="s">
        <v>3586</v>
      </c>
      <c r="Q900" s="28" t="s">
        <v>10062</v>
      </c>
      <c r="R900" s="28"/>
      <c r="S900" s="28"/>
      <c r="T900" s="28"/>
      <c r="U900" s="28" t="s">
        <v>3683</v>
      </c>
      <c r="V900" s="28" t="s">
        <v>3683</v>
      </c>
      <c r="W900" s="34">
        <v>43609</v>
      </c>
      <c r="X900" s="34">
        <v>43700</v>
      </c>
      <c r="Y900" s="36">
        <v>246000</v>
      </c>
      <c r="Z900" s="36">
        <v>246000</v>
      </c>
      <c r="AA900" s="34">
        <v>43601</v>
      </c>
      <c r="AB900" s="32"/>
      <c r="AC900" s="36">
        <v>246000</v>
      </c>
      <c r="AD900" s="36"/>
      <c r="AE900" s="28" t="s">
        <v>180</v>
      </c>
      <c r="AF900" s="40">
        <f t="shared" si="0"/>
        <v>24</v>
      </c>
      <c r="AG900" s="40">
        <f t="shared" si="1"/>
        <v>5</v>
      </c>
      <c r="AH900" s="40" t="str">
        <f t="shared" si="2"/>
        <v>02301800097367245</v>
      </c>
      <c r="AI900" s="44">
        <f t="shared" si="3"/>
        <v>246000</v>
      </c>
      <c r="AJ900" s="47">
        <f>IF(AD900&lt;10000,IFERROR(VLOOKUP(AH900,'BK06'!$X$9:$Y$1196,2,0),""),AD900)</f>
        <v>246000</v>
      </c>
      <c r="AK900" s="49">
        <f>IFERROR(VLOOKUP(AH900,'BK06'!$X$9:$Z$1164,3,0),"")</f>
        <v>0</v>
      </c>
      <c r="AL900" s="40"/>
      <c r="AM900" s="51" t="str">
        <f t="shared" si="14"/>
        <v>QK co HDBH so 02301800097367 can phai dong phi 246000d vao ngay 24/5. Vui long lien he TVV de duoc ho tro thu phi!</v>
      </c>
      <c r="AN900" s="54" t="str">
        <f t="shared" si="5"/>
        <v/>
      </c>
    </row>
    <row r="901" spans="1:40" ht="13.5" customHeight="1">
      <c r="A901" s="25">
        <v>896</v>
      </c>
      <c r="B901" s="28" t="s">
        <v>74</v>
      </c>
      <c r="C901" s="28"/>
      <c r="D901" s="32" t="s">
        <v>80</v>
      </c>
      <c r="E901" s="28" t="s">
        <v>82</v>
      </c>
      <c r="F901" s="32" t="s">
        <v>7749</v>
      </c>
      <c r="G901" s="28" t="s">
        <v>98</v>
      </c>
      <c r="H901" s="32" t="s">
        <v>9952</v>
      </c>
      <c r="I901" s="28" t="s">
        <v>111</v>
      </c>
      <c r="J901" s="32" t="s">
        <v>3468</v>
      </c>
      <c r="K901" s="28" t="s">
        <v>3467</v>
      </c>
      <c r="L901" s="28" t="s">
        <v>4116</v>
      </c>
      <c r="M901" s="34">
        <v>40995</v>
      </c>
      <c r="N901" s="34"/>
      <c r="O901" s="28" t="s">
        <v>3688</v>
      </c>
      <c r="P901" s="28" t="s">
        <v>3689</v>
      </c>
      <c r="Q901" s="28" t="s">
        <v>10063</v>
      </c>
      <c r="R901" s="28"/>
      <c r="S901" s="28"/>
      <c r="T901" s="28"/>
      <c r="U901" s="28" t="s">
        <v>3686</v>
      </c>
      <c r="V901" s="28" t="s">
        <v>3686</v>
      </c>
      <c r="W901" s="34">
        <v>43609</v>
      </c>
      <c r="X901" s="34">
        <v>43639</v>
      </c>
      <c r="Y901" s="36">
        <v>61600</v>
      </c>
      <c r="Z901" s="36">
        <v>61600</v>
      </c>
      <c r="AA901" s="34">
        <v>43601</v>
      </c>
      <c r="AB901" s="32"/>
      <c r="AC901" s="36">
        <v>61600</v>
      </c>
      <c r="AD901" s="36"/>
      <c r="AE901" s="28" t="s">
        <v>180</v>
      </c>
      <c r="AF901" s="40">
        <f t="shared" si="0"/>
        <v>24</v>
      </c>
      <c r="AG901" s="40">
        <f t="shared" si="1"/>
        <v>5</v>
      </c>
      <c r="AH901" s="40" t="str">
        <f t="shared" si="2"/>
        <v>02301800115597245</v>
      </c>
      <c r="AI901" s="44">
        <f t="shared" si="3"/>
        <v>61600</v>
      </c>
      <c r="AJ901" s="47">
        <f>IF(AD901&lt;10000,IFERROR(VLOOKUP(AH901,'BK06'!$X$9:$Y$1196,2,0),""),AD901)</f>
        <v>61600</v>
      </c>
      <c r="AK901" s="49">
        <f>IFERROR(VLOOKUP(AH901,'BK06'!$X$9:$Z$1164,3,0),"")</f>
        <v>0</v>
      </c>
      <c r="AL901" s="40"/>
      <c r="AM901" s="51" t="str">
        <f t="shared" si="14"/>
        <v>QK co HDBH so 02301800115597 can phai dong phi 61600d vao ngay 24/5. Vui long lien he TVV de duoc ho tro thu phi!</v>
      </c>
      <c r="AN901" s="54" t="str">
        <f t="shared" si="5"/>
        <v/>
      </c>
    </row>
    <row r="902" spans="1:40" ht="13.5" customHeight="1">
      <c r="A902" s="25">
        <v>897</v>
      </c>
      <c r="B902" s="28" t="s">
        <v>74</v>
      </c>
      <c r="C902" s="28"/>
      <c r="D902" s="32" t="s">
        <v>80</v>
      </c>
      <c r="E902" s="28" t="s">
        <v>82</v>
      </c>
      <c r="F902" s="32" t="s">
        <v>7749</v>
      </c>
      <c r="G902" s="28" t="s">
        <v>98</v>
      </c>
      <c r="H902" s="32" t="s">
        <v>9952</v>
      </c>
      <c r="I902" s="28" t="s">
        <v>111</v>
      </c>
      <c r="J902" s="32" t="s">
        <v>3468</v>
      </c>
      <c r="K902" s="28" t="s">
        <v>3467</v>
      </c>
      <c r="L902" s="28" t="s">
        <v>4116</v>
      </c>
      <c r="M902" s="34">
        <v>40995</v>
      </c>
      <c r="N902" s="34"/>
      <c r="O902" s="28" t="s">
        <v>10064</v>
      </c>
      <c r="P902" s="28" t="s">
        <v>10065</v>
      </c>
      <c r="Q902" s="28" t="s">
        <v>10066</v>
      </c>
      <c r="R902" s="28"/>
      <c r="S902" s="28"/>
      <c r="T902" s="28" t="s">
        <v>10067</v>
      </c>
      <c r="U902" s="28" t="s">
        <v>10068</v>
      </c>
      <c r="V902" s="28"/>
      <c r="W902" s="34">
        <v>43610</v>
      </c>
      <c r="X902" s="34">
        <v>43701</v>
      </c>
      <c r="Y902" s="36">
        <v>2043978</v>
      </c>
      <c r="Z902" s="36"/>
      <c r="AA902" s="34"/>
      <c r="AB902" s="32"/>
      <c r="AC902" s="36"/>
      <c r="AD902" s="36"/>
      <c r="AE902" s="28" t="s">
        <v>95</v>
      </c>
      <c r="AF902" s="40">
        <f t="shared" si="0"/>
        <v>25</v>
      </c>
      <c r="AG902" s="40">
        <f t="shared" si="1"/>
        <v>5</v>
      </c>
      <c r="AH902" s="40" t="str">
        <f t="shared" si="2"/>
        <v>568205196255</v>
      </c>
      <c r="AI902" s="44" t="str">
        <f t="shared" si="3"/>
        <v/>
      </c>
      <c r="AJ902" s="47" t="str">
        <f>IF(AD902&lt;10000,IFERROR(VLOOKUP(AH902,'BK06'!$X$9:$Y$1196,2,0),""),AD902)</f>
        <v/>
      </c>
      <c r="AK902" s="49" t="str">
        <f>IFERROR(VLOOKUP(AH902,'BK06'!$X$9:$Z$1164,3,0),"")</f>
        <v/>
      </c>
      <c r="AL902" s="40"/>
      <c r="AM902" s="51" t="str">
        <f t="shared" si="14"/>
        <v>QK co HDBH so 568205196 can phai dong phi 2043978d vao ngay 25/5. Vui long lien he TVV de duoc ho tro thu phi!</v>
      </c>
      <c r="AN902" s="54" t="str">
        <f t="shared" si="5"/>
        <v>0947045705</v>
      </c>
    </row>
    <row r="903" spans="1:40" ht="13.5" customHeight="1">
      <c r="A903" s="25">
        <v>898</v>
      </c>
      <c r="B903" s="28" t="s">
        <v>74</v>
      </c>
      <c r="C903" s="28"/>
      <c r="D903" s="32" t="s">
        <v>80</v>
      </c>
      <c r="E903" s="28" t="s">
        <v>82</v>
      </c>
      <c r="F903" s="32" t="s">
        <v>7749</v>
      </c>
      <c r="G903" s="28" t="s">
        <v>98</v>
      </c>
      <c r="H903" s="32" t="s">
        <v>9952</v>
      </c>
      <c r="I903" s="28" t="s">
        <v>111</v>
      </c>
      <c r="J903" s="32" t="s">
        <v>3468</v>
      </c>
      <c r="K903" s="28" t="s">
        <v>3467</v>
      </c>
      <c r="L903" s="28" t="s">
        <v>4116</v>
      </c>
      <c r="M903" s="34">
        <v>40995</v>
      </c>
      <c r="N903" s="34"/>
      <c r="O903" s="28" t="s">
        <v>3701</v>
      </c>
      <c r="P903" s="28" t="s">
        <v>3702</v>
      </c>
      <c r="Q903" s="28" t="s">
        <v>9991</v>
      </c>
      <c r="R903" s="28"/>
      <c r="S903" s="28"/>
      <c r="T903" s="28" t="s">
        <v>10069</v>
      </c>
      <c r="U903" s="28" t="s">
        <v>3700</v>
      </c>
      <c r="V903" s="28"/>
      <c r="W903" s="34">
        <v>43610</v>
      </c>
      <c r="X903" s="34">
        <v>43640</v>
      </c>
      <c r="Y903" s="36">
        <v>1000000</v>
      </c>
      <c r="Z903" s="36">
        <v>1000000</v>
      </c>
      <c r="AA903" s="34">
        <v>43606</v>
      </c>
      <c r="AB903" s="32"/>
      <c r="AC903" s="36">
        <v>1000000</v>
      </c>
      <c r="AD903" s="36"/>
      <c r="AE903" s="28" t="s">
        <v>95</v>
      </c>
      <c r="AF903" s="40">
        <f t="shared" si="0"/>
        <v>25</v>
      </c>
      <c r="AG903" s="40">
        <f t="shared" si="1"/>
        <v>5</v>
      </c>
      <c r="AH903" s="40" t="str">
        <f t="shared" si="2"/>
        <v>568149735255</v>
      </c>
      <c r="AI903" s="44">
        <f t="shared" si="3"/>
        <v>1000000</v>
      </c>
      <c r="AJ903" s="47">
        <f>IF(AD903&lt;10000,IFERROR(VLOOKUP(AH903,'BK06'!$X$9:$Y$1196,2,0),""),AD903)</f>
        <v>1000000</v>
      </c>
      <c r="AK903" s="49">
        <f>IFERROR(VLOOKUP(AH903,'BK06'!$X$9:$Z$1164,3,0),"")</f>
        <v>0</v>
      </c>
      <c r="AL903" s="40"/>
      <c r="AM903" s="51" t="str">
        <f t="shared" si="14"/>
        <v>QK co HDBH so 568149735 can phai dong phi 1000000d vao ngay 25/5. Vui long lien he TVV de duoc ho tro thu phi!</v>
      </c>
      <c r="AN903" s="54" t="str">
        <f t="shared" si="5"/>
        <v>0979025980</v>
      </c>
    </row>
    <row r="904" spans="1:40" ht="13.5" customHeight="1">
      <c r="A904" s="25">
        <v>899</v>
      </c>
      <c r="B904" s="28" t="s">
        <v>74</v>
      </c>
      <c r="C904" s="28"/>
      <c r="D904" s="32" t="s">
        <v>80</v>
      </c>
      <c r="E904" s="28" t="s">
        <v>82</v>
      </c>
      <c r="F904" s="32" t="s">
        <v>7749</v>
      </c>
      <c r="G904" s="28" t="s">
        <v>98</v>
      </c>
      <c r="H904" s="32" t="s">
        <v>9952</v>
      </c>
      <c r="I904" s="28" t="s">
        <v>111</v>
      </c>
      <c r="J904" s="32" t="s">
        <v>3468</v>
      </c>
      <c r="K904" s="28" t="s">
        <v>3467</v>
      </c>
      <c r="L904" s="28" t="s">
        <v>4116</v>
      </c>
      <c r="M904" s="34">
        <v>40995</v>
      </c>
      <c r="N904" s="34"/>
      <c r="O904" s="28" t="s">
        <v>3705</v>
      </c>
      <c r="P904" s="28" t="s">
        <v>3706</v>
      </c>
      <c r="Q904" s="28" t="s">
        <v>10070</v>
      </c>
      <c r="R904" s="28"/>
      <c r="S904" s="28"/>
      <c r="T904" s="28" t="s">
        <v>10071</v>
      </c>
      <c r="U904" s="28" t="s">
        <v>3704</v>
      </c>
      <c r="V904" s="28"/>
      <c r="W904" s="34">
        <v>43610</v>
      </c>
      <c r="X904" s="34">
        <v>43701</v>
      </c>
      <c r="Y904" s="36">
        <v>1500000</v>
      </c>
      <c r="Z904" s="36">
        <v>1500000</v>
      </c>
      <c r="AA904" s="34">
        <v>43608</v>
      </c>
      <c r="AB904" s="32"/>
      <c r="AC904" s="36">
        <v>1500000</v>
      </c>
      <c r="AD904" s="36"/>
      <c r="AE904" s="28" t="s">
        <v>95</v>
      </c>
      <c r="AF904" s="40">
        <f t="shared" si="0"/>
        <v>25</v>
      </c>
      <c r="AG904" s="40">
        <f t="shared" si="1"/>
        <v>5</v>
      </c>
      <c r="AH904" s="40" t="str">
        <f t="shared" si="2"/>
        <v>568205517255</v>
      </c>
      <c r="AI904" s="44">
        <f t="shared" si="3"/>
        <v>1500000</v>
      </c>
      <c r="AJ904" s="47">
        <f>IF(AD904&lt;10000,IFERROR(VLOOKUP(AH904,'BK06'!$X$9:$Y$1196,2,0),""),AD904)</f>
        <v>1500000</v>
      </c>
      <c r="AK904" s="49">
        <f>IFERROR(VLOOKUP(AH904,'BK06'!$X$9:$Z$1164,3,0),"")</f>
        <v>0</v>
      </c>
      <c r="AL904" s="40"/>
      <c r="AM904" s="51" t="str">
        <f t="shared" si="14"/>
        <v>QK co HDBH so 568205517 can phai dong phi 1500000d vao ngay 25/5. Vui long lien he TVV de duoc ho tro thu phi!</v>
      </c>
      <c r="AN904" s="54" t="str">
        <f t="shared" si="5"/>
        <v>0979328898</v>
      </c>
    </row>
    <row r="905" spans="1:40" ht="13.5" customHeight="1">
      <c r="A905" s="25">
        <v>900</v>
      </c>
      <c r="B905" s="28" t="s">
        <v>74</v>
      </c>
      <c r="C905" s="28"/>
      <c r="D905" s="32" t="s">
        <v>80</v>
      </c>
      <c r="E905" s="28" t="s">
        <v>82</v>
      </c>
      <c r="F905" s="32" t="s">
        <v>7749</v>
      </c>
      <c r="G905" s="28" t="s">
        <v>98</v>
      </c>
      <c r="H905" s="32" t="s">
        <v>9952</v>
      </c>
      <c r="I905" s="28" t="s">
        <v>111</v>
      </c>
      <c r="J905" s="32" t="s">
        <v>3468</v>
      </c>
      <c r="K905" s="28" t="s">
        <v>3467</v>
      </c>
      <c r="L905" s="28" t="s">
        <v>4116</v>
      </c>
      <c r="M905" s="34">
        <v>40995</v>
      </c>
      <c r="N905" s="34"/>
      <c r="O905" s="28" t="s">
        <v>3714</v>
      </c>
      <c r="P905" s="28" t="s">
        <v>3715</v>
      </c>
      <c r="Q905" s="28" t="s">
        <v>9988</v>
      </c>
      <c r="R905" s="28"/>
      <c r="S905" s="28"/>
      <c r="T905" s="28" t="s">
        <v>10072</v>
      </c>
      <c r="U905" s="28" t="s">
        <v>3713</v>
      </c>
      <c r="V905" s="28"/>
      <c r="W905" s="34">
        <v>43610</v>
      </c>
      <c r="X905" s="34">
        <v>43793</v>
      </c>
      <c r="Y905" s="36">
        <v>5000000</v>
      </c>
      <c r="Z905" s="36">
        <v>5000000</v>
      </c>
      <c r="AA905" s="34">
        <v>43609</v>
      </c>
      <c r="AB905" s="32"/>
      <c r="AC905" s="36">
        <v>5000000</v>
      </c>
      <c r="AD905" s="36"/>
      <c r="AE905" s="28" t="s">
        <v>95</v>
      </c>
      <c r="AF905" s="40">
        <f t="shared" si="0"/>
        <v>25</v>
      </c>
      <c r="AG905" s="40">
        <f t="shared" si="1"/>
        <v>5</v>
      </c>
      <c r="AH905" s="40" t="str">
        <f t="shared" si="2"/>
        <v>568318728255</v>
      </c>
      <c r="AI905" s="44">
        <f t="shared" si="3"/>
        <v>5000000</v>
      </c>
      <c r="AJ905" s="47">
        <f>IF(AD905&lt;10000,IFERROR(VLOOKUP(AH905,'BK06'!$X$9:$Y$1196,2,0),""),AD905)</f>
        <v>5000000</v>
      </c>
      <c r="AK905" s="49">
        <f>IFERROR(VLOOKUP(AH905,'BK06'!$X$9:$Z$1164,3,0),"")</f>
        <v>0</v>
      </c>
      <c r="AL905" s="40"/>
      <c r="AM905" s="51" t="str">
        <f t="shared" si="14"/>
        <v>QK co HDBH so 568318728 can phai dong phi 5000000d vao ngay 25/5. Vui long lien he TVV de duoc ho tro thu phi!</v>
      </c>
      <c r="AN905" s="54" t="str">
        <f t="shared" si="5"/>
        <v>0904.345.396</v>
      </c>
    </row>
    <row r="906" spans="1:40" ht="13.5" customHeight="1">
      <c r="A906" s="25">
        <v>901</v>
      </c>
      <c r="B906" s="28" t="s">
        <v>74</v>
      </c>
      <c r="C906" s="28"/>
      <c r="D906" s="32" t="s">
        <v>80</v>
      </c>
      <c r="E906" s="28" t="s">
        <v>82</v>
      </c>
      <c r="F906" s="32" t="s">
        <v>7749</v>
      </c>
      <c r="G906" s="28" t="s">
        <v>98</v>
      </c>
      <c r="H906" s="32" t="s">
        <v>9952</v>
      </c>
      <c r="I906" s="28" t="s">
        <v>111</v>
      </c>
      <c r="J906" s="32" t="s">
        <v>3468</v>
      </c>
      <c r="K906" s="28" t="s">
        <v>3467</v>
      </c>
      <c r="L906" s="28" t="s">
        <v>4116</v>
      </c>
      <c r="M906" s="34">
        <v>40995</v>
      </c>
      <c r="N906" s="34"/>
      <c r="O906" s="28" t="s">
        <v>3722</v>
      </c>
      <c r="P906" s="28" t="s">
        <v>3723</v>
      </c>
      <c r="Q906" s="28" t="s">
        <v>10073</v>
      </c>
      <c r="R906" s="28"/>
      <c r="S906" s="28"/>
      <c r="T906" s="28" t="s">
        <v>10074</v>
      </c>
      <c r="U906" s="28" t="s">
        <v>3721</v>
      </c>
      <c r="V906" s="28"/>
      <c r="W906" s="34">
        <v>43611</v>
      </c>
      <c r="X906" s="34">
        <v>43702</v>
      </c>
      <c r="Y906" s="36">
        <v>2123826</v>
      </c>
      <c r="Z906" s="36">
        <v>2123826</v>
      </c>
      <c r="AA906" s="34"/>
      <c r="AB906" s="32"/>
      <c r="AC906" s="36"/>
      <c r="AD906" s="36"/>
      <c r="AE906" s="28" t="s">
        <v>95</v>
      </c>
      <c r="AF906" s="40">
        <f t="shared" si="0"/>
        <v>26</v>
      </c>
      <c r="AG906" s="40">
        <f t="shared" si="1"/>
        <v>5</v>
      </c>
      <c r="AH906" s="40" t="str">
        <f t="shared" si="2"/>
        <v>568281567265</v>
      </c>
      <c r="AI906" s="44">
        <f t="shared" si="3"/>
        <v>2123826</v>
      </c>
      <c r="AJ906" s="47">
        <f>IF(AD906&lt;10000,IFERROR(VLOOKUP(AH906,'BK06'!$X$9:$Y$1196,2,0),""),AD906)</f>
        <v>2123826</v>
      </c>
      <c r="AK906" s="49">
        <f>IFERROR(VLOOKUP(AH906,'BK06'!$X$9:$Z$1164,3,0),"")</f>
        <v>0</v>
      </c>
      <c r="AL906" s="40"/>
      <c r="AM906" s="51" t="str">
        <f t="shared" si="14"/>
        <v>QK co HDBH so 568281567 can phai dong phi 2123826d vao ngay 26/5. Vui long lien he TVV de duoc ho tro thu phi!</v>
      </c>
      <c r="AN906" s="54" t="str">
        <f t="shared" si="5"/>
        <v>0988 119 998</v>
      </c>
    </row>
    <row r="907" spans="1:40" ht="13.5" customHeight="1">
      <c r="A907" s="25">
        <v>902</v>
      </c>
      <c r="B907" s="28" t="s">
        <v>74</v>
      </c>
      <c r="C907" s="28"/>
      <c r="D907" s="32" t="s">
        <v>80</v>
      </c>
      <c r="E907" s="28" t="s">
        <v>82</v>
      </c>
      <c r="F907" s="32" t="s">
        <v>7749</v>
      </c>
      <c r="G907" s="28" t="s">
        <v>98</v>
      </c>
      <c r="H907" s="32" t="s">
        <v>9952</v>
      </c>
      <c r="I907" s="28" t="s">
        <v>111</v>
      </c>
      <c r="J907" s="32" t="s">
        <v>3468</v>
      </c>
      <c r="K907" s="28" t="s">
        <v>3467</v>
      </c>
      <c r="L907" s="28" t="s">
        <v>4116</v>
      </c>
      <c r="M907" s="34">
        <v>40995</v>
      </c>
      <c r="N907" s="34"/>
      <c r="O907" s="28" t="s">
        <v>3718</v>
      </c>
      <c r="P907" s="28" t="s">
        <v>3719</v>
      </c>
      <c r="Q907" s="28" t="s">
        <v>10075</v>
      </c>
      <c r="R907" s="28"/>
      <c r="S907" s="28"/>
      <c r="T907" s="28" t="s">
        <v>10076</v>
      </c>
      <c r="U907" s="28" t="s">
        <v>3717</v>
      </c>
      <c r="V907" s="28"/>
      <c r="W907" s="34">
        <v>43611</v>
      </c>
      <c r="X907" s="34">
        <v>43702</v>
      </c>
      <c r="Y907" s="36">
        <v>2500000</v>
      </c>
      <c r="Z907" s="36">
        <v>2500000</v>
      </c>
      <c r="AA907" s="34"/>
      <c r="AB907" s="32"/>
      <c r="AC907" s="36"/>
      <c r="AD907" s="36"/>
      <c r="AE907" s="28" t="s">
        <v>95</v>
      </c>
      <c r="AF907" s="40">
        <f t="shared" si="0"/>
        <v>26</v>
      </c>
      <c r="AG907" s="40">
        <f t="shared" si="1"/>
        <v>5</v>
      </c>
      <c r="AH907" s="40" t="str">
        <f t="shared" si="2"/>
        <v>568280756265</v>
      </c>
      <c r="AI907" s="44">
        <f t="shared" si="3"/>
        <v>2500000</v>
      </c>
      <c r="AJ907" s="47">
        <f>IF(AD907&lt;10000,IFERROR(VLOOKUP(AH907,'BK06'!$X$9:$Y$1196,2,0),""),AD907)</f>
        <v>2500000</v>
      </c>
      <c r="AK907" s="49">
        <f>IFERROR(VLOOKUP(AH907,'BK06'!$X$9:$Z$1164,3,0),"")</f>
        <v>0</v>
      </c>
      <c r="AL907" s="40"/>
      <c r="AM907" s="51" t="str">
        <f t="shared" si="14"/>
        <v>QK co HDBH so 568280756 can phai dong phi 2500000d vao ngay 26/5. Vui long lien he TVV de duoc ho tro thu phi!</v>
      </c>
      <c r="AN907" s="54" t="str">
        <f t="shared" si="5"/>
        <v>01666 785 548</v>
      </c>
    </row>
    <row r="908" spans="1:40" ht="13.5" customHeight="1">
      <c r="A908" s="25">
        <v>903</v>
      </c>
      <c r="B908" s="28" t="s">
        <v>74</v>
      </c>
      <c r="C908" s="28"/>
      <c r="D908" s="32" t="s">
        <v>80</v>
      </c>
      <c r="E908" s="28" t="s">
        <v>82</v>
      </c>
      <c r="F908" s="32" t="s">
        <v>7749</v>
      </c>
      <c r="G908" s="28" t="s">
        <v>98</v>
      </c>
      <c r="H908" s="32" t="s">
        <v>9952</v>
      </c>
      <c r="I908" s="28" t="s">
        <v>111</v>
      </c>
      <c r="J908" s="32" t="s">
        <v>3468</v>
      </c>
      <c r="K908" s="28" t="s">
        <v>3467</v>
      </c>
      <c r="L908" s="28" t="s">
        <v>4116</v>
      </c>
      <c r="M908" s="34">
        <v>40995</v>
      </c>
      <c r="N908" s="34"/>
      <c r="O908" s="28" t="s">
        <v>3735</v>
      </c>
      <c r="P908" s="28" t="s">
        <v>3736</v>
      </c>
      <c r="Q908" s="28" t="s">
        <v>10077</v>
      </c>
      <c r="R908" s="28"/>
      <c r="S908" s="28"/>
      <c r="T908" s="28"/>
      <c r="U908" s="28" t="s">
        <v>3732</v>
      </c>
      <c r="V908" s="28" t="s">
        <v>3732</v>
      </c>
      <c r="W908" s="34">
        <v>43612</v>
      </c>
      <c r="X908" s="34">
        <v>43642</v>
      </c>
      <c r="Y908" s="36">
        <v>83000</v>
      </c>
      <c r="Z908" s="36">
        <v>83000</v>
      </c>
      <c r="AA908" s="34">
        <v>43601</v>
      </c>
      <c r="AB908" s="32"/>
      <c r="AC908" s="36">
        <v>83000</v>
      </c>
      <c r="AD908" s="36"/>
      <c r="AE908" s="28" t="s">
        <v>180</v>
      </c>
      <c r="AF908" s="40">
        <f t="shared" si="0"/>
        <v>27</v>
      </c>
      <c r="AG908" s="40">
        <f t="shared" si="1"/>
        <v>5</v>
      </c>
      <c r="AH908" s="40" t="str">
        <f t="shared" si="2"/>
        <v>02301800090696275</v>
      </c>
      <c r="AI908" s="44">
        <f t="shared" si="3"/>
        <v>83000</v>
      </c>
      <c r="AJ908" s="47">
        <f>IF(AD908&lt;10000,IFERROR(VLOOKUP(AH908,'BK06'!$X$9:$Y$1196,2,0),""),AD908)</f>
        <v>83000</v>
      </c>
      <c r="AK908" s="49" t="str">
        <f>IFERROR(VLOOKUP(AH908,'BK06'!$X$9:$Z$1164,3,0),"")</f>
        <v>AC/018P-0350664</v>
      </c>
      <c r="AL908" s="40"/>
      <c r="AM908" s="51" t="str">
        <f t="shared" si="14"/>
        <v>QK co HDBH so 02301800090696 can phai dong phi 83000d vao ngay 27/5. Vui long lien he TVV de duoc ho tro thu phi!</v>
      </c>
      <c r="AN908" s="54" t="str">
        <f t="shared" si="5"/>
        <v/>
      </c>
    </row>
    <row r="909" spans="1:40" ht="13.5" customHeight="1">
      <c r="A909" s="25">
        <v>904</v>
      </c>
      <c r="B909" s="28" t="s">
        <v>74</v>
      </c>
      <c r="C909" s="28"/>
      <c r="D909" s="32" t="s">
        <v>80</v>
      </c>
      <c r="E909" s="28" t="s">
        <v>82</v>
      </c>
      <c r="F909" s="32" t="s">
        <v>7749</v>
      </c>
      <c r="G909" s="28" t="s">
        <v>98</v>
      </c>
      <c r="H909" s="32" t="s">
        <v>9952</v>
      </c>
      <c r="I909" s="28" t="s">
        <v>111</v>
      </c>
      <c r="J909" s="32" t="s">
        <v>3468</v>
      </c>
      <c r="K909" s="28" t="s">
        <v>3467</v>
      </c>
      <c r="L909" s="28" t="s">
        <v>4116</v>
      </c>
      <c r="M909" s="34">
        <v>40995</v>
      </c>
      <c r="N909" s="34"/>
      <c r="O909" s="28" t="s">
        <v>3746</v>
      </c>
      <c r="P909" s="28" t="s">
        <v>3747</v>
      </c>
      <c r="Q909" s="28" t="s">
        <v>10075</v>
      </c>
      <c r="R909" s="28"/>
      <c r="S909" s="28"/>
      <c r="T909" s="28" t="s">
        <v>10076</v>
      </c>
      <c r="U909" s="28" t="s">
        <v>3745</v>
      </c>
      <c r="V909" s="28"/>
      <c r="W909" s="34">
        <v>43612</v>
      </c>
      <c r="X909" s="34">
        <v>43703</v>
      </c>
      <c r="Y909" s="36">
        <v>1530420</v>
      </c>
      <c r="Z909" s="36">
        <v>1530420</v>
      </c>
      <c r="AA909" s="34"/>
      <c r="AB909" s="32"/>
      <c r="AC909" s="36"/>
      <c r="AD909" s="36"/>
      <c r="AE909" s="28" t="s">
        <v>95</v>
      </c>
      <c r="AF909" s="40">
        <f t="shared" si="0"/>
        <v>27</v>
      </c>
      <c r="AG909" s="40">
        <f t="shared" si="1"/>
        <v>5</v>
      </c>
      <c r="AH909" s="40" t="str">
        <f t="shared" si="2"/>
        <v>568242772275</v>
      </c>
      <c r="AI909" s="44">
        <f t="shared" si="3"/>
        <v>1530420</v>
      </c>
      <c r="AJ909" s="47">
        <f>IF(AD909&lt;10000,IFERROR(VLOOKUP(AH909,'BK06'!$X$9:$Y$1196,2,0),""),AD909)</f>
        <v>1530420</v>
      </c>
      <c r="AK909" s="49" t="str">
        <f>IFERROR(VLOOKUP(AH909,'BK06'!$X$9:$Z$1164,3,0),"")</f>
        <v>AC/018P-0350666</v>
      </c>
      <c r="AL909" s="40"/>
      <c r="AM909" s="51" t="str">
        <f t="shared" si="14"/>
        <v>QK co HDBH so 568242772 can phai dong phi 1530420d vao ngay 27/5. Vui long lien he TVV de duoc ho tro thu phi!</v>
      </c>
      <c r="AN909" s="54" t="str">
        <f t="shared" si="5"/>
        <v>01666 785 548</v>
      </c>
    </row>
    <row r="910" spans="1:40" ht="13.5" customHeight="1">
      <c r="A910" s="25">
        <v>905</v>
      </c>
      <c r="B910" s="28" t="s">
        <v>74</v>
      </c>
      <c r="C910" s="28"/>
      <c r="D910" s="32" t="s">
        <v>80</v>
      </c>
      <c r="E910" s="28" t="s">
        <v>82</v>
      </c>
      <c r="F910" s="32" t="s">
        <v>7749</v>
      </c>
      <c r="G910" s="28" t="s">
        <v>98</v>
      </c>
      <c r="H910" s="32" t="s">
        <v>9952</v>
      </c>
      <c r="I910" s="28" t="s">
        <v>111</v>
      </c>
      <c r="J910" s="32" t="s">
        <v>3468</v>
      </c>
      <c r="K910" s="28" t="s">
        <v>3467</v>
      </c>
      <c r="L910" s="28" t="s">
        <v>4116</v>
      </c>
      <c r="M910" s="34">
        <v>40995</v>
      </c>
      <c r="N910" s="34"/>
      <c r="O910" s="28" t="s">
        <v>3726</v>
      </c>
      <c r="P910" s="28" t="s">
        <v>3727</v>
      </c>
      <c r="Q910" s="28" t="s">
        <v>10077</v>
      </c>
      <c r="R910" s="28"/>
      <c r="S910" s="28"/>
      <c r="T910" s="28"/>
      <c r="U910" s="28" t="s">
        <v>3724</v>
      </c>
      <c r="V910" s="28" t="s">
        <v>3724</v>
      </c>
      <c r="W910" s="34">
        <v>43612</v>
      </c>
      <c r="X910" s="34">
        <v>43977</v>
      </c>
      <c r="Y910" s="36">
        <v>249400</v>
      </c>
      <c r="Z910" s="36">
        <v>249400</v>
      </c>
      <c r="AA910" s="34">
        <v>43601</v>
      </c>
      <c r="AB910" s="32"/>
      <c r="AC910" s="36">
        <v>249400</v>
      </c>
      <c r="AD910" s="36"/>
      <c r="AE910" s="28" t="s">
        <v>180</v>
      </c>
      <c r="AF910" s="40">
        <f t="shared" si="0"/>
        <v>27</v>
      </c>
      <c r="AG910" s="40">
        <f t="shared" si="1"/>
        <v>5</v>
      </c>
      <c r="AH910" s="40" t="str">
        <f t="shared" si="2"/>
        <v>02301800090672275</v>
      </c>
      <c r="AI910" s="44">
        <f t="shared" si="3"/>
        <v>249400</v>
      </c>
      <c r="AJ910" s="47">
        <f>IF(AD910&lt;10000,IFERROR(VLOOKUP(AH910,'BK06'!$X$9:$Y$1196,2,0),""),AD910)</f>
        <v>249400</v>
      </c>
      <c r="AK910" s="49">
        <f>IFERROR(VLOOKUP(AH910,'BK06'!$X$9:$Z$1164,3,0),"")</f>
        <v>0</v>
      </c>
      <c r="AL910" s="40"/>
      <c r="AM910" s="51" t="str">
        <f t="shared" si="14"/>
        <v>QK co HDBH so 02301800090672 can phai dong phi 249400d vao ngay 27/5. Vui long lien he TVV de duoc ho tro thu phi!</v>
      </c>
      <c r="AN910" s="54" t="str">
        <f t="shared" si="5"/>
        <v/>
      </c>
    </row>
    <row r="911" spans="1:40" ht="13.5" customHeight="1">
      <c r="A911" s="25">
        <v>906</v>
      </c>
      <c r="B911" s="28" t="s">
        <v>74</v>
      </c>
      <c r="C911" s="28"/>
      <c r="D911" s="32" t="s">
        <v>80</v>
      </c>
      <c r="E911" s="28" t="s">
        <v>82</v>
      </c>
      <c r="F911" s="32" t="s">
        <v>7749</v>
      </c>
      <c r="G911" s="28" t="s">
        <v>98</v>
      </c>
      <c r="H911" s="32" t="s">
        <v>9952</v>
      </c>
      <c r="I911" s="28" t="s">
        <v>111</v>
      </c>
      <c r="J911" s="32" t="s">
        <v>3468</v>
      </c>
      <c r="K911" s="28" t="s">
        <v>3467</v>
      </c>
      <c r="L911" s="28" t="s">
        <v>4116</v>
      </c>
      <c r="M911" s="34">
        <v>40995</v>
      </c>
      <c r="N911" s="34"/>
      <c r="O911" s="28" t="s">
        <v>3739</v>
      </c>
      <c r="P911" s="28" t="s">
        <v>3740</v>
      </c>
      <c r="Q911" s="28" t="s">
        <v>10050</v>
      </c>
      <c r="R911" s="28"/>
      <c r="S911" s="28"/>
      <c r="T911" s="28"/>
      <c r="U911" s="28" t="s">
        <v>3737</v>
      </c>
      <c r="V911" s="28" t="s">
        <v>3737</v>
      </c>
      <c r="W911" s="34">
        <v>43612</v>
      </c>
      <c r="X911" s="34">
        <v>43642</v>
      </c>
      <c r="Y911" s="36">
        <v>41400</v>
      </c>
      <c r="Z911" s="36">
        <v>41400</v>
      </c>
      <c r="AA911" s="34">
        <v>43601</v>
      </c>
      <c r="AB911" s="32"/>
      <c r="AC911" s="36">
        <v>41400</v>
      </c>
      <c r="AD911" s="36"/>
      <c r="AE911" s="28" t="s">
        <v>180</v>
      </c>
      <c r="AF911" s="40">
        <f t="shared" si="0"/>
        <v>27</v>
      </c>
      <c r="AG911" s="40">
        <f t="shared" si="1"/>
        <v>5</v>
      </c>
      <c r="AH911" s="40" t="str">
        <f t="shared" si="2"/>
        <v>02301800099088275</v>
      </c>
      <c r="AI911" s="44">
        <f t="shared" si="3"/>
        <v>41400</v>
      </c>
      <c r="AJ911" s="47">
        <f>IF(AD911&lt;10000,IFERROR(VLOOKUP(AH911,'BK06'!$X$9:$Y$1196,2,0),""),AD911)</f>
        <v>41400</v>
      </c>
      <c r="AK911" s="49" t="str">
        <f>IFERROR(VLOOKUP(AH911,'BK06'!$X$9:$Z$1164,3,0),"")</f>
        <v>AC/018P-0350665</v>
      </c>
      <c r="AL911" s="40"/>
      <c r="AM911" s="51" t="str">
        <f t="shared" si="14"/>
        <v>QK co HDBH so 02301800099088 can phai dong phi 41400d vao ngay 27/5. Vui long lien he TVV de duoc ho tro thu phi!</v>
      </c>
      <c r="AN911" s="54" t="str">
        <f t="shared" si="5"/>
        <v/>
      </c>
    </row>
    <row r="912" spans="1:40" ht="13.5" customHeight="1">
      <c r="A912" s="25">
        <v>907</v>
      </c>
      <c r="B912" s="28" t="s">
        <v>74</v>
      </c>
      <c r="C912" s="28"/>
      <c r="D912" s="32" t="s">
        <v>80</v>
      </c>
      <c r="E912" s="28" t="s">
        <v>82</v>
      </c>
      <c r="F912" s="32" t="s">
        <v>7749</v>
      </c>
      <c r="G912" s="28" t="s">
        <v>98</v>
      </c>
      <c r="H912" s="32" t="s">
        <v>9952</v>
      </c>
      <c r="I912" s="28" t="s">
        <v>111</v>
      </c>
      <c r="J912" s="32" t="s">
        <v>3468</v>
      </c>
      <c r="K912" s="28" t="s">
        <v>3467</v>
      </c>
      <c r="L912" s="28" t="s">
        <v>4116</v>
      </c>
      <c r="M912" s="34">
        <v>40995</v>
      </c>
      <c r="N912" s="34"/>
      <c r="O912" s="28" t="s">
        <v>3750</v>
      </c>
      <c r="P912" s="28" t="s">
        <v>3751</v>
      </c>
      <c r="Q912" s="28" t="s">
        <v>2237</v>
      </c>
      <c r="R912" s="28"/>
      <c r="S912" s="28"/>
      <c r="T912" s="28"/>
      <c r="U912" s="28" t="s">
        <v>3748</v>
      </c>
      <c r="V912" s="28" t="s">
        <v>3748</v>
      </c>
      <c r="W912" s="34">
        <v>43614</v>
      </c>
      <c r="X912" s="34">
        <v>43705</v>
      </c>
      <c r="Y912" s="36">
        <v>127900</v>
      </c>
      <c r="Z912" s="36">
        <v>127900</v>
      </c>
      <c r="AA912" s="34">
        <v>43601</v>
      </c>
      <c r="AB912" s="32"/>
      <c r="AC912" s="36">
        <v>127900</v>
      </c>
      <c r="AD912" s="36"/>
      <c r="AE912" s="28" t="s">
        <v>180</v>
      </c>
      <c r="AF912" s="40">
        <f t="shared" si="0"/>
        <v>29</v>
      </c>
      <c r="AG912" s="40">
        <f t="shared" si="1"/>
        <v>5</v>
      </c>
      <c r="AH912" s="40" t="str">
        <f t="shared" si="2"/>
        <v>02301800110615295</v>
      </c>
      <c r="AI912" s="44">
        <f t="shared" si="3"/>
        <v>127900</v>
      </c>
      <c r="AJ912" s="47">
        <f>IF(AD912&lt;10000,IFERROR(VLOOKUP(AH912,'BK06'!$X$9:$Y$1196,2,0),""),AD912)</f>
        <v>127900</v>
      </c>
      <c r="AK912" s="49" t="str">
        <f>IFERROR(VLOOKUP(AH912,'BK06'!$X$9:$Z$1164,3,0),"")</f>
        <v>AC/018P-0350667</v>
      </c>
      <c r="AL912" s="40"/>
      <c r="AM912" s="51" t="str">
        <f t="shared" si="14"/>
        <v>QK co HDBH so 02301800110615 can phai dong phi 127900d vao ngay 29/5. Vui long lien he TVV de duoc ho tro thu phi!</v>
      </c>
      <c r="AN912" s="54" t="str">
        <f t="shared" si="5"/>
        <v/>
      </c>
    </row>
    <row r="913" spans="1:40" ht="13.5" customHeight="1">
      <c r="A913" s="25">
        <v>908</v>
      </c>
      <c r="B913" s="28" t="s">
        <v>74</v>
      </c>
      <c r="C913" s="28"/>
      <c r="D913" s="32" t="s">
        <v>80</v>
      </c>
      <c r="E913" s="28" t="s">
        <v>82</v>
      </c>
      <c r="F913" s="32" t="s">
        <v>7749</v>
      </c>
      <c r="G913" s="28" t="s">
        <v>98</v>
      </c>
      <c r="H913" s="32" t="s">
        <v>9952</v>
      </c>
      <c r="I913" s="28" t="s">
        <v>111</v>
      </c>
      <c r="J913" s="32" t="s">
        <v>3468</v>
      </c>
      <c r="K913" s="28" t="s">
        <v>3467</v>
      </c>
      <c r="L913" s="28" t="s">
        <v>4116</v>
      </c>
      <c r="M913" s="34">
        <v>40995</v>
      </c>
      <c r="N913" s="34"/>
      <c r="O913" s="28" t="s">
        <v>3763</v>
      </c>
      <c r="P913" s="28" t="s">
        <v>3764</v>
      </c>
      <c r="Q913" s="28" t="s">
        <v>10078</v>
      </c>
      <c r="R913" s="28"/>
      <c r="S913" s="28"/>
      <c r="T913" s="28" t="s">
        <v>10079</v>
      </c>
      <c r="U913" s="28" t="s">
        <v>3762</v>
      </c>
      <c r="V913" s="28"/>
      <c r="W913" s="34">
        <v>43615</v>
      </c>
      <c r="X913" s="34">
        <v>43798</v>
      </c>
      <c r="Y913" s="36">
        <v>3000000</v>
      </c>
      <c r="Z913" s="36">
        <v>3000000</v>
      </c>
      <c r="AA913" s="34"/>
      <c r="AB913" s="32"/>
      <c r="AC913" s="36"/>
      <c r="AD913" s="36"/>
      <c r="AE913" s="28" t="s">
        <v>95</v>
      </c>
      <c r="AF913" s="40">
        <f t="shared" si="0"/>
        <v>30</v>
      </c>
      <c r="AG913" s="40">
        <f t="shared" si="1"/>
        <v>5</v>
      </c>
      <c r="AH913" s="40" t="str">
        <f t="shared" si="2"/>
        <v>568244549305</v>
      </c>
      <c r="AI913" s="44">
        <f t="shared" si="3"/>
        <v>3000000</v>
      </c>
      <c r="AJ913" s="47">
        <f>IF(AD913&lt;10000,IFERROR(VLOOKUP(AH913,'BK06'!$X$9:$Y$1196,2,0),""),AD913)</f>
        <v>3000000</v>
      </c>
      <c r="AK913" s="49" t="str">
        <f>IFERROR(VLOOKUP(AH913,'BK06'!$X$9:$Z$1164,3,0),"")</f>
        <v>AC/018P-0350670</v>
      </c>
      <c r="AL913" s="40"/>
      <c r="AM913" s="51" t="str">
        <f t="shared" si="14"/>
        <v>QK co HDBH so 568244549 can phai dong phi 3000000d vao ngay 30/5. Vui long lien he TVV de duoc ho tro thu phi!</v>
      </c>
      <c r="AN913" s="54" t="str">
        <f t="shared" si="5"/>
        <v>01679 537 928</v>
      </c>
    </row>
    <row r="914" spans="1:40" ht="13.5" customHeight="1">
      <c r="A914" s="25">
        <v>909</v>
      </c>
      <c r="B914" s="28" t="s">
        <v>74</v>
      </c>
      <c r="C914" s="28"/>
      <c r="D914" s="32" t="s">
        <v>80</v>
      </c>
      <c r="E914" s="28" t="s">
        <v>82</v>
      </c>
      <c r="F914" s="32" t="s">
        <v>7749</v>
      </c>
      <c r="G914" s="28" t="s">
        <v>98</v>
      </c>
      <c r="H914" s="32" t="s">
        <v>9952</v>
      </c>
      <c r="I914" s="28" t="s">
        <v>111</v>
      </c>
      <c r="J914" s="32" t="s">
        <v>3468</v>
      </c>
      <c r="K914" s="28" t="s">
        <v>3467</v>
      </c>
      <c r="L914" s="28" t="s">
        <v>4116</v>
      </c>
      <c r="M914" s="34">
        <v>40995</v>
      </c>
      <c r="N914" s="34"/>
      <c r="O914" s="28" t="s">
        <v>3759</v>
      </c>
      <c r="P914" s="28" t="s">
        <v>3760</v>
      </c>
      <c r="Q914" s="28" t="s">
        <v>10080</v>
      </c>
      <c r="R914" s="28"/>
      <c r="S914" s="28"/>
      <c r="T914" s="28" t="s">
        <v>10081</v>
      </c>
      <c r="U914" s="28" t="s">
        <v>3758</v>
      </c>
      <c r="V914" s="28"/>
      <c r="W914" s="34">
        <v>43615</v>
      </c>
      <c r="X914" s="34">
        <v>43980</v>
      </c>
      <c r="Y914" s="36">
        <v>8182576</v>
      </c>
      <c r="Z914" s="36">
        <v>8182576</v>
      </c>
      <c r="AA914" s="34"/>
      <c r="AB914" s="32"/>
      <c r="AC914" s="36"/>
      <c r="AD914" s="36"/>
      <c r="AE914" s="28" t="s">
        <v>95</v>
      </c>
      <c r="AF914" s="40">
        <f t="shared" si="0"/>
        <v>30</v>
      </c>
      <c r="AG914" s="40">
        <f t="shared" si="1"/>
        <v>5</v>
      </c>
      <c r="AH914" s="40" t="str">
        <f t="shared" si="2"/>
        <v>568244533305</v>
      </c>
      <c r="AI914" s="44">
        <f t="shared" si="3"/>
        <v>8182576</v>
      </c>
      <c r="AJ914" s="47">
        <f>IF(AD914&lt;10000,IFERROR(VLOOKUP(AH914,'BK06'!$X$9:$Y$1196,2,0),""),AD914)</f>
        <v>8182576</v>
      </c>
      <c r="AK914" s="49">
        <f>IFERROR(VLOOKUP(AH914,'BK06'!$X$9:$Z$1164,3,0),"")</f>
        <v>0</v>
      </c>
      <c r="AL914" s="40"/>
      <c r="AM914" s="51" t="str">
        <f t="shared" si="14"/>
        <v>QK co HDBH so 568244533 can phai dong phi 8182576d vao ngay 30/5. Vui long lien he TVV de duoc ho tro thu phi!</v>
      </c>
      <c r="AN914" s="54" t="str">
        <f t="shared" si="5"/>
        <v>0973615438</v>
      </c>
    </row>
    <row r="915" spans="1:40" ht="13.5" customHeight="1">
      <c r="A915" s="25">
        <v>910</v>
      </c>
      <c r="B915" s="28" t="s">
        <v>74</v>
      </c>
      <c r="C915" s="28"/>
      <c r="D915" s="32" t="s">
        <v>80</v>
      </c>
      <c r="E915" s="28" t="s">
        <v>82</v>
      </c>
      <c r="F915" s="32" t="s">
        <v>7749</v>
      </c>
      <c r="G915" s="28" t="s">
        <v>98</v>
      </c>
      <c r="H915" s="32" t="s">
        <v>9952</v>
      </c>
      <c r="I915" s="28" t="s">
        <v>111</v>
      </c>
      <c r="J915" s="32" t="s">
        <v>3468</v>
      </c>
      <c r="K915" s="28" t="s">
        <v>3467</v>
      </c>
      <c r="L915" s="28" t="s">
        <v>4116</v>
      </c>
      <c r="M915" s="34">
        <v>40995</v>
      </c>
      <c r="N915" s="34"/>
      <c r="O915" s="28" t="s">
        <v>3755</v>
      </c>
      <c r="P915" s="28" t="s">
        <v>3756</v>
      </c>
      <c r="Q915" s="28" t="s">
        <v>10050</v>
      </c>
      <c r="R915" s="28"/>
      <c r="S915" s="28"/>
      <c r="T915" s="28"/>
      <c r="U915" s="28" t="s">
        <v>3753</v>
      </c>
      <c r="V915" s="28" t="s">
        <v>3753</v>
      </c>
      <c r="W915" s="34">
        <v>43615</v>
      </c>
      <c r="X915" s="34">
        <v>43645</v>
      </c>
      <c r="Y915" s="36">
        <v>43000</v>
      </c>
      <c r="Z915" s="36">
        <v>43000</v>
      </c>
      <c r="AA915" s="34">
        <v>43601</v>
      </c>
      <c r="AB915" s="32"/>
      <c r="AC915" s="36">
        <v>43000</v>
      </c>
      <c r="AD915" s="36"/>
      <c r="AE915" s="28" t="s">
        <v>180</v>
      </c>
      <c r="AF915" s="40">
        <f t="shared" si="0"/>
        <v>30</v>
      </c>
      <c r="AG915" s="40">
        <f t="shared" si="1"/>
        <v>5</v>
      </c>
      <c r="AH915" s="40" t="str">
        <f t="shared" si="2"/>
        <v>02301800188775305</v>
      </c>
      <c r="AI915" s="44">
        <f t="shared" si="3"/>
        <v>43000</v>
      </c>
      <c r="AJ915" s="47">
        <f>IF(AD915&lt;10000,IFERROR(VLOOKUP(AH915,'BK06'!$X$9:$Y$1196,2,0),""),AD915)</f>
        <v>43000</v>
      </c>
      <c r="AK915" s="49">
        <f>IFERROR(VLOOKUP(AH915,'BK06'!$X$9:$Z$1164,3,0),"")</f>
        <v>0</v>
      </c>
      <c r="AL915" s="40"/>
      <c r="AM915" s="51" t="str">
        <f t="shared" si="14"/>
        <v>QK co HDBH so 02301800188775 can phai dong phi 43000d vao ngay 30/5. Vui long lien he TVV de duoc ho tro thu phi!</v>
      </c>
      <c r="AN915" s="54" t="str">
        <f t="shared" si="5"/>
        <v/>
      </c>
    </row>
    <row r="916" spans="1:40" ht="13.5" customHeight="1">
      <c r="A916" s="25">
        <v>911</v>
      </c>
      <c r="B916" s="28" t="s">
        <v>74</v>
      </c>
      <c r="C916" s="28"/>
      <c r="D916" s="32" t="s">
        <v>80</v>
      </c>
      <c r="E916" s="28" t="s">
        <v>82</v>
      </c>
      <c r="F916" s="32" t="s">
        <v>7749</v>
      </c>
      <c r="G916" s="28" t="s">
        <v>98</v>
      </c>
      <c r="H916" s="32" t="s">
        <v>9952</v>
      </c>
      <c r="I916" s="28" t="s">
        <v>111</v>
      </c>
      <c r="J916" s="32" t="s">
        <v>3468</v>
      </c>
      <c r="K916" s="28" t="s">
        <v>3467</v>
      </c>
      <c r="L916" s="28" t="s">
        <v>4116</v>
      </c>
      <c r="M916" s="34">
        <v>40995</v>
      </c>
      <c r="N916" s="34"/>
      <c r="O916" s="28" t="s">
        <v>3769</v>
      </c>
      <c r="P916" s="28" t="s">
        <v>3770</v>
      </c>
      <c r="Q916" s="28" t="s">
        <v>10082</v>
      </c>
      <c r="R916" s="28"/>
      <c r="S916" s="28"/>
      <c r="T916" s="28" t="s">
        <v>10083</v>
      </c>
      <c r="U916" s="28" t="s">
        <v>3768</v>
      </c>
      <c r="V916" s="28"/>
      <c r="W916" s="34">
        <v>43616</v>
      </c>
      <c r="X916" s="34">
        <v>43645</v>
      </c>
      <c r="Y916" s="36">
        <v>529010</v>
      </c>
      <c r="Z916" s="36">
        <v>529010</v>
      </c>
      <c r="AA916" s="34">
        <v>43602</v>
      </c>
      <c r="AB916" s="32"/>
      <c r="AC916" s="36">
        <v>529010</v>
      </c>
      <c r="AD916" s="36"/>
      <c r="AE916" s="28" t="s">
        <v>95</v>
      </c>
      <c r="AF916" s="40">
        <f t="shared" si="0"/>
        <v>31</v>
      </c>
      <c r="AG916" s="40">
        <f t="shared" si="1"/>
        <v>5</v>
      </c>
      <c r="AH916" s="40" t="str">
        <f t="shared" si="2"/>
        <v>568140868315</v>
      </c>
      <c r="AI916" s="44">
        <f t="shared" si="3"/>
        <v>529010</v>
      </c>
      <c r="AJ916" s="47">
        <f>IF(AD916&lt;10000,IFERROR(VLOOKUP(AH916,'BK06'!$X$9:$Y$1196,2,0),""),AD916)</f>
        <v>529010</v>
      </c>
      <c r="AK916" s="49" t="str">
        <f>IFERROR(VLOOKUP(AH916,'BK06'!$X$9:$Z$1164,3,0),"")</f>
        <v>AC/018P-0350671</v>
      </c>
      <c r="AL916" s="40"/>
      <c r="AM916" s="51" t="str">
        <f t="shared" si="14"/>
        <v>QK co HDBH so 568140868 can phai dong phi 529010d vao ngay 31/5. Vui long lien he TVV de duoc ho tro thu phi!</v>
      </c>
      <c r="AN916" s="54" t="str">
        <f t="shared" si="5"/>
        <v>0915345609</v>
      </c>
    </row>
    <row r="917" spans="1:40" ht="13.5" customHeight="1">
      <c r="A917" s="25">
        <v>912</v>
      </c>
      <c r="B917" s="28" t="s">
        <v>74</v>
      </c>
      <c r="C917" s="28"/>
      <c r="D917" s="32" t="s">
        <v>80</v>
      </c>
      <c r="E917" s="28" t="s">
        <v>82</v>
      </c>
      <c r="F917" s="32" t="s">
        <v>7749</v>
      </c>
      <c r="G917" s="28" t="s">
        <v>98</v>
      </c>
      <c r="H917" s="32" t="s">
        <v>10084</v>
      </c>
      <c r="I917" s="28" t="s">
        <v>164</v>
      </c>
      <c r="J917" s="32" t="s">
        <v>559</v>
      </c>
      <c r="K917" s="28" t="s">
        <v>558</v>
      </c>
      <c r="L917" s="28" t="s">
        <v>4718</v>
      </c>
      <c r="M917" s="34">
        <v>36004</v>
      </c>
      <c r="N917" s="34"/>
      <c r="O917" s="28" t="s">
        <v>10085</v>
      </c>
      <c r="P917" s="28" t="s">
        <v>10086</v>
      </c>
      <c r="Q917" s="28" t="s">
        <v>7847</v>
      </c>
      <c r="R917" s="28"/>
      <c r="S917" s="28"/>
      <c r="T917" s="28" t="s">
        <v>10087</v>
      </c>
      <c r="U917" s="28" t="s">
        <v>10088</v>
      </c>
      <c r="V917" s="28"/>
      <c r="W917" s="34">
        <v>43558</v>
      </c>
      <c r="X917" s="34">
        <v>43648</v>
      </c>
      <c r="Y917" s="36">
        <v>1500000</v>
      </c>
      <c r="Z917" s="36"/>
      <c r="AA917" s="34"/>
      <c r="AB917" s="32"/>
      <c r="AC917" s="36">
        <v>1500000</v>
      </c>
      <c r="AD917" s="36"/>
      <c r="AE917" s="28" t="s">
        <v>95</v>
      </c>
      <c r="AF917" s="40">
        <f t="shared" si="0"/>
        <v>3</v>
      </c>
      <c r="AG917" s="40">
        <f t="shared" si="1"/>
        <v>4</v>
      </c>
      <c r="AH917" s="40" t="str">
        <f t="shared" si="2"/>
        <v>56809568634</v>
      </c>
      <c r="AI917" s="44">
        <f t="shared" si="3"/>
        <v>1500000</v>
      </c>
      <c r="AJ917" s="47" t="str">
        <f>IF(AD917&lt;10000,IFERROR(VLOOKUP(AH917,'BK06'!$X$9:$Y$1196,2,0),""),AD917)</f>
        <v/>
      </c>
      <c r="AK917" s="49" t="str">
        <f>IFERROR(VLOOKUP(AH917,'BK06'!$X$9:$Z$1164,3,0),"")</f>
        <v/>
      </c>
      <c r="AL917" s="40"/>
      <c r="AM917" s="51" t="str">
        <f t="shared" si="14"/>
        <v>QK co HDBH so 568095686 can phai dong phi 1500000d vao ngay 3/4. Vui long lien he TVV de duoc ho tro thu phi!</v>
      </c>
      <c r="AN917" s="54" t="str">
        <f t="shared" si="5"/>
        <v>01698389685</v>
      </c>
    </row>
    <row r="918" spans="1:40" ht="13.5" customHeight="1">
      <c r="A918" s="25">
        <v>913</v>
      </c>
      <c r="B918" s="28" t="s">
        <v>74</v>
      </c>
      <c r="C918" s="28"/>
      <c r="D918" s="32" t="s">
        <v>80</v>
      </c>
      <c r="E918" s="28" t="s">
        <v>82</v>
      </c>
      <c r="F918" s="32" t="s">
        <v>7749</v>
      </c>
      <c r="G918" s="28" t="s">
        <v>98</v>
      </c>
      <c r="H918" s="32" t="s">
        <v>10084</v>
      </c>
      <c r="I918" s="28" t="s">
        <v>164</v>
      </c>
      <c r="J918" s="32" t="s">
        <v>559</v>
      </c>
      <c r="K918" s="28" t="s">
        <v>558</v>
      </c>
      <c r="L918" s="28" t="s">
        <v>4718</v>
      </c>
      <c r="M918" s="34">
        <v>36004</v>
      </c>
      <c r="N918" s="34"/>
      <c r="O918" s="28" t="s">
        <v>562</v>
      </c>
      <c r="P918" s="28" t="s">
        <v>563</v>
      </c>
      <c r="Q918" s="28" t="s">
        <v>10089</v>
      </c>
      <c r="R918" s="28"/>
      <c r="S918" s="28" t="s">
        <v>10090</v>
      </c>
      <c r="T918" s="28"/>
      <c r="U918" s="28" t="s">
        <v>560</v>
      </c>
      <c r="V918" s="28" t="s">
        <v>560</v>
      </c>
      <c r="W918" s="34">
        <v>43580</v>
      </c>
      <c r="X918" s="34">
        <v>43762</v>
      </c>
      <c r="Y918" s="36">
        <v>2409200</v>
      </c>
      <c r="Z918" s="36">
        <v>2409200</v>
      </c>
      <c r="AA918" s="34">
        <v>43594</v>
      </c>
      <c r="AB918" s="32"/>
      <c r="AC918" s="36">
        <v>2409200</v>
      </c>
      <c r="AD918" s="36"/>
      <c r="AE918" s="28" t="s">
        <v>180</v>
      </c>
      <c r="AF918" s="40">
        <f t="shared" si="0"/>
        <v>25</v>
      </c>
      <c r="AG918" s="40">
        <f t="shared" si="1"/>
        <v>4</v>
      </c>
      <c r="AH918" s="40" t="str">
        <f t="shared" si="2"/>
        <v>02301800227504254</v>
      </c>
      <c r="AI918" s="44">
        <f t="shared" si="3"/>
        <v>2409200</v>
      </c>
      <c r="AJ918" s="47">
        <f>IF(AD918&lt;10000,IFERROR(VLOOKUP(AH918,'BK06'!$X$9:$Y$1196,2,0),""),AD918)</f>
        <v>2409200</v>
      </c>
      <c r="AK918" s="49" t="str">
        <f>IFERROR(VLOOKUP(AH918,'BK06'!$X$9:$Z$1164,3,0),"")</f>
        <v>AC/018P-0349330</v>
      </c>
      <c r="AL918" s="40"/>
      <c r="AM918" s="51" t="str">
        <f t="shared" si="14"/>
        <v>QK co HDBH so 02301800227504 can phai dong phi 2409200d vao ngay 25/4. Vui long lien he TVV de duoc ho tro thu phi!</v>
      </c>
      <c r="AN918" s="54" t="str">
        <f t="shared" si="5"/>
        <v>881783</v>
      </c>
    </row>
    <row r="919" spans="1:40" ht="13.5" customHeight="1">
      <c r="A919" s="25">
        <v>914</v>
      </c>
      <c r="B919" s="28" t="s">
        <v>74</v>
      </c>
      <c r="C919" s="28"/>
      <c r="D919" s="32" t="s">
        <v>80</v>
      </c>
      <c r="E919" s="28" t="s">
        <v>82</v>
      </c>
      <c r="F919" s="32" t="s">
        <v>7749</v>
      </c>
      <c r="G919" s="28" t="s">
        <v>98</v>
      </c>
      <c r="H919" s="32" t="s">
        <v>10084</v>
      </c>
      <c r="I919" s="28" t="s">
        <v>164</v>
      </c>
      <c r="J919" s="32" t="s">
        <v>559</v>
      </c>
      <c r="K919" s="28" t="s">
        <v>558</v>
      </c>
      <c r="L919" s="28" t="s">
        <v>4718</v>
      </c>
      <c r="M919" s="34">
        <v>36004</v>
      </c>
      <c r="N919" s="34"/>
      <c r="O919" s="28" t="s">
        <v>572</v>
      </c>
      <c r="P919" s="28" t="s">
        <v>573</v>
      </c>
      <c r="Q919" s="28" t="s">
        <v>10091</v>
      </c>
      <c r="R919" s="28" t="s">
        <v>10092</v>
      </c>
      <c r="S919" s="28"/>
      <c r="T919" s="28"/>
      <c r="U919" s="28" t="s">
        <v>570</v>
      </c>
      <c r="V919" s="28" t="s">
        <v>570</v>
      </c>
      <c r="W919" s="34">
        <v>43580</v>
      </c>
      <c r="X919" s="34">
        <v>43945</v>
      </c>
      <c r="Y919" s="36">
        <v>6171900</v>
      </c>
      <c r="Z919" s="36">
        <v>6171900</v>
      </c>
      <c r="AA919" s="34">
        <v>43603</v>
      </c>
      <c r="AB919" s="32"/>
      <c r="AC919" s="36">
        <v>6171900</v>
      </c>
      <c r="AD919" s="36"/>
      <c r="AE919" s="28" t="s">
        <v>180</v>
      </c>
      <c r="AF919" s="40">
        <f t="shared" si="0"/>
        <v>25</v>
      </c>
      <c r="AG919" s="40">
        <f t="shared" si="1"/>
        <v>4</v>
      </c>
      <c r="AH919" s="40" t="str">
        <f t="shared" si="2"/>
        <v>05701800041648254</v>
      </c>
      <c r="AI919" s="44">
        <f t="shared" si="3"/>
        <v>6171900</v>
      </c>
      <c r="AJ919" s="47">
        <f>IF(AD919&lt;10000,IFERROR(VLOOKUP(AH919,'BK06'!$X$9:$Y$1196,2,0),""),AD919)</f>
        <v>6171900</v>
      </c>
      <c r="AK919" s="49" t="str">
        <f>IFERROR(VLOOKUP(AH919,'BK06'!$X$9:$Z$1164,3,0),"")</f>
        <v>AC/018P-0349331</v>
      </c>
      <c r="AL919" s="40"/>
      <c r="AM919" s="51" t="str">
        <f t="shared" si="14"/>
        <v>QK co HDBH so 05701800041648 can phai dong phi 6171900d vao ngay 25/4. Vui long lien he TVV de duoc ho tro thu phi!</v>
      </c>
      <c r="AN919" s="54" t="str">
        <f t="shared" si="5"/>
        <v>0767162342</v>
      </c>
    </row>
    <row r="920" spans="1:40" ht="13.5" customHeight="1">
      <c r="A920" s="25">
        <v>915</v>
      </c>
      <c r="B920" s="28" t="s">
        <v>74</v>
      </c>
      <c r="C920" s="28"/>
      <c r="D920" s="32" t="s">
        <v>80</v>
      </c>
      <c r="E920" s="28" t="s">
        <v>82</v>
      </c>
      <c r="F920" s="32" t="s">
        <v>7749</v>
      </c>
      <c r="G920" s="28" t="s">
        <v>98</v>
      </c>
      <c r="H920" s="32" t="s">
        <v>10084</v>
      </c>
      <c r="I920" s="28" t="s">
        <v>164</v>
      </c>
      <c r="J920" s="32" t="s">
        <v>559</v>
      </c>
      <c r="K920" s="28" t="s">
        <v>558</v>
      </c>
      <c r="L920" s="28" t="s">
        <v>4718</v>
      </c>
      <c r="M920" s="34">
        <v>36004</v>
      </c>
      <c r="N920" s="34"/>
      <c r="O920" s="28" t="s">
        <v>10093</v>
      </c>
      <c r="P920" s="28" t="s">
        <v>10094</v>
      </c>
      <c r="Q920" s="28" t="s">
        <v>10095</v>
      </c>
      <c r="R920" s="28"/>
      <c r="S920" s="28"/>
      <c r="T920" s="28"/>
      <c r="U920" s="28" t="s">
        <v>10096</v>
      </c>
      <c r="V920" s="28"/>
      <c r="W920" s="34">
        <v>43584</v>
      </c>
      <c r="X920" s="34">
        <v>43613</v>
      </c>
      <c r="Y920" s="36">
        <v>197500</v>
      </c>
      <c r="Z920" s="36"/>
      <c r="AA920" s="34"/>
      <c r="AB920" s="32"/>
      <c r="AC920" s="36">
        <v>197500</v>
      </c>
      <c r="AD920" s="36"/>
      <c r="AE920" s="28" t="s">
        <v>180</v>
      </c>
      <c r="AF920" s="40">
        <f t="shared" si="0"/>
        <v>29</v>
      </c>
      <c r="AG920" s="40">
        <f t="shared" si="1"/>
        <v>4</v>
      </c>
      <c r="AH920" s="40" t="str">
        <f t="shared" si="2"/>
        <v>02301800233727294</v>
      </c>
      <c r="AI920" s="44">
        <f t="shared" si="3"/>
        <v>197500</v>
      </c>
      <c r="AJ920" s="47" t="str">
        <f>IF(AD920&lt;10000,IFERROR(VLOOKUP(AH920,'BK06'!$X$9:$Y$1196,2,0),""),AD920)</f>
        <v/>
      </c>
      <c r="AK920" s="49" t="str">
        <f>IFERROR(VLOOKUP(AH920,'BK06'!$X$9:$Z$1164,3,0),"")</f>
        <v/>
      </c>
      <c r="AL920" s="40"/>
      <c r="AM920" s="51"/>
      <c r="AN920" s="54" t="str">
        <f t="shared" si="5"/>
        <v/>
      </c>
    </row>
    <row r="921" spans="1:40" ht="13.5" customHeight="1">
      <c r="A921" s="25">
        <v>916</v>
      </c>
      <c r="B921" s="28" t="s">
        <v>74</v>
      </c>
      <c r="C921" s="28"/>
      <c r="D921" s="32" t="s">
        <v>80</v>
      </c>
      <c r="E921" s="28" t="s">
        <v>82</v>
      </c>
      <c r="F921" s="32" t="s">
        <v>7749</v>
      </c>
      <c r="G921" s="28" t="s">
        <v>98</v>
      </c>
      <c r="H921" s="32" t="s">
        <v>10084</v>
      </c>
      <c r="I921" s="28" t="s">
        <v>164</v>
      </c>
      <c r="J921" s="32" t="s">
        <v>559</v>
      </c>
      <c r="K921" s="28" t="s">
        <v>558</v>
      </c>
      <c r="L921" s="28" t="s">
        <v>4718</v>
      </c>
      <c r="M921" s="34">
        <v>36004</v>
      </c>
      <c r="N921" s="34"/>
      <c r="O921" s="28" t="s">
        <v>10097</v>
      </c>
      <c r="P921" s="28" t="s">
        <v>3114</v>
      </c>
      <c r="Q921" s="28" t="s">
        <v>8445</v>
      </c>
      <c r="R921" s="28"/>
      <c r="S921" s="28"/>
      <c r="T921" s="28" t="s">
        <v>10098</v>
      </c>
      <c r="U921" s="28" t="s">
        <v>10099</v>
      </c>
      <c r="V921" s="28"/>
      <c r="W921" s="34">
        <v>43588</v>
      </c>
      <c r="X921" s="34">
        <v>43618</v>
      </c>
      <c r="Y921" s="36">
        <v>1000367</v>
      </c>
      <c r="Z921" s="36"/>
      <c r="AA921" s="34"/>
      <c r="AB921" s="32"/>
      <c r="AC921" s="36">
        <v>1000367</v>
      </c>
      <c r="AD921" s="36"/>
      <c r="AE921" s="28" t="s">
        <v>95</v>
      </c>
      <c r="AF921" s="40">
        <f t="shared" si="0"/>
        <v>3</v>
      </c>
      <c r="AG921" s="40">
        <f t="shared" si="1"/>
        <v>5</v>
      </c>
      <c r="AH921" s="40" t="str">
        <f t="shared" si="2"/>
        <v>56874335435</v>
      </c>
      <c r="AI921" s="44">
        <f t="shared" si="3"/>
        <v>1000367</v>
      </c>
      <c r="AJ921" s="47" t="str">
        <f>IF(AD921&lt;10000,IFERROR(VLOOKUP(AH921,'BK06'!$X$9:$Y$1196,2,0),""),AD921)</f>
        <v/>
      </c>
      <c r="AK921" s="49" t="str">
        <f>IFERROR(VLOOKUP(AH921,'BK06'!$X$9:$Z$1164,3,0),"")</f>
        <v/>
      </c>
      <c r="AL921" s="40"/>
      <c r="AM921" s="51" t="str">
        <f t="shared" ref="AM921:AM962" si="15">CONCATENATE("QK co HDBH so ",O921," can phai dong phi ",Y921,"d vao ngay ",AF921,"/",AG921,". Vui long lien he TVV de duoc ho tro thu phi","!")</f>
        <v>QK co HDBH so 568743354 can phai dong phi 1000367d vao ngay 3/5. Vui long lien he TVV de duoc ho tro thu phi!</v>
      </c>
      <c r="AN921" s="54" t="str">
        <f t="shared" si="5"/>
        <v>01695835330</v>
      </c>
    </row>
    <row r="922" spans="1:40" ht="13.5" customHeight="1">
      <c r="A922" s="25">
        <v>917</v>
      </c>
      <c r="B922" s="28" t="s">
        <v>74</v>
      </c>
      <c r="C922" s="28"/>
      <c r="D922" s="32" t="s">
        <v>80</v>
      </c>
      <c r="E922" s="28" t="s">
        <v>82</v>
      </c>
      <c r="F922" s="32" t="s">
        <v>7749</v>
      </c>
      <c r="G922" s="28" t="s">
        <v>98</v>
      </c>
      <c r="H922" s="32" t="s">
        <v>10084</v>
      </c>
      <c r="I922" s="28" t="s">
        <v>164</v>
      </c>
      <c r="J922" s="32" t="s">
        <v>559</v>
      </c>
      <c r="K922" s="28" t="s">
        <v>558</v>
      </c>
      <c r="L922" s="28" t="s">
        <v>4718</v>
      </c>
      <c r="M922" s="34">
        <v>36004</v>
      </c>
      <c r="N922" s="34"/>
      <c r="O922" s="28" t="s">
        <v>10100</v>
      </c>
      <c r="P922" s="28" t="s">
        <v>10101</v>
      </c>
      <c r="Q922" s="28" t="s">
        <v>10102</v>
      </c>
      <c r="R922" s="28" t="s">
        <v>10103</v>
      </c>
      <c r="S922" s="28"/>
      <c r="T922" s="28"/>
      <c r="U922" s="28" t="s">
        <v>10104</v>
      </c>
      <c r="V922" s="28"/>
      <c r="W922" s="34">
        <v>43589</v>
      </c>
      <c r="X922" s="34">
        <v>43680</v>
      </c>
      <c r="Y922" s="36">
        <v>2002600</v>
      </c>
      <c r="Z922" s="36"/>
      <c r="AA922" s="34"/>
      <c r="AB922" s="32"/>
      <c r="AC922" s="36">
        <v>2002600</v>
      </c>
      <c r="AD922" s="36"/>
      <c r="AE922" s="28" t="s">
        <v>180</v>
      </c>
      <c r="AF922" s="40">
        <f t="shared" si="0"/>
        <v>4</v>
      </c>
      <c r="AG922" s="40">
        <f t="shared" si="1"/>
        <v>5</v>
      </c>
      <c r="AH922" s="40" t="str">
        <f t="shared" si="2"/>
        <v>0570180002342245</v>
      </c>
      <c r="AI922" s="44">
        <f t="shared" si="3"/>
        <v>2002600</v>
      </c>
      <c r="AJ922" s="47" t="str">
        <f>IF(AD922&lt;10000,IFERROR(VLOOKUP(AH922,'BK06'!$X$9:$Y$1196,2,0),""),AD922)</f>
        <v/>
      </c>
      <c r="AK922" s="49" t="str">
        <f>IFERROR(VLOOKUP(AH922,'BK06'!$X$9:$Z$1164,3,0),"")</f>
        <v/>
      </c>
      <c r="AL922" s="40"/>
      <c r="AM922" s="51" t="str">
        <f t="shared" si="15"/>
        <v>QK co HDBH so 05701800023422 can phai dong phi 2002600d vao ngay 4/5. Vui long lien he TVV de duoc ho tro thu phi!</v>
      </c>
      <c r="AN922" s="54" t="str">
        <f t="shared" si="5"/>
        <v>0903459586</v>
      </c>
    </row>
    <row r="923" spans="1:40" ht="13.5" customHeight="1">
      <c r="A923" s="25">
        <v>918</v>
      </c>
      <c r="B923" s="28" t="s">
        <v>74</v>
      </c>
      <c r="C923" s="28"/>
      <c r="D923" s="32" t="s">
        <v>80</v>
      </c>
      <c r="E923" s="28" t="s">
        <v>82</v>
      </c>
      <c r="F923" s="32" t="s">
        <v>7749</v>
      </c>
      <c r="G923" s="28" t="s">
        <v>98</v>
      </c>
      <c r="H923" s="32" t="s">
        <v>10084</v>
      </c>
      <c r="I923" s="28" t="s">
        <v>164</v>
      </c>
      <c r="J923" s="32" t="s">
        <v>559</v>
      </c>
      <c r="K923" s="28" t="s">
        <v>558</v>
      </c>
      <c r="L923" s="28" t="s">
        <v>4718</v>
      </c>
      <c r="M923" s="34">
        <v>36004</v>
      </c>
      <c r="N923" s="34"/>
      <c r="O923" s="28" t="s">
        <v>10105</v>
      </c>
      <c r="P923" s="28" t="s">
        <v>2098</v>
      </c>
      <c r="Q923" s="28" t="s">
        <v>10106</v>
      </c>
      <c r="R923" s="28"/>
      <c r="S923" s="28"/>
      <c r="T923" s="28" t="s">
        <v>10107</v>
      </c>
      <c r="U923" s="28" t="s">
        <v>10108</v>
      </c>
      <c r="V923" s="28"/>
      <c r="W923" s="34">
        <v>43591</v>
      </c>
      <c r="X923" s="34">
        <v>43956</v>
      </c>
      <c r="Y923" s="36">
        <v>5188690</v>
      </c>
      <c r="Z923" s="36"/>
      <c r="AA923" s="34"/>
      <c r="AB923" s="32"/>
      <c r="AC923" s="36">
        <v>5188690</v>
      </c>
      <c r="AD923" s="36"/>
      <c r="AE923" s="28" t="s">
        <v>95</v>
      </c>
      <c r="AF923" s="40">
        <f t="shared" si="0"/>
        <v>6</v>
      </c>
      <c r="AG923" s="40">
        <f t="shared" si="1"/>
        <v>5</v>
      </c>
      <c r="AH923" s="40" t="str">
        <f t="shared" si="2"/>
        <v>56823479165</v>
      </c>
      <c r="AI923" s="44">
        <f t="shared" si="3"/>
        <v>5188690</v>
      </c>
      <c r="AJ923" s="47" t="str">
        <f>IF(AD923&lt;10000,IFERROR(VLOOKUP(AH923,'BK06'!$X$9:$Y$1196,2,0),""),AD923)</f>
        <v/>
      </c>
      <c r="AK923" s="49" t="str">
        <f>IFERROR(VLOOKUP(AH923,'BK06'!$X$9:$Z$1164,3,0),"")</f>
        <v/>
      </c>
      <c r="AL923" s="40"/>
      <c r="AM923" s="51" t="str">
        <f t="shared" si="15"/>
        <v>QK co HDBH so 568234791 can phai dong phi 5188690d vao ngay 6/5. Vui long lien he TVV de duoc ho tro thu phi!</v>
      </c>
      <c r="AN923" s="54" t="str">
        <f t="shared" si="5"/>
        <v>0915529091</v>
      </c>
    </row>
    <row r="924" spans="1:40" ht="13.5" customHeight="1">
      <c r="A924" s="25">
        <v>919</v>
      </c>
      <c r="B924" s="28" t="s">
        <v>74</v>
      </c>
      <c r="C924" s="28"/>
      <c r="D924" s="32" t="s">
        <v>80</v>
      </c>
      <c r="E924" s="28" t="s">
        <v>82</v>
      </c>
      <c r="F924" s="32" t="s">
        <v>7749</v>
      </c>
      <c r="G924" s="28" t="s">
        <v>98</v>
      </c>
      <c r="H924" s="32" t="s">
        <v>10084</v>
      </c>
      <c r="I924" s="28" t="s">
        <v>164</v>
      </c>
      <c r="J924" s="32" t="s">
        <v>559</v>
      </c>
      <c r="K924" s="28" t="s">
        <v>558</v>
      </c>
      <c r="L924" s="28" t="s">
        <v>4718</v>
      </c>
      <c r="M924" s="34">
        <v>36004</v>
      </c>
      <c r="N924" s="34"/>
      <c r="O924" s="28" t="s">
        <v>10109</v>
      </c>
      <c r="P924" s="28" t="s">
        <v>7019</v>
      </c>
      <c r="Q924" s="28" t="s">
        <v>10110</v>
      </c>
      <c r="R924" s="28"/>
      <c r="S924" s="28"/>
      <c r="T924" s="28" t="s">
        <v>10111</v>
      </c>
      <c r="U924" s="28" t="s">
        <v>10112</v>
      </c>
      <c r="V924" s="28"/>
      <c r="W924" s="34">
        <v>43594</v>
      </c>
      <c r="X924" s="34">
        <v>43685</v>
      </c>
      <c r="Y924" s="36">
        <v>1999850</v>
      </c>
      <c r="Z924" s="36"/>
      <c r="AA924" s="34"/>
      <c r="AB924" s="32"/>
      <c r="AC924" s="36">
        <v>1999850</v>
      </c>
      <c r="AD924" s="36"/>
      <c r="AE924" s="28" t="s">
        <v>95</v>
      </c>
      <c r="AF924" s="40">
        <f t="shared" si="0"/>
        <v>9</v>
      </c>
      <c r="AG924" s="40">
        <f t="shared" si="1"/>
        <v>5</v>
      </c>
      <c r="AH924" s="40" t="str">
        <f t="shared" si="2"/>
        <v>56878500395</v>
      </c>
      <c r="AI924" s="44">
        <f t="shared" si="3"/>
        <v>1999850</v>
      </c>
      <c r="AJ924" s="47" t="str">
        <f>IF(AD924&lt;10000,IFERROR(VLOOKUP(AH924,'BK06'!$X$9:$Y$1196,2,0),""),AD924)</f>
        <v/>
      </c>
      <c r="AK924" s="49" t="str">
        <f>IFERROR(VLOOKUP(AH924,'BK06'!$X$9:$Z$1164,3,0),"")</f>
        <v/>
      </c>
      <c r="AL924" s="40"/>
      <c r="AM924" s="51" t="str">
        <f t="shared" si="15"/>
        <v>QK co HDBH so 568785003 can phai dong phi 1999850d vao ngay 9/5. Vui long lien he TVV de duoc ho tro thu phi!</v>
      </c>
      <c r="AN924" s="54" t="str">
        <f t="shared" si="5"/>
        <v>0982288850</v>
      </c>
    </row>
    <row r="925" spans="1:40" ht="13.5" customHeight="1">
      <c r="A925" s="25">
        <v>920</v>
      </c>
      <c r="B925" s="28" t="s">
        <v>74</v>
      </c>
      <c r="C925" s="28"/>
      <c r="D925" s="32" t="s">
        <v>80</v>
      </c>
      <c r="E925" s="28" t="s">
        <v>82</v>
      </c>
      <c r="F925" s="32" t="s">
        <v>7749</v>
      </c>
      <c r="G925" s="28" t="s">
        <v>98</v>
      </c>
      <c r="H925" s="32" t="s">
        <v>10084</v>
      </c>
      <c r="I925" s="28" t="s">
        <v>164</v>
      </c>
      <c r="J925" s="32" t="s">
        <v>559</v>
      </c>
      <c r="K925" s="28" t="s">
        <v>558</v>
      </c>
      <c r="L925" s="28" t="s">
        <v>4718</v>
      </c>
      <c r="M925" s="34">
        <v>36004</v>
      </c>
      <c r="N925" s="34"/>
      <c r="O925" s="28" t="s">
        <v>10113</v>
      </c>
      <c r="P925" s="28" t="s">
        <v>10114</v>
      </c>
      <c r="Q925" s="28" t="s">
        <v>10115</v>
      </c>
      <c r="R925" s="28"/>
      <c r="S925" s="28" t="s">
        <v>10116</v>
      </c>
      <c r="T925" s="28"/>
      <c r="U925" s="28" t="s">
        <v>10117</v>
      </c>
      <c r="V925" s="28"/>
      <c r="W925" s="34">
        <v>43594</v>
      </c>
      <c r="X925" s="34">
        <v>43624</v>
      </c>
      <c r="Y925" s="36">
        <v>210300</v>
      </c>
      <c r="Z925" s="36"/>
      <c r="AA925" s="34"/>
      <c r="AB925" s="32"/>
      <c r="AC925" s="36">
        <v>210300</v>
      </c>
      <c r="AD925" s="36"/>
      <c r="AE925" s="28" t="s">
        <v>180</v>
      </c>
      <c r="AF925" s="40">
        <f t="shared" si="0"/>
        <v>9</v>
      </c>
      <c r="AG925" s="40">
        <f t="shared" si="1"/>
        <v>5</v>
      </c>
      <c r="AH925" s="40" t="str">
        <f t="shared" si="2"/>
        <v>0230180022491695</v>
      </c>
      <c r="AI925" s="44">
        <f t="shared" si="3"/>
        <v>210300</v>
      </c>
      <c r="AJ925" s="47" t="str">
        <f>IF(AD925&lt;10000,IFERROR(VLOOKUP(AH925,'BK06'!$X$9:$Y$1196,2,0),""),AD925)</f>
        <v/>
      </c>
      <c r="AK925" s="49" t="str">
        <f>IFERROR(VLOOKUP(AH925,'BK06'!$X$9:$Z$1164,3,0),"")</f>
        <v/>
      </c>
      <c r="AL925" s="40"/>
      <c r="AM925" s="51" t="str">
        <f t="shared" si="15"/>
        <v>QK co HDBH so 02301800224916 can phai dong phi 210300d vao ngay 9/5. Vui long lien he TVV de duoc ho tro thu phi!</v>
      </c>
      <c r="AN925" s="54" t="str">
        <f t="shared" si="5"/>
        <v>886127</v>
      </c>
    </row>
    <row r="926" spans="1:40" ht="13.5" customHeight="1">
      <c r="A926" s="25">
        <v>921</v>
      </c>
      <c r="B926" s="28" t="s">
        <v>74</v>
      </c>
      <c r="C926" s="28"/>
      <c r="D926" s="32" t="s">
        <v>80</v>
      </c>
      <c r="E926" s="28" t="s">
        <v>82</v>
      </c>
      <c r="F926" s="32" t="s">
        <v>7749</v>
      </c>
      <c r="G926" s="28" t="s">
        <v>98</v>
      </c>
      <c r="H926" s="32" t="s">
        <v>10084</v>
      </c>
      <c r="I926" s="28" t="s">
        <v>164</v>
      </c>
      <c r="J926" s="32" t="s">
        <v>559</v>
      </c>
      <c r="K926" s="28" t="s">
        <v>558</v>
      </c>
      <c r="L926" s="28" t="s">
        <v>4718</v>
      </c>
      <c r="M926" s="34">
        <v>36004</v>
      </c>
      <c r="N926" s="34"/>
      <c r="O926" s="28" t="s">
        <v>3396</v>
      </c>
      <c r="P926" s="28" t="s">
        <v>3397</v>
      </c>
      <c r="Q926" s="28" t="s">
        <v>10118</v>
      </c>
      <c r="R926" s="28"/>
      <c r="S926" s="28"/>
      <c r="T926" s="28" t="s">
        <v>10119</v>
      </c>
      <c r="U926" s="28" t="s">
        <v>3395</v>
      </c>
      <c r="V926" s="28"/>
      <c r="W926" s="34">
        <v>43595</v>
      </c>
      <c r="X926" s="34">
        <v>43778</v>
      </c>
      <c r="Y926" s="36">
        <v>3594080</v>
      </c>
      <c r="Z926" s="36">
        <v>3594080</v>
      </c>
      <c r="AA926" s="34">
        <v>43603</v>
      </c>
      <c r="AB926" s="32"/>
      <c r="AC926" s="36">
        <v>3594080</v>
      </c>
      <c r="AD926" s="36"/>
      <c r="AE926" s="28" t="s">
        <v>95</v>
      </c>
      <c r="AF926" s="40">
        <f t="shared" si="0"/>
        <v>10</v>
      </c>
      <c r="AG926" s="40">
        <f t="shared" si="1"/>
        <v>5</v>
      </c>
      <c r="AH926" s="40" t="str">
        <f t="shared" si="2"/>
        <v>568491483105</v>
      </c>
      <c r="AI926" s="44">
        <f t="shared" si="3"/>
        <v>3594080</v>
      </c>
      <c r="AJ926" s="47">
        <f>IF(AD926&lt;10000,IFERROR(VLOOKUP(AH926,'BK06'!$X$9:$Y$1196,2,0),""),AD926)</f>
        <v>3594080</v>
      </c>
      <c r="AK926" s="49">
        <f>IFERROR(VLOOKUP(AH926,'BK06'!$X$9:$Z$1164,3,0),"")</f>
        <v>0</v>
      </c>
      <c r="AL926" s="40"/>
      <c r="AM926" s="51" t="str">
        <f t="shared" si="15"/>
        <v>QK co HDBH so 568491483 can phai dong phi 3594080d vao ngay 10/5. Vui long lien he TVV de duoc ho tro thu phi!</v>
      </c>
      <c r="AN926" s="54" t="str">
        <f t="shared" si="5"/>
        <v>0918665828</v>
      </c>
    </row>
    <row r="927" spans="1:40" ht="13.5" customHeight="1">
      <c r="A927" s="25">
        <v>922</v>
      </c>
      <c r="B927" s="28" t="s">
        <v>74</v>
      </c>
      <c r="C927" s="28"/>
      <c r="D927" s="32" t="s">
        <v>80</v>
      </c>
      <c r="E927" s="28" t="s">
        <v>82</v>
      </c>
      <c r="F927" s="32" t="s">
        <v>7749</v>
      </c>
      <c r="G927" s="28" t="s">
        <v>98</v>
      </c>
      <c r="H927" s="32" t="s">
        <v>10084</v>
      </c>
      <c r="I927" s="28" t="s">
        <v>164</v>
      </c>
      <c r="J927" s="32" t="s">
        <v>559</v>
      </c>
      <c r="K927" s="28" t="s">
        <v>558</v>
      </c>
      <c r="L927" s="28" t="s">
        <v>4718</v>
      </c>
      <c r="M927" s="34">
        <v>36004</v>
      </c>
      <c r="N927" s="34"/>
      <c r="O927" s="28" t="s">
        <v>10120</v>
      </c>
      <c r="P927" s="28" t="s">
        <v>5179</v>
      </c>
      <c r="Q927" s="28" t="s">
        <v>10121</v>
      </c>
      <c r="R927" s="28"/>
      <c r="S927" s="28"/>
      <c r="T927" s="28" t="s">
        <v>10122</v>
      </c>
      <c r="U927" s="28" t="s">
        <v>10123</v>
      </c>
      <c r="V927" s="28"/>
      <c r="W927" s="34">
        <v>43597</v>
      </c>
      <c r="X927" s="34">
        <v>43780</v>
      </c>
      <c r="Y927" s="36">
        <v>3080994</v>
      </c>
      <c r="Z927" s="36"/>
      <c r="AA927" s="34"/>
      <c r="AB927" s="32"/>
      <c r="AC927" s="36">
        <v>3080994</v>
      </c>
      <c r="AD927" s="36"/>
      <c r="AE927" s="28" t="s">
        <v>95</v>
      </c>
      <c r="AF927" s="40">
        <f t="shared" si="0"/>
        <v>12</v>
      </c>
      <c r="AG927" s="40">
        <f t="shared" si="1"/>
        <v>5</v>
      </c>
      <c r="AH927" s="40" t="str">
        <f t="shared" si="2"/>
        <v>568395819125</v>
      </c>
      <c r="AI927" s="44">
        <f t="shared" si="3"/>
        <v>3080994</v>
      </c>
      <c r="AJ927" s="47" t="str">
        <f>IF(AD927&lt;10000,IFERROR(VLOOKUP(AH927,'BK06'!$X$9:$Y$1196,2,0),""),AD927)</f>
        <v/>
      </c>
      <c r="AK927" s="49" t="str">
        <f>IFERROR(VLOOKUP(AH927,'BK06'!$X$9:$Z$1164,3,0),"")</f>
        <v/>
      </c>
      <c r="AL927" s="40"/>
      <c r="AM927" s="51" t="str">
        <f t="shared" si="15"/>
        <v>QK co HDBH so 568395819 can phai dong phi 3080994d vao ngay 12/5. Vui long lien he TVV de duoc ho tro thu phi!</v>
      </c>
      <c r="AN927" s="54" t="str">
        <f t="shared" si="5"/>
        <v>0988769687</v>
      </c>
    </row>
    <row r="928" spans="1:40" ht="13.5" customHeight="1">
      <c r="A928" s="25">
        <v>923</v>
      </c>
      <c r="B928" s="28" t="s">
        <v>74</v>
      </c>
      <c r="C928" s="28"/>
      <c r="D928" s="32" t="s">
        <v>80</v>
      </c>
      <c r="E928" s="28" t="s">
        <v>82</v>
      </c>
      <c r="F928" s="32" t="s">
        <v>7749</v>
      </c>
      <c r="G928" s="28" t="s">
        <v>98</v>
      </c>
      <c r="H928" s="32" t="s">
        <v>10084</v>
      </c>
      <c r="I928" s="28" t="s">
        <v>164</v>
      </c>
      <c r="J928" s="32" t="s">
        <v>559</v>
      </c>
      <c r="K928" s="28" t="s">
        <v>558</v>
      </c>
      <c r="L928" s="28" t="s">
        <v>4718</v>
      </c>
      <c r="M928" s="34">
        <v>36004</v>
      </c>
      <c r="N928" s="34"/>
      <c r="O928" s="28" t="s">
        <v>10124</v>
      </c>
      <c r="P928" s="28" t="s">
        <v>10125</v>
      </c>
      <c r="Q928" s="28" t="s">
        <v>10126</v>
      </c>
      <c r="R928" s="28" t="s">
        <v>10127</v>
      </c>
      <c r="S928" s="28" t="s">
        <v>10127</v>
      </c>
      <c r="T928" s="28"/>
      <c r="U928" s="28" t="s">
        <v>10128</v>
      </c>
      <c r="V928" s="28"/>
      <c r="W928" s="34">
        <v>43597</v>
      </c>
      <c r="X928" s="34">
        <v>43780</v>
      </c>
      <c r="Y928" s="36">
        <v>1509900</v>
      </c>
      <c r="Z928" s="36"/>
      <c r="AA928" s="34"/>
      <c r="AB928" s="32"/>
      <c r="AC928" s="36">
        <v>1509900</v>
      </c>
      <c r="AD928" s="36"/>
      <c r="AE928" s="28" t="s">
        <v>180</v>
      </c>
      <c r="AF928" s="40">
        <f t="shared" si="0"/>
        <v>12</v>
      </c>
      <c r="AG928" s="40">
        <f t="shared" si="1"/>
        <v>5</v>
      </c>
      <c r="AH928" s="40" t="str">
        <f t="shared" si="2"/>
        <v>05701800026393125</v>
      </c>
      <c r="AI928" s="44">
        <f t="shared" si="3"/>
        <v>1509900</v>
      </c>
      <c r="AJ928" s="47" t="str">
        <f>IF(AD928&lt;10000,IFERROR(VLOOKUP(AH928,'BK06'!$X$9:$Y$1196,2,0),""),AD928)</f>
        <v/>
      </c>
      <c r="AK928" s="49" t="str">
        <f>IFERROR(VLOOKUP(AH928,'BK06'!$X$9:$Z$1164,3,0),"")</f>
        <v/>
      </c>
      <c r="AL928" s="40"/>
      <c r="AM928" s="51" t="str">
        <f t="shared" si="15"/>
        <v>QK co HDBH so 05701800026393 can phai dong phi 1509900d vao ngay 12/5. Vui long lien he TVV de duoc ho tro thu phi!</v>
      </c>
      <c r="AN928" s="54" t="str">
        <f t="shared" si="5"/>
        <v>03982262600398226260</v>
      </c>
    </row>
    <row r="929" spans="1:40" ht="13.5" customHeight="1">
      <c r="A929" s="25">
        <v>924</v>
      </c>
      <c r="B929" s="28" t="s">
        <v>74</v>
      </c>
      <c r="C929" s="28"/>
      <c r="D929" s="32" t="s">
        <v>80</v>
      </c>
      <c r="E929" s="28" t="s">
        <v>82</v>
      </c>
      <c r="F929" s="32" t="s">
        <v>7749</v>
      </c>
      <c r="G929" s="28" t="s">
        <v>98</v>
      </c>
      <c r="H929" s="32" t="s">
        <v>10084</v>
      </c>
      <c r="I929" s="28" t="s">
        <v>164</v>
      </c>
      <c r="J929" s="32" t="s">
        <v>559</v>
      </c>
      <c r="K929" s="28" t="s">
        <v>558</v>
      </c>
      <c r="L929" s="28" t="s">
        <v>4718</v>
      </c>
      <c r="M929" s="34">
        <v>36004</v>
      </c>
      <c r="N929" s="34"/>
      <c r="O929" s="28" t="s">
        <v>3400</v>
      </c>
      <c r="P929" s="28" t="s">
        <v>573</v>
      </c>
      <c r="Q929" s="28" t="s">
        <v>10129</v>
      </c>
      <c r="R929" s="28"/>
      <c r="S929" s="28"/>
      <c r="T929" s="28" t="s">
        <v>10130</v>
      </c>
      <c r="U929" s="28" t="s">
        <v>3399</v>
      </c>
      <c r="V929" s="28"/>
      <c r="W929" s="34">
        <v>43598</v>
      </c>
      <c r="X929" s="34">
        <v>43781</v>
      </c>
      <c r="Y929" s="36">
        <v>3080994</v>
      </c>
      <c r="Z929" s="36">
        <v>3080994</v>
      </c>
      <c r="AA929" s="34">
        <v>43603</v>
      </c>
      <c r="AB929" s="32"/>
      <c r="AC929" s="36">
        <v>3080994</v>
      </c>
      <c r="AD929" s="36"/>
      <c r="AE929" s="28" t="s">
        <v>95</v>
      </c>
      <c r="AF929" s="40">
        <f t="shared" si="0"/>
        <v>13</v>
      </c>
      <c r="AG929" s="40">
        <f t="shared" si="1"/>
        <v>5</v>
      </c>
      <c r="AH929" s="40" t="str">
        <f t="shared" si="2"/>
        <v>568395524135</v>
      </c>
      <c r="AI929" s="44">
        <f t="shared" si="3"/>
        <v>3080994</v>
      </c>
      <c r="AJ929" s="47">
        <f>IF(AD929&lt;10000,IFERROR(VLOOKUP(AH929,'BK06'!$X$9:$Y$1196,2,0),""),AD929)</f>
        <v>3080994</v>
      </c>
      <c r="AK929" s="49">
        <f>IFERROR(VLOOKUP(AH929,'BK06'!$X$9:$Z$1164,3,0),"")</f>
        <v>0</v>
      </c>
      <c r="AL929" s="40"/>
      <c r="AM929" s="51" t="str">
        <f t="shared" si="15"/>
        <v>QK co HDBH so 568395524 can phai dong phi 3080994d vao ngay 13/5. Vui long lien he TVV de duoc ho tro thu phi!</v>
      </c>
      <c r="AN929" s="54" t="str">
        <f t="shared" si="5"/>
        <v>01688 203 497</v>
      </c>
    </row>
    <row r="930" spans="1:40" ht="13.5" customHeight="1">
      <c r="A930" s="25">
        <v>925</v>
      </c>
      <c r="B930" s="28" t="s">
        <v>74</v>
      </c>
      <c r="C930" s="28"/>
      <c r="D930" s="32" t="s">
        <v>80</v>
      </c>
      <c r="E930" s="28" t="s">
        <v>82</v>
      </c>
      <c r="F930" s="32" t="s">
        <v>7749</v>
      </c>
      <c r="G930" s="28" t="s">
        <v>98</v>
      </c>
      <c r="H930" s="32" t="s">
        <v>10084</v>
      </c>
      <c r="I930" s="28" t="s">
        <v>164</v>
      </c>
      <c r="J930" s="32" t="s">
        <v>559</v>
      </c>
      <c r="K930" s="28" t="s">
        <v>558</v>
      </c>
      <c r="L930" s="28" t="s">
        <v>4718</v>
      </c>
      <c r="M930" s="34">
        <v>36004</v>
      </c>
      <c r="N930" s="34"/>
      <c r="O930" s="28" t="s">
        <v>10131</v>
      </c>
      <c r="P930" s="28" t="s">
        <v>10132</v>
      </c>
      <c r="Q930" s="28" t="s">
        <v>10133</v>
      </c>
      <c r="R930" s="28"/>
      <c r="S930" s="28"/>
      <c r="T930" s="28" t="s">
        <v>10134</v>
      </c>
      <c r="U930" s="28" t="s">
        <v>10135</v>
      </c>
      <c r="V930" s="28"/>
      <c r="W930" s="34">
        <v>43598</v>
      </c>
      <c r="X930" s="34">
        <v>43689</v>
      </c>
      <c r="Y930" s="36">
        <v>3000000</v>
      </c>
      <c r="Z930" s="36"/>
      <c r="AA930" s="34"/>
      <c r="AB930" s="32"/>
      <c r="AC930" s="36">
        <v>3000000</v>
      </c>
      <c r="AD930" s="36"/>
      <c r="AE930" s="28" t="s">
        <v>95</v>
      </c>
      <c r="AF930" s="40">
        <f t="shared" si="0"/>
        <v>13</v>
      </c>
      <c r="AG930" s="40">
        <f t="shared" si="1"/>
        <v>5</v>
      </c>
      <c r="AH930" s="40" t="str">
        <f t="shared" si="2"/>
        <v>568315072135</v>
      </c>
      <c r="AI930" s="44">
        <f t="shared" si="3"/>
        <v>3000000</v>
      </c>
      <c r="AJ930" s="47" t="str">
        <f>IF(AD930&lt;10000,IFERROR(VLOOKUP(AH930,'BK06'!$X$9:$Y$1196,2,0),""),AD930)</f>
        <v/>
      </c>
      <c r="AK930" s="49" t="str">
        <f>IFERROR(VLOOKUP(AH930,'BK06'!$X$9:$Z$1164,3,0),"")</f>
        <v/>
      </c>
      <c r="AL930" s="40"/>
      <c r="AM930" s="51" t="str">
        <f t="shared" si="15"/>
        <v>QK co HDBH so 568315072 can phai dong phi 3000000d vao ngay 13/5. Vui long lien he TVV de duoc ho tro thu phi!</v>
      </c>
      <c r="AN930" s="54" t="str">
        <f t="shared" si="5"/>
        <v>0912 903 438</v>
      </c>
    </row>
    <row r="931" spans="1:40" ht="13.5" customHeight="1">
      <c r="A931" s="25">
        <v>926</v>
      </c>
      <c r="B931" s="28" t="s">
        <v>74</v>
      </c>
      <c r="C931" s="28"/>
      <c r="D931" s="32" t="s">
        <v>80</v>
      </c>
      <c r="E931" s="28" t="s">
        <v>82</v>
      </c>
      <c r="F931" s="32" t="s">
        <v>7749</v>
      </c>
      <c r="G931" s="28" t="s">
        <v>98</v>
      </c>
      <c r="H931" s="32" t="s">
        <v>10084</v>
      </c>
      <c r="I931" s="28" t="s">
        <v>164</v>
      </c>
      <c r="J931" s="32" t="s">
        <v>559</v>
      </c>
      <c r="K931" s="28" t="s">
        <v>558</v>
      </c>
      <c r="L931" s="28" t="s">
        <v>4718</v>
      </c>
      <c r="M931" s="34">
        <v>36004</v>
      </c>
      <c r="N931" s="34"/>
      <c r="O931" s="28" t="s">
        <v>10136</v>
      </c>
      <c r="P931" s="28" t="s">
        <v>10137</v>
      </c>
      <c r="Q931" s="28" t="s">
        <v>10138</v>
      </c>
      <c r="R931" s="28" t="s">
        <v>10139</v>
      </c>
      <c r="S931" s="28"/>
      <c r="T931" s="28"/>
      <c r="U931" s="28" t="s">
        <v>10140</v>
      </c>
      <c r="V931" s="28"/>
      <c r="W931" s="34">
        <v>43599</v>
      </c>
      <c r="X931" s="34">
        <v>43629</v>
      </c>
      <c r="Y931" s="36">
        <v>1016600</v>
      </c>
      <c r="Z931" s="36"/>
      <c r="AA931" s="34"/>
      <c r="AB931" s="32"/>
      <c r="AC931" s="36">
        <v>1016600</v>
      </c>
      <c r="AD931" s="36"/>
      <c r="AE931" s="28" t="s">
        <v>180</v>
      </c>
      <c r="AF931" s="40">
        <f t="shared" si="0"/>
        <v>14</v>
      </c>
      <c r="AG931" s="40">
        <f t="shared" si="1"/>
        <v>5</v>
      </c>
      <c r="AH931" s="40" t="str">
        <f t="shared" si="2"/>
        <v>05701800021176145</v>
      </c>
      <c r="AI931" s="44">
        <f t="shared" si="3"/>
        <v>1016600</v>
      </c>
      <c r="AJ931" s="47" t="str">
        <f>IF(AD931&lt;10000,IFERROR(VLOOKUP(AH931,'BK06'!$X$9:$Y$1196,2,0),""),AD931)</f>
        <v/>
      </c>
      <c r="AK931" s="49" t="str">
        <f>IFERROR(VLOOKUP(AH931,'BK06'!$X$9:$Z$1164,3,0),"")</f>
        <v/>
      </c>
      <c r="AL931" s="40"/>
      <c r="AM931" s="51" t="str">
        <f t="shared" si="15"/>
        <v>QK co HDBH so 05701800021176 can phai dong phi 1016600d vao ngay 14/5. Vui long lien he TVV de duoc ho tro thu phi!</v>
      </c>
      <c r="AN931" s="54" t="str">
        <f t="shared" si="5"/>
        <v>0915688855</v>
      </c>
    </row>
    <row r="932" spans="1:40" ht="13.5" customHeight="1">
      <c r="A932" s="25">
        <v>927</v>
      </c>
      <c r="B932" s="28" t="s">
        <v>74</v>
      </c>
      <c r="C932" s="28"/>
      <c r="D932" s="32" t="s">
        <v>80</v>
      </c>
      <c r="E932" s="28" t="s">
        <v>82</v>
      </c>
      <c r="F932" s="32" t="s">
        <v>7749</v>
      </c>
      <c r="G932" s="28" t="s">
        <v>98</v>
      </c>
      <c r="H932" s="32" t="s">
        <v>10084</v>
      </c>
      <c r="I932" s="28" t="s">
        <v>164</v>
      </c>
      <c r="J932" s="32" t="s">
        <v>559</v>
      </c>
      <c r="K932" s="28" t="s">
        <v>558</v>
      </c>
      <c r="L932" s="28" t="s">
        <v>4718</v>
      </c>
      <c r="M932" s="34">
        <v>36004</v>
      </c>
      <c r="N932" s="34"/>
      <c r="O932" s="28" t="s">
        <v>10141</v>
      </c>
      <c r="P932" s="28" t="s">
        <v>10142</v>
      </c>
      <c r="Q932" s="28" t="s">
        <v>10143</v>
      </c>
      <c r="R932" s="28"/>
      <c r="S932" s="28"/>
      <c r="T932" s="28" t="s">
        <v>10144</v>
      </c>
      <c r="U932" s="28" t="s">
        <v>10145</v>
      </c>
      <c r="V932" s="28"/>
      <c r="W932" s="34">
        <v>43602</v>
      </c>
      <c r="X932" s="34">
        <v>43632</v>
      </c>
      <c r="Y932" s="36">
        <v>1000000</v>
      </c>
      <c r="Z932" s="36"/>
      <c r="AA932" s="34"/>
      <c r="AB932" s="32"/>
      <c r="AC932" s="36">
        <v>1000000</v>
      </c>
      <c r="AD932" s="36"/>
      <c r="AE932" s="28" t="s">
        <v>95</v>
      </c>
      <c r="AF932" s="40">
        <f t="shared" si="0"/>
        <v>17</v>
      </c>
      <c r="AG932" s="40">
        <f t="shared" si="1"/>
        <v>5</v>
      </c>
      <c r="AH932" s="40" t="str">
        <f t="shared" si="2"/>
        <v>568793749175</v>
      </c>
      <c r="AI932" s="44">
        <f t="shared" si="3"/>
        <v>1000000</v>
      </c>
      <c r="AJ932" s="47" t="str">
        <f>IF(AD932&lt;10000,IFERROR(VLOOKUP(AH932,'BK06'!$X$9:$Y$1196,2,0),""),AD932)</f>
        <v/>
      </c>
      <c r="AK932" s="49" t="str">
        <f>IFERROR(VLOOKUP(AH932,'BK06'!$X$9:$Z$1164,3,0),"")</f>
        <v/>
      </c>
      <c r="AL932" s="40"/>
      <c r="AM932" s="51" t="str">
        <f t="shared" si="15"/>
        <v>QK co HDBH so 568793749 can phai dong phi 1000000d vao ngay 17/5. Vui long lien he TVV de duoc ho tro thu phi!</v>
      </c>
      <c r="AN932" s="54" t="str">
        <f t="shared" si="5"/>
        <v>0936518678</v>
      </c>
    </row>
    <row r="933" spans="1:40" ht="13.5" customHeight="1">
      <c r="A933" s="25">
        <v>928</v>
      </c>
      <c r="B933" s="28" t="s">
        <v>74</v>
      </c>
      <c r="C933" s="28"/>
      <c r="D933" s="32" t="s">
        <v>80</v>
      </c>
      <c r="E933" s="28" t="s">
        <v>82</v>
      </c>
      <c r="F933" s="32" t="s">
        <v>7749</v>
      </c>
      <c r="G933" s="28" t="s">
        <v>98</v>
      </c>
      <c r="H933" s="32" t="s">
        <v>10084</v>
      </c>
      <c r="I933" s="28" t="s">
        <v>164</v>
      </c>
      <c r="J933" s="32" t="s">
        <v>559</v>
      </c>
      <c r="K933" s="28" t="s">
        <v>558</v>
      </c>
      <c r="L933" s="28" t="s">
        <v>4718</v>
      </c>
      <c r="M933" s="34">
        <v>36004</v>
      </c>
      <c r="N933" s="34"/>
      <c r="O933" s="28" t="s">
        <v>10146</v>
      </c>
      <c r="P933" s="28" t="s">
        <v>5927</v>
      </c>
      <c r="Q933" s="28" t="s">
        <v>8445</v>
      </c>
      <c r="R933" s="28" t="s">
        <v>10147</v>
      </c>
      <c r="S933" s="28"/>
      <c r="T933" s="28" t="s">
        <v>10148</v>
      </c>
      <c r="U933" s="28" t="s">
        <v>10149</v>
      </c>
      <c r="V933" s="28"/>
      <c r="W933" s="34">
        <v>43605</v>
      </c>
      <c r="X933" s="34">
        <v>43970</v>
      </c>
      <c r="Y933" s="36">
        <v>30316960</v>
      </c>
      <c r="Z933" s="36"/>
      <c r="AA933" s="34"/>
      <c r="AB933" s="32"/>
      <c r="AC933" s="36">
        <v>30316960</v>
      </c>
      <c r="AD933" s="36"/>
      <c r="AE933" s="28" t="s">
        <v>95</v>
      </c>
      <c r="AF933" s="40">
        <f t="shared" si="0"/>
        <v>20</v>
      </c>
      <c r="AG933" s="40">
        <f t="shared" si="1"/>
        <v>5</v>
      </c>
      <c r="AH933" s="40" t="str">
        <f t="shared" si="2"/>
        <v>568791129205</v>
      </c>
      <c r="AI933" s="44">
        <f t="shared" si="3"/>
        <v>30316960</v>
      </c>
      <c r="AJ933" s="47" t="str">
        <f>IF(AD933&lt;10000,IFERROR(VLOOKUP(AH933,'BK06'!$X$9:$Y$1196,2,0),""),AD933)</f>
        <v/>
      </c>
      <c r="AK933" s="49" t="str">
        <f>IFERROR(VLOOKUP(AH933,'BK06'!$X$9:$Z$1164,3,0),"")</f>
        <v/>
      </c>
      <c r="AL933" s="40"/>
      <c r="AM933" s="51" t="str">
        <f t="shared" si="15"/>
        <v>QK co HDBH so 568791129 can phai dong phi 30316960d vao ngay 20/5. Vui long lien he TVV de duoc ho tro thu phi!</v>
      </c>
      <c r="AN933" s="54" t="str">
        <f t="shared" si="5"/>
        <v>091513523101662006386</v>
      </c>
    </row>
    <row r="934" spans="1:40" ht="13.5" customHeight="1">
      <c r="A934" s="25">
        <v>929</v>
      </c>
      <c r="B934" s="28" t="s">
        <v>74</v>
      </c>
      <c r="C934" s="28"/>
      <c r="D934" s="32" t="s">
        <v>80</v>
      </c>
      <c r="E934" s="28" t="s">
        <v>82</v>
      </c>
      <c r="F934" s="32" t="s">
        <v>7749</v>
      </c>
      <c r="G934" s="28" t="s">
        <v>98</v>
      </c>
      <c r="H934" s="32" t="s">
        <v>10084</v>
      </c>
      <c r="I934" s="28" t="s">
        <v>164</v>
      </c>
      <c r="J934" s="32" t="s">
        <v>559</v>
      </c>
      <c r="K934" s="28" t="s">
        <v>558</v>
      </c>
      <c r="L934" s="28" t="s">
        <v>4718</v>
      </c>
      <c r="M934" s="34">
        <v>36004</v>
      </c>
      <c r="N934" s="34"/>
      <c r="O934" s="28" t="s">
        <v>10150</v>
      </c>
      <c r="P934" s="28" t="s">
        <v>5927</v>
      </c>
      <c r="Q934" s="28" t="s">
        <v>8445</v>
      </c>
      <c r="R934" s="28" t="s">
        <v>10147</v>
      </c>
      <c r="S934" s="28"/>
      <c r="T934" s="28" t="s">
        <v>10148</v>
      </c>
      <c r="U934" s="28" t="s">
        <v>10151</v>
      </c>
      <c r="V934" s="28"/>
      <c r="W934" s="34">
        <v>43605</v>
      </c>
      <c r="X934" s="34">
        <v>43970</v>
      </c>
      <c r="Y934" s="36">
        <v>30311527</v>
      </c>
      <c r="Z934" s="36"/>
      <c r="AA934" s="34"/>
      <c r="AB934" s="32"/>
      <c r="AC934" s="36">
        <v>30311527</v>
      </c>
      <c r="AD934" s="36"/>
      <c r="AE934" s="28" t="s">
        <v>95</v>
      </c>
      <c r="AF934" s="40">
        <f t="shared" si="0"/>
        <v>20</v>
      </c>
      <c r="AG934" s="40">
        <f t="shared" si="1"/>
        <v>5</v>
      </c>
      <c r="AH934" s="40" t="str">
        <f t="shared" si="2"/>
        <v>568791335205</v>
      </c>
      <c r="AI934" s="44">
        <f t="shared" si="3"/>
        <v>30311527</v>
      </c>
      <c r="AJ934" s="47" t="str">
        <f>IF(AD934&lt;10000,IFERROR(VLOOKUP(AH934,'BK06'!$X$9:$Y$1196,2,0),""),AD934)</f>
        <v/>
      </c>
      <c r="AK934" s="49" t="str">
        <f>IFERROR(VLOOKUP(AH934,'BK06'!$X$9:$Z$1164,3,0),"")</f>
        <v/>
      </c>
      <c r="AL934" s="40"/>
      <c r="AM934" s="51" t="str">
        <f t="shared" si="15"/>
        <v>QK co HDBH so 568791335 can phai dong phi 30311527d vao ngay 20/5. Vui long lien he TVV de duoc ho tro thu phi!</v>
      </c>
      <c r="AN934" s="54" t="str">
        <f t="shared" si="5"/>
        <v>091513523101662006386</v>
      </c>
    </row>
    <row r="935" spans="1:40" ht="13.5" customHeight="1">
      <c r="A935" s="25">
        <v>930</v>
      </c>
      <c r="B935" s="28" t="s">
        <v>74</v>
      </c>
      <c r="C935" s="28"/>
      <c r="D935" s="32" t="s">
        <v>80</v>
      </c>
      <c r="E935" s="28" t="s">
        <v>82</v>
      </c>
      <c r="F935" s="32" t="s">
        <v>7749</v>
      </c>
      <c r="G935" s="28" t="s">
        <v>98</v>
      </c>
      <c r="H935" s="32" t="s">
        <v>10084</v>
      </c>
      <c r="I935" s="28" t="s">
        <v>164</v>
      </c>
      <c r="J935" s="32" t="s">
        <v>559</v>
      </c>
      <c r="K935" s="28" t="s">
        <v>558</v>
      </c>
      <c r="L935" s="28" t="s">
        <v>4718</v>
      </c>
      <c r="M935" s="34">
        <v>36004</v>
      </c>
      <c r="N935" s="34"/>
      <c r="O935" s="28" t="s">
        <v>10152</v>
      </c>
      <c r="P935" s="28" t="s">
        <v>5927</v>
      </c>
      <c r="Q935" s="28" t="s">
        <v>8445</v>
      </c>
      <c r="R935" s="28" t="s">
        <v>10147</v>
      </c>
      <c r="S935" s="28"/>
      <c r="T935" s="28" t="s">
        <v>10148</v>
      </c>
      <c r="U935" s="28" t="s">
        <v>10153</v>
      </c>
      <c r="V935" s="28"/>
      <c r="W935" s="34">
        <v>43605</v>
      </c>
      <c r="X935" s="34">
        <v>43970</v>
      </c>
      <c r="Y935" s="36">
        <v>30307904</v>
      </c>
      <c r="Z935" s="36"/>
      <c r="AA935" s="34"/>
      <c r="AB935" s="32"/>
      <c r="AC935" s="36">
        <v>30307904</v>
      </c>
      <c r="AD935" s="36"/>
      <c r="AE935" s="28" t="s">
        <v>95</v>
      </c>
      <c r="AF935" s="40">
        <f t="shared" si="0"/>
        <v>20</v>
      </c>
      <c r="AG935" s="40">
        <f t="shared" si="1"/>
        <v>5</v>
      </c>
      <c r="AH935" s="40" t="str">
        <f t="shared" si="2"/>
        <v>568791068205</v>
      </c>
      <c r="AI935" s="44">
        <f t="shared" si="3"/>
        <v>30307904</v>
      </c>
      <c r="AJ935" s="47" t="str">
        <f>IF(AD935&lt;10000,IFERROR(VLOOKUP(AH935,'BK06'!$X$9:$Y$1196,2,0),""),AD935)</f>
        <v/>
      </c>
      <c r="AK935" s="49" t="str">
        <f>IFERROR(VLOOKUP(AH935,'BK06'!$X$9:$Z$1164,3,0),"")</f>
        <v/>
      </c>
      <c r="AL935" s="40"/>
      <c r="AM935" s="51" t="str">
        <f t="shared" si="15"/>
        <v>QK co HDBH so 568791068 can phai dong phi 30307904d vao ngay 20/5. Vui long lien he TVV de duoc ho tro thu phi!</v>
      </c>
      <c r="AN935" s="54" t="str">
        <f t="shared" si="5"/>
        <v>091513523101662006386</v>
      </c>
    </row>
    <row r="936" spans="1:40" ht="13.5" customHeight="1">
      <c r="A936" s="25">
        <v>931</v>
      </c>
      <c r="B936" s="28" t="s">
        <v>74</v>
      </c>
      <c r="C936" s="28"/>
      <c r="D936" s="32" t="s">
        <v>80</v>
      </c>
      <c r="E936" s="28" t="s">
        <v>82</v>
      </c>
      <c r="F936" s="32" t="s">
        <v>7749</v>
      </c>
      <c r="G936" s="28" t="s">
        <v>98</v>
      </c>
      <c r="H936" s="32" t="s">
        <v>10084</v>
      </c>
      <c r="I936" s="28" t="s">
        <v>164</v>
      </c>
      <c r="J936" s="32" t="s">
        <v>559</v>
      </c>
      <c r="K936" s="28" t="s">
        <v>558</v>
      </c>
      <c r="L936" s="28" t="s">
        <v>4718</v>
      </c>
      <c r="M936" s="34">
        <v>36004</v>
      </c>
      <c r="N936" s="34"/>
      <c r="O936" s="28" t="s">
        <v>10154</v>
      </c>
      <c r="P936" s="28" t="s">
        <v>10155</v>
      </c>
      <c r="Q936" s="28" t="s">
        <v>10156</v>
      </c>
      <c r="R936" s="28"/>
      <c r="S936" s="28"/>
      <c r="T936" s="28" t="s">
        <v>10157</v>
      </c>
      <c r="U936" s="28" t="s">
        <v>10158</v>
      </c>
      <c r="V936" s="28"/>
      <c r="W936" s="34">
        <v>43605</v>
      </c>
      <c r="X936" s="34">
        <v>43970</v>
      </c>
      <c r="Y936" s="36">
        <v>15101880</v>
      </c>
      <c r="Z936" s="36"/>
      <c r="AA936" s="34"/>
      <c r="AB936" s="32"/>
      <c r="AC936" s="36">
        <v>15101880</v>
      </c>
      <c r="AD936" s="36"/>
      <c r="AE936" s="28" t="s">
        <v>95</v>
      </c>
      <c r="AF936" s="40">
        <f t="shared" si="0"/>
        <v>20</v>
      </c>
      <c r="AG936" s="40">
        <f t="shared" si="1"/>
        <v>5</v>
      </c>
      <c r="AH936" s="40" t="str">
        <f t="shared" si="2"/>
        <v>568584124205</v>
      </c>
      <c r="AI936" s="44">
        <f t="shared" si="3"/>
        <v>15101880</v>
      </c>
      <c r="AJ936" s="47" t="str">
        <f>IF(AD936&lt;10000,IFERROR(VLOOKUP(AH936,'BK06'!$X$9:$Y$1196,2,0),""),AD936)</f>
        <v/>
      </c>
      <c r="AK936" s="49" t="str">
        <f>IFERROR(VLOOKUP(AH936,'BK06'!$X$9:$Z$1164,3,0),"")</f>
        <v/>
      </c>
      <c r="AL936" s="40"/>
      <c r="AM936" s="51" t="str">
        <f t="shared" si="15"/>
        <v>QK co HDBH so 568584124 can phai dong phi 15101880d vao ngay 20/5. Vui long lien he TVV de duoc ho tro thu phi!</v>
      </c>
      <c r="AN936" s="54" t="str">
        <f t="shared" si="5"/>
        <v>0987588468</v>
      </c>
    </row>
    <row r="937" spans="1:40" ht="13.5" customHeight="1">
      <c r="A937" s="25">
        <v>932</v>
      </c>
      <c r="B937" s="28" t="s">
        <v>74</v>
      </c>
      <c r="C937" s="28"/>
      <c r="D937" s="32" t="s">
        <v>80</v>
      </c>
      <c r="E937" s="28" t="s">
        <v>82</v>
      </c>
      <c r="F937" s="32" t="s">
        <v>7749</v>
      </c>
      <c r="G937" s="28" t="s">
        <v>98</v>
      </c>
      <c r="H937" s="32" t="s">
        <v>10084</v>
      </c>
      <c r="I937" s="28" t="s">
        <v>164</v>
      </c>
      <c r="J937" s="32" t="s">
        <v>559</v>
      </c>
      <c r="K937" s="28" t="s">
        <v>558</v>
      </c>
      <c r="L937" s="28" t="s">
        <v>4718</v>
      </c>
      <c r="M937" s="34">
        <v>36004</v>
      </c>
      <c r="N937" s="34"/>
      <c r="O937" s="28" t="s">
        <v>10159</v>
      </c>
      <c r="P937" s="28" t="s">
        <v>5927</v>
      </c>
      <c r="Q937" s="28" t="s">
        <v>8445</v>
      </c>
      <c r="R937" s="28" t="s">
        <v>10147</v>
      </c>
      <c r="S937" s="28"/>
      <c r="T937" s="28" t="s">
        <v>10148</v>
      </c>
      <c r="U937" s="28" t="s">
        <v>10160</v>
      </c>
      <c r="V937" s="28"/>
      <c r="W937" s="34">
        <v>43605</v>
      </c>
      <c r="X937" s="34">
        <v>43970</v>
      </c>
      <c r="Y937" s="36">
        <v>60113200</v>
      </c>
      <c r="Z937" s="36"/>
      <c r="AA937" s="34"/>
      <c r="AB937" s="32"/>
      <c r="AC937" s="36">
        <v>60113200</v>
      </c>
      <c r="AD937" s="36"/>
      <c r="AE937" s="28" t="s">
        <v>95</v>
      </c>
      <c r="AF937" s="40">
        <f t="shared" si="0"/>
        <v>20</v>
      </c>
      <c r="AG937" s="40">
        <f t="shared" si="1"/>
        <v>5</v>
      </c>
      <c r="AH937" s="40" t="str">
        <f t="shared" si="2"/>
        <v>568791112205</v>
      </c>
      <c r="AI937" s="44">
        <f t="shared" si="3"/>
        <v>60113200</v>
      </c>
      <c r="AJ937" s="47" t="str">
        <f>IF(AD937&lt;10000,IFERROR(VLOOKUP(AH937,'BK06'!$X$9:$Y$1196,2,0),""),AD937)</f>
        <v/>
      </c>
      <c r="AK937" s="49" t="str">
        <f>IFERROR(VLOOKUP(AH937,'BK06'!$X$9:$Z$1164,3,0),"")</f>
        <v/>
      </c>
      <c r="AL937" s="40"/>
      <c r="AM937" s="51" t="str">
        <f t="shared" si="15"/>
        <v>QK co HDBH so 568791112 can phai dong phi 60113200d vao ngay 20/5. Vui long lien he TVV de duoc ho tro thu phi!</v>
      </c>
      <c r="AN937" s="54" t="str">
        <f t="shared" si="5"/>
        <v>091513523101662006386</v>
      </c>
    </row>
    <row r="938" spans="1:40" ht="13.5" customHeight="1">
      <c r="A938" s="25">
        <v>933</v>
      </c>
      <c r="B938" s="28" t="s">
        <v>74</v>
      </c>
      <c r="C938" s="28"/>
      <c r="D938" s="32" t="s">
        <v>80</v>
      </c>
      <c r="E938" s="28" t="s">
        <v>82</v>
      </c>
      <c r="F938" s="32" t="s">
        <v>7749</v>
      </c>
      <c r="G938" s="28" t="s">
        <v>98</v>
      </c>
      <c r="H938" s="32" t="s">
        <v>10084</v>
      </c>
      <c r="I938" s="28" t="s">
        <v>164</v>
      </c>
      <c r="J938" s="32" t="s">
        <v>559</v>
      </c>
      <c r="K938" s="28" t="s">
        <v>558</v>
      </c>
      <c r="L938" s="28" t="s">
        <v>4718</v>
      </c>
      <c r="M938" s="34">
        <v>36004</v>
      </c>
      <c r="N938" s="34"/>
      <c r="O938" s="28" t="s">
        <v>10161</v>
      </c>
      <c r="P938" s="28" t="s">
        <v>532</v>
      </c>
      <c r="Q938" s="28" t="s">
        <v>10162</v>
      </c>
      <c r="R938" s="28"/>
      <c r="S938" s="28"/>
      <c r="T938" s="28"/>
      <c r="U938" s="28" t="s">
        <v>10163</v>
      </c>
      <c r="V938" s="28"/>
      <c r="W938" s="34">
        <v>43606</v>
      </c>
      <c r="X938" s="34">
        <v>43971</v>
      </c>
      <c r="Y938" s="36">
        <v>2443400</v>
      </c>
      <c r="Z938" s="36"/>
      <c r="AA938" s="34"/>
      <c r="AB938" s="32"/>
      <c r="AC938" s="36">
        <v>2443400</v>
      </c>
      <c r="AD938" s="36"/>
      <c r="AE938" s="28" t="s">
        <v>180</v>
      </c>
      <c r="AF938" s="40">
        <f t="shared" si="0"/>
        <v>21</v>
      </c>
      <c r="AG938" s="40">
        <f t="shared" si="1"/>
        <v>5</v>
      </c>
      <c r="AH938" s="40" t="str">
        <f t="shared" si="2"/>
        <v>02301800221823215</v>
      </c>
      <c r="AI938" s="44">
        <f t="shared" si="3"/>
        <v>2443400</v>
      </c>
      <c r="AJ938" s="47" t="str">
        <f>IF(AD938&lt;10000,IFERROR(VLOOKUP(AH938,'BK06'!$X$9:$Y$1196,2,0),""),AD938)</f>
        <v/>
      </c>
      <c r="AK938" s="49" t="str">
        <f>IFERROR(VLOOKUP(AH938,'BK06'!$X$9:$Z$1164,3,0),"")</f>
        <v/>
      </c>
      <c r="AL938" s="40"/>
      <c r="AM938" s="51" t="str">
        <f t="shared" si="15"/>
        <v>QK co HDBH so 02301800221823 can phai dong phi 2443400d vao ngay 21/5. Vui long lien he TVV de duoc ho tro thu phi!</v>
      </c>
      <c r="AN938" s="54" t="str">
        <f t="shared" si="5"/>
        <v/>
      </c>
    </row>
    <row r="939" spans="1:40" ht="13.5" customHeight="1">
      <c r="A939" s="25">
        <v>934</v>
      </c>
      <c r="B939" s="28" t="s">
        <v>74</v>
      </c>
      <c r="C939" s="28"/>
      <c r="D939" s="32" t="s">
        <v>80</v>
      </c>
      <c r="E939" s="28" t="s">
        <v>82</v>
      </c>
      <c r="F939" s="32" t="s">
        <v>7749</v>
      </c>
      <c r="G939" s="28" t="s">
        <v>98</v>
      </c>
      <c r="H939" s="32" t="s">
        <v>10084</v>
      </c>
      <c r="I939" s="28" t="s">
        <v>164</v>
      </c>
      <c r="J939" s="32" t="s">
        <v>559</v>
      </c>
      <c r="K939" s="28" t="s">
        <v>558</v>
      </c>
      <c r="L939" s="28" t="s">
        <v>4718</v>
      </c>
      <c r="M939" s="34">
        <v>36004</v>
      </c>
      <c r="N939" s="34"/>
      <c r="O939" s="28" t="s">
        <v>10164</v>
      </c>
      <c r="P939" s="28" t="s">
        <v>3114</v>
      </c>
      <c r="Q939" s="28" t="s">
        <v>8445</v>
      </c>
      <c r="R939" s="28"/>
      <c r="S939" s="28"/>
      <c r="T939" s="28" t="s">
        <v>10098</v>
      </c>
      <c r="U939" s="28" t="s">
        <v>10165</v>
      </c>
      <c r="V939" s="28"/>
      <c r="W939" s="34">
        <v>43607</v>
      </c>
      <c r="X939" s="34">
        <v>43637</v>
      </c>
      <c r="Y939" s="36">
        <v>500000</v>
      </c>
      <c r="Z939" s="36"/>
      <c r="AA939" s="34"/>
      <c r="AB939" s="32"/>
      <c r="AC939" s="36">
        <v>500000</v>
      </c>
      <c r="AD939" s="36"/>
      <c r="AE939" s="28" t="s">
        <v>95</v>
      </c>
      <c r="AF939" s="40">
        <f t="shared" si="0"/>
        <v>22</v>
      </c>
      <c r="AG939" s="40">
        <f t="shared" si="1"/>
        <v>5</v>
      </c>
      <c r="AH939" s="40" t="str">
        <f t="shared" si="2"/>
        <v>568872836225</v>
      </c>
      <c r="AI939" s="44">
        <f t="shared" si="3"/>
        <v>500000</v>
      </c>
      <c r="AJ939" s="47" t="str">
        <f>IF(AD939&lt;10000,IFERROR(VLOOKUP(AH939,'BK06'!$X$9:$Y$1196,2,0),""),AD939)</f>
        <v/>
      </c>
      <c r="AK939" s="49" t="str">
        <f>IFERROR(VLOOKUP(AH939,'BK06'!$X$9:$Z$1164,3,0),"")</f>
        <v/>
      </c>
      <c r="AL939" s="40"/>
      <c r="AM939" s="51" t="str">
        <f t="shared" si="15"/>
        <v>QK co HDBH so 568872836 can phai dong phi 500000d vao ngay 22/5. Vui long lien he TVV de duoc ho tro thu phi!</v>
      </c>
      <c r="AN939" s="54" t="str">
        <f t="shared" si="5"/>
        <v>01695835330</v>
      </c>
    </row>
    <row r="940" spans="1:40" ht="13.5" customHeight="1">
      <c r="A940" s="25">
        <v>935</v>
      </c>
      <c r="B940" s="28" t="s">
        <v>74</v>
      </c>
      <c r="C940" s="28"/>
      <c r="D940" s="32" t="s">
        <v>80</v>
      </c>
      <c r="E940" s="28" t="s">
        <v>82</v>
      </c>
      <c r="F940" s="32" t="s">
        <v>7749</v>
      </c>
      <c r="G940" s="28" t="s">
        <v>98</v>
      </c>
      <c r="H940" s="32" t="s">
        <v>10084</v>
      </c>
      <c r="I940" s="28" t="s">
        <v>164</v>
      </c>
      <c r="J940" s="32" t="s">
        <v>559</v>
      </c>
      <c r="K940" s="28" t="s">
        <v>558</v>
      </c>
      <c r="L940" s="28" t="s">
        <v>4718</v>
      </c>
      <c r="M940" s="34">
        <v>36004</v>
      </c>
      <c r="N940" s="34"/>
      <c r="O940" s="28" t="s">
        <v>10166</v>
      </c>
      <c r="P940" s="28" t="s">
        <v>6687</v>
      </c>
      <c r="Q940" s="28" t="s">
        <v>10167</v>
      </c>
      <c r="R940" s="28" t="s">
        <v>10168</v>
      </c>
      <c r="S940" s="28"/>
      <c r="T940" s="28" t="s">
        <v>6690</v>
      </c>
      <c r="U940" s="28" t="s">
        <v>10169</v>
      </c>
      <c r="V940" s="28"/>
      <c r="W940" s="34">
        <v>43608</v>
      </c>
      <c r="X940" s="34">
        <v>43791</v>
      </c>
      <c r="Y940" s="36">
        <v>1547040</v>
      </c>
      <c r="Z940" s="36"/>
      <c r="AA940" s="34"/>
      <c r="AB940" s="32"/>
      <c r="AC940" s="36">
        <v>1547040</v>
      </c>
      <c r="AD940" s="36"/>
      <c r="AE940" s="28" t="s">
        <v>95</v>
      </c>
      <c r="AF940" s="40">
        <f t="shared" si="0"/>
        <v>23</v>
      </c>
      <c r="AG940" s="40">
        <f t="shared" si="1"/>
        <v>5</v>
      </c>
      <c r="AH940" s="40" t="str">
        <f t="shared" si="2"/>
        <v>568791861235</v>
      </c>
      <c r="AI940" s="44">
        <f t="shared" si="3"/>
        <v>1547040</v>
      </c>
      <c r="AJ940" s="47" t="str">
        <f>IF(AD940&lt;10000,IFERROR(VLOOKUP(AH940,'BK06'!$X$9:$Y$1196,2,0),""),AD940)</f>
        <v/>
      </c>
      <c r="AK940" s="49" t="str">
        <f>IFERROR(VLOOKUP(AH940,'BK06'!$X$9:$Z$1164,3,0),"")</f>
        <v/>
      </c>
      <c r="AL940" s="40"/>
      <c r="AM940" s="51" t="str">
        <f t="shared" si="15"/>
        <v>QK co HDBH so 568791861 can phai dong phi 1547040d vao ngay 23/5. Vui long lien he TVV de duoc ho tro thu phi!</v>
      </c>
      <c r="AN940" s="54" t="str">
        <f t="shared" si="5"/>
        <v>09132678960904664688</v>
      </c>
    </row>
    <row r="941" spans="1:40" ht="13.5" customHeight="1">
      <c r="A941" s="25">
        <v>936</v>
      </c>
      <c r="B941" s="28" t="s">
        <v>74</v>
      </c>
      <c r="C941" s="28"/>
      <c r="D941" s="32" t="s">
        <v>80</v>
      </c>
      <c r="E941" s="28" t="s">
        <v>82</v>
      </c>
      <c r="F941" s="32" t="s">
        <v>7749</v>
      </c>
      <c r="G941" s="28" t="s">
        <v>98</v>
      </c>
      <c r="H941" s="32" t="s">
        <v>10084</v>
      </c>
      <c r="I941" s="28" t="s">
        <v>164</v>
      </c>
      <c r="J941" s="32" t="s">
        <v>559</v>
      </c>
      <c r="K941" s="28" t="s">
        <v>558</v>
      </c>
      <c r="L941" s="28" t="s">
        <v>4718</v>
      </c>
      <c r="M941" s="34">
        <v>36004</v>
      </c>
      <c r="N941" s="34"/>
      <c r="O941" s="28" t="s">
        <v>10170</v>
      </c>
      <c r="P941" s="28" t="s">
        <v>6610</v>
      </c>
      <c r="Q941" s="28" t="s">
        <v>10171</v>
      </c>
      <c r="R941" s="28" t="s">
        <v>6613</v>
      </c>
      <c r="S941" s="28" t="s">
        <v>6613</v>
      </c>
      <c r="T941" s="28" t="s">
        <v>10172</v>
      </c>
      <c r="U941" s="28" t="s">
        <v>10173</v>
      </c>
      <c r="V941" s="28"/>
      <c r="W941" s="34">
        <v>43610</v>
      </c>
      <c r="X941" s="34">
        <v>43975</v>
      </c>
      <c r="Y941" s="36">
        <v>3302800</v>
      </c>
      <c r="Z941" s="36"/>
      <c r="AA941" s="34"/>
      <c r="AB941" s="32"/>
      <c r="AC941" s="36"/>
      <c r="AD941" s="36"/>
      <c r="AE941" s="28" t="s">
        <v>180</v>
      </c>
      <c r="AF941" s="40">
        <f t="shared" si="0"/>
        <v>25</v>
      </c>
      <c r="AG941" s="40">
        <f t="shared" si="1"/>
        <v>5</v>
      </c>
      <c r="AH941" s="40" t="str">
        <f t="shared" si="2"/>
        <v>05701800023668255</v>
      </c>
      <c r="AI941" s="44" t="str">
        <f t="shared" si="3"/>
        <v/>
      </c>
      <c r="AJ941" s="47" t="str">
        <f>IF(AD941&lt;10000,IFERROR(VLOOKUP(AH941,'BK06'!$X$9:$Y$1196,2,0),""),AD941)</f>
        <v/>
      </c>
      <c r="AK941" s="49" t="str">
        <f>IFERROR(VLOOKUP(AH941,'BK06'!$X$9:$Z$1164,3,0),"")</f>
        <v/>
      </c>
      <c r="AL941" s="40"/>
      <c r="AM941" s="51" t="str">
        <f t="shared" si="15"/>
        <v>QK co HDBH so 05701800023668 can phai dong phi 3302800d vao ngay 25/5. Vui long lien he TVV de duoc ho tro thu phi!</v>
      </c>
      <c r="AN941" s="54" t="str">
        <f t="shared" si="5"/>
        <v>083274688809048761280832746888</v>
      </c>
    </row>
    <row r="942" spans="1:40" ht="13.5" customHeight="1">
      <c r="A942" s="25">
        <v>937</v>
      </c>
      <c r="B942" s="28" t="s">
        <v>74</v>
      </c>
      <c r="C942" s="28"/>
      <c r="D942" s="32" t="s">
        <v>80</v>
      </c>
      <c r="E942" s="28" t="s">
        <v>82</v>
      </c>
      <c r="F942" s="32" t="s">
        <v>7749</v>
      </c>
      <c r="G942" s="28" t="s">
        <v>98</v>
      </c>
      <c r="H942" s="32" t="s">
        <v>10084</v>
      </c>
      <c r="I942" s="28" t="s">
        <v>164</v>
      </c>
      <c r="J942" s="32" t="s">
        <v>559</v>
      </c>
      <c r="K942" s="28" t="s">
        <v>558</v>
      </c>
      <c r="L942" s="28" t="s">
        <v>4718</v>
      </c>
      <c r="M942" s="34">
        <v>36004</v>
      </c>
      <c r="N942" s="34"/>
      <c r="O942" s="28" t="s">
        <v>10174</v>
      </c>
      <c r="P942" s="28" t="s">
        <v>10175</v>
      </c>
      <c r="Q942" s="28" t="s">
        <v>9937</v>
      </c>
      <c r="R942" s="28"/>
      <c r="S942" s="28"/>
      <c r="T942" s="28" t="s">
        <v>10176</v>
      </c>
      <c r="U942" s="28" t="s">
        <v>10177</v>
      </c>
      <c r="V942" s="28"/>
      <c r="W942" s="34">
        <v>43611</v>
      </c>
      <c r="X942" s="34">
        <v>43702</v>
      </c>
      <c r="Y942" s="36">
        <v>3000000</v>
      </c>
      <c r="Z942" s="36"/>
      <c r="AA942" s="34"/>
      <c r="AB942" s="32"/>
      <c r="AC942" s="36"/>
      <c r="AD942" s="36"/>
      <c r="AE942" s="28" t="s">
        <v>95</v>
      </c>
      <c r="AF942" s="40">
        <f t="shared" si="0"/>
        <v>26</v>
      </c>
      <c r="AG942" s="40">
        <f t="shared" si="1"/>
        <v>5</v>
      </c>
      <c r="AH942" s="40" t="str">
        <f t="shared" si="2"/>
        <v>568403272265</v>
      </c>
      <c r="AI942" s="44" t="str">
        <f t="shared" si="3"/>
        <v/>
      </c>
      <c r="AJ942" s="47" t="str">
        <f>IF(AD942&lt;10000,IFERROR(VLOOKUP(AH942,'BK06'!$X$9:$Y$1196,2,0),""),AD942)</f>
        <v/>
      </c>
      <c r="AK942" s="49" t="str">
        <f>IFERROR(VLOOKUP(AH942,'BK06'!$X$9:$Z$1164,3,0),"")</f>
        <v/>
      </c>
      <c r="AL942" s="40"/>
      <c r="AM942" s="51" t="str">
        <f t="shared" si="15"/>
        <v>QK co HDBH so 568403272 can phai dong phi 3000000d vao ngay 26/5. Vui long lien he TVV de duoc ho tro thu phi!</v>
      </c>
      <c r="AN942" s="54" t="str">
        <f t="shared" si="5"/>
        <v>0984 397 985</v>
      </c>
    </row>
    <row r="943" spans="1:40" ht="13.5" customHeight="1">
      <c r="A943" s="25">
        <v>938</v>
      </c>
      <c r="B943" s="28" t="s">
        <v>74</v>
      </c>
      <c r="C943" s="28"/>
      <c r="D943" s="32" t="s">
        <v>80</v>
      </c>
      <c r="E943" s="28" t="s">
        <v>82</v>
      </c>
      <c r="F943" s="32" t="s">
        <v>7749</v>
      </c>
      <c r="G943" s="28" t="s">
        <v>98</v>
      </c>
      <c r="H943" s="32" t="s">
        <v>10084</v>
      </c>
      <c r="I943" s="28" t="s">
        <v>164</v>
      </c>
      <c r="J943" s="32" t="s">
        <v>559</v>
      </c>
      <c r="K943" s="28" t="s">
        <v>558</v>
      </c>
      <c r="L943" s="28" t="s">
        <v>4718</v>
      </c>
      <c r="M943" s="34">
        <v>36004</v>
      </c>
      <c r="N943" s="34"/>
      <c r="O943" s="28" t="s">
        <v>10093</v>
      </c>
      <c r="P943" s="28" t="s">
        <v>10094</v>
      </c>
      <c r="Q943" s="28" t="s">
        <v>10095</v>
      </c>
      <c r="R943" s="28"/>
      <c r="S943" s="28"/>
      <c r="T943" s="28"/>
      <c r="U943" s="28" t="s">
        <v>10178</v>
      </c>
      <c r="V943" s="28"/>
      <c r="W943" s="34">
        <v>43614</v>
      </c>
      <c r="X943" s="34">
        <v>43644</v>
      </c>
      <c r="Y943" s="36">
        <v>197500</v>
      </c>
      <c r="Z943" s="36"/>
      <c r="AA943" s="34"/>
      <c r="AB943" s="32"/>
      <c r="AC943" s="36"/>
      <c r="AD943" s="36"/>
      <c r="AE943" s="28" t="s">
        <v>180</v>
      </c>
      <c r="AF943" s="40">
        <f t="shared" si="0"/>
        <v>29</v>
      </c>
      <c r="AG943" s="40">
        <f t="shared" si="1"/>
        <v>5</v>
      </c>
      <c r="AH943" s="40" t="str">
        <f t="shared" si="2"/>
        <v>02301800233727295</v>
      </c>
      <c r="AI943" s="44" t="str">
        <f t="shared" si="3"/>
        <v/>
      </c>
      <c r="AJ943" s="47" t="str">
        <f>IF(AD943&lt;10000,IFERROR(VLOOKUP(AH943,'BK06'!$X$9:$Y$1196,2,0),""),AD943)</f>
        <v/>
      </c>
      <c r="AK943" s="49" t="str">
        <f>IFERROR(VLOOKUP(AH943,'BK06'!$X$9:$Z$1164,3,0),"")</f>
        <v/>
      </c>
      <c r="AL943" s="40"/>
      <c r="AM943" s="51" t="str">
        <f t="shared" si="15"/>
        <v>QK co HDBH so 02301800233727 can phai dong phi 197500d vao ngay 29/5. Vui long lien he TVV de duoc ho tro thu phi!</v>
      </c>
      <c r="AN943" s="54" t="str">
        <f t="shared" si="5"/>
        <v/>
      </c>
    </row>
    <row r="944" spans="1:40" ht="13.5" customHeight="1">
      <c r="A944" s="25">
        <v>939</v>
      </c>
      <c r="B944" s="28" t="s">
        <v>74</v>
      </c>
      <c r="C944" s="28"/>
      <c r="D944" s="32" t="s">
        <v>80</v>
      </c>
      <c r="E944" s="28" t="s">
        <v>82</v>
      </c>
      <c r="F944" s="32" t="s">
        <v>7749</v>
      </c>
      <c r="G944" s="28" t="s">
        <v>98</v>
      </c>
      <c r="H944" s="32" t="s">
        <v>10179</v>
      </c>
      <c r="I944" s="28" t="s">
        <v>59</v>
      </c>
      <c r="J944" s="32" t="s">
        <v>4678</v>
      </c>
      <c r="K944" s="28" t="s">
        <v>4679</v>
      </c>
      <c r="L944" s="28" t="s">
        <v>89</v>
      </c>
      <c r="M944" s="34">
        <v>43384</v>
      </c>
      <c r="N944" s="34"/>
      <c r="O944" s="28" t="s">
        <v>10180</v>
      </c>
      <c r="P944" s="28" t="s">
        <v>4679</v>
      </c>
      <c r="Q944" s="28" t="s">
        <v>10181</v>
      </c>
      <c r="R944" s="28" t="s">
        <v>5404</v>
      </c>
      <c r="S944" s="28"/>
      <c r="T944" s="28"/>
      <c r="U944" s="28" t="s">
        <v>10182</v>
      </c>
      <c r="V944" s="28"/>
      <c r="W944" s="34">
        <v>43568</v>
      </c>
      <c r="X944" s="34">
        <v>43658</v>
      </c>
      <c r="Y944" s="36">
        <v>3172900</v>
      </c>
      <c r="Z944" s="36"/>
      <c r="AA944" s="34"/>
      <c r="AB944" s="32"/>
      <c r="AC944" s="36">
        <v>3172900</v>
      </c>
      <c r="AD944" s="36"/>
      <c r="AE944" s="28" t="s">
        <v>180</v>
      </c>
      <c r="AF944" s="40">
        <f t="shared" si="0"/>
        <v>13</v>
      </c>
      <c r="AG944" s="40">
        <f t="shared" si="1"/>
        <v>4</v>
      </c>
      <c r="AH944" s="40" t="str">
        <f t="shared" si="2"/>
        <v>08608700000119134</v>
      </c>
      <c r="AI944" s="44">
        <f t="shared" si="3"/>
        <v>3172900</v>
      </c>
      <c r="AJ944" s="47" t="str">
        <f>IF(AD944&lt;10000,IFERROR(VLOOKUP(AH944,'BK06'!$X$9:$Y$1196,2,0),""),AD944)</f>
        <v/>
      </c>
      <c r="AK944" s="49" t="str">
        <f>IFERROR(VLOOKUP(AH944,'BK06'!$X$9:$Z$1164,3,0),"")</f>
        <v/>
      </c>
      <c r="AL944" s="40"/>
      <c r="AM944" s="51" t="str">
        <f t="shared" si="15"/>
        <v>QK co HDBH so 08608700000119 can phai dong phi 3172900d vao ngay 13/4. Vui long lien he TVV de duoc ho tro thu phi!</v>
      </c>
      <c r="AN944" s="54" t="str">
        <f t="shared" si="5"/>
        <v>0374741898</v>
      </c>
    </row>
    <row r="945" spans="1:40" ht="13.5" customHeight="1">
      <c r="A945" s="25">
        <v>940</v>
      </c>
      <c r="B945" s="28" t="s">
        <v>74</v>
      </c>
      <c r="C945" s="28"/>
      <c r="D945" s="32" t="s">
        <v>80</v>
      </c>
      <c r="E945" s="28" t="s">
        <v>82</v>
      </c>
      <c r="F945" s="32" t="s">
        <v>7749</v>
      </c>
      <c r="G945" s="28" t="s">
        <v>98</v>
      </c>
      <c r="H945" s="32" t="s">
        <v>10179</v>
      </c>
      <c r="I945" s="28" t="s">
        <v>59</v>
      </c>
      <c r="J945" s="32" t="s">
        <v>4678</v>
      </c>
      <c r="K945" s="28" t="s">
        <v>4679</v>
      </c>
      <c r="L945" s="28" t="s">
        <v>89</v>
      </c>
      <c r="M945" s="34">
        <v>43384</v>
      </c>
      <c r="N945" s="34"/>
      <c r="O945" s="28" t="s">
        <v>10183</v>
      </c>
      <c r="P945" s="28" t="s">
        <v>10184</v>
      </c>
      <c r="Q945" s="28" t="s">
        <v>10185</v>
      </c>
      <c r="R945" s="28" t="s">
        <v>10186</v>
      </c>
      <c r="S945" s="28"/>
      <c r="T945" s="28"/>
      <c r="U945" s="28" t="s">
        <v>10187</v>
      </c>
      <c r="V945" s="28"/>
      <c r="W945" s="34">
        <v>43583</v>
      </c>
      <c r="X945" s="34">
        <v>43673</v>
      </c>
      <c r="Y945" s="36">
        <v>3438200</v>
      </c>
      <c r="Z945" s="36"/>
      <c r="AA945" s="34"/>
      <c r="AB945" s="32"/>
      <c r="AC945" s="36">
        <v>3438200</v>
      </c>
      <c r="AD945" s="36"/>
      <c r="AE945" s="28" t="s">
        <v>180</v>
      </c>
      <c r="AF945" s="40">
        <f t="shared" si="0"/>
        <v>28</v>
      </c>
      <c r="AG945" s="40">
        <f t="shared" si="1"/>
        <v>4</v>
      </c>
      <c r="AH945" s="40" t="str">
        <f t="shared" si="2"/>
        <v>08608700000164284</v>
      </c>
      <c r="AI945" s="44">
        <f t="shared" si="3"/>
        <v>3438200</v>
      </c>
      <c r="AJ945" s="47" t="str">
        <f>IF(AD945&lt;10000,IFERROR(VLOOKUP(AH945,'BK06'!$X$9:$Y$1196,2,0),""),AD945)</f>
        <v/>
      </c>
      <c r="AK945" s="49" t="str">
        <f>IFERROR(VLOOKUP(AH945,'BK06'!$X$9:$Z$1164,3,0),"")</f>
        <v/>
      </c>
      <c r="AL945" s="40"/>
      <c r="AM945" s="51" t="str">
        <f t="shared" si="15"/>
        <v>QK co HDBH so 08608700000164 can phai dong phi 3438200d vao ngay 28/4. Vui long lien he TVV de duoc ho tro thu phi!</v>
      </c>
      <c r="AN945" s="54" t="str">
        <f t="shared" si="5"/>
        <v>0793393966</v>
      </c>
    </row>
    <row r="946" spans="1:40" ht="13.5" customHeight="1">
      <c r="A946" s="25">
        <v>941</v>
      </c>
      <c r="B946" s="28" t="s">
        <v>74</v>
      </c>
      <c r="C946" s="28"/>
      <c r="D946" s="32" t="s">
        <v>80</v>
      </c>
      <c r="E946" s="28" t="s">
        <v>82</v>
      </c>
      <c r="F946" s="32" t="s">
        <v>7749</v>
      </c>
      <c r="G946" s="28" t="s">
        <v>98</v>
      </c>
      <c r="H946" s="32" t="s">
        <v>10179</v>
      </c>
      <c r="I946" s="28" t="s">
        <v>59</v>
      </c>
      <c r="J946" s="32" t="s">
        <v>3960</v>
      </c>
      <c r="K946" s="28" t="s">
        <v>3959</v>
      </c>
      <c r="L946" s="28" t="s">
        <v>89</v>
      </c>
      <c r="M946" s="34">
        <v>43481</v>
      </c>
      <c r="N946" s="34"/>
      <c r="O946" s="28" t="s">
        <v>3963</v>
      </c>
      <c r="P946" s="28" t="s">
        <v>3964</v>
      </c>
      <c r="Q946" s="28" t="s">
        <v>10188</v>
      </c>
      <c r="R946" s="28"/>
      <c r="S946" s="28"/>
      <c r="T946" s="28" t="s">
        <v>10189</v>
      </c>
      <c r="U946" s="28" t="s">
        <v>3962</v>
      </c>
      <c r="V946" s="28"/>
      <c r="W946" s="34">
        <v>43600</v>
      </c>
      <c r="X946" s="34">
        <v>43691</v>
      </c>
      <c r="Y946" s="36">
        <v>3180020</v>
      </c>
      <c r="Z946" s="36">
        <v>3180020</v>
      </c>
      <c r="AA946" s="34">
        <v>43612</v>
      </c>
      <c r="AB946" s="32"/>
      <c r="AC946" s="36">
        <v>3180020</v>
      </c>
      <c r="AD946" s="36"/>
      <c r="AE946" s="28" t="s">
        <v>95</v>
      </c>
      <c r="AF946" s="40">
        <f t="shared" si="0"/>
        <v>15</v>
      </c>
      <c r="AG946" s="40">
        <f t="shared" si="1"/>
        <v>5</v>
      </c>
      <c r="AH946" s="40" t="str">
        <f t="shared" si="2"/>
        <v>569437094155</v>
      </c>
      <c r="AI946" s="44">
        <f t="shared" si="3"/>
        <v>3180020</v>
      </c>
      <c r="AJ946" s="47">
        <f>IF(AD946&lt;10000,IFERROR(VLOOKUP(AH946,'BK06'!$X$9:$Y$1196,2,0),""),AD946)</f>
        <v>3180020</v>
      </c>
      <c r="AK946" s="49" t="str">
        <f>IFERROR(VLOOKUP(AH946,'BK06'!$X$9:$Z$1164,3,0),"")</f>
        <v>AC/018P-0350736</v>
      </c>
      <c r="AL946" s="40"/>
      <c r="AM946" s="51" t="str">
        <f t="shared" si="15"/>
        <v>QK co HDBH so 569437094 can phai dong phi 3180020d vao ngay 15/5. Vui long lien he TVV de duoc ho tro thu phi!</v>
      </c>
      <c r="AN946" s="54" t="str">
        <f t="shared" si="5"/>
        <v>0382196366</v>
      </c>
    </row>
    <row r="947" spans="1:40" ht="13.5" customHeight="1">
      <c r="A947" s="25">
        <v>942</v>
      </c>
      <c r="B947" s="28" t="s">
        <v>74</v>
      </c>
      <c r="C947" s="28"/>
      <c r="D947" s="32" t="s">
        <v>80</v>
      </c>
      <c r="E947" s="28" t="s">
        <v>82</v>
      </c>
      <c r="F947" s="32" t="s">
        <v>7749</v>
      </c>
      <c r="G947" s="28" t="s">
        <v>98</v>
      </c>
      <c r="H947" s="32" t="s">
        <v>10179</v>
      </c>
      <c r="I947" s="28" t="s">
        <v>59</v>
      </c>
      <c r="J947" s="32" t="s">
        <v>3966</v>
      </c>
      <c r="K947" s="28" t="s">
        <v>1907</v>
      </c>
      <c r="L947" s="28" t="s">
        <v>4116</v>
      </c>
      <c r="M947" s="34">
        <v>42101</v>
      </c>
      <c r="N947" s="34"/>
      <c r="O947" s="28" t="s">
        <v>10190</v>
      </c>
      <c r="P947" s="28" t="s">
        <v>4382</v>
      </c>
      <c r="Q947" s="28" t="s">
        <v>10191</v>
      </c>
      <c r="R947" s="28"/>
      <c r="S947" s="28"/>
      <c r="T947" s="28" t="s">
        <v>10192</v>
      </c>
      <c r="U947" s="28" t="s">
        <v>10193</v>
      </c>
      <c r="V947" s="28"/>
      <c r="W947" s="34">
        <v>43594</v>
      </c>
      <c r="X947" s="34">
        <v>43959</v>
      </c>
      <c r="Y947" s="36">
        <v>12489336</v>
      </c>
      <c r="Z947" s="36"/>
      <c r="AA947" s="34"/>
      <c r="AB947" s="32"/>
      <c r="AC947" s="36">
        <v>12489336</v>
      </c>
      <c r="AD947" s="36"/>
      <c r="AE947" s="28" t="s">
        <v>95</v>
      </c>
      <c r="AF947" s="40">
        <f t="shared" si="0"/>
        <v>9</v>
      </c>
      <c r="AG947" s="40">
        <f t="shared" si="1"/>
        <v>5</v>
      </c>
      <c r="AH947" s="40" t="str">
        <f t="shared" si="2"/>
        <v>56878370395</v>
      </c>
      <c r="AI947" s="44">
        <f t="shared" si="3"/>
        <v>12489336</v>
      </c>
      <c r="AJ947" s="47" t="str">
        <f>IF(AD947&lt;10000,IFERROR(VLOOKUP(AH947,'BK06'!$X$9:$Y$1196,2,0),""),AD947)</f>
        <v/>
      </c>
      <c r="AK947" s="49" t="str">
        <f>IFERROR(VLOOKUP(AH947,'BK06'!$X$9:$Z$1164,3,0),"")</f>
        <v/>
      </c>
      <c r="AL947" s="40"/>
      <c r="AM947" s="51" t="str">
        <f t="shared" si="15"/>
        <v>QK co HDBH so 568783703 can phai dong phi 12489336d vao ngay 9/5. Vui long lien he TVV de duoc ho tro thu phi!</v>
      </c>
      <c r="AN947" s="54" t="str">
        <f t="shared" si="5"/>
        <v>0936991933</v>
      </c>
    </row>
    <row r="948" spans="1:40" ht="13.5" customHeight="1">
      <c r="A948" s="25">
        <v>943</v>
      </c>
      <c r="B948" s="28" t="s">
        <v>74</v>
      </c>
      <c r="C948" s="28"/>
      <c r="D948" s="32" t="s">
        <v>80</v>
      </c>
      <c r="E948" s="28" t="s">
        <v>82</v>
      </c>
      <c r="F948" s="32" t="s">
        <v>7749</v>
      </c>
      <c r="G948" s="28" t="s">
        <v>98</v>
      </c>
      <c r="H948" s="32" t="s">
        <v>10179</v>
      </c>
      <c r="I948" s="28" t="s">
        <v>59</v>
      </c>
      <c r="J948" s="32" t="s">
        <v>3966</v>
      </c>
      <c r="K948" s="28" t="s">
        <v>1907</v>
      </c>
      <c r="L948" s="28" t="s">
        <v>4116</v>
      </c>
      <c r="M948" s="34">
        <v>42101</v>
      </c>
      <c r="N948" s="34"/>
      <c r="O948" s="28" t="s">
        <v>3969</v>
      </c>
      <c r="P948" s="28" t="s">
        <v>3970</v>
      </c>
      <c r="Q948" s="28" t="s">
        <v>10194</v>
      </c>
      <c r="R948" s="28"/>
      <c r="S948" s="28"/>
      <c r="T948" s="28" t="s">
        <v>10195</v>
      </c>
      <c r="U948" s="28" t="s">
        <v>3968</v>
      </c>
      <c r="V948" s="28"/>
      <c r="W948" s="34">
        <v>43601</v>
      </c>
      <c r="X948" s="34">
        <v>43966</v>
      </c>
      <c r="Y948" s="36">
        <v>12663768</v>
      </c>
      <c r="Z948" s="36">
        <v>12663768</v>
      </c>
      <c r="AA948" s="34">
        <v>43612</v>
      </c>
      <c r="AB948" s="32"/>
      <c r="AC948" s="36">
        <v>12663768</v>
      </c>
      <c r="AD948" s="36"/>
      <c r="AE948" s="28" t="s">
        <v>95</v>
      </c>
      <c r="AF948" s="40">
        <f t="shared" si="0"/>
        <v>16</v>
      </c>
      <c r="AG948" s="40">
        <f t="shared" si="1"/>
        <v>5</v>
      </c>
      <c r="AH948" s="40" t="str">
        <f t="shared" si="2"/>
        <v>568791926165</v>
      </c>
      <c r="AI948" s="44">
        <f t="shared" si="3"/>
        <v>12663768</v>
      </c>
      <c r="AJ948" s="47">
        <f>IF(AD948&lt;10000,IFERROR(VLOOKUP(AH948,'BK06'!$X$9:$Y$1196,2,0),""),AD948)</f>
        <v>12663768</v>
      </c>
      <c r="AK948" s="49" t="str">
        <f>IFERROR(VLOOKUP(AH948,'BK06'!$X$9:$Z$1164,3,0),"")</f>
        <v>AC/018P-0350738</v>
      </c>
      <c r="AL948" s="40"/>
      <c r="AM948" s="51" t="str">
        <f t="shared" si="15"/>
        <v>QK co HDBH so 568791926 can phai dong phi 12663768d vao ngay 16/5. Vui long lien he TVV de duoc ho tro thu phi!</v>
      </c>
      <c r="AN948" s="54" t="str">
        <f t="shared" si="5"/>
        <v>01662331999</v>
      </c>
    </row>
    <row r="949" spans="1:40" ht="13.5" customHeight="1">
      <c r="A949" s="25">
        <v>944</v>
      </c>
      <c r="B949" s="28" t="s">
        <v>74</v>
      </c>
      <c r="C949" s="28"/>
      <c r="D949" s="32" t="s">
        <v>80</v>
      </c>
      <c r="E949" s="28" t="s">
        <v>82</v>
      </c>
      <c r="F949" s="32" t="s">
        <v>7749</v>
      </c>
      <c r="G949" s="28" t="s">
        <v>98</v>
      </c>
      <c r="H949" s="32" t="s">
        <v>10179</v>
      </c>
      <c r="I949" s="28" t="s">
        <v>59</v>
      </c>
      <c r="J949" s="32" t="s">
        <v>3966</v>
      </c>
      <c r="K949" s="28" t="s">
        <v>1907</v>
      </c>
      <c r="L949" s="28" t="s">
        <v>4116</v>
      </c>
      <c r="M949" s="34">
        <v>42101</v>
      </c>
      <c r="N949" s="34"/>
      <c r="O949" s="28" t="s">
        <v>3973</v>
      </c>
      <c r="P949" s="28" t="s">
        <v>3974</v>
      </c>
      <c r="Q949" s="28" t="s">
        <v>10191</v>
      </c>
      <c r="R949" s="28"/>
      <c r="S949" s="28"/>
      <c r="T949" s="28" t="s">
        <v>10196</v>
      </c>
      <c r="U949" s="28" t="s">
        <v>3972</v>
      </c>
      <c r="V949" s="28"/>
      <c r="W949" s="34">
        <v>43602</v>
      </c>
      <c r="X949" s="34">
        <v>43967</v>
      </c>
      <c r="Y949" s="36">
        <v>12113200</v>
      </c>
      <c r="Z949" s="36">
        <v>12113200</v>
      </c>
      <c r="AA949" s="34">
        <v>43612</v>
      </c>
      <c r="AB949" s="32"/>
      <c r="AC949" s="36">
        <v>12113200</v>
      </c>
      <c r="AD949" s="36"/>
      <c r="AE949" s="28" t="s">
        <v>95</v>
      </c>
      <c r="AF949" s="40">
        <f t="shared" si="0"/>
        <v>17</v>
      </c>
      <c r="AG949" s="40">
        <f t="shared" si="1"/>
        <v>5</v>
      </c>
      <c r="AH949" s="40" t="str">
        <f t="shared" si="2"/>
        <v>569238793175</v>
      </c>
      <c r="AI949" s="44">
        <f t="shared" si="3"/>
        <v>12113200</v>
      </c>
      <c r="AJ949" s="47">
        <f>IF(AD949&lt;10000,IFERROR(VLOOKUP(AH949,'BK06'!$X$9:$Y$1196,2,0),""),AD949)</f>
        <v>12113200</v>
      </c>
      <c r="AK949" s="49" t="str">
        <f>IFERROR(VLOOKUP(AH949,'BK06'!$X$9:$Z$1164,3,0),"")</f>
        <v>AC/018P-0350739</v>
      </c>
      <c r="AL949" s="40"/>
      <c r="AM949" s="51" t="str">
        <f t="shared" si="15"/>
        <v>QK co HDBH so 569238793 can phai dong phi 12113200d vao ngay 17/5. Vui long lien he TVV de duoc ho tro thu phi!</v>
      </c>
      <c r="AN949" s="54" t="str">
        <f t="shared" si="5"/>
        <v>01658882005</v>
      </c>
    </row>
    <row r="950" spans="1:40" ht="13.5" customHeight="1">
      <c r="A950" s="25">
        <v>945</v>
      </c>
      <c r="B950" s="28" t="s">
        <v>74</v>
      </c>
      <c r="C950" s="28"/>
      <c r="D950" s="32" t="s">
        <v>80</v>
      </c>
      <c r="E950" s="28" t="s">
        <v>82</v>
      </c>
      <c r="F950" s="32" t="s">
        <v>7749</v>
      </c>
      <c r="G950" s="28" t="s">
        <v>98</v>
      </c>
      <c r="H950" s="32" t="s">
        <v>10179</v>
      </c>
      <c r="I950" s="28" t="s">
        <v>59</v>
      </c>
      <c r="J950" s="32" t="s">
        <v>3966</v>
      </c>
      <c r="K950" s="28" t="s">
        <v>1907</v>
      </c>
      <c r="L950" s="28" t="s">
        <v>4116</v>
      </c>
      <c r="M950" s="34">
        <v>42101</v>
      </c>
      <c r="N950" s="34"/>
      <c r="O950" s="28" t="s">
        <v>10197</v>
      </c>
      <c r="P950" s="28" t="s">
        <v>10198</v>
      </c>
      <c r="Q950" s="28" t="s">
        <v>8072</v>
      </c>
      <c r="R950" s="28" t="s">
        <v>10199</v>
      </c>
      <c r="S950" s="28"/>
      <c r="T950" s="28"/>
      <c r="U950" s="28" t="s">
        <v>10200</v>
      </c>
      <c r="V950" s="28"/>
      <c r="W950" s="34">
        <v>43603</v>
      </c>
      <c r="X950" s="34">
        <v>43968</v>
      </c>
      <c r="Y950" s="36">
        <v>14999800</v>
      </c>
      <c r="Z950" s="36"/>
      <c r="AA950" s="34"/>
      <c r="AB950" s="32"/>
      <c r="AC950" s="36">
        <v>14999800</v>
      </c>
      <c r="AD950" s="36"/>
      <c r="AE950" s="28" t="s">
        <v>180</v>
      </c>
      <c r="AF950" s="40">
        <f t="shared" si="0"/>
        <v>18</v>
      </c>
      <c r="AG950" s="40">
        <f t="shared" si="1"/>
        <v>5</v>
      </c>
      <c r="AH950" s="40" t="str">
        <f t="shared" si="2"/>
        <v>05701800023569185</v>
      </c>
      <c r="AI950" s="44">
        <f t="shared" si="3"/>
        <v>14999800</v>
      </c>
      <c r="AJ950" s="47" t="str">
        <f>IF(AD950&lt;10000,IFERROR(VLOOKUP(AH950,'BK06'!$X$9:$Y$1196,2,0),""),AD950)</f>
        <v/>
      </c>
      <c r="AK950" s="49" t="str">
        <f>IFERROR(VLOOKUP(AH950,'BK06'!$X$9:$Z$1164,3,0),"")</f>
        <v/>
      </c>
      <c r="AL950" s="40"/>
      <c r="AM950" s="51" t="str">
        <f t="shared" si="15"/>
        <v>QK co HDBH so 05701800023569 can phai dong phi 14999800d vao ngay 18/5. Vui long lien he TVV de duoc ho tro thu phi!</v>
      </c>
      <c r="AN950" s="54" t="str">
        <f t="shared" si="5"/>
        <v>0989055025</v>
      </c>
    </row>
    <row r="951" spans="1:40" ht="13.5" customHeight="1">
      <c r="A951" s="25">
        <v>946</v>
      </c>
      <c r="B951" s="28" t="s">
        <v>74</v>
      </c>
      <c r="C951" s="28"/>
      <c r="D951" s="32" t="s">
        <v>80</v>
      </c>
      <c r="E951" s="28" t="s">
        <v>82</v>
      </c>
      <c r="F951" s="32" t="s">
        <v>7749</v>
      </c>
      <c r="G951" s="28" t="s">
        <v>98</v>
      </c>
      <c r="H951" s="32" t="s">
        <v>10179</v>
      </c>
      <c r="I951" s="28" t="s">
        <v>59</v>
      </c>
      <c r="J951" s="32" t="s">
        <v>3966</v>
      </c>
      <c r="K951" s="28" t="s">
        <v>1907</v>
      </c>
      <c r="L951" s="28" t="s">
        <v>4116</v>
      </c>
      <c r="M951" s="34">
        <v>42101</v>
      </c>
      <c r="N951" s="34"/>
      <c r="O951" s="28" t="s">
        <v>10201</v>
      </c>
      <c r="P951" s="28" t="s">
        <v>7894</v>
      </c>
      <c r="Q951" s="28" t="s">
        <v>8072</v>
      </c>
      <c r="R951" s="28" t="s">
        <v>10199</v>
      </c>
      <c r="S951" s="28"/>
      <c r="T951" s="28"/>
      <c r="U951" s="28" t="s">
        <v>10202</v>
      </c>
      <c r="V951" s="28"/>
      <c r="W951" s="34">
        <v>43603</v>
      </c>
      <c r="X951" s="34">
        <v>43968</v>
      </c>
      <c r="Y951" s="36">
        <v>14998400</v>
      </c>
      <c r="Z951" s="36"/>
      <c r="AA951" s="34"/>
      <c r="AB951" s="32"/>
      <c r="AC951" s="36">
        <v>14998400</v>
      </c>
      <c r="AD951" s="36"/>
      <c r="AE951" s="28" t="s">
        <v>180</v>
      </c>
      <c r="AF951" s="40">
        <f t="shared" si="0"/>
        <v>18</v>
      </c>
      <c r="AG951" s="40">
        <f t="shared" si="1"/>
        <v>5</v>
      </c>
      <c r="AH951" s="40" t="str">
        <f t="shared" si="2"/>
        <v>05701800023620185</v>
      </c>
      <c r="AI951" s="44">
        <f t="shared" si="3"/>
        <v>14998400</v>
      </c>
      <c r="AJ951" s="47" t="str">
        <f>IF(AD951&lt;10000,IFERROR(VLOOKUP(AH951,'BK06'!$X$9:$Y$1196,2,0),""),AD951)</f>
        <v/>
      </c>
      <c r="AK951" s="49" t="str">
        <f>IFERROR(VLOOKUP(AH951,'BK06'!$X$9:$Z$1164,3,0),"")</f>
        <v/>
      </c>
      <c r="AL951" s="40"/>
      <c r="AM951" s="51" t="str">
        <f t="shared" si="15"/>
        <v>QK co HDBH so 05701800023620 can phai dong phi 14998400d vao ngay 18/5. Vui long lien he TVV de duoc ho tro thu phi!</v>
      </c>
      <c r="AN951" s="54" t="str">
        <f t="shared" si="5"/>
        <v>0989055025</v>
      </c>
    </row>
    <row r="952" spans="1:40" ht="13.5" customHeight="1">
      <c r="A952" s="25">
        <v>947</v>
      </c>
      <c r="B952" s="28" t="s">
        <v>74</v>
      </c>
      <c r="C952" s="28"/>
      <c r="D952" s="32" t="s">
        <v>80</v>
      </c>
      <c r="E952" s="28" t="s">
        <v>82</v>
      </c>
      <c r="F952" s="32" t="s">
        <v>7749</v>
      </c>
      <c r="G952" s="28" t="s">
        <v>98</v>
      </c>
      <c r="H952" s="32" t="s">
        <v>10179</v>
      </c>
      <c r="I952" s="28" t="s">
        <v>59</v>
      </c>
      <c r="J952" s="32" t="s">
        <v>3966</v>
      </c>
      <c r="K952" s="28" t="s">
        <v>1907</v>
      </c>
      <c r="L952" s="28" t="s">
        <v>4116</v>
      </c>
      <c r="M952" s="34">
        <v>42101</v>
      </c>
      <c r="N952" s="34"/>
      <c r="O952" s="28" t="s">
        <v>10203</v>
      </c>
      <c r="P952" s="28" t="s">
        <v>10204</v>
      </c>
      <c r="Q952" s="28" t="s">
        <v>10205</v>
      </c>
      <c r="R952" s="28"/>
      <c r="S952" s="28"/>
      <c r="T952" s="28" t="s">
        <v>10206</v>
      </c>
      <c r="U952" s="28" t="s">
        <v>10207</v>
      </c>
      <c r="V952" s="28"/>
      <c r="W952" s="34">
        <v>43603</v>
      </c>
      <c r="X952" s="34">
        <v>43968</v>
      </c>
      <c r="Y952" s="36">
        <v>18113200</v>
      </c>
      <c r="Z952" s="36"/>
      <c r="AA952" s="34"/>
      <c r="AB952" s="32"/>
      <c r="AC952" s="36">
        <v>18113200</v>
      </c>
      <c r="AD952" s="36"/>
      <c r="AE952" s="28" t="s">
        <v>95</v>
      </c>
      <c r="AF952" s="40">
        <f t="shared" si="0"/>
        <v>18</v>
      </c>
      <c r="AG952" s="40">
        <f t="shared" si="1"/>
        <v>5</v>
      </c>
      <c r="AH952" s="40" t="str">
        <f t="shared" si="2"/>
        <v>569239172185</v>
      </c>
      <c r="AI952" s="44">
        <f t="shared" si="3"/>
        <v>18113200</v>
      </c>
      <c r="AJ952" s="47" t="str">
        <f>IF(AD952&lt;10000,IFERROR(VLOOKUP(AH952,'BK06'!$X$9:$Y$1196,2,0),""),AD952)</f>
        <v/>
      </c>
      <c r="AK952" s="49" t="str">
        <f>IFERROR(VLOOKUP(AH952,'BK06'!$X$9:$Z$1164,3,0),"")</f>
        <v/>
      </c>
      <c r="AL952" s="40"/>
      <c r="AM952" s="51" t="str">
        <f t="shared" si="15"/>
        <v>QK co HDBH so 569239172 can phai dong phi 18113200d vao ngay 18/5. Vui long lien he TVV de duoc ho tro thu phi!</v>
      </c>
      <c r="AN952" s="54" t="str">
        <f t="shared" si="5"/>
        <v>0989126221</v>
      </c>
    </row>
    <row r="953" spans="1:40" ht="13.5" customHeight="1">
      <c r="A953" s="25">
        <v>948</v>
      </c>
      <c r="B953" s="28" t="s">
        <v>74</v>
      </c>
      <c r="C953" s="28"/>
      <c r="D953" s="32" t="s">
        <v>80</v>
      </c>
      <c r="E953" s="28" t="s">
        <v>82</v>
      </c>
      <c r="F953" s="32" t="s">
        <v>7749</v>
      </c>
      <c r="G953" s="28" t="s">
        <v>98</v>
      </c>
      <c r="H953" s="32" t="s">
        <v>10179</v>
      </c>
      <c r="I953" s="28" t="s">
        <v>59</v>
      </c>
      <c r="J953" s="32" t="s">
        <v>3966</v>
      </c>
      <c r="K953" s="28" t="s">
        <v>1907</v>
      </c>
      <c r="L953" s="28" t="s">
        <v>4116</v>
      </c>
      <c r="M953" s="34">
        <v>42101</v>
      </c>
      <c r="N953" s="34"/>
      <c r="O953" s="28" t="s">
        <v>3982</v>
      </c>
      <c r="P953" s="28" t="s">
        <v>538</v>
      </c>
      <c r="Q953" s="28" t="s">
        <v>10208</v>
      </c>
      <c r="R953" s="28"/>
      <c r="S953" s="28"/>
      <c r="T953" s="28" t="s">
        <v>10209</v>
      </c>
      <c r="U953" s="28" t="s">
        <v>3981</v>
      </c>
      <c r="V953" s="28"/>
      <c r="W953" s="34">
        <v>43604</v>
      </c>
      <c r="X953" s="34">
        <v>43969</v>
      </c>
      <c r="Y953" s="36">
        <v>12518280</v>
      </c>
      <c r="Z953" s="36">
        <v>12518280</v>
      </c>
      <c r="AA953" s="34">
        <v>43612</v>
      </c>
      <c r="AB953" s="32"/>
      <c r="AC953" s="36">
        <v>12518280</v>
      </c>
      <c r="AD953" s="36"/>
      <c r="AE953" s="28" t="s">
        <v>95</v>
      </c>
      <c r="AF953" s="40">
        <f t="shared" si="0"/>
        <v>19</v>
      </c>
      <c r="AG953" s="40">
        <f t="shared" si="1"/>
        <v>5</v>
      </c>
      <c r="AH953" s="40" t="str">
        <f t="shared" si="2"/>
        <v>568791054195</v>
      </c>
      <c r="AI953" s="44">
        <f t="shared" si="3"/>
        <v>12518280</v>
      </c>
      <c r="AJ953" s="47">
        <f>IF(AD953&lt;10000,IFERROR(VLOOKUP(AH953,'BK06'!$X$9:$Y$1196,2,0),""),AD953)</f>
        <v>12518280</v>
      </c>
      <c r="AK953" s="49" t="str">
        <f>IFERROR(VLOOKUP(AH953,'BK06'!$X$9:$Z$1164,3,0),"")</f>
        <v>AC/018P-0350743</v>
      </c>
      <c r="AL953" s="40"/>
      <c r="AM953" s="51" t="str">
        <f t="shared" si="15"/>
        <v>QK co HDBH so 568791054 can phai dong phi 12518280d vao ngay 19/5. Vui long lien he TVV de duoc ho tro thu phi!</v>
      </c>
      <c r="AN953" s="54" t="str">
        <f t="shared" si="5"/>
        <v>0906038966</v>
      </c>
    </row>
    <row r="954" spans="1:40" ht="13.5" customHeight="1">
      <c r="A954" s="25">
        <v>949</v>
      </c>
      <c r="B954" s="28" t="s">
        <v>74</v>
      </c>
      <c r="C954" s="28"/>
      <c r="D954" s="32" t="s">
        <v>80</v>
      </c>
      <c r="E954" s="28" t="s">
        <v>82</v>
      </c>
      <c r="F954" s="32" t="s">
        <v>7749</v>
      </c>
      <c r="G954" s="28" t="s">
        <v>98</v>
      </c>
      <c r="H954" s="32" t="s">
        <v>10179</v>
      </c>
      <c r="I954" s="28" t="s">
        <v>59</v>
      </c>
      <c r="J954" s="32" t="s">
        <v>3966</v>
      </c>
      <c r="K954" s="28" t="s">
        <v>1907</v>
      </c>
      <c r="L954" s="28" t="s">
        <v>4116</v>
      </c>
      <c r="M954" s="34">
        <v>42101</v>
      </c>
      <c r="N954" s="34"/>
      <c r="O954" s="28" t="s">
        <v>10210</v>
      </c>
      <c r="P954" s="28" t="s">
        <v>10211</v>
      </c>
      <c r="Q954" s="28" t="s">
        <v>10212</v>
      </c>
      <c r="R954" s="28"/>
      <c r="S954" s="28"/>
      <c r="T954" s="28" t="s">
        <v>10213</v>
      </c>
      <c r="U954" s="28" t="s">
        <v>10214</v>
      </c>
      <c r="V954" s="28"/>
      <c r="W954" s="34">
        <v>43606</v>
      </c>
      <c r="X954" s="34">
        <v>43971</v>
      </c>
      <c r="Y954" s="36">
        <v>9999703</v>
      </c>
      <c r="Z954" s="36"/>
      <c r="AA954" s="34"/>
      <c r="AB954" s="32"/>
      <c r="AC954" s="36">
        <v>9999703</v>
      </c>
      <c r="AD954" s="36"/>
      <c r="AE954" s="28" t="s">
        <v>95</v>
      </c>
      <c r="AF954" s="40">
        <f t="shared" si="0"/>
        <v>21</v>
      </c>
      <c r="AG954" s="40">
        <f t="shared" si="1"/>
        <v>5</v>
      </c>
      <c r="AH954" s="40" t="str">
        <f t="shared" si="2"/>
        <v>568586529215</v>
      </c>
      <c r="AI954" s="44">
        <f t="shared" si="3"/>
        <v>9999703</v>
      </c>
      <c r="AJ954" s="47" t="str">
        <f>IF(AD954&lt;10000,IFERROR(VLOOKUP(AH954,'BK06'!$X$9:$Y$1196,2,0),""),AD954)</f>
        <v/>
      </c>
      <c r="AK954" s="49" t="str">
        <f>IFERROR(VLOOKUP(AH954,'BK06'!$X$9:$Z$1164,3,0),"")</f>
        <v/>
      </c>
      <c r="AL954" s="40"/>
      <c r="AM954" s="51" t="str">
        <f t="shared" si="15"/>
        <v>QK co HDBH so 568586529 can phai dong phi 9999703d vao ngay 21/5. Vui long lien he TVV de duoc ho tro thu phi!</v>
      </c>
      <c r="AN954" s="54" t="str">
        <f t="shared" si="5"/>
        <v>0936183428</v>
      </c>
    </row>
    <row r="955" spans="1:40" ht="13.5" customHeight="1">
      <c r="A955" s="25">
        <v>950</v>
      </c>
      <c r="B955" s="28" t="s">
        <v>74</v>
      </c>
      <c r="C955" s="28"/>
      <c r="D955" s="32" t="s">
        <v>80</v>
      </c>
      <c r="E955" s="28" t="s">
        <v>82</v>
      </c>
      <c r="F955" s="32" t="s">
        <v>7749</v>
      </c>
      <c r="G955" s="28" t="s">
        <v>98</v>
      </c>
      <c r="H955" s="32" t="s">
        <v>10179</v>
      </c>
      <c r="I955" s="28" t="s">
        <v>59</v>
      </c>
      <c r="J955" s="32" t="s">
        <v>3966</v>
      </c>
      <c r="K955" s="28" t="s">
        <v>1907</v>
      </c>
      <c r="L955" s="28" t="s">
        <v>4116</v>
      </c>
      <c r="M955" s="34">
        <v>42101</v>
      </c>
      <c r="N955" s="34"/>
      <c r="O955" s="28" t="s">
        <v>10215</v>
      </c>
      <c r="P955" s="28" t="s">
        <v>3798</v>
      </c>
      <c r="Q955" s="28" t="s">
        <v>10216</v>
      </c>
      <c r="R955" s="28"/>
      <c r="S955" s="28"/>
      <c r="T955" s="28" t="s">
        <v>10217</v>
      </c>
      <c r="U955" s="28" t="s">
        <v>10218</v>
      </c>
      <c r="V955" s="28"/>
      <c r="W955" s="34">
        <v>43610</v>
      </c>
      <c r="X955" s="34">
        <v>43793</v>
      </c>
      <c r="Y955" s="36">
        <v>6029400</v>
      </c>
      <c r="Z955" s="36"/>
      <c r="AA955" s="34"/>
      <c r="AB955" s="32"/>
      <c r="AC955" s="36"/>
      <c r="AD955" s="36"/>
      <c r="AE955" s="28" t="s">
        <v>95</v>
      </c>
      <c r="AF955" s="40">
        <f t="shared" si="0"/>
        <v>25</v>
      </c>
      <c r="AG955" s="40">
        <f t="shared" si="1"/>
        <v>5</v>
      </c>
      <c r="AH955" s="40" t="str">
        <f t="shared" si="2"/>
        <v>568916654255</v>
      </c>
      <c r="AI955" s="44" t="str">
        <f t="shared" si="3"/>
        <v/>
      </c>
      <c r="AJ955" s="47" t="str">
        <f>IF(AD955&lt;10000,IFERROR(VLOOKUP(AH955,'BK06'!$X$9:$Y$1196,2,0),""),AD955)</f>
        <v/>
      </c>
      <c r="AK955" s="49" t="str">
        <f>IFERROR(VLOOKUP(AH955,'BK06'!$X$9:$Z$1164,3,0),"")</f>
        <v/>
      </c>
      <c r="AL955" s="40"/>
      <c r="AM955" s="51" t="str">
        <f t="shared" si="15"/>
        <v>QK co HDBH so 568916654 can phai dong phi 6029400d vao ngay 25/5. Vui long lien he TVV de duoc ho tro thu phi!</v>
      </c>
      <c r="AN955" s="54" t="str">
        <f t="shared" si="5"/>
        <v>01678518136</v>
      </c>
    </row>
    <row r="956" spans="1:40" ht="13.5" customHeight="1">
      <c r="A956" s="25">
        <v>951</v>
      </c>
      <c r="B956" s="28" t="s">
        <v>74</v>
      </c>
      <c r="C956" s="28"/>
      <c r="D956" s="32" t="s">
        <v>80</v>
      </c>
      <c r="E956" s="28" t="s">
        <v>82</v>
      </c>
      <c r="F956" s="32" t="s">
        <v>7749</v>
      </c>
      <c r="G956" s="28" t="s">
        <v>98</v>
      </c>
      <c r="H956" s="32" t="s">
        <v>10179</v>
      </c>
      <c r="I956" s="28" t="s">
        <v>59</v>
      </c>
      <c r="J956" s="32" t="s">
        <v>3966</v>
      </c>
      <c r="K956" s="28" t="s">
        <v>1907</v>
      </c>
      <c r="L956" s="28" t="s">
        <v>4116</v>
      </c>
      <c r="M956" s="34">
        <v>42101</v>
      </c>
      <c r="N956" s="34"/>
      <c r="O956" s="28" t="s">
        <v>10219</v>
      </c>
      <c r="P956" s="28" t="s">
        <v>7678</v>
      </c>
      <c r="Q956" s="28" t="s">
        <v>10220</v>
      </c>
      <c r="R956" s="28"/>
      <c r="S956" s="28"/>
      <c r="T956" s="28" t="s">
        <v>10221</v>
      </c>
      <c r="U956" s="28" t="s">
        <v>10222</v>
      </c>
      <c r="V956" s="28"/>
      <c r="W956" s="34">
        <v>43614</v>
      </c>
      <c r="X956" s="34">
        <v>43797</v>
      </c>
      <c r="Y956" s="36">
        <v>8058800</v>
      </c>
      <c r="Z956" s="36"/>
      <c r="AA956" s="34"/>
      <c r="AB956" s="32"/>
      <c r="AC956" s="36"/>
      <c r="AD956" s="36"/>
      <c r="AE956" s="28" t="s">
        <v>95</v>
      </c>
      <c r="AF956" s="40">
        <f t="shared" si="0"/>
        <v>29</v>
      </c>
      <c r="AG956" s="40">
        <f t="shared" si="1"/>
        <v>5</v>
      </c>
      <c r="AH956" s="40" t="str">
        <f t="shared" si="2"/>
        <v>569249370295</v>
      </c>
      <c r="AI956" s="44" t="str">
        <f t="shared" si="3"/>
        <v/>
      </c>
      <c r="AJ956" s="47" t="str">
        <f>IF(AD956&lt;10000,IFERROR(VLOOKUP(AH956,'BK06'!$X$9:$Y$1196,2,0),""),AD956)</f>
        <v/>
      </c>
      <c r="AK956" s="49" t="str">
        <f>IFERROR(VLOOKUP(AH956,'BK06'!$X$9:$Z$1164,3,0),"")</f>
        <v/>
      </c>
      <c r="AL956" s="40"/>
      <c r="AM956" s="51" t="str">
        <f t="shared" si="15"/>
        <v>QK co HDBH so 569249370 can phai dong phi 8058800d vao ngay 29/5. Vui long lien he TVV de duoc ho tro thu phi!</v>
      </c>
      <c r="AN956" s="54" t="str">
        <f t="shared" si="5"/>
        <v>0962515369</v>
      </c>
    </row>
    <row r="957" spans="1:40" ht="13.5" customHeight="1">
      <c r="A957" s="25">
        <v>952</v>
      </c>
      <c r="B957" s="28" t="s">
        <v>74</v>
      </c>
      <c r="C957" s="28"/>
      <c r="D957" s="32" t="s">
        <v>80</v>
      </c>
      <c r="E957" s="28" t="s">
        <v>82</v>
      </c>
      <c r="F957" s="32" t="s">
        <v>7749</v>
      </c>
      <c r="G957" s="28" t="s">
        <v>98</v>
      </c>
      <c r="H957" s="32" t="s">
        <v>10223</v>
      </c>
      <c r="I957" s="28" t="s">
        <v>75</v>
      </c>
      <c r="J957" s="32" t="s">
        <v>4686</v>
      </c>
      <c r="K957" s="28" t="s">
        <v>2569</v>
      </c>
      <c r="L957" s="28" t="s">
        <v>4116</v>
      </c>
      <c r="M957" s="34">
        <v>43320</v>
      </c>
      <c r="N957" s="34"/>
      <c r="O957" s="28" t="s">
        <v>10224</v>
      </c>
      <c r="P957" s="28" t="s">
        <v>10225</v>
      </c>
      <c r="Q957" s="28" t="s">
        <v>10226</v>
      </c>
      <c r="R957" s="28"/>
      <c r="S957" s="28"/>
      <c r="T957" s="28" t="s">
        <v>10227</v>
      </c>
      <c r="U957" s="28" t="s">
        <v>10228</v>
      </c>
      <c r="V957" s="28"/>
      <c r="W957" s="34">
        <v>43559</v>
      </c>
      <c r="X957" s="34">
        <v>43741</v>
      </c>
      <c r="Y957" s="36">
        <v>10432800</v>
      </c>
      <c r="Z957" s="36"/>
      <c r="AA957" s="34"/>
      <c r="AB957" s="32"/>
      <c r="AC957" s="36">
        <v>10432800</v>
      </c>
      <c r="AD957" s="36"/>
      <c r="AE957" s="28" t="s">
        <v>95</v>
      </c>
      <c r="AF957" s="40">
        <f t="shared" si="0"/>
        <v>4</v>
      </c>
      <c r="AG957" s="40">
        <f t="shared" si="1"/>
        <v>4</v>
      </c>
      <c r="AH957" s="40" t="str">
        <f t="shared" si="2"/>
        <v>56933260944</v>
      </c>
      <c r="AI957" s="44">
        <f t="shared" si="3"/>
        <v>10432800</v>
      </c>
      <c r="AJ957" s="47" t="str">
        <f>IF(AD957&lt;10000,IFERROR(VLOOKUP(AH957,'BK06'!$X$9:$Y$1196,2,0),""),AD957)</f>
        <v/>
      </c>
      <c r="AK957" s="49" t="str">
        <f>IFERROR(VLOOKUP(AH957,'BK06'!$X$9:$Z$1164,3,0),"")</f>
        <v/>
      </c>
      <c r="AL957" s="40"/>
      <c r="AM957" s="51" t="str">
        <f t="shared" si="15"/>
        <v>QK co HDBH so 569332609 can phai dong phi 10432800d vao ngay 4/4. Vui long lien he TVV de duoc ho tro thu phi!</v>
      </c>
      <c r="AN957" s="54" t="str">
        <f t="shared" si="5"/>
        <v>0912589598</v>
      </c>
    </row>
    <row r="958" spans="1:40" ht="13.5" customHeight="1">
      <c r="A958" s="25">
        <v>953</v>
      </c>
      <c r="B958" s="28" t="s">
        <v>74</v>
      </c>
      <c r="C958" s="28"/>
      <c r="D958" s="32" t="s">
        <v>80</v>
      </c>
      <c r="E958" s="28" t="s">
        <v>82</v>
      </c>
      <c r="F958" s="32" t="s">
        <v>7749</v>
      </c>
      <c r="G958" s="28" t="s">
        <v>98</v>
      </c>
      <c r="H958" s="32" t="s">
        <v>10229</v>
      </c>
      <c r="I958" s="28" t="s">
        <v>76</v>
      </c>
      <c r="J958" s="32" t="s">
        <v>238</v>
      </c>
      <c r="K958" s="28" t="s">
        <v>237</v>
      </c>
      <c r="L958" s="28" t="s">
        <v>4116</v>
      </c>
      <c r="M958" s="34">
        <v>43180</v>
      </c>
      <c r="N958" s="34"/>
      <c r="O958" s="28" t="s">
        <v>243</v>
      </c>
      <c r="P958" s="28" t="s">
        <v>244</v>
      </c>
      <c r="Q958" s="28" t="s">
        <v>10230</v>
      </c>
      <c r="R958" s="28"/>
      <c r="S958" s="28"/>
      <c r="T958" s="28" t="s">
        <v>5577</v>
      </c>
      <c r="U958" s="28" t="s">
        <v>242</v>
      </c>
      <c r="V958" s="28"/>
      <c r="W958" s="34">
        <v>43552</v>
      </c>
      <c r="X958" s="34">
        <v>43917</v>
      </c>
      <c r="Y958" s="36">
        <v>12000000</v>
      </c>
      <c r="Z958" s="36">
        <v>12000000</v>
      </c>
      <c r="AA958" s="34">
        <v>43605</v>
      </c>
      <c r="AB958" s="32"/>
      <c r="AC958" s="36">
        <v>12000000</v>
      </c>
      <c r="AD958" s="36"/>
      <c r="AE958" s="28" t="s">
        <v>95</v>
      </c>
      <c r="AF958" s="40">
        <f t="shared" si="0"/>
        <v>28</v>
      </c>
      <c r="AG958" s="40">
        <f t="shared" si="1"/>
        <v>3</v>
      </c>
      <c r="AH958" s="40" t="str">
        <f t="shared" si="2"/>
        <v>569214015283</v>
      </c>
      <c r="AI958" s="44">
        <f t="shared" si="3"/>
        <v>12000000</v>
      </c>
      <c r="AJ958" s="47">
        <f>IF(AD958&lt;10000,IFERROR(VLOOKUP(AH958,'BK06'!$X$9:$Y$1196,2,0),""),AD958)</f>
        <v>12000000</v>
      </c>
      <c r="AK958" s="49" t="str">
        <f>IFERROR(VLOOKUP(AH958,'BK06'!$X$9:$Z$1164,3,0),"")</f>
        <v>AC/018P-0348303</v>
      </c>
      <c r="AL958" s="40"/>
      <c r="AM958" s="51" t="str">
        <f t="shared" si="15"/>
        <v>QK co HDBH so 569214015 can phai dong phi 12000000d vao ngay 28/3. Vui long lien he TVV de duoc ho tro thu phi!</v>
      </c>
      <c r="AN958" s="54" t="str">
        <f t="shared" si="5"/>
        <v>0979600486</v>
      </c>
    </row>
    <row r="959" spans="1:40" ht="13.5" customHeight="1">
      <c r="A959" s="25">
        <v>954</v>
      </c>
      <c r="B959" s="28" t="s">
        <v>74</v>
      </c>
      <c r="C959" s="28"/>
      <c r="D959" s="32" t="s">
        <v>80</v>
      </c>
      <c r="E959" s="28" t="s">
        <v>82</v>
      </c>
      <c r="F959" s="32" t="s">
        <v>7749</v>
      </c>
      <c r="G959" s="28" t="s">
        <v>98</v>
      </c>
      <c r="H959" s="32" t="s">
        <v>10229</v>
      </c>
      <c r="I959" s="28" t="s">
        <v>76</v>
      </c>
      <c r="J959" s="32" t="s">
        <v>238</v>
      </c>
      <c r="K959" s="28" t="s">
        <v>237</v>
      </c>
      <c r="L959" s="28" t="s">
        <v>4116</v>
      </c>
      <c r="M959" s="34">
        <v>43180</v>
      </c>
      <c r="N959" s="34"/>
      <c r="O959" s="28" t="s">
        <v>248</v>
      </c>
      <c r="P959" s="28" t="s">
        <v>249</v>
      </c>
      <c r="Q959" s="28" t="s">
        <v>10230</v>
      </c>
      <c r="R959" s="28"/>
      <c r="S959" s="28"/>
      <c r="T959" s="28" t="s">
        <v>10231</v>
      </c>
      <c r="U959" s="28" t="s">
        <v>247</v>
      </c>
      <c r="V959" s="28"/>
      <c r="W959" s="34">
        <v>43552</v>
      </c>
      <c r="X959" s="34">
        <v>43917</v>
      </c>
      <c r="Y959" s="36">
        <v>12000000</v>
      </c>
      <c r="Z959" s="36">
        <v>12000000</v>
      </c>
      <c r="AA959" s="34">
        <v>43605</v>
      </c>
      <c r="AB959" s="32"/>
      <c r="AC959" s="36">
        <v>12000000</v>
      </c>
      <c r="AD959" s="36"/>
      <c r="AE959" s="28" t="s">
        <v>95</v>
      </c>
      <c r="AF959" s="40">
        <f t="shared" si="0"/>
        <v>28</v>
      </c>
      <c r="AG959" s="40">
        <f t="shared" si="1"/>
        <v>3</v>
      </c>
      <c r="AH959" s="40" t="str">
        <f t="shared" si="2"/>
        <v>569215933283</v>
      </c>
      <c r="AI959" s="44">
        <f t="shared" si="3"/>
        <v>12000000</v>
      </c>
      <c r="AJ959" s="47">
        <f>IF(AD959&lt;10000,IFERROR(VLOOKUP(AH959,'BK06'!$X$9:$Y$1196,2,0),""),AD959)</f>
        <v>12000000</v>
      </c>
      <c r="AK959" s="49" t="str">
        <f>IFERROR(VLOOKUP(AH959,'BK06'!$X$9:$Z$1164,3,0),"")</f>
        <v>AC/018P-0348304</v>
      </c>
      <c r="AL959" s="40"/>
      <c r="AM959" s="51" t="str">
        <f t="shared" si="15"/>
        <v>QK co HDBH so 569215933 can phai dong phi 12000000d vao ngay 28/3. Vui long lien he TVV de duoc ho tro thu phi!</v>
      </c>
      <c r="AN959" s="54" t="str">
        <f t="shared" si="5"/>
        <v>0915771638</v>
      </c>
    </row>
    <row r="960" spans="1:40" ht="13.5" customHeight="1">
      <c r="A960" s="25">
        <v>955</v>
      </c>
      <c r="B960" s="28" t="s">
        <v>74</v>
      </c>
      <c r="C960" s="28"/>
      <c r="D960" s="32" t="s">
        <v>80</v>
      </c>
      <c r="E960" s="28" t="s">
        <v>82</v>
      </c>
      <c r="F960" s="32" t="s">
        <v>7749</v>
      </c>
      <c r="G960" s="28" t="s">
        <v>98</v>
      </c>
      <c r="H960" s="32" t="s">
        <v>10229</v>
      </c>
      <c r="I960" s="28" t="s">
        <v>76</v>
      </c>
      <c r="J960" s="32" t="s">
        <v>238</v>
      </c>
      <c r="K960" s="28" t="s">
        <v>237</v>
      </c>
      <c r="L960" s="28" t="s">
        <v>4116</v>
      </c>
      <c r="M960" s="34">
        <v>43180</v>
      </c>
      <c r="N960" s="34"/>
      <c r="O960" s="28" t="s">
        <v>605</v>
      </c>
      <c r="P960" s="28" t="s">
        <v>606</v>
      </c>
      <c r="Q960" s="28" t="s">
        <v>10232</v>
      </c>
      <c r="R960" s="28"/>
      <c r="S960" s="28"/>
      <c r="T960" s="28" t="s">
        <v>10233</v>
      </c>
      <c r="U960" s="28" t="s">
        <v>604</v>
      </c>
      <c r="V960" s="28"/>
      <c r="W960" s="34">
        <v>43572</v>
      </c>
      <c r="X960" s="34">
        <v>43937</v>
      </c>
      <c r="Y960" s="36">
        <v>12000000</v>
      </c>
      <c r="Z960" s="36">
        <v>12000000</v>
      </c>
      <c r="AA960" s="34">
        <v>43599</v>
      </c>
      <c r="AB960" s="32"/>
      <c r="AC960" s="36">
        <v>12000000</v>
      </c>
      <c r="AD960" s="36"/>
      <c r="AE960" s="28" t="s">
        <v>95</v>
      </c>
      <c r="AF960" s="40">
        <f t="shared" si="0"/>
        <v>17</v>
      </c>
      <c r="AG960" s="40">
        <f t="shared" si="1"/>
        <v>4</v>
      </c>
      <c r="AH960" s="40" t="str">
        <f t="shared" si="2"/>
        <v>569224099174</v>
      </c>
      <c r="AI960" s="44">
        <f t="shared" si="3"/>
        <v>12000000</v>
      </c>
      <c r="AJ960" s="47">
        <f>IF(AD960&lt;10000,IFERROR(VLOOKUP(AH960,'BK06'!$X$9:$Y$1196,2,0),""),AD960)</f>
        <v>12000000</v>
      </c>
      <c r="AK960" s="49" t="str">
        <f>IFERROR(VLOOKUP(AH960,'BK06'!$X$9:$Z$1164,3,0),"")</f>
        <v>AC/018P-0349484</v>
      </c>
      <c r="AL960" s="40"/>
      <c r="AM960" s="51" t="str">
        <f t="shared" si="15"/>
        <v>QK co HDBH so 569224099 can phai dong phi 12000000d vao ngay 17/4. Vui long lien he TVV de duoc ho tro thu phi!</v>
      </c>
      <c r="AN960" s="54" t="str">
        <f t="shared" si="5"/>
        <v>0912092980</v>
      </c>
    </row>
    <row r="961" spans="1:40" ht="13.5" customHeight="1">
      <c r="A961" s="25">
        <v>956</v>
      </c>
      <c r="B961" s="28" t="s">
        <v>74</v>
      </c>
      <c r="C961" s="28"/>
      <c r="D961" s="32" t="s">
        <v>80</v>
      </c>
      <c r="E961" s="28" t="s">
        <v>82</v>
      </c>
      <c r="F961" s="32" t="s">
        <v>7749</v>
      </c>
      <c r="G961" s="28" t="s">
        <v>98</v>
      </c>
      <c r="H961" s="32" t="s">
        <v>10229</v>
      </c>
      <c r="I961" s="28" t="s">
        <v>76</v>
      </c>
      <c r="J961" s="32" t="s">
        <v>238</v>
      </c>
      <c r="K961" s="28" t="s">
        <v>237</v>
      </c>
      <c r="L961" s="28" t="s">
        <v>4116</v>
      </c>
      <c r="M961" s="34">
        <v>43180</v>
      </c>
      <c r="N961" s="34"/>
      <c r="O961" s="28" t="s">
        <v>10234</v>
      </c>
      <c r="P961" s="28" t="s">
        <v>10235</v>
      </c>
      <c r="Q961" s="28" t="s">
        <v>10236</v>
      </c>
      <c r="R961" s="28"/>
      <c r="S961" s="28"/>
      <c r="T961" s="28" t="s">
        <v>10237</v>
      </c>
      <c r="U961" s="28" t="s">
        <v>10238</v>
      </c>
      <c r="V961" s="28"/>
      <c r="W961" s="34">
        <v>43575</v>
      </c>
      <c r="X961" s="34">
        <v>43757</v>
      </c>
      <c r="Y961" s="36">
        <v>15000000</v>
      </c>
      <c r="Z961" s="36"/>
      <c r="AA961" s="34"/>
      <c r="AB961" s="32"/>
      <c r="AC961" s="36">
        <v>15000000</v>
      </c>
      <c r="AD961" s="36"/>
      <c r="AE961" s="28" t="s">
        <v>95</v>
      </c>
      <c r="AF961" s="40">
        <f t="shared" si="0"/>
        <v>20</v>
      </c>
      <c r="AG961" s="40">
        <f t="shared" si="1"/>
        <v>4</v>
      </c>
      <c r="AH961" s="40" t="str">
        <f t="shared" si="2"/>
        <v>569226081204</v>
      </c>
      <c r="AI961" s="44">
        <f t="shared" si="3"/>
        <v>15000000</v>
      </c>
      <c r="AJ961" s="47" t="str">
        <f>IF(AD961&lt;10000,IFERROR(VLOOKUP(AH961,'BK06'!$X$9:$Y$1196,2,0),""),AD961)</f>
        <v/>
      </c>
      <c r="AK961" s="49" t="str">
        <f>IFERROR(VLOOKUP(AH961,'BK06'!$X$9:$Z$1164,3,0),"")</f>
        <v/>
      </c>
      <c r="AL961" s="40"/>
      <c r="AM961" s="51" t="str">
        <f t="shared" si="15"/>
        <v>QK co HDBH so 569226081 can phai dong phi 15000000d vao ngay 20/4. Vui long lien he TVV de duoc ho tro thu phi!</v>
      </c>
      <c r="AN961" s="54" t="str">
        <f t="shared" si="5"/>
        <v>01676896268</v>
      </c>
    </row>
    <row r="962" spans="1:40" ht="13.5" customHeight="1">
      <c r="A962" s="25">
        <v>957</v>
      </c>
      <c r="B962" s="28" t="s">
        <v>74</v>
      </c>
      <c r="C962" s="28"/>
      <c r="D962" s="32" t="s">
        <v>80</v>
      </c>
      <c r="E962" s="28" t="s">
        <v>82</v>
      </c>
      <c r="F962" s="32" t="s">
        <v>7749</v>
      </c>
      <c r="G962" s="28" t="s">
        <v>98</v>
      </c>
      <c r="H962" s="32" t="s">
        <v>10229</v>
      </c>
      <c r="I962" s="28" t="s">
        <v>76</v>
      </c>
      <c r="J962" s="32" t="s">
        <v>238</v>
      </c>
      <c r="K962" s="28" t="s">
        <v>237</v>
      </c>
      <c r="L962" s="28" t="s">
        <v>4116</v>
      </c>
      <c r="M962" s="34">
        <v>43180</v>
      </c>
      <c r="N962" s="34"/>
      <c r="O962" s="28" t="s">
        <v>610</v>
      </c>
      <c r="P962" s="28" t="s">
        <v>611</v>
      </c>
      <c r="Q962" s="28" t="s">
        <v>10239</v>
      </c>
      <c r="R962" s="28" t="s">
        <v>10240</v>
      </c>
      <c r="S962" s="28"/>
      <c r="T962" s="28"/>
      <c r="U962" s="28" t="s">
        <v>608</v>
      </c>
      <c r="V962" s="28" t="s">
        <v>608</v>
      </c>
      <c r="W962" s="34">
        <v>43579</v>
      </c>
      <c r="X962" s="34">
        <v>43944</v>
      </c>
      <c r="Y962" s="36">
        <v>12110000</v>
      </c>
      <c r="Z962" s="36">
        <v>12110000</v>
      </c>
      <c r="AA962" s="34">
        <v>43587</v>
      </c>
      <c r="AB962" s="32"/>
      <c r="AC962" s="36">
        <v>12110000</v>
      </c>
      <c r="AD962" s="36"/>
      <c r="AE962" s="28" t="s">
        <v>180</v>
      </c>
      <c r="AF962" s="40">
        <f t="shared" si="0"/>
        <v>24</v>
      </c>
      <c r="AG962" s="40">
        <f t="shared" si="1"/>
        <v>4</v>
      </c>
      <c r="AH962" s="40" t="str">
        <f t="shared" si="2"/>
        <v>05708700001086244</v>
      </c>
      <c r="AI962" s="44">
        <f t="shared" si="3"/>
        <v>12110000</v>
      </c>
      <c r="AJ962" s="47">
        <f>IF(AD962&lt;10000,IFERROR(VLOOKUP(AH962,'BK06'!$X$9:$Y$1196,2,0),""),AD962)</f>
        <v>12110000</v>
      </c>
      <c r="AK962" s="49" t="str">
        <f>IFERROR(VLOOKUP(AH962,'BK06'!$X$9:$Z$1164,3,0),"")</f>
        <v>AC/018P-0349487</v>
      </c>
      <c r="AL962" s="40"/>
      <c r="AM962" s="51" t="str">
        <f t="shared" si="15"/>
        <v>QK co HDBH so 05708700001086 can phai dong phi 12110000d vao ngay 24/4. Vui long lien he TVV de duoc ho tro thu phi!</v>
      </c>
      <c r="AN962" s="54" t="str">
        <f t="shared" si="5"/>
        <v>0904087567</v>
      </c>
    </row>
    <row r="963" spans="1:40" ht="13.5" customHeight="1">
      <c r="A963" s="25">
        <v>958</v>
      </c>
      <c r="B963" s="28" t="s">
        <v>74</v>
      </c>
      <c r="C963" s="28"/>
      <c r="D963" s="32" t="s">
        <v>80</v>
      </c>
      <c r="E963" s="28" t="s">
        <v>82</v>
      </c>
      <c r="F963" s="32" t="s">
        <v>7749</v>
      </c>
      <c r="G963" s="28" t="s">
        <v>98</v>
      </c>
      <c r="H963" s="32" t="s">
        <v>10229</v>
      </c>
      <c r="I963" s="28" t="s">
        <v>76</v>
      </c>
      <c r="J963" s="32" t="s">
        <v>238</v>
      </c>
      <c r="K963" s="28" t="s">
        <v>237</v>
      </c>
      <c r="L963" s="28" t="s">
        <v>4116</v>
      </c>
      <c r="M963" s="34">
        <v>43180</v>
      </c>
      <c r="N963" s="34"/>
      <c r="O963" s="28" t="s">
        <v>10241</v>
      </c>
      <c r="P963" s="28" t="s">
        <v>10242</v>
      </c>
      <c r="Q963" s="28" t="s">
        <v>10243</v>
      </c>
      <c r="R963" s="28"/>
      <c r="S963" s="28"/>
      <c r="T963" s="28" t="s">
        <v>10244</v>
      </c>
      <c r="U963" s="28" t="s">
        <v>10245</v>
      </c>
      <c r="V963" s="28"/>
      <c r="W963" s="34">
        <v>43588</v>
      </c>
      <c r="X963" s="34">
        <v>43953</v>
      </c>
      <c r="Y963" s="36">
        <v>10000000</v>
      </c>
      <c r="Z963" s="36"/>
      <c r="AA963" s="34"/>
      <c r="AB963" s="32"/>
      <c r="AC963" s="36">
        <v>10000000</v>
      </c>
      <c r="AD963" s="36"/>
      <c r="AE963" s="28" t="s">
        <v>95</v>
      </c>
      <c r="AF963" s="40">
        <f t="shared" si="0"/>
        <v>3</v>
      </c>
      <c r="AG963" s="40">
        <f t="shared" si="1"/>
        <v>5</v>
      </c>
      <c r="AH963" s="40" t="str">
        <f t="shared" si="2"/>
        <v>56923291535</v>
      </c>
      <c r="AI963" s="44">
        <f t="shared" si="3"/>
        <v>10000000</v>
      </c>
      <c r="AJ963" s="47" t="str">
        <f>IF(AD963&lt;10000,IFERROR(VLOOKUP(AH963,'BK06'!$X$9:$Y$1196,2,0),""),AD963)</f>
        <v/>
      </c>
      <c r="AK963" s="49" t="str">
        <f>IFERROR(VLOOKUP(AH963,'BK06'!$X$9:$Z$1164,3,0),"")</f>
        <v/>
      </c>
      <c r="AL963" s="40"/>
      <c r="AM963" s="51"/>
      <c r="AN963" s="54" t="str">
        <f t="shared" si="5"/>
        <v>01646980059</v>
      </c>
    </row>
    <row r="964" spans="1:40" ht="13.5" customHeight="1">
      <c r="A964" s="25">
        <v>959</v>
      </c>
      <c r="B964" s="28" t="s">
        <v>74</v>
      </c>
      <c r="C964" s="28"/>
      <c r="D964" s="32" t="s">
        <v>80</v>
      </c>
      <c r="E964" s="28" t="s">
        <v>82</v>
      </c>
      <c r="F964" s="32" t="s">
        <v>7749</v>
      </c>
      <c r="G964" s="28" t="s">
        <v>98</v>
      </c>
      <c r="H964" s="32" t="s">
        <v>10229</v>
      </c>
      <c r="I964" s="28" t="s">
        <v>76</v>
      </c>
      <c r="J964" s="32" t="s">
        <v>238</v>
      </c>
      <c r="K964" s="28" t="s">
        <v>237</v>
      </c>
      <c r="L964" s="28" t="s">
        <v>4116</v>
      </c>
      <c r="M964" s="34">
        <v>43180</v>
      </c>
      <c r="N964" s="34"/>
      <c r="O964" s="28" t="s">
        <v>3985</v>
      </c>
      <c r="P964" s="28" t="s">
        <v>3986</v>
      </c>
      <c r="Q964" s="28" t="s">
        <v>10246</v>
      </c>
      <c r="R964" s="28" t="s">
        <v>5518</v>
      </c>
      <c r="S964" s="28"/>
      <c r="T964" s="28" t="s">
        <v>10247</v>
      </c>
      <c r="U964" s="28" t="s">
        <v>3984</v>
      </c>
      <c r="V964" s="28"/>
      <c r="W964" s="34">
        <v>43613</v>
      </c>
      <c r="X964" s="34">
        <v>43978</v>
      </c>
      <c r="Y964" s="36">
        <v>12056600</v>
      </c>
      <c r="Z964" s="36">
        <v>12056600</v>
      </c>
      <c r="AA964" s="34">
        <v>43595</v>
      </c>
      <c r="AB964" s="32"/>
      <c r="AC964" s="36">
        <v>12056600</v>
      </c>
      <c r="AD964" s="36"/>
      <c r="AE964" s="28" t="s">
        <v>95</v>
      </c>
      <c r="AF964" s="40">
        <f t="shared" si="0"/>
        <v>28</v>
      </c>
      <c r="AG964" s="40">
        <f t="shared" si="1"/>
        <v>5</v>
      </c>
      <c r="AH964" s="40" t="str">
        <f t="shared" si="2"/>
        <v>569246389285</v>
      </c>
      <c r="AI964" s="44">
        <f t="shared" si="3"/>
        <v>12056600</v>
      </c>
      <c r="AJ964" s="47">
        <f>IF(AD964&lt;10000,IFERROR(VLOOKUP(AH964,'BK06'!$X$9:$Y$1196,2,0),""),AD964)</f>
        <v>12056600</v>
      </c>
      <c r="AK964" s="49" t="str">
        <f>IFERROR(VLOOKUP(AH964,'BK06'!$X$9:$Z$1164,3,0),"")</f>
        <v>AC/018P-0350748</v>
      </c>
      <c r="AL964" s="40"/>
      <c r="AM964" s="51" t="str">
        <f t="shared" ref="AM964:AM967" si="16">CONCATENATE("QK co HDBH so ",O964," can phai dong phi ",Y964,"d vao ngay ",AF964,"/",AG964,". Vui long lien he TVV de duoc ho tro thu phi","!")</f>
        <v>QK co HDBH so 569246389 can phai dong phi 12056600d vao ngay 28/5. Vui long lien he TVV de duoc ho tro thu phi!</v>
      </c>
      <c r="AN964" s="54" t="str">
        <f t="shared" si="5"/>
        <v>03962819950349472170</v>
      </c>
    </row>
    <row r="965" spans="1:40" ht="13.5" customHeight="1">
      <c r="A965" s="25">
        <v>960</v>
      </c>
      <c r="B965" s="28" t="s">
        <v>74</v>
      </c>
      <c r="C965" s="28"/>
      <c r="D965" s="32" t="s">
        <v>80</v>
      </c>
      <c r="E965" s="28" t="s">
        <v>82</v>
      </c>
      <c r="F965" s="32" t="s">
        <v>7749</v>
      </c>
      <c r="G965" s="28" t="s">
        <v>98</v>
      </c>
      <c r="H965" s="32" t="s">
        <v>10229</v>
      </c>
      <c r="I965" s="28" t="s">
        <v>76</v>
      </c>
      <c r="J965" s="32" t="s">
        <v>4688</v>
      </c>
      <c r="K965" s="28" t="s">
        <v>3986</v>
      </c>
      <c r="L965" s="28" t="s">
        <v>89</v>
      </c>
      <c r="M965" s="34">
        <v>43236</v>
      </c>
      <c r="N965" s="34"/>
      <c r="O965" s="28" t="s">
        <v>10248</v>
      </c>
      <c r="P965" s="28" t="s">
        <v>10249</v>
      </c>
      <c r="Q965" s="28" t="s">
        <v>10250</v>
      </c>
      <c r="R965" s="28"/>
      <c r="S965" s="28"/>
      <c r="T965" s="28" t="s">
        <v>10251</v>
      </c>
      <c r="U965" s="28" t="s">
        <v>10252</v>
      </c>
      <c r="V965" s="28"/>
      <c r="W965" s="34">
        <v>43602</v>
      </c>
      <c r="X965" s="34">
        <v>43967</v>
      </c>
      <c r="Y965" s="36">
        <v>12285576</v>
      </c>
      <c r="Z965" s="36"/>
      <c r="AA965" s="34"/>
      <c r="AB965" s="32"/>
      <c r="AC965" s="36">
        <v>12285576</v>
      </c>
      <c r="AD965" s="36"/>
      <c r="AE965" s="28" t="s">
        <v>95</v>
      </c>
      <c r="AF965" s="40">
        <f t="shared" si="0"/>
        <v>17</v>
      </c>
      <c r="AG965" s="40">
        <f t="shared" si="1"/>
        <v>5</v>
      </c>
      <c r="AH965" s="40" t="str">
        <f t="shared" si="2"/>
        <v>569240998175</v>
      </c>
      <c r="AI965" s="44">
        <f t="shared" si="3"/>
        <v>12285576</v>
      </c>
      <c r="AJ965" s="47" t="str">
        <f>IF(AD965&lt;10000,IFERROR(VLOOKUP(AH965,'BK06'!$X$9:$Y$1196,2,0),""),AD965)</f>
        <v/>
      </c>
      <c r="AK965" s="49" t="str">
        <f>IFERROR(VLOOKUP(AH965,'BK06'!$X$9:$Z$1164,3,0),"")</f>
        <v/>
      </c>
      <c r="AL965" s="40"/>
      <c r="AM965" s="51" t="str">
        <f t="shared" si="16"/>
        <v>QK co HDBH so 569240998 can phai dong phi 12285576d vao ngay 17/5. Vui long lien he TVV de duoc ho tro thu phi!</v>
      </c>
      <c r="AN965" s="54" t="str">
        <f t="shared" si="5"/>
        <v>01658669989</v>
      </c>
    </row>
    <row r="966" spans="1:40" ht="13.5" customHeight="1">
      <c r="A966" s="25">
        <v>961</v>
      </c>
      <c r="B966" s="28" t="s">
        <v>74</v>
      </c>
      <c r="C966" s="28"/>
      <c r="D966" s="32" t="s">
        <v>80</v>
      </c>
      <c r="E966" s="28" t="s">
        <v>82</v>
      </c>
      <c r="F966" s="32" t="s">
        <v>7749</v>
      </c>
      <c r="G966" s="28" t="s">
        <v>98</v>
      </c>
      <c r="H966" s="32" t="s">
        <v>10229</v>
      </c>
      <c r="I966" s="28" t="s">
        <v>76</v>
      </c>
      <c r="J966" s="32" t="s">
        <v>4689</v>
      </c>
      <c r="K966" s="28" t="s">
        <v>4690</v>
      </c>
      <c r="L966" s="28" t="s">
        <v>89</v>
      </c>
      <c r="M966" s="34">
        <v>43299</v>
      </c>
      <c r="N966" s="34"/>
      <c r="O966" s="28" t="s">
        <v>10253</v>
      </c>
      <c r="P966" s="28" t="s">
        <v>7687</v>
      </c>
      <c r="Q966" s="28" t="s">
        <v>10254</v>
      </c>
      <c r="R966" s="28"/>
      <c r="S966" s="28"/>
      <c r="T966" s="28" t="s">
        <v>10255</v>
      </c>
      <c r="U966" s="28" t="s">
        <v>10256</v>
      </c>
      <c r="V966" s="28"/>
      <c r="W966" s="34">
        <v>43615</v>
      </c>
      <c r="X966" s="34">
        <v>43645</v>
      </c>
      <c r="Y966" s="36">
        <v>1001000</v>
      </c>
      <c r="Z966" s="36"/>
      <c r="AA966" s="34"/>
      <c r="AB966" s="32"/>
      <c r="AC966" s="36"/>
      <c r="AD966" s="36"/>
      <c r="AE966" s="28" t="s">
        <v>95</v>
      </c>
      <c r="AF966" s="40">
        <f t="shared" si="0"/>
        <v>30</v>
      </c>
      <c r="AG966" s="40">
        <f t="shared" si="1"/>
        <v>5</v>
      </c>
      <c r="AH966" s="40" t="str">
        <f t="shared" si="2"/>
        <v>569488604305</v>
      </c>
      <c r="AI966" s="44" t="str">
        <f t="shared" si="3"/>
        <v/>
      </c>
      <c r="AJ966" s="47" t="str">
        <f>IF(AD966&lt;10000,IFERROR(VLOOKUP(AH966,'BK06'!$X$9:$Y$1196,2,0),""),AD966)</f>
        <v/>
      </c>
      <c r="AK966" s="49" t="str">
        <f>IFERROR(VLOOKUP(AH966,'BK06'!$X$9:$Z$1164,3,0),"")</f>
        <v/>
      </c>
      <c r="AL966" s="40"/>
      <c r="AM966" s="51" t="str">
        <f t="shared" si="16"/>
        <v>QK co HDBH so 569488604 can phai dong phi 1001000d vao ngay 30/5. Vui long lien he TVV de duoc ho tro thu phi!</v>
      </c>
      <c r="AN966" s="54" t="str">
        <f t="shared" si="5"/>
        <v>0979726288</v>
      </c>
    </row>
    <row r="967" spans="1:40" ht="13.5" customHeight="1">
      <c r="A967" s="25">
        <v>962</v>
      </c>
      <c r="B967" s="28" t="s">
        <v>74</v>
      </c>
      <c r="C967" s="28"/>
      <c r="D967" s="32" t="s">
        <v>80</v>
      </c>
      <c r="E967" s="28" t="s">
        <v>82</v>
      </c>
      <c r="F967" s="32" t="s">
        <v>7749</v>
      </c>
      <c r="G967" s="28" t="s">
        <v>98</v>
      </c>
      <c r="H967" s="32" t="s">
        <v>10229</v>
      </c>
      <c r="I967" s="28" t="s">
        <v>76</v>
      </c>
      <c r="J967" s="32" t="s">
        <v>5575</v>
      </c>
      <c r="K967" s="28" t="s">
        <v>244</v>
      </c>
      <c r="L967" s="28" t="s">
        <v>89</v>
      </c>
      <c r="M967" s="34">
        <v>43369</v>
      </c>
      <c r="N967" s="34"/>
      <c r="O967" s="28" t="s">
        <v>10257</v>
      </c>
      <c r="P967" s="28" t="s">
        <v>3986</v>
      </c>
      <c r="Q967" s="28" t="s">
        <v>10246</v>
      </c>
      <c r="R967" s="28" t="s">
        <v>5518</v>
      </c>
      <c r="S967" s="28"/>
      <c r="T967" s="28" t="s">
        <v>10247</v>
      </c>
      <c r="U967" s="28" t="s">
        <v>10258</v>
      </c>
      <c r="V967" s="28"/>
      <c r="W967" s="34">
        <v>43615</v>
      </c>
      <c r="X967" s="34">
        <v>43645</v>
      </c>
      <c r="Y967" s="36">
        <v>1001000</v>
      </c>
      <c r="Z967" s="36"/>
      <c r="AA967" s="34"/>
      <c r="AB967" s="32"/>
      <c r="AC967" s="36"/>
      <c r="AD967" s="36"/>
      <c r="AE967" s="28" t="s">
        <v>95</v>
      </c>
      <c r="AF967" s="40">
        <f t="shared" si="0"/>
        <v>30</v>
      </c>
      <c r="AG967" s="40">
        <f t="shared" si="1"/>
        <v>5</v>
      </c>
      <c r="AH967" s="40" t="str">
        <f t="shared" si="2"/>
        <v>569488624305</v>
      </c>
      <c r="AI967" s="44" t="str">
        <f t="shared" si="3"/>
        <v/>
      </c>
      <c r="AJ967" s="47" t="str">
        <f>IF(AD967&lt;10000,IFERROR(VLOOKUP(AH967,'BK06'!$X$9:$Y$1196,2,0),""),AD967)</f>
        <v/>
      </c>
      <c r="AK967" s="49" t="str">
        <f>IFERROR(VLOOKUP(AH967,'BK06'!$X$9:$Z$1164,3,0),"")</f>
        <v/>
      </c>
      <c r="AL967" s="40"/>
      <c r="AM967" s="51" t="str">
        <f t="shared" si="16"/>
        <v>QK co HDBH so 569488624 can phai dong phi 1001000d vao ngay 30/5. Vui long lien he TVV de duoc ho tro thu phi!</v>
      </c>
      <c r="AN967" s="54" t="str">
        <f t="shared" si="5"/>
        <v>03962819950349472170</v>
      </c>
    </row>
    <row r="968" spans="1:40" ht="13.5" customHeight="1">
      <c r="A968" s="25">
        <v>963</v>
      </c>
      <c r="B968" s="28" t="s">
        <v>74</v>
      </c>
      <c r="C968" s="28"/>
      <c r="D968" s="32" t="s">
        <v>80</v>
      </c>
      <c r="E968" s="28" t="s">
        <v>82</v>
      </c>
      <c r="F968" s="32" t="s">
        <v>7749</v>
      </c>
      <c r="G968" s="28" t="s">
        <v>98</v>
      </c>
      <c r="H968" s="32" t="s">
        <v>10259</v>
      </c>
      <c r="I968" s="28" t="s">
        <v>78</v>
      </c>
      <c r="J968" s="32" t="s">
        <v>3848</v>
      </c>
      <c r="K968" s="28" t="s">
        <v>3847</v>
      </c>
      <c r="L968" s="28" t="s">
        <v>89</v>
      </c>
      <c r="M968" s="34">
        <v>43180</v>
      </c>
      <c r="N968" s="34"/>
      <c r="O968" s="28" t="s">
        <v>3851</v>
      </c>
      <c r="P968" s="28" t="s">
        <v>3852</v>
      </c>
      <c r="Q968" s="28" t="s">
        <v>10260</v>
      </c>
      <c r="R968" s="28" t="s">
        <v>5633</v>
      </c>
      <c r="S968" s="28"/>
      <c r="T968" s="28"/>
      <c r="U968" s="28" t="s">
        <v>3849</v>
      </c>
      <c r="V968" s="28" t="s">
        <v>3849</v>
      </c>
      <c r="W968" s="34">
        <v>43615</v>
      </c>
      <c r="X968" s="34">
        <v>43980</v>
      </c>
      <c r="Y968" s="36">
        <v>14654200</v>
      </c>
      <c r="Z968" s="36">
        <v>14654200</v>
      </c>
      <c r="AA968" s="34">
        <v>43609</v>
      </c>
      <c r="AB968" s="32"/>
      <c r="AC968" s="36">
        <v>14654200</v>
      </c>
      <c r="AD968" s="36"/>
      <c r="AE968" s="28" t="s">
        <v>180</v>
      </c>
      <c r="AF968" s="40">
        <f t="shared" si="0"/>
        <v>30</v>
      </c>
      <c r="AG968" s="40">
        <f t="shared" si="1"/>
        <v>5</v>
      </c>
      <c r="AH968" s="40" t="str">
        <f t="shared" si="2"/>
        <v>05708700001284305</v>
      </c>
      <c r="AI968" s="44">
        <f t="shared" si="3"/>
        <v>14654200</v>
      </c>
      <c r="AJ968" s="47">
        <f>IF(AD968&lt;10000,IFERROR(VLOOKUP(AH968,'BK06'!$X$9:$Y$1196,2,0),""),AD968)</f>
        <v>14654200</v>
      </c>
      <c r="AK968" s="49" t="str">
        <f>IFERROR(VLOOKUP(AH968,'BK06'!$X$9:$Z$1164,3,0),"")</f>
        <v>AC/018P-0350704</v>
      </c>
      <c r="AL968" s="40"/>
      <c r="AM968" s="51"/>
      <c r="AN968" s="54" t="str">
        <f t="shared" si="5"/>
        <v>0398164865</v>
      </c>
    </row>
    <row r="969" spans="1:40" ht="13.5" customHeight="1">
      <c r="A969" s="25">
        <v>964</v>
      </c>
      <c r="B969" s="28" t="s">
        <v>74</v>
      </c>
      <c r="C969" s="28"/>
      <c r="D969" s="32" t="s">
        <v>80</v>
      </c>
      <c r="E969" s="28" t="s">
        <v>82</v>
      </c>
      <c r="F969" s="32" t="s">
        <v>7749</v>
      </c>
      <c r="G969" s="28" t="s">
        <v>98</v>
      </c>
      <c r="H969" s="32" t="s">
        <v>10259</v>
      </c>
      <c r="I969" s="28" t="s">
        <v>78</v>
      </c>
      <c r="J969" s="32" t="s">
        <v>588</v>
      </c>
      <c r="K969" s="28" t="s">
        <v>587</v>
      </c>
      <c r="L969" s="28" t="s">
        <v>4116</v>
      </c>
      <c r="M969" s="34">
        <v>41836</v>
      </c>
      <c r="N969" s="34"/>
      <c r="O969" s="28" t="s">
        <v>591</v>
      </c>
      <c r="P969" s="28" t="s">
        <v>592</v>
      </c>
      <c r="Q969" s="28" t="s">
        <v>9919</v>
      </c>
      <c r="R969" s="28" t="s">
        <v>10261</v>
      </c>
      <c r="S969" s="28"/>
      <c r="T969" s="28"/>
      <c r="U969" s="28" t="s">
        <v>589</v>
      </c>
      <c r="V969" s="28" t="s">
        <v>589</v>
      </c>
      <c r="W969" s="34">
        <v>43580</v>
      </c>
      <c r="X969" s="34">
        <v>43945</v>
      </c>
      <c r="Y969" s="36">
        <v>11998400</v>
      </c>
      <c r="Z969" s="36">
        <v>11998400</v>
      </c>
      <c r="AA969" s="34">
        <v>43589</v>
      </c>
      <c r="AB969" s="32"/>
      <c r="AC969" s="36">
        <v>11998400</v>
      </c>
      <c r="AD969" s="36"/>
      <c r="AE969" s="28" t="s">
        <v>180</v>
      </c>
      <c r="AF969" s="40">
        <f t="shared" si="0"/>
        <v>25</v>
      </c>
      <c r="AG969" s="40">
        <f t="shared" si="1"/>
        <v>4</v>
      </c>
      <c r="AH969" s="40" t="str">
        <f t="shared" si="2"/>
        <v>05701800022937254</v>
      </c>
      <c r="AI969" s="44">
        <f t="shared" si="3"/>
        <v>11998400</v>
      </c>
      <c r="AJ969" s="47">
        <f>IF(AD969&lt;10000,IFERROR(VLOOKUP(AH969,'BK06'!$X$9:$Y$1196,2,0),""),AD969)</f>
        <v>11998400</v>
      </c>
      <c r="AK969" s="49" t="str">
        <f>IFERROR(VLOOKUP(AH969,'BK06'!$X$9:$Z$1164,3,0),"")</f>
        <v>AC/018P-0349474</v>
      </c>
      <c r="AL969" s="40"/>
      <c r="AM969" s="51"/>
      <c r="AN969" s="54" t="str">
        <f t="shared" si="5"/>
        <v>0968516283</v>
      </c>
    </row>
    <row r="970" spans="1:40" ht="13.5" customHeight="1">
      <c r="A970" s="25">
        <v>965</v>
      </c>
      <c r="B970" s="28" t="s">
        <v>74</v>
      </c>
      <c r="C970" s="28"/>
      <c r="D970" s="32" t="s">
        <v>80</v>
      </c>
      <c r="E970" s="28" t="s">
        <v>82</v>
      </c>
      <c r="F970" s="32" t="s">
        <v>7749</v>
      </c>
      <c r="G970" s="28" t="s">
        <v>98</v>
      </c>
      <c r="H970" s="32" t="s">
        <v>10259</v>
      </c>
      <c r="I970" s="28" t="s">
        <v>78</v>
      </c>
      <c r="J970" s="32" t="s">
        <v>588</v>
      </c>
      <c r="K970" s="28" t="s">
        <v>587</v>
      </c>
      <c r="L970" s="28" t="s">
        <v>4116</v>
      </c>
      <c r="M970" s="34">
        <v>41836</v>
      </c>
      <c r="N970" s="34"/>
      <c r="O970" s="28" t="s">
        <v>596</v>
      </c>
      <c r="P970" s="28" t="s">
        <v>597</v>
      </c>
      <c r="Q970" s="28" t="s">
        <v>9919</v>
      </c>
      <c r="R970" s="28"/>
      <c r="S970" s="28"/>
      <c r="T970" s="28"/>
      <c r="U970" s="28" t="s">
        <v>594</v>
      </c>
      <c r="V970" s="28" t="s">
        <v>594</v>
      </c>
      <c r="W970" s="34">
        <v>43580</v>
      </c>
      <c r="X970" s="34">
        <v>43945</v>
      </c>
      <c r="Y970" s="36">
        <v>7995100</v>
      </c>
      <c r="Z970" s="36">
        <v>7995100</v>
      </c>
      <c r="AA970" s="34">
        <v>43589</v>
      </c>
      <c r="AB970" s="32"/>
      <c r="AC970" s="36">
        <v>7995100</v>
      </c>
      <c r="AD970" s="36"/>
      <c r="AE970" s="28" t="s">
        <v>180</v>
      </c>
      <c r="AF970" s="40">
        <f t="shared" si="0"/>
        <v>25</v>
      </c>
      <c r="AG970" s="40">
        <f t="shared" si="1"/>
        <v>4</v>
      </c>
      <c r="AH970" s="40" t="str">
        <f t="shared" si="2"/>
        <v>05701800023002254</v>
      </c>
      <c r="AI970" s="44">
        <f t="shared" si="3"/>
        <v>7995100</v>
      </c>
      <c r="AJ970" s="47">
        <f>IF(AD970&lt;10000,IFERROR(VLOOKUP(AH970,'BK06'!$X$9:$Y$1196,2,0),""),AD970)</f>
        <v>7995100</v>
      </c>
      <c r="AK970" s="49" t="str">
        <f>IFERROR(VLOOKUP(AH970,'BK06'!$X$9:$Z$1164,3,0),"")</f>
        <v>AC/018P-0349475</v>
      </c>
      <c r="AL970" s="40"/>
      <c r="AM970" s="51" t="str">
        <f t="shared" ref="AM970:AM1050" si="17">CONCATENATE("QK co HDBH so ",O970," can phai dong phi ",Y970,"d vao ngay ",AF970,"/",AG970,". Vui long lien he TVV de duoc ho tro thu phi","!")</f>
        <v>QK co HDBH so 05701800023002 can phai dong phi 7995100d vao ngay 25/4. Vui long lien he TVV de duoc ho tro thu phi!</v>
      </c>
      <c r="AN970" s="54" t="str">
        <f t="shared" si="5"/>
        <v/>
      </c>
    </row>
    <row r="971" spans="1:40" ht="13.5" customHeight="1">
      <c r="A971" s="25">
        <v>966</v>
      </c>
      <c r="B971" s="28" t="s">
        <v>74</v>
      </c>
      <c r="C971" s="28"/>
      <c r="D971" s="32" t="s">
        <v>80</v>
      </c>
      <c r="E971" s="28" t="s">
        <v>82</v>
      </c>
      <c r="F971" s="32" t="s">
        <v>7749</v>
      </c>
      <c r="G971" s="28" t="s">
        <v>98</v>
      </c>
      <c r="H971" s="32" t="s">
        <v>10259</v>
      </c>
      <c r="I971" s="28" t="s">
        <v>78</v>
      </c>
      <c r="J971" s="32" t="s">
        <v>588</v>
      </c>
      <c r="K971" s="28" t="s">
        <v>587</v>
      </c>
      <c r="L971" s="28" t="s">
        <v>4116</v>
      </c>
      <c r="M971" s="34">
        <v>41836</v>
      </c>
      <c r="N971" s="34"/>
      <c r="O971" s="28" t="s">
        <v>3947</v>
      </c>
      <c r="P971" s="28" t="s">
        <v>1907</v>
      </c>
      <c r="Q971" s="28" t="s">
        <v>10262</v>
      </c>
      <c r="R971" s="28" t="s">
        <v>5450</v>
      </c>
      <c r="S971" s="28"/>
      <c r="T971" s="28"/>
      <c r="U971" s="28" t="s">
        <v>3945</v>
      </c>
      <c r="V971" s="28" t="s">
        <v>3945</v>
      </c>
      <c r="W971" s="34">
        <v>43600</v>
      </c>
      <c r="X971" s="34">
        <v>43691</v>
      </c>
      <c r="Y971" s="36">
        <v>518900</v>
      </c>
      <c r="Z971" s="36">
        <v>518900</v>
      </c>
      <c r="AA971" s="34">
        <v>43598</v>
      </c>
      <c r="AB971" s="32"/>
      <c r="AC971" s="36">
        <v>518900</v>
      </c>
      <c r="AD971" s="36"/>
      <c r="AE971" s="28" t="s">
        <v>180</v>
      </c>
      <c r="AF971" s="40">
        <f t="shared" si="0"/>
        <v>15</v>
      </c>
      <c r="AG971" s="40">
        <f t="shared" si="1"/>
        <v>5</v>
      </c>
      <c r="AH971" s="40" t="str">
        <f t="shared" si="2"/>
        <v>05701800027994155</v>
      </c>
      <c r="AI971" s="44">
        <f t="shared" si="3"/>
        <v>518900</v>
      </c>
      <c r="AJ971" s="47">
        <f>IF(AD971&lt;10000,IFERROR(VLOOKUP(AH971,'BK06'!$X$9:$Y$1196,2,0),""),AD971)</f>
        <v>518900</v>
      </c>
      <c r="AK971" s="49" t="str">
        <f>IFERROR(VLOOKUP(AH971,'BK06'!$X$9:$Z$1164,3,0),"")</f>
        <v>AC/018P-0350732</v>
      </c>
      <c r="AL971" s="40"/>
      <c r="AM971" s="51" t="str">
        <f t="shared" si="17"/>
        <v>QK co HDBH so 05701800027994 can phai dong phi 518900d vao ngay 15/5. Vui long lien he TVV de duoc ho tro thu phi!</v>
      </c>
      <c r="AN971" s="54" t="str">
        <f t="shared" si="5"/>
        <v>0339735555</v>
      </c>
    </row>
    <row r="972" spans="1:40" ht="13.5" customHeight="1">
      <c r="A972" s="25">
        <v>967</v>
      </c>
      <c r="B972" s="28" t="s">
        <v>74</v>
      </c>
      <c r="C972" s="28"/>
      <c r="D972" s="32" t="s">
        <v>80</v>
      </c>
      <c r="E972" s="28" t="s">
        <v>82</v>
      </c>
      <c r="F972" s="32" t="s">
        <v>7749</v>
      </c>
      <c r="G972" s="28" t="s">
        <v>98</v>
      </c>
      <c r="H972" s="32" t="s">
        <v>10259</v>
      </c>
      <c r="I972" s="28" t="s">
        <v>78</v>
      </c>
      <c r="J972" s="32" t="s">
        <v>588</v>
      </c>
      <c r="K972" s="28" t="s">
        <v>587</v>
      </c>
      <c r="L972" s="28" t="s">
        <v>4116</v>
      </c>
      <c r="M972" s="34">
        <v>41836</v>
      </c>
      <c r="N972" s="34"/>
      <c r="O972" s="28" t="s">
        <v>10263</v>
      </c>
      <c r="P972" s="28" t="s">
        <v>10264</v>
      </c>
      <c r="Q972" s="28" t="s">
        <v>3709</v>
      </c>
      <c r="R972" s="28" t="s">
        <v>10265</v>
      </c>
      <c r="S972" s="28"/>
      <c r="T972" s="28"/>
      <c r="U972" s="28" t="s">
        <v>10266</v>
      </c>
      <c r="V972" s="28"/>
      <c r="W972" s="34">
        <v>43601</v>
      </c>
      <c r="X972" s="34">
        <v>43966</v>
      </c>
      <c r="Y972" s="36">
        <v>51247500</v>
      </c>
      <c r="Z972" s="36"/>
      <c r="AA972" s="34"/>
      <c r="AB972" s="32"/>
      <c r="AC972" s="36">
        <v>51247500</v>
      </c>
      <c r="AD972" s="36"/>
      <c r="AE972" s="28" t="s">
        <v>180</v>
      </c>
      <c r="AF972" s="40">
        <f t="shared" si="0"/>
        <v>16</v>
      </c>
      <c r="AG972" s="40">
        <f t="shared" si="1"/>
        <v>5</v>
      </c>
      <c r="AH972" s="40" t="str">
        <f t="shared" si="2"/>
        <v>08708700000147165</v>
      </c>
      <c r="AI972" s="44">
        <f t="shared" si="3"/>
        <v>51247500</v>
      </c>
      <c r="AJ972" s="47" t="str">
        <f>IF(AD972&lt;10000,IFERROR(VLOOKUP(AH972,'BK06'!$X$9:$Y$1196,2,0),""),AD972)</f>
        <v/>
      </c>
      <c r="AK972" s="49" t="str">
        <f>IFERROR(VLOOKUP(AH972,'BK06'!$X$9:$Z$1164,3,0),"")</f>
        <v/>
      </c>
      <c r="AL972" s="40"/>
      <c r="AM972" s="51" t="str">
        <f t="shared" si="17"/>
        <v>QK co HDBH so 08708700000147 can phai dong phi 51247500d vao ngay 16/5. Vui long lien he TVV de duoc ho tro thu phi!</v>
      </c>
      <c r="AN972" s="54" t="str">
        <f t="shared" si="5"/>
        <v>0326582809</v>
      </c>
    </row>
    <row r="973" spans="1:40" ht="13.5" customHeight="1">
      <c r="A973" s="25">
        <v>968</v>
      </c>
      <c r="B973" s="28" t="s">
        <v>74</v>
      </c>
      <c r="C973" s="28"/>
      <c r="D973" s="32" t="s">
        <v>80</v>
      </c>
      <c r="E973" s="28" t="s">
        <v>82</v>
      </c>
      <c r="F973" s="32" t="s">
        <v>7749</v>
      </c>
      <c r="G973" s="28" t="s">
        <v>98</v>
      </c>
      <c r="H973" s="32" t="s">
        <v>10259</v>
      </c>
      <c r="I973" s="28" t="s">
        <v>78</v>
      </c>
      <c r="J973" s="32" t="s">
        <v>588</v>
      </c>
      <c r="K973" s="28" t="s">
        <v>587</v>
      </c>
      <c r="L973" s="28" t="s">
        <v>4116</v>
      </c>
      <c r="M973" s="34">
        <v>41836</v>
      </c>
      <c r="N973" s="34"/>
      <c r="O973" s="28" t="s">
        <v>3950</v>
      </c>
      <c r="P973" s="28" t="s">
        <v>3366</v>
      </c>
      <c r="Q973" s="28" t="s">
        <v>9924</v>
      </c>
      <c r="R973" s="28" t="s">
        <v>9925</v>
      </c>
      <c r="S973" s="28"/>
      <c r="T973" s="28"/>
      <c r="U973" s="28" t="s">
        <v>3949</v>
      </c>
      <c r="V973" s="28"/>
      <c r="W973" s="34">
        <v>43611</v>
      </c>
      <c r="X973" s="34">
        <v>43976</v>
      </c>
      <c r="Y973" s="36">
        <v>9395480</v>
      </c>
      <c r="Z973" s="36">
        <v>9395480</v>
      </c>
      <c r="AA973" s="34">
        <v>43609</v>
      </c>
      <c r="AB973" s="32"/>
      <c r="AC973" s="36">
        <v>9395480</v>
      </c>
      <c r="AD973" s="36"/>
      <c r="AE973" s="28" t="s">
        <v>95</v>
      </c>
      <c r="AF973" s="40">
        <f t="shared" si="0"/>
        <v>26</v>
      </c>
      <c r="AG973" s="40">
        <f t="shared" si="1"/>
        <v>5</v>
      </c>
      <c r="AH973" s="40" t="str">
        <f t="shared" si="2"/>
        <v>568587840265</v>
      </c>
      <c r="AI973" s="44">
        <f t="shared" si="3"/>
        <v>9395480</v>
      </c>
      <c r="AJ973" s="47">
        <f>IF(AD973&lt;10000,IFERROR(VLOOKUP(AH973,'BK06'!$X$9:$Y$1196,2,0),""),AD973)</f>
        <v>9395480</v>
      </c>
      <c r="AK973" s="49">
        <f>IFERROR(VLOOKUP(AH973,'BK06'!$X$9:$Z$1164,3,0),"")</f>
        <v>0</v>
      </c>
      <c r="AL973" s="40"/>
      <c r="AM973" s="51" t="str">
        <f t="shared" si="17"/>
        <v>QK co HDBH so 568587840 can phai dong phi 9395480d vao ngay 26/5. Vui long lien he TVV de duoc ho tro thu phi!</v>
      </c>
      <c r="AN973" s="54" t="str">
        <f t="shared" si="5"/>
        <v>01675979688</v>
      </c>
    </row>
    <row r="974" spans="1:40" ht="13.5" customHeight="1">
      <c r="A974" s="25">
        <v>969</v>
      </c>
      <c r="B974" s="28" t="s">
        <v>74</v>
      </c>
      <c r="C974" s="28"/>
      <c r="D974" s="32" t="s">
        <v>80</v>
      </c>
      <c r="E974" s="28" t="s">
        <v>82</v>
      </c>
      <c r="F974" s="32" t="s">
        <v>7749</v>
      </c>
      <c r="G974" s="28" t="s">
        <v>98</v>
      </c>
      <c r="H974" s="32" t="s">
        <v>10259</v>
      </c>
      <c r="I974" s="28" t="s">
        <v>78</v>
      </c>
      <c r="J974" s="32" t="s">
        <v>588</v>
      </c>
      <c r="K974" s="28" t="s">
        <v>587</v>
      </c>
      <c r="L974" s="28" t="s">
        <v>4116</v>
      </c>
      <c r="M974" s="34">
        <v>41836</v>
      </c>
      <c r="N974" s="34"/>
      <c r="O974" s="28" t="s">
        <v>3957</v>
      </c>
      <c r="P974" s="28" t="s">
        <v>3958</v>
      </c>
      <c r="Q974" s="28" t="s">
        <v>10267</v>
      </c>
      <c r="R974" s="28"/>
      <c r="S974" s="28"/>
      <c r="T974" s="28" t="s">
        <v>10268</v>
      </c>
      <c r="U974" s="28" t="s">
        <v>3956</v>
      </c>
      <c r="V974" s="28"/>
      <c r="W974" s="34">
        <v>43612</v>
      </c>
      <c r="X974" s="34">
        <v>43795</v>
      </c>
      <c r="Y974" s="36">
        <v>5188485</v>
      </c>
      <c r="Z974" s="36">
        <v>5188485</v>
      </c>
      <c r="AA974" s="34">
        <v>43598</v>
      </c>
      <c r="AB974" s="32"/>
      <c r="AC974" s="36">
        <v>5188485</v>
      </c>
      <c r="AD974" s="36"/>
      <c r="AE974" s="28" t="s">
        <v>95</v>
      </c>
      <c r="AF974" s="40">
        <f t="shared" si="0"/>
        <v>27</v>
      </c>
      <c r="AG974" s="40">
        <f t="shared" si="1"/>
        <v>5</v>
      </c>
      <c r="AH974" s="40" t="str">
        <f t="shared" si="2"/>
        <v>568691787275</v>
      </c>
      <c r="AI974" s="44">
        <f t="shared" si="3"/>
        <v>5188485</v>
      </c>
      <c r="AJ974" s="47">
        <f>IF(AD974&lt;10000,IFERROR(VLOOKUP(AH974,'BK06'!$X$9:$Y$1196,2,0),""),AD974)</f>
        <v>5188485</v>
      </c>
      <c r="AK974" s="49" t="str">
        <f>IFERROR(VLOOKUP(AH974,'BK06'!$X$9:$Z$1164,3,0),"")</f>
        <v>AC/018P-0350735</v>
      </c>
      <c r="AL974" s="40"/>
      <c r="AM974" s="51" t="str">
        <f t="shared" si="17"/>
        <v>QK co HDBH so 568691787 can phai dong phi 5188485d vao ngay 27/5. Vui long lien he TVV de duoc ho tro thu phi!</v>
      </c>
      <c r="AN974" s="54" t="str">
        <f t="shared" si="5"/>
        <v>0979911391</v>
      </c>
    </row>
    <row r="975" spans="1:40" ht="13.5" customHeight="1">
      <c r="A975" s="25">
        <v>970</v>
      </c>
      <c r="B975" s="28" t="s">
        <v>74</v>
      </c>
      <c r="C975" s="28"/>
      <c r="D975" s="32" t="s">
        <v>80</v>
      </c>
      <c r="E975" s="28" t="s">
        <v>82</v>
      </c>
      <c r="F975" s="32" t="s">
        <v>7749</v>
      </c>
      <c r="G975" s="28" t="s">
        <v>98</v>
      </c>
      <c r="H975" s="32" t="s">
        <v>10269</v>
      </c>
      <c r="I975" s="28" t="s">
        <v>12</v>
      </c>
      <c r="J975" s="32" t="s">
        <v>3824</v>
      </c>
      <c r="K975" s="28" t="s">
        <v>800</v>
      </c>
      <c r="L975" s="28" t="s">
        <v>89</v>
      </c>
      <c r="M975" s="34">
        <v>43047</v>
      </c>
      <c r="N975" s="34">
        <v>43363</v>
      </c>
      <c r="O975" s="28" t="s">
        <v>3827</v>
      </c>
      <c r="P975" s="28" t="s">
        <v>3828</v>
      </c>
      <c r="Q975" s="28" t="s">
        <v>10270</v>
      </c>
      <c r="R975" s="28"/>
      <c r="S975" s="28"/>
      <c r="T975" s="28" t="s">
        <v>10271</v>
      </c>
      <c r="U975" s="28" t="s">
        <v>3826</v>
      </c>
      <c r="V975" s="28"/>
      <c r="W975" s="34">
        <v>43597</v>
      </c>
      <c r="X975" s="34">
        <v>43627</v>
      </c>
      <c r="Y975" s="36">
        <v>2000000</v>
      </c>
      <c r="Z975" s="36">
        <v>2000000</v>
      </c>
      <c r="AA975" s="34">
        <v>43608</v>
      </c>
      <c r="AB975" s="32"/>
      <c r="AC975" s="36">
        <v>2000000</v>
      </c>
      <c r="AD975" s="36"/>
      <c r="AE975" s="28" t="s">
        <v>95</v>
      </c>
      <c r="AF975" s="40">
        <f t="shared" si="0"/>
        <v>12</v>
      </c>
      <c r="AG975" s="40">
        <f t="shared" si="1"/>
        <v>5</v>
      </c>
      <c r="AH975" s="40" t="str">
        <f t="shared" si="2"/>
        <v>569196699125</v>
      </c>
      <c r="AI975" s="44">
        <f t="shared" si="3"/>
        <v>2000000</v>
      </c>
      <c r="AJ975" s="47">
        <f>IF(AD975&lt;10000,IFERROR(VLOOKUP(AH975,'BK06'!$X$9:$Y$1196,2,0),""),AD975)</f>
        <v>2000000</v>
      </c>
      <c r="AK975" s="49">
        <f>IFERROR(VLOOKUP(AH975,'BK06'!$X$9:$Z$1164,3,0),"")</f>
        <v>0</v>
      </c>
      <c r="AL975" s="40"/>
      <c r="AM975" s="51" t="str">
        <f t="shared" si="17"/>
        <v>QK co HDBH so 569196699 can phai dong phi 2000000d vao ngay 12/5. Vui long lien he TVV de duoc ho tro thu phi!</v>
      </c>
      <c r="AN975" s="54" t="str">
        <f t="shared" si="5"/>
        <v>0915882029</v>
      </c>
    </row>
    <row r="976" spans="1:40" ht="13.5" customHeight="1">
      <c r="A976" s="25">
        <v>971</v>
      </c>
      <c r="B976" s="28" t="s">
        <v>74</v>
      </c>
      <c r="C976" s="28"/>
      <c r="D976" s="32" t="s">
        <v>80</v>
      </c>
      <c r="E976" s="28" t="s">
        <v>82</v>
      </c>
      <c r="F976" s="32" t="s">
        <v>7749</v>
      </c>
      <c r="G976" s="28" t="s">
        <v>98</v>
      </c>
      <c r="H976" s="32" t="s">
        <v>10269</v>
      </c>
      <c r="I976" s="28" t="s">
        <v>12</v>
      </c>
      <c r="J976" s="32" t="s">
        <v>3824</v>
      </c>
      <c r="K976" s="28" t="s">
        <v>800</v>
      </c>
      <c r="L976" s="28" t="s">
        <v>89</v>
      </c>
      <c r="M976" s="34">
        <v>43047</v>
      </c>
      <c r="N976" s="34">
        <v>43363</v>
      </c>
      <c r="O976" s="28" t="s">
        <v>3831</v>
      </c>
      <c r="P976" s="28" t="s">
        <v>3832</v>
      </c>
      <c r="Q976" s="28" t="s">
        <v>10272</v>
      </c>
      <c r="R976" s="28"/>
      <c r="S976" s="28"/>
      <c r="T976" s="28" t="s">
        <v>10273</v>
      </c>
      <c r="U976" s="28" t="s">
        <v>3830</v>
      </c>
      <c r="V976" s="28"/>
      <c r="W976" s="34">
        <v>43600</v>
      </c>
      <c r="X976" s="34">
        <v>43630</v>
      </c>
      <c r="Y976" s="36">
        <v>1000000</v>
      </c>
      <c r="Z976" s="36">
        <v>1000000</v>
      </c>
      <c r="AA976" s="34">
        <v>43608</v>
      </c>
      <c r="AB976" s="32"/>
      <c r="AC976" s="36">
        <v>1000000</v>
      </c>
      <c r="AD976" s="36"/>
      <c r="AE976" s="28" t="s">
        <v>95</v>
      </c>
      <c r="AF976" s="40">
        <f t="shared" si="0"/>
        <v>15</v>
      </c>
      <c r="AG976" s="40">
        <f t="shared" si="1"/>
        <v>5</v>
      </c>
      <c r="AH976" s="40" t="str">
        <f t="shared" si="2"/>
        <v>569157823155</v>
      </c>
      <c r="AI976" s="44">
        <f t="shared" si="3"/>
        <v>1000000</v>
      </c>
      <c r="AJ976" s="47">
        <f>IF(AD976&lt;10000,IFERROR(VLOOKUP(AH976,'BK06'!$X$9:$Y$1196,2,0),""),AD976)</f>
        <v>1000000</v>
      </c>
      <c r="AK976" s="49" t="str">
        <f>IFERROR(VLOOKUP(AH976,'BK06'!$X$9:$Z$1164,3,0),"")</f>
        <v>AC/018P-0350702</v>
      </c>
      <c r="AL976" s="40"/>
      <c r="AM976" s="51" t="str">
        <f t="shared" si="17"/>
        <v>QK co HDBH so 569157823 can phai dong phi 1000000d vao ngay 15/5. Vui long lien he TVV de duoc ho tro thu phi!</v>
      </c>
      <c r="AN976" s="54" t="str">
        <f t="shared" si="5"/>
        <v>0919832256</v>
      </c>
    </row>
    <row r="977" spans="1:40" ht="13.5" customHeight="1">
      <c r="A977" s="25">
        <v>972</v>
      </c>
      <c r="B977" s="28" t="s">
        <v>74</v>
      </c>
      <c r="C977" s="28"/>
      <c r="D977" s="32" t="s">
        <v>80</v>
      </c>
      <c r="E977" s="28" t="s">
        <v>82</v>
      </c>
      <c r="F977" s="32" t="s">
        <v>7749</v>
      </c>
      <c r="G977" s="28" t="s">
        <v>98</v>
      </c>
      <c r="H977" s="32" t="s">
        <v>10269</v>
      </c>
      <c r="I977" s="28" t="s">
        <v>12</v>
      </c>
      <c r="J977" s="32" t="s">
        <v>3824</v>
      </c>
      <c r="K977" s="28" t="s">
        <v>800</v>
      </c>
      <c r="L977" s="28" t="s">
        <v>89</v>
      </c>
      <c r="M977" s="34">
        <v>43047</v>
      </c>
      <c r="N977" s="34">
        <v>43363</v>
      </c>
      <c r="O977" s="28" t="s">
        <v>3840</v>
      </c>
      <c r="P977" s="28" t="s">
        <v>3841</v>
      </c>
      <c r="Q977" s="28" t="s">
        <v>10274</v>
      </c>
      <c r="R977" s="28"/>
      <c r="S977" s="28"/>
      <c r="T977" s="28" t="s">
        <v>10275</v>
      </c>
      <c r="U977" s="28" t="s">
        <v>3839</v>
      </c>
      <c r="V977" s="28"/>
      <c r="W977" s="34">
        <v>43601</v>
      </c>
      <c r="X977" s="34">
        <v>43631</v>
      </c>
      <c r="Y977" s="36">
        <v>1500000</v>
      </c>
      <c r="Z977" s="36">
        <v>1500000</v>
      </c>
      <c r="AA977" s="34">
        <v>43608</v>
      </c>
      <c r="AB977" s="32"/>
      <c r="AC977" s="36">
        <v>1500000</v>
      </c>
      <c r="AD977" s="36"/>
      <c r="AE977" s="28" t="s">
        <v>95</v>
      </c>
      <c r="AF977" s="40">
        <f t="shared" si="0"/>
        <v>16</v>
      </c>
      <c r="AG977" s="40">
        <f t="shared" si="1"/>
        <v>5</v>
      </c>
      <c r="AH977" s="40" t="str">
        <f t="shared" si="2"/>
        <v>569238983165</v>
      </c>
      <c r="AI977" s="44">
        <f t="shared" si="3"/>
        <v>1500000</v>
      </c>
      <c r="AJ977" s="47">
        <f>IF(AD977&lt;10000,IFERROR(VLOOKUP(AH977,'BK06'!$X$9:$Y$1196,2,0),""),AD977)</f>
        <v>1500000</v>
      </c>
      <c r="AK977" s="49">
        <f>IFERROR(VLOOKUP(AH977,'BK06'!$X$9:$Z$1164,3,0),"")</f>
        <v>0</v>
      </c>
      <c r="AL977" s="40"/>
      <c r="AM977" s="51" t="str">
        <f t="shared" si="17"/>
        <v>QK co HDBH so 569238983 can phai dong phi 1500000d vao ngay 16/5. Vui long lien he TVV de duoc ho tro thu phi!</v>
      </c>
      <c r="AN977" s="54" t="str">
        <f t="shared" si="5"/>
        <v>0967592255</v>
      </c>
    </row>
    <row r="978" spans="1:40" ht="13.5" customHeight="1">
      <c r="A978" s="25">
        <v>973</v>
      </c>
      <c r="B978" s="28" t="s">
        <v>74</v>
      </c>
      <c r="C978" s="28"/>
      <c r="D978" s="32" t="s">
        <v>80</v>
      </c>
      <c r="E978" s="28" t="s">
        <v>82</v>
      </c>
      <c r="F978" s="32" t="s">
        <v>7749</v>
      </c>
      <c r="G978" s="28" t="s">
        <v>98</v>
      </c>
      <c r="H978" s="32" t="s">
        <v>10269</v>
      </c>
      <c r="I978" s="28" t="s">
        <v>12</v>
      </c>
      <c r="J978" s="32" t="s">
        <v>3853</v>
      </c>
      <c r="K978" s="28" t="s">
        <v>2231</v>
      </c>
      <c r="L978" s="28" t="s">
        <v>4116</v>
      </c>
      <c r="M978" s="34">
        <v>42048</v>
      </c>
      <c r="N978" s="34"/>
      <c r="O978" s="28" t="s">
        <v>3856</v>
      </c>
      <c r="P978" s="28" t="s">
        <v>3857</v>
      </c>
      <c r="Q978" s="28" t="s">
        <v>10276</v>
      </c>
      <c r="R978" s="28"/>
      <c r="S978" s="28"/>
      <c r="T978" s="28" t="s">
        <v>10277</v>
      </c>
      <c r="U978" s="28" t="s">
        <v>3855</v>
      </c>
      <c r="V978" s="28"/>
      <c r="W978" s="34">
        <v>43599</v>
      </c>
      <c r="X978" s="34">
        <v>43690</v>
      </c>
      <c r="Y978" s="36">
        <v>5077220</v>
      </c>
      <c r="Z978" s="36">
        <v>5077220</v>
      </c>
      <c r="AA978" s="34">
        <v>43599</v>
      </c>
      <c r="AB978" s="32"/>
      <c r="AC978" s="36">
        <v>5077220</v>
      </c>
      <c r="AD978" s="36"/>
      <c r="AE978" s="28" t="s">
        <v>95</v>
      </c>
      <c r="AF978" s="40">
        <f t="shared" si="0"/>
        <v>14</v>
      </c>
      <c r="AG978" s="40">
        <f t="shared" si="1"/>
        <v>5</v>
      </c>
      <c r="AH978" s="40" t="str">
        <f t="shared" si="2"/>
        <v>568847048145</v>
      </c>
      <c r="AI978" s="44">
        <f t="shared" si="3"/>
        <v>5077220</v>
      </c>
      <c r="AJ978" s="47">
        <f>IF(AD978&lt;10000,IFERROR(VLOOKUP(AH978,'BK06'!$X$9:$Y$1196,2,0),""),AD978)</f>
        <v>5077220</v>
      </c>
      <c r="AK978" s="49" t="str">
        <f>IFERROR(VLOOKUP(AH978,'BK06'!$X$9:$Z$1164,3,0),"")</f>
        <v>AC/018P-0350705</v>
      </c>
      <c r="AL978" s="40"/>
      <c r="AM978" s="51" t="str">
        <f t="shared" si="17"/>
        <v>QK co HDBH so 568847048 can phai dong phi 5077220d vao ngay 14/5. Vui long lien he TVV de duoc ho tro thu phi!</v>
      </c>
      <c r="AN978" s="54" t="str">
        <f t="shared" si="5"/>
        <v>0917313491</v>
      </c>
    </row>
    <row r="979" spans="1:40" ht="13.5" customHeight="1">
      <c r="A979" s="25">
        <v>974</v>
      </c>
      <c r="B979" s="28" t="s">
        <v>74</v>
      </c>
      <c r="C979" s="28"/>
      <c r="D979" s="32" t="s">
        <v>80</v>
      </c>
      <c r="E979" s="28" t="s">
        <v>82</v>
      </c>
      <c r="F979" s="32" t="s">
        <v>7749</v>
      </c>
      <c r="G979" s="28" t="s">
        <v>98</v>
      </c>
      <c r="H979" s="32" t="s">
        <v>10269</v>
      </c>
      <c r="I979" s="28" t="s">
        <v>12</v>
      </c>
      <c r="J979" s="32" t="s">
        <v>3853</v>
      </c>
      <c r="K979" s="28" t="s">
        <v>2231</v>
      </c>
      <c r="L979" s="28" t="s">
        <v>4116</v>
      </c>
      <c r="M979" s="34">
        <v>42048</v>
      </c>
      <c r="N979" s="34"/>
      <c r="O979" s="28" t="s">
        <v>10278</v>
      </c>
      <c r="P979" s="28" t="s">
        <v>5672</v>
      </c>
      <c r="Q979" s="28" t="s">
        <v>10279</v>
      </c>
      <c r="R979" s="28"/>
      <c r="S979" s="28"/>
      <c r="T979" s="28" t="s">
        <v>10280</v>
      </c>
      <c r="U979" s="28" t="s">
        <v>10281</v>
      </c>
      <c r="V979" s="28"/>
      <c r="W979" s="34">
        <v>43605</v>
      </c>
      <c r="X979" s="34">
        <v>43970</v>
      </c>
      <c r="Y979" s="36">
        <v>4999244</v>
      </c>
      <c r="Z979" s="36"/>
      <c r="AA979" s="34"/>
      <c r="AB979" s="32"/>
      <c r="AC979" s="36">
        <v>4999244</v>
      </c>
      <c r="AD979" s="36"/>
      <c r="AE979" s="28" t="s">
        <v>95</v>
      </c>
      <c r="AF979" s="40">
        <f t="shared" si="0"/>
        <v>20</v>
      </c>
      <c r="AG979" s="40">
        <f t="shared" si="1"/>
        <v>5</v>
      </c>
      <c r="AH979" s="40" t="str">
        <f t="shared" si="2"/>
        <v>568791165205</v>
      </c>
      <c r="AI979" s="44">
        <f t="shared" si="3"/>
        <v>4999244</v>
      </c>
      <c r="AJ979" s="47" t="str">
        <f>IF(AD979&lt;10000,IFERROR(VLOOKUP(AH979,'BK06'!$X$9:$Y$1196,2,0),""),AD979)</f>
        <v/>
      </c>
      <c r="AK979" s="49" t="str">
        <f>IFERROR(VLOOKUP(AH979,'BK06'!$X$9:$Z$1164,3,0),"")</f>
        <v/>
      </c>
      <c r="AL979" s="40"/>
      <c r="AM979" s="51" t="str">
        <f t="shared" si="17"/>
        <v>QK co HDBH so 568791165 can phai dong phi 4999244d vao ngay 20/5. Vui long lien he TVV de duoc ho tro thu phi!</v>
      </c>
      <c r="AN979" s="54" t="str">
        <f t="shared" si="5"/>
        <v>01237808889</v>
      </c>
    </row>
    <row r="980" spans="1:40" ht="13.5" customHeight="1">
      <c r="A980" s="25">
        <v>975</v>
      </c>
      <c r="B980" s="28" t="s">
        <v>74</v>
      </c>
      <c r="C980" s="28"/>
      <c r="D980" s="32" t="s">
        <v>80</v>
      </c>
      <c r="E980" s="28" t="s">
        <v>82</v>
      </c>
      <c r="F980" s="32" t="s">
        <v>7749</v>
      </c>
      <c r="G980" s="28" t="s">
        <v>98</v>
      </c>
      <c r="H980" s="32" t="s">
        <v>10269</v>
      </c>
      <c r="I980" s="28" t="s">
        <v>12</v>
      </c>
      <c r="J980" s="32" t="s">
        <v>3853</v>
      </c>
      <c r="K980" s="28" t="s">
        <v>2231</v>
      </c>
      <c r="L980" s="28" t="s">
        <v>4116</v>
      </c>
      <c r="M980" s="34">
        <v>42048</v>
      </c>
      <c r="N980" s="34"/>
      <c r="O980" s="28" t="s">
        <v>3865</v>
      </c>
      <c r="P980" s="28" t="s">
        <v>3866</v>
      </c>
      <c r="Q980" s="28" t="s">
        <v>10282</v>
      </c>
      <c r="R980" s="28"/>
      <c r="S980" s="28"/>
      <c r="T980" s="28" t="s">
        <v>10283</v>
      </c>
      <c r="U980" s="28" t="s">
        <v>3864</v>
      </c>
      <c r="V980" s="28"/>
      <c r="W980" s="34">
        <v>43607</v>
      </c>
      <c r="X980" s="34">
        <v>43972</v>
      </c>
      <c r="Y980" s="36">
        <v>20000000</v>
      </c>
      <c r="Z980" s="36">
        <v>20000000</v>
      </c>
      <c r="AA980" s="34">
        <v>43605</v>
      </c>
      <c r="AB980" s="32"/>
      <c r="AC980" s="36">
        <v>20000000</v>
      </c>
      <c r="AD980" s="36"/>
      <c r="AE980" s="28" t="s">
        <v>95</v>
      </c>
      <c r="AF980" s="40">
        <f t="shared" si="0"/>
        <v>22</v>
      </c>
      <c r="AG980" s="40">
        <f t="shared" si="1"/>
        <v>5</v>
      </c>
      <c r="AH980" s="40" t="str">
        <f t="shared" si="2"/>
        <v>568583930225</v>
      </c>
      <c r="AI980" s="44">
        <f t="shared" si="3"/>
        <v>20000000</v>
      </c>
      <c r="AJ980" s="47">
        <f>IF(AD980&lt;10000,IFERROR(VLOOKUP(AH980,'BK06'!$X$9:$Y$1196,2,0),""),AD980)</f>
        <v>20000000</v>
      </c>
      <c r="AK980" s="49" t="str">
        <f>IFERROR(VLOOKUP(AH980,'BK06'!$X$9:$Z$1164,3,0),"")</f>
        <v>AC/018P-0350708</v>
      </c>
      <c r="AL980" s="40"/>
      <c r="AM980" s="51" t="str">
        <f t="shared" si="17"/>
        <v>QK co HDBH so 568583930 can phai dong phi 20000000d vao ngay 22/5. Vui long lien he TVV de duoc ho tro thu phi!</v>
      </c>
      <c r="AN980" s="54" t="str">
        <f t="shared" si="5"/>
        <v>01669071309</v>
      </c>
    </row>
    <row r="981" spans="1:40" ht="13.5" customHeight="1">
      <c r="A981" s="25">
        <v>976</v>
      </c>
      <c r="B981" s="28" t="s">
        <v>74</v>
      </c>
      <c r="C981" s="28"/>
      <c r="D981" s="32" t="s">
        <v>80</v>
      </c>
      <c r="E981" s="28" t="s">
        <v>82</v>
      </c>
      <c r="F981" s="32" t="s">
        <v>7749</v>
      </c>
      <c r="G981" s="28" t="s">
        <v>98</v>
      </c>
      <c r="H981" s="32" t="s">
        <v>10269</v>
      </c>
      <c r="I981" s="28" t="s">
        <v>12</v>
      </c>
      <c r="J981" s="32" t="s">
        <v>3853</v>
      </c>
      <c r="K981" s="28" t="s">
        <v>2231</v>
      </c>
      <c r="L981" s="28" t="s">
        <v>4116</v>
      </c>
      <c r="M981" s="34">
        <v>42048</v>
      </c>
      <c r="N981" s="34"/>
      <c r="O981" s="28" t="s">
        <v>3869</v>
      </c>
      <c r="P981" s="28" t="s">
        <v>2681</v>
      </c>
      <c r="Q981" s="28" t="s">
        <v>10284</v>
      </c>
      <c r="R981" s="28"/>
      <c r="S981" s="28"/>
      <c r="T981" s="28" t="s">
        <v>7970</v>
      </c>
      <c r="U981" s="28" t="s">
        <v>3868</v>
      </c>
      <c r="V981" s="28"/>
      <c r="W981" s="34">
        <v>43610</v>
      </c>
      <c r="X981" s="34">
        <v>43793</v>
      </c>
      <c r="Y981" s="36">
        <v>1547040</v>
      </c>
      <c r="Z981" s="36">
        <v>1547040</v>
      </c>
      <c r="AA981" s="34">
        <v>43612</v>
      </c>
      <c r="AB981" s="32"/>
      <c r="AC981" s="36">
        <v>1547040</v>
      </c>
      <c r="AD981" s="36"/>
      <c r="AE981" s="28" t="s">
        <v>95</v>
      </c>
      <c r="AF981" s="40">
        <f t="shared" si="0"/>
        <v>25</v>
      </c>
      <c r="AG981" s="40">
        <f t="shared" si="1"/>
        <v>5</v>
      </c>
      <c r="AH981" s="40" t="str">
        <f t="shared" si="2"/>
        <v>568794255255</v>
      </c>
      <c r="AI981" s="44">
        <f t="shared" si="3"/>
        <v>1547040</v>
      </c>
      <c r="AJ981" s="47">
        <f>IF(AD981&lt;10000,IFERROR(VLOOKUP(AH981,'BK06'!$X$9:$Y$1196,2,0),""),AD981)</f>
        <v>1547040</v>
      </c>
      <c r="AK981" s="49" t="str">
        <f>IFERROR(VLOOKUP(AH981,'BK06'!$X$9:$Z$1164,3,0),"")</f>
        <v>AC/018P-0350709</v>
      </c>
      <c r="AL981" s="40"/>
      <c r="AM981" s="51" t="str">
        <f t="shared" si="17"/>
        <v>QK co HDBH so 568794255 can phai dong phi 1547040d vao ngay 25/5. Vui long lien he TVV de duoc ho tro thu phi!</v>
      </c>
      <c r="AN981" s="54" t="str">
        <f t="shared" si="5"/>
        <v>0986096889</v>
      </c>
    </row>
    <row r="982" spans="1:40" ht="13.5" customHeight="1">
      <c r="A982" s="25">
        <v>977</v>
      </c>
      <c r="B982" s="28" t="s">
        <v>74</v>
      </c>
      <c r="C982" s="28"/>
      <c r="D982" s="32" t="s">
        <v>80</v>
      </c>
      <c r="E982" s="28" t="s">
        <v>82</v>
      </c>
      <c r="F982" s="32" t="s">
        <v>7749</v>
      </c>
      <c r="G982" s="28" t="s">
        <v>98</v>
      </c>
      <c r="H982" s="32" t="s">
        <v>10269</v>
      </c>
      <c r="I982" s="28" t="s">
        <v>12</v>
      </c>
      <c r="J982" s="32" t="s">
        <v>3853</v>
      </c>
      <c r="K982" s="28" t="s">
        <v>2231</v>
      </c>
      <c r="L982" s="28" t="s">
        <v>4116</v>
      </c>
      <c r="M982" s="34">
        <v>42048</v>
      </c>
      <c r="N982" s="34"/>
      <c r="O982" s="28" t="s">
        <v>3877</v>
      </c>
      <c r="P982" s="28" t="s">
        <v>3243</v>
      </c>
      <c r="Q982" s="28" t="s">
        <v>10285</v>
      </c>
      <c r="R982" s="28" t="s">
        <v>10286</v>
      </c>
      <c r="S982" s="28" t="s">
        <v>10287</v>
      </c>
      <c r="T982" s="28" t="s">
        <v>10287</v>
      </c>
      <c r="U982" s="28" t="s">
        <v>3875</v>
      </c>
      <c r="V982" s="28" t="s">
        <v>3875</v>
      </c>
      <c r="W982" s="34">
        <v>43612</v>
      </c>
      <c r="X982" s="34">
        <v>43795</v>
      </c>
      <c r="Y982" s="36">
        <v>4015200</v>
      </c>
      <c r="Z982" s="36">
        <v>4015200</v>
      </c>
      <c r="AA982" s="34">
        <v>43612</v>
      </c>
      <c r="AB982" s="32"/>
      <c r="AC982" s="36">
        <v>4015200</v>
      </c>
      <c r="AD982" s="36"/>
      <c r="AE982" s="28" t="s">
        <v>180</v>
      </c>
      <c r="AF982" s="40">
        <f t="shared" si="0"/>
        <v>27</v>
      </c>
      <c r="AG982" s="40">
        <f t="shared" si="1"/>
        <v>5</v>
      </c>
      <c r="AH982" s="40" t="str">
        <f t="shared" si="2"/>
        <v>05701800023651275</v>
      </c>
      <c r="AI982" s="44">
        <f t="shared" si="3"/>
        <v>4015200</v>
      </c>
      <c r="AJ982" s="47">
        <f>IF(AD982&lt;10000,IFERROR(VLOOKUP(AH982,'BK06'!$X$9:$Y$1196,2,0),""),AD982)</f>
        <v>4015200</v>
      </c>
      <c r="AK982" s="49">
        <f>IFERROR(VLOOKUP(AH982,'BK06'!$X$9:$Z$1164,3,0),"")</f>
        <v>0</v>
      </c>
      <c r="AL982" s="40"/>
      <c r="AM982" s="51" t="str">
        <f t="shared" si="17"/>
        <v>QK co HDBH so 05701800023651 can phai dong phi 4015200d vao ngay 27/5. Vui long lien he TVV de duoc ho tro thu phi!</v>
      </c>
      <c r="AN982" s="54" t="str">
        <f t="shared" si="5"/>
        <v>098609689809860968980978304288</v>
      </c>
    </row>
    <row r="983" spans="1:40" ht="13.5" customHeight="1">
      <c r="A983" s="25">
        <v>978</v>
      </c>
      <c r="B983" s="28" t="s">
        <v>74</v>
      </c>
      <c r="C983" s="28"/>
      <c r="D983" s="32" t="s">
        <v>80</v>
      </c>
      <c r="E983" s="28" t="s">
        <v>82</v>
      </c>
      <c r="F983" s="32" t="s">
        <v>7749</v>
      </c>
      <c r="G983" s="28" t="s">
        <v>98</v>
      </c>
      <c r="H983" s="32" t="s">
        <v>10269</v>
      </c>
      <c r="I983" s="28" t="s">
        <v>12</v>
      </c>
      <c r="J983" s="32" t="s">
        <v>3853</v>
      </c>
      <c r="K983" s="28" t="s">
        <v>2231</v>
      </c>
      <c r="L983" s="28" t="s">
        <v>4116</v>
      </c>
      <c r="M983" s="34">
        <v>42048</v>
      </c>
      <c r="N983" s="34"/>
      <c r="O983" s="28" t="s">
        <v>3880</v>
      </c>
      <c r="P983" s="28" t="s">
        <v>2231</v>
      </c>
      <c r="Q983" s="28" t="s">
        <v>10288</v>
      </c>
      <c r="R983" s="28" t="s">
        <v>5714</v>
      </c>
      <c r="S983" s="28"/>
      <c r="T983" s="28"/>
      <c r="U983" s="28" t="s">
        <v>3878</v>
      </c>
      <c r="V983" s="28" t="s">
        <v>3878</v>
      </c>
      <c r="W983" s="34">
        <v>43614</v>
      </c>
      <c r="X983" s="34">
        <v>43644</v>
      </c>
      <c r="Y983" s="36">
        <v>298800</v>
      </c>
      <c r="Z983" s="36">
        <v>298800</v>
      </c>
      <c r="AA983" s="34">
        <v>43612</v>
      </c>
      <c r="AB983" s="32"/>
      <c r="AC983" s="36">
        <v>298800</v>
      </c>
      <c r="AD983" s="36"/>
      <c r="AE983" s="28" t="s">
        <v>180</v>
      </c>
      <c r="AF983" s="40">
        <f t="shared" si="0"/>
        <v>29</v>
      </c>
      <c r="AG983" s="40">
        <f t="shared" si="1"/>
        <v>5</v>
      </c>
      <c r="AH983" s="40" t="str">
        <f t="shared" si="2"/>
        <v>02601800037081295</v>
      </c>
      <c r="AI983" s="44">
        <f t="shared" si="3"/>
        <v>298800</v>
      </c>
      <c r="AJ983" s="47">
        <f>IF(AD983&lt;10000,IFERROR(VLOOKUP(AH983,'BK06'!$X$9:$Y$1196,2,0),""),AD983)</f>
        <v>298800</v>
      </c>
      <c r="AK983" s="49" t="str">
        <f>IFERROR(VLOOKUP(AH983,'BK06'!$X$9:$Z$1164,3,0),"")</f>
        <v>AC/018P-0350711</v>
      </c>
      <c r="AL983" s="40"/>
      <c r="AM983" s="51" t="str">
        <f t="shared" si="17"/>
        <v>QK co HDBH so 02601800037081 can phai dong phi 298800d vao ngay 29/5. Vui long lien he TVV de duoc ho tro thu phi!</v>
      </c>
      <c r="AN983" s="54" t="str">
        <f t="shared" si="5"/>
        <v>0988662996</v>
      </c>
    </row>
    <row r="984" spans="1:40" ht="13.5" customHeight="1">
      <c r="A984" s="25">
        <v>979</v>
      </c>
      <c r="B984" s="28" t="s">
        <v>74</v>
      </c>
      <c r="C984" s="28"/>
      <c r="D984" s="32" t="s">
        <v>80</v>
      </c>
      <c r="E984" s="28" t="s">
        <v>82</v>
      </c>
      <c r="F984" s="32" t="s">
        <v>7749</v>
      </c>
      <c r="G984" s="28" t="s">
        <v>98</v>
      </c>
      <c r="H984" s="32" t="s">
        <v>10269</v>
      </c>
      <c r="I984" s="28" t="s">
        <v>12</v>
      </c>
      <c r="J984" s="32" t="s">
        <v>4516</v>
      </c>
      <c r="K984" s="28" t="s">
        <v>3114</v>
      </c>
      <c r="L984" s="28" t="s">
        <v>89</v>
      </c>
      <c r="M984" s="34">
        <v>42538</v>
      </c>
      <c r="N984" s="34"/>
      <c r="O984" s="28" t="s">
        <v>4519</v>
      </c>
      <c r="P984" s="28" t="s">
        <v>4520</v>
      </c>
      <c r="Q984" s="28" t="s">
        <v>10289</v>
      </c>
      <c r="R984" s="28"/>
      <c r="S984" s="28"/>
      <c r="T984" s="28" t="s">
        <v>10290</v>
      </c>
      <c r="U984" s="28" t="s">
        <v>4518</v>
      </c>
      <c r="V984" s="28"/>
      <c r="W984" s="34">
        <v>43599</v>
      </c>
      <c r="X984" s="34">
        <v>43690</v>
      </c>
      <c r="Y984" s="36">
        <v>5776903</v>
      </c>
      <c r="Z984" s="36">
        <v>5776903</v>
      </c>
      <c r="AA984" s="34">
        <v>43603</v>
      </c>
      <c r="AB984" s="32"/>
      <c r="AC984" s="36">
        <v>5776903</v>
      </c>
      <c r="AD984" s="36"/>
      <c r="AE984" s="28" t="s">
        <v>95</v>
      </c>
      <c r="AF984" s="40">
        <f t="shared" si="0"/>
        <v>14</v>
      </c>
      <c r="AG984" s="40">
        <f t="shared" si="1"/>
        <v>5</v>
      </c>
      <c r="AH984" s="40" t="str">
        <f t="shared" si="2"/>
        <v>569437670145</v>
      </c>
      <c r="AI984" s="44">
        <f t="shared" si="3"/>
        <v>5776903</v>
      </c>
      <c r="AJ984" s="47">
        <f>IF(AD984&lt;10000,IFERROR(VLOOKUP(AH984,'BK06'!$X$9:$Y$1196,2,0),""),AD984)</f>
        <v>5776903</v>
      </c>
      <c r="AK984" s="49">
        <f>IFERROR(VLOOKUP(AH984,'BK06'!$X$9:$Z$1164,3,0),"")</f>
        <v>0</v>
      </c>
      <c r="AL984" s="40"/>
      <c r="AM984" s="51" t="str">
        <f t="shared" si="17"/>
        <v>QK co HDBH so 569437670 can phai dong phi 5776903d vao ngay 14/5. Vui long lien he TVV de duoc ho tro thu phi!</v>
      </c>
      <c r="AN984" s="54" t="str">
        <f t="shared" si="5"/>
        <v>0962608591</v>
      </c>
    </row>
    <row r="985" spans="1:40" ht="13.5" customHeight="1">
      <c r="A985" s="25">
        <v>980</v>
      </c>
      <c r="B985" s="28" t="s">
        <v>74</v>
      </c>
      <c r="C985" s="28"/>
      <c r="D985" s="32" t="s">
        <v>80</v>
      </c>
      <c r="E985" s="28" t="s">
        <v>82</v>
      </c>
      <c r="F985" s="32" t="s">
        <v>7749</v>
      </c>
      <c r="G985" s="28" t="s">
        <v>98</v>
      </c>
      <c r="H985" s="32" t="s">
        <v>10269</v>
      </c>
      <c r="I985" s="28" t="s">
        <v>12</v>
      </c>
      <c r="J985" s="32" t="s">
        <v>4530</v>
      </c>
      <c r="K985" s="28" t="s">
        <v>4529</v>
      </c>
      <c r="L985" s="28" t="s">
        <v>89</v>
      </c>
      <c r="M985" s="34">
        <v>42627</v>
      </c>
      <c r="N985" s="34"/>
      <c r="O985" s="28" t="s">
        <v>4533</v>
      </c>
      <c r="P985" s="28" t="s">
        <v>4534</v>
      </c>
      <c r="Q985" s="28" t="s">
        <v>10291</v>
      </c>
      <c r="R985" s="28" t="s">
        <v>10292</v>
      </c>
      <c r="S985" s="28"/>
      <c r="T985" s="28"/>
      <c r="U985" s="28" t="s">
        <v>4531</v>
      </c>
      <c r="V985" s="28" t="s">
        <v>4531</v>
      </c>
      <c r="W985" s="34">
        <v>43545</v>
      </c>
      <c r="X985" s="34">
        <v>43910</v>
      </c>
      <c r="Y985" s="36">
        <v>15403800</v>
      </c>
      <c r="Z985" s="36">
        <v>15403800</v>
      </c>
      <c r="AA985" s="34">
        <v>43613</v>
      </c>
      <c r="AB985" s="32"/>
      <c r="AC985" s="36">
        <v>15403800</v>
      </c>
      <c r="AD985" s="36"/>
      <c r="AE985" s="28" t="s">
        <v>180</v>
      </c>
      <c r="AF985" s="40">
        <f t="shared" si="0"/>
        <v>21</v>
      </c>
      <c r="AG985" s="40">
        <f t="shared" si="1"/>
        <v>3</v>
      </c>
      <c r="AH985" s="40" t="str">
        <f t="shared" si="2"/>
        <v>05708700000928213</v>
      </c>
      <c r="AI985" s="44">
        <f t="shared" si="3"/>
        <v>15403800</v>
      </c>
      <c r="AJ985" s="47">
        <f>IF(AD985&lt;10000,IFERROR(VLOOKUP(AH985,'BK06'!$X$9:$Y$1196,2,0),""),AD985)</f>
        <v>15403800</v>
      </c>
      <c r="AK985" s="49">
        <f>IFERROR(VLOOKUP(AH985,'BK06'!$X$9:$Z$1164,3,0),"")</f>
        <v>0</v>
      </c>
      <c r="AL985" s="40"/>
      <c r="AM985" s="51" t="str">
        <f t="shared" si="17"/>
        <v>QK co HDBH so 05708700000928 can phai dong phi 15403800d vao ngay 21/3. Vui long lien he TVV de duoc ho tro thu phi!</v>
      </c>
      <c r="AN985" s="54" t="str">
        <f t="shared" si="5"/>
        <v>0984678788</v>
      </c>
    </row>
    <row r="986" spans="1:40" ht="13.5" customHeight="1">
      <c r="A986" s="25">
        <v>981</v>
      </c>
      <c r="B986" s="28" t="s">
        <v>74</v>
      </c>
      <c r="C986" s="28"/>
      <c r="D986" s="32" t="s">
        <v>80</v>
      </c>
      <c r="E986" s="28" t="s">
        <v>82</v>
      </c>
      <c r="F986" s="32" t="s">
        <v>7749</v>
      </c>
      <c r="G986" s="28" t="s">
        <v>98</v>
      </c>
      <c r="H986" s="32" t="s">
        <v>10293</v>
      </c>
      <c r="I986" s="28" t="s">
        <v>79</v>
      </c>
      <c r="J986" s="32" t="s">
        <v>3922</v>
      </c>
      <c r="K986" s="28" t="s">
        <v>3921</v>
      </c>
      <c r="L986" s="28" t="s">
        <v>4116</v>
      </c>
      <c r="M986" s="34">
        <v>43223</v>
      </c>
      <c r="N986" s="34"/>
      <c r="O986" s="28" t="s">
        <v>3925</v>
      </c>
      <c r="P986" s="28" t="s">
        <v>3926</v>
      </c>
      <c r="Q986" s="28" t="s">
        <v>10294</v>
      </c>
      <c r="R986" s="28" t="s">
        <v>5786</v>
      </c>
      <c r="S986" s="28"/>
      <c r="T986" s="28"/>
      <c r="U986" s="28" t="s">
        <v>3923</v>
      </c>
      <c r="V986" s="28" t="s">
        <v>3923</v>
      </c>
      <c r="W986" s="34">
        <v>43601</v>
      </c>
      <c r="X986" s="34">
        <v>43966</v>
      </c>
      <c r="Y986" s="36">
        <v>50880000</v>
      </c>
      <c r="Z986" s="36">
        <v>50880000</v>
      </c>
      <c r="AA986" s="34">
        <v>43600</v>
      </c>
      <c r="AB986" s="32"/>
      <c r="AC986" s="36">
        <v>50880000</v>
      </c>
      <c r="AD986" s="36"/>
      <c r="AE986" s="28" t="s">
        <v>180</v>
      </c>
      <c r="AF986" s="40">
        <f t="shared" si="0"/>
        <v>16</v>
      </c>
      <c r="AG986" s="40">
        <f t="shared" si="1"/>
        <v>5</v>
      </c>
      <c r="AH986" s="40" t="str">
        <f t="shared" si="2"/>
        <v>08708700000130165</v>
      </c>
      <c r="AI986" s="44">
        <f t="shared" si="3"/>
        <v>50880000</v>
      </c>
      <c r="AJ986" s="47">
        <f>IF(AD986&lt;10000,IFERROR(VLOOKUP(AH986,'BK06'!$X$9:$Y$1196,2,0),""),AD986)</f>
        <v>50880000</v>
      </c>
      <c r="AK986" s="49" t="str">
        <f>IFERROR(VLOOKUP(AH986,'BK06'!$X$9:$Z$1164,3,0),"")</f>
        <v>AC/018P-0350729</v>
      </c>
      <c r="AL986" s="40"/>
      <c r="AM986" s="51" t="str">
        <f t="shared" si="17"/>
        <v>QK co HDBH so 08708700000130 can phai dong phi 50880000d vao ngay 16/5. Vui long lien he TVV de duoc ho tro thu phi!</v>
      </c>
      <c r="AN986" s="54" t="str">
        <f t="shared" si="5"/>
        <v>0854973888</v>
      </c>
    </row>
    <row r="987" spans="1:40" ht="13.5" customHeight="1">
      <c r="A987" s="25">
        <v>982</v>
      </c>
      <c r="B987" s="28" t="s">
        <v>74</v>
      </c>
      <c r="C987" s="28"/>
      <c r="D987" s="32" t="s">
        <v>80</v>
      </c>
      <c r="E987" s="28" t="s">
        <v>82</v>
      </c>
      <c r="F987" s="32" t="s">
        <v>7749</v>
      </c>
      <c r="G987" s="28" t="s">
        <v>98</v>
      </c>
      <c r="H987" s="32" t="s">
        <v>10293</v>
      </c>
      <c r="I987" s="28" t="s">
        <v>79</v>
      </c>
      <c r="J987" s="32" t="s">
        <v>3922</v>
      </c>
      <c r="K987" s="28" t="s">
        <v>3921</v>
      </c>
      <c r="L987" s="28" t="s">
        <v>4116</v>
      </c>
      <c r="M987" s="34">
        <v>43223</v>
      </c>
      <c r="N987" s="34"/>
      <c r="O987" s="28" t="s">
        <v>3933</v>
      </c>
      <c r="P987" s="28" t="s">
        <v>552</v>
      </c>
      <c r="Q987" s="28" t="s">
        <v>9894</v>
      </c>
      <c r="R987" s="28"/>
      <c r="S987" s="28"/>
      <c r="T987" s="28" t="s">
        <v>10295</v>
      </c>
      <c r="U987" s="28" t="s">
        <v>3932</v>
      </c>
      <c r="V987" s="28"/>
      <c r="W987" s="34">
        <v>43601</v>
      </c>
      <c r="X987" s="34">
        <v>43966</v>
      </c>
      <c r="Y987" s="36">
        <v>12011320</v>
      </c>
      <c r="Z987" s="36">
        <v>12011320</v>
      </c>
      <c r="AA987" s="34">
        <v>43600</v>
      </c>
      <c r="AB987" s="32"/>
      <c r="AC987" s="36">
        <v>12011320</v>
      </c>
      <c r="AD987" s="36"/>
      <c r="AE987" s="28" t="s">
        <v>95</v>
      </c>
      <c r="AF987" s="40">
        <f t="shared" si="0"/>
        <v>16</v>
      </c>
      <c r="AG987" s="40">
        <f t="shared" si="1"/>
        <v>5</v>
      </c>
      <c r="AH987" s="40" t="str">
        <f t="shared" si="2"/>
        <v>569239049165</v>
      </c>
      <c r="AI987" s="44">
        <f t="shared" si="3"/>
        <v>12011320</v>
      </c>
      <c r="AJ987" s="47">
        <f>IF(AD987&lt;10000,IFERROR(VLOOKUP(AH987,'BK06'!$X$9:$Y$1196,2,0),""),AD987)</f>
        <v>12011320</v>
      </c>
      <c r="AK987" s="49">
        <f>IFERROR(VLOOKUP(AH987,'BK06'!$X$9:$Z$1164,3,0),"")</f>
        <v>0</v>
      </c>
      <c r="AL987" s="40"/>
      <c r="AM987" s="51" t="str">
        <f t="shared" si="17"/>
        <v>QK co HDBH so 569239049 can phai dong phi 12011320d vao ngay 16/5. Vui long lien he TVV de duoc ho tro thu phi!</v>
      </c>
      <c r="AN987" s="54" t="str">
        <f t="shared" si="5"/>
        <v>01658311616</v>
      </c>
    </row>
    <row r="988" spans="1:40" ht="13.5" customHeight="1">
      <c r="A988" s="25">
        <v>983</v>
      </c>
      <c r="B988" s="28" t="s">
        <v>74</v>
      </c>
      <c r="C988" s="28"/>
      <c r="D988" s="32" t="s">
        <v>80</v>
      </c>
      <c r="E988" s="28" t="s">
        <v>82</v>
      </c>
      <c r="F988" s="32" t="s">
        <v>7749</v>
      </c>
      <c r="G988" s="28" t="s">
        <v>98</v>
      </c>
      <c r="H988" s="32" t="s">
        <v>10293</v>
      </c>
      <c r="I988" s="28" t="s">
        <v>79</v>
      </c>
      <c r="J988" s="32" t="s">
        <v>3935</v>
      </c>
      <c r="K988" s="28" t="s">
        <v>3934</v>
      </c>
      <c r="L988" s="28" t="s">
        <v>89</v>
      </c>
      <c r="M988" s="34">
        <v>43223</v>
      </c>
      <c r="N988" s="34"/>
      <c r="O988" s="28" t="s">
        <v>3938</v>
      </c>
      <c r="P988" s="28" t="s">
        <v>3934</v>
      </c>
      <c r="Q988" s="28" t="s">
        <v>9521</v>
      </c>
      <c r="R988" s="28"/>
      <c r="S988" s="28"/>
      <c r="T988" s="28" t="s">
        <v>5789</v>
      </c>
      <c r="U988" s="28" t="s">
        <v>3937</v>
      </c>
      <c r="V988" s="28"/>
      <c r="W988" s="34">
        <v>43592</v>
      </c>
      <c r="X988" s="34">
        <v>43957</v>
      </c>
      <c r="Y988" s="36">
        <v>20056600</v>
      </c>
      <c r="Z988" s="36">
        <v>20056600</v>
      </c>
      <c r="AA988" s="34">
        <v>43606</v>
      </c>
      <c r="AB988" s="32"/>
      <c r="AC988" s="36">
        <v>20056600</v>
      </c>
      <c r="AD988" s="36"/>
      <c r="AE988" s="28" t="s">
        <v>95</v>
      </c>
      <c r="AF988" s="40">
        <f t="shared" si="0"/>
        <v>7</v>
      </c>
      <c r="AG988" s="40">
        <f t="shared" si="1"/>
        <v>5</v>
      </c>
      <c r="AH988" s="40" t="str">
        <f t="shared" si="2"/>
        <v>56923474575</v>
      </c>
      <c r="AI988" s="44">
        <f t="shared" si="3"/>
        <v>20056600</v>
      </c>
      <c r="AJ988" s="47">
        <f>IF(AD988&lt;10000,IFERROR(VLOOKUP(AH988,'BK06'!$X$9:$Y$1196,2,0),""),AD988)</f>
        <v>20056600</v>
      </c>
      <c r="AK988" s="49" t="str">
        <f>IFERROR(VLOOKUP(AH988,'BK06'!$X$9:$Z$1164,3,0),"")</f>
        <v>AC/018P-0350731</v>
      </c>
      <c r="AL988" s="40"/>
      <c r="AM988" s="51" t="str">
        <f t="shared" si="17"/>
        <v>QK co HDBH so 569234745 can phai dong phi 20056600d vao ngay 7/5. Vui long lien he TVV de duoc ho tro thu phi!</v>
      </c>
      <c r="AN988" s="54" t="str">
        <f t="shared" si="5"/>
        <v>0396338189</v>
      </c>
    </row>
    <row r="989" spans="1:40" ht="13.5" customHeight="1">
      <c r="A989" s="25">
        <v>984</v>
      </c>
      <c r="B989" s="28" t="s">
        <v>74</v>
      </c>
      <c r="C989" s="28"/>
      <c r="D989" s="32" t="s">
        <v>80</v>
      </c>
      <c r="E989" s="28" t="s">
        <v>82</v>
      </c>
      <c r="F989" s="32" t="s">
        <v>7749</v>
      </c>
      <c r="G989" s="28" t="s">
        <v>98</v>
      </c>
      <c r="H989" s="32" t="s">
        <v>10296</v>
      </c>
      <c r="I989" s="28" t="s">
        <v>14</v>
      </c>
      <c r="J989" s="32" t="s">
        <v>3772</v>
      </c>
      <c r="K989" s="28" t="s">
        <v>3771</v>
      </c>
      <c r="L989" s="28" t="s">
        <v>89</v>
      </c>
      <c r="M989" s="34">
        <v>43026</v>
      </c>
      <c r="N989" s="34"/>
      <c r="O989" s="28" t="s">
        <v>3775</v>
      </c>
      <c r="P989" s="28" t="s">
        <v>3776</v>
      </c>
      <c r="Q989" s="28" t="s">
        <v>10297</v>
      </c>
      <c r="R989" s="28" t="s">
        <v>10298</v>
      </c>
      <c r="S989" s="28"/>
      <c r="T989" s="28"/>
      <c r="U989" s="28" t="s">
        <v>3773</v>
      </c>
      <c r="V989" s="28" t="s">
        <v>3773</v>
      </c>
      <c r="W989" s="34">
        <v>43608</v>
      </c>
      <c r="X989" s="34">
        <v>43973</v>
      </c>
      <c r="Y989" s="36">
        <v>61478400</v>
      </c>
      <c r="Z989" s="36">
        <v>61478400</v>
      </c>
      <c r="AA989" s="34">
        <v>43607</v>
      </c>
      <c r="AB989" s="32"/>
      <c r="AC989" s="36">
        <v>61478400</v>
      </c>
      <c r="AD989" s="36"/>
      <c r="AE989" s="28" t="s">
        <v>180</v>
      </c>
      <c r="AF989" s="40">
        <f t="shared" si="0"/>
        <v>23</v>
      </c>
      <c r="AG989" s="40">
        <f t="shared" si="1"/>
        <v>5</v>
      </c>
      <c r="AH989" s="40" t="str">
        <f t="shared" si="2"/>
        <v>08608700000058235</v>
      </c>
      <c r="AI989" s="44">
        <f t="shared" si="3"/>
        <v>61478400</v>
      </c>
      <c r="AJ989" s="47">
        <f>IF(AD989&lt;10000,IFERROR(VLOOKUP(AH989,'BK06'!$X$9:$Y$1196,2,0),""),AD989)</f>
        <v>61478400</v>
      </c>
      <c r="AK989" s="49" t="str">
        <f>IFERROR(VLOOKUP(AH989,'BK06'!$X$9:$Z$1164,3,0),"")</f>
        <v>AC/018P-0350672</v>
      </c>
      <c r="AL989" s="40"/>
      <c r="AM989" s="51" t="str">
        <f t="shared" si="17"/>
        <v>QK co HDBH so 08608700000058 can phai dong phi 61478400d vao ngay 23/5. Vui long lien he TVV de duoc ho tro thu phi!</v>
      </c>
      <c r="AN989" s="54" t="str">
        <f t="shared" si="5"/>
        <v>0903283904</v>
      </c>
    </row>
    <row r="990" spans="1:40" ht="13.5" customHeight="1">
      <c r="A990" s="25">
        <v>985</v>
      </c>
      <c r="B990" s="28" t="s">
        <v>74</v>
      </c>
      <c r="C990" s="28"/>
      <c r="D990" s="32" t="s">
        <v>80</v>
      </c>
      <c r="E990" s="28" t="s">
        <v>82</v>
      </c>
      <c r="F990" s="32" t="s">
        <v>7749</v>
      </c>
      <c r="G990" s="28" t="s">
        <v>98</v>
      </c>
      <c r="H990" s="32" t="s">
        <v>10296</v>
      </c>
      <c r="I990" s="28" t="s">
        <v>14</v>
      </c>
      <c r="J990" s="32" t="s">
        <v>3780</v>
      </c>
      <c r="K990" s="28" t="s">
        <v>3779</v>
      </c>
      <c r="L990" s="28" t="s">
        <v>89</v>
      </c>
      <c r="M990" s="34">
        <v>43026</v>
      </c>
      <c r="N990" s="34"/>
      <c r="O990" s="28" t="s">
        <v>3783</v>
      </c>
      <c r="P990" s="28" t="s">
        <v>3784</v>
      </c>
      <c r="Q990" s="28" t="s">
        <v>10299</v>
      </c>
      <c r="R990" s="28"/>
      <c r="S990" s="28"/>
      <c r="T990" s="28" t="s">
        <v>10300</v>
      </c>
      <c r="U990" s="28" t="s">
        <v>3782</v>
      </c>
      <c r="V990" s="28"/>
      <c r="W990" s="34">
        <v>43598</v>
      </c>
      <c r="X990" s="34">
        <v>43628</v>
      </c>
      <c r="Y990" s="36">
        <v>1013400</v>
      </c>
      <c r="Z990" s="36">
        <v>1013400</v>
      </c>
      <c r="AA990" s="34">
        <v>43598</v>
      </c>
      <c r="AB990" s="32"/>
      <c r="AC990" s="36">
        <v>1013400</v>
      </c>
      <c r="AD990" s="36"/>
      <c r="AE990" s="28" t="s">
        <v>95</v>
      </c>
      <c r="AF990" s="40">
        <f t="shared" si="0"/>
        <v>13</v>
      </c>
      <c r="AG990" s="40">
        <f t="shared" si="1"/>
        <v>5</v>
      </c>
      <c r="AH990" s="40" t="str">
        <f t="shared" si="2"/>
        <v>569316464135</v>
      </c>
      <c r="AI990" s="44">
        <f t="shared" si="3"/>
        <v>1013400</v>
      </c>
      <c r="AJ990" s="47">
        <f>IF(AD990&lt;10000,IFERROR(VLOOKUP(AH990,'BK06'!$X$9:$Y$1196,2,0),""),AD990)</f>
        <v>1013400</v>
      </c>
      <c r="AK990" s="49">
        <f>IFERROR(VLOOKUP(AH990,'BK06'!$X$9:$Z$1164,3,0),"")</f>
        <v>0</v>
      </c>
      <c r="AL990" s="40"/>
      <c r="AM990" s="51" t="str">
        <f t="shared" si="17"/>
        <v>QK co HDBH so 569316464 can phai dong phi 1013400d vao ngay 13/5. Vui long lien he TVV de duoc ho tro thu phi!</v>
      </c>
      <c r="AN990" s="54" t="str">
        <f t="shared" si="5"/>
        <v>01629031107</v>
      </c>
    </row>
    <row r="991" spans="1:40" ht="13.5" customHeight="1">
      <c r="A991" s="25">
        <v>986</v>
      </c>
      <c r="B991" s="28" t="s">
        <v>74</v>
      </c>
      <c r="C991" s="28"/>
      <c r="D991" s="32" t="s">
        <v>80</v>
      </c>
      <c r="E991" s="28" t="s">
        <v>82</v>
      </c>
      <c r="F991" s="32" t="s">
        <v>7749</v>
      </c>
      <c r="G991" s="28" t="s">
        <v>98</v>
      </c>
      <c r="H991" s="32" t="s">
        <v>10296</v>
      </c>
      <c r="I991" s="28" t="s">
        <v>14</v>
      </c>
      <c r="J991" s="32" t="s">
        <v>3780</v>
      </c>
      <c r="K991" s="28" t="s">
        <v>3779</v>
      </c>
      <c r="L991" s="28" t="s">
        <v>89</v>
      </c>
      <c r="M991" s="34">
        <v>43026</v>
      </c>
      <c r="N991" s="34"/>
      <c r="O991" s="28" t="s">
        <v>10301</v>
      </c>
      <c r="P991" s="28" t="s">
        <v>10302</v>
      </c>
      <c r="Q991" s="28" t="s">
        <v>10303</v>
      </c>
      <c r="R991" s="28"/>
      <c r="S991" s="28"/>
      <c r="T991" s="28" t="s">
        <v>10304</v>
      </c>
      <c r="U991" s="28" t="s">
        <v>10305</v>
      </c>
      <c r="V991" s="28"/>
      <c r="W991" s="34">
        <v>43609</v>
      </c>
      <c r="X991" s="34">
        <v>43974</v>
      </c>
      <c r="Y991" s="36">
        <v>6011320</v>
      </c>
      <c r="Z991" s="36"/>
      <c r="AA991" s="34"/>
      <c r="AB991" s="32"/>
      <c r="AC991" s="36">
        <v>6011320</v>
      </c>
      <c r="AD991" s="36"/>
      <c r="AE991" s="28" t="s">
        <v>95</v>
      </c>
      <c r="AF991" s="40">
        <f t="shared" si="0"/>
        <v>24</v>
      </c>
      <c r="AG991" s="40">
        <f t="shared" si="1"/>
        <v>5</v>
      </c>
      <c r="AH991" s="40" t="str">
        <f t="shared" si="2"/>
        <v>569245203245</v>
      </c>
      <c r="AI991" s="44">
        <f t="shared" si="3"/>
        <v>6011320</v>
      </c>
      <c r="AJ991" s="47" t="str">
        <f>IF(AD991&lt;10000,IFERROR(VLOOKUP(AH991,'BK06'!$X$9:$Y$1196,2,0),""),AD991)</f>
        <v/>
      </c>
      <c r="AK991" s="49" t="str">
        <f>IFERROR(VLOOKUP(AH991,'BK06'!$X$9:$Z$1164,3,0),"")</f>
        <v/>
      </c>
      <c r="AL991" s="40"/>
      <c r="AM991" s="51" t="str">
        <f t="shared" si="17"/>
        <v>QK co HDBH so 569245203 can phai dong phi 6011320d vao ngay 24/5. Vui long lien he TVV de duoc ho tro thu phi!</v>
      </c>
      <c r="AN991" s="54" t="str">
        <f t="shared" si="5"/>
        <v>01695384668</v>
      </c>
    </row>
    <row r="992" spans="1:40" ht="13.5" customHeight="1">
      <c r="A992" s="25">
        <v>987</v>
      </c>
      <c r="B992" s="28" t="s">
        <v>74</v>
      </c>
      <c r="C992" s="28"/>
      <c r="D992" s="32" t="s">
        <v>80</v>
      </c>
      <c r="E992" s="28" t="s">
        <v>82</v>
      </c>
      <c r="F992" s="32" t="s">
        <v>7749</v>
      </c>
      <c r="G992" s="28" t="s">
        <v>98</v>
      </c>
      <c r="H992" s="32" t="s">
        <v>10296</v>
      </c>
      <c r="I992" s="28" t="s">
        <v>14</v>
      </c>
      <c r="J992" s="32" t="s">
        <v>3780</v>
      </c>
      <c r="K992" s="28" t="s">
        <v>3779</v>
      </c>
      <c r="L992" s="28" t="s">
        <v>89</v>
      </c>
      <c r="M992" s="34">
        <v>43026</v>
      </c>
      <c r="N992" s="34"/>
      <c r="O992" s="28" t="s">
        <v>10306</v>
      </c>
      <c r="P992" s="28" t="s">
        <v>10307</v>
      </c>
      <c r="Q992" s="28" t="s">
        <v>7847</v>
      </c>
      <c r="R992" s="28"/>
      <c r="S992" s="28"/>
      <c r="T992" s="28" t="s">
        <v>10308</v>
      </c>
      <c r="U992" s="28" t="s">
        <v>10309</v>
      </c>
      <c r="V992" s="28"/>
      <c r="W992" s="34">
        <v>43609</v>
      </c>
      <c r="X992" s="34">
        <v>43974</v>
      </c>
      <c r="Y992" s="36">
        <v>12000200</v>
      </c>
      <c r="Z992" s="36"/>
      <c r="AA992" s="34"/>
      <c r="AB992" s="32"/>
      <c r="AC992" s="36">
        <v>12000200</v>
      </c>
      <c r="AD992" s="36"/>
      <c r="AE992" s="28" t="s">
        <v>95</v>
      </c>
      <c r="AF992" s="40">
        <f t="shared" si="0"/>
        <v>24</v>
      </c>
      <c r="AG992" s="40">
        <f t="shared" si="1"/>
        <v>5</v>
      </c>
      <c r="AH992" s="40" t="str">
        <f t="shared" si="2"/>
        <v>569244638245</v>
      </c>
      <c r="AI992" s="44">
        <f t="shared" si="3"/>
        <v>12000200</v>
      </c>
      <c r="AJ992" s="47" t="str">
        <f>IF(AD992&lt;10000,IFERROR(VLOOKUP(AH992,'BK06'!$X$9:$Y$1196,2,0),""),AD992)</f>
        <v/>
      </c>
      <c r="AK992" s="49" t="str">
        <f>IFERROR(VLOOKUP(AH992,'BK06'!$X$9:$Z$1164,3,0),"")</f>
        <v/>
      </c>
      <c r="AL992" s="40"/>
      <c r="AM992" s="51" t="str">
        <f t="shared" si="17"/>
        <v>QK co HDBH so 569244638 can phai dong phi 12000200d vao ngay 24/5. Vui long lien he TVV de duoc ho tro thu phi!</v>
      </c>
      <c r="AN992" s="54" t="str">
        <f t="shared" si="5"/>
        <v>0981195822</v>
      </c>
    </row>
    <row r="993" spans="1:40" ht="13.5" customHeight="1">
      <c r="A993" s="25">
        <v>988</v>
      </c>
      <c r="B993" s="28" t="s">
        <v>74</v>
      </c>
      <c r="C993" s="28"/>
      <c r="D993" s="32" t="s">
        <v>80</v>
      </c>
      <c r="E993" s="28" t="s">
        <v>82</v>
      </c>
      <c r="F993" s="32" t="s">
        <v>7749</v>
      </c>
      <c r="G993" s="28" t="s">
        <v>98</v>
      </c>
      <c r="H993" s="32" t="s">
        <v>10296</v>
      </c>
      <c r="I993" s="28" t="s">
        <v>14</v>
      </c>
      <c r="J993" s="32" t="s">
        <v>3786</v>
      </c>
      <c r="K993" s="28" t="s">
        <v>3785</v>
      </c>
      <c r="L993" s="28" t="s">
        <v>89</v>
      </c>
      <c r="M993" s="34">
        <v>43111</v>
      </c>
      <c r="N993" s="34"/>
      <c r="O993" s="28" t="s">
        <v>3789</v>
      </c>
      <c r="P993" s="28" t="s">
        <v>3790</v>
      </c>
      <c r="Q993" s="28" t="s">
        <v>10310</v>
      </c>
      <c r="R993" s="28" t="s">
        <v>10311</v>
      </c>
      <c r="S993" s="28"/>
      <c r="T993" s="28"/>
      <c r="U993" s="28" t="s">
        <v>3787</v>
      </c>
      <c r="V993" s="28" t="s">
        <v>3787</v>
      </c>
      <c r="W993" s="34">
        <v>43603</v>
      </c>
      <c r="X993" s="34">
        <v>43968</v>
      </c>
      <c r="Y993" s="36">
        <v>12150800</v>
      </c>
      <c r="Z993" s="36">
        <v>12150800</v>
      </c>
      <c r="AA993" s="34">
        <v>43595</v>
      </c>
      <c r="AB993" s="32"/>
      <c r="AC993" s="36">
        <v>12150800</v>
      </c>
      <c r="AD993" s="36"/>
      <c r="AE993" s="28" t="s">
        <v>180</v>
      </c>
      <c r="AF993" s="40">
        <f t="shared" si="0"/>
        <v>18</v>
      </c>
      <c r="AG993" s="40">
        <f t="shared" si="1"/>
        <v>5</v>
      </c>
      <c r="AH993" s="40" t="str">
        <f t="shared" si="2"/>
        <v>05708700001192185</v>
      </c>
      <c r="AI993" s="44">
        <f t="shared" si="3"/>
        <v>12150800</v>
      </c>
      <c r="AJ993" s="47">
        <f>IF(AD993&lt;10000,IFERROR(VLOOKUP(AH993,'BK06'!$X$9:$Y$1196,2,0),""),AD993)</f>
        <v>12150800</v>
      </c>
      <c r="AK993" s="49">
        <f>IFERROR(VLOOKUP(AH993,'BK06'!$X$9:$Z$1164,3,0),"")</f>
        <v>0</v>
      </c>
      <c r="AL993" s="40"/>
      <c r="AM993" s="51" t="str">
        <f t="shared" si="17"/>
        <v>QK co HDBH so 05708700001192 can phai dong phi 12150800d vao ngay 18/5. Vui long lien he TVV de duoc ho tro thu phi!</v>
      </c>
      <c r="AN993" s="54" t="str">
        <f t="shared" si="5"/>
        <v>0988134043</v>
      </c>
    </row>
    <row r="994" spans="1:40" ht="13.5" customHeight="1">
      <c r="A994" s="25">
        <v>989</v>
      </c>
      <c r="B994" s="28" t="s">
        <v>74</v>
      </c>
      <c r="C994" s="28"/>
      <c r="D994" s="32" t="s">
        <v>80</v>
      </c>
      <c r="E994" s="28" t="s">
        <v>82</v>
      </c>
      <c r="F994" s="32" t="s">
        <v>7749</v>
      </c>
      <c r="G994" s="28" t="s">
        <v>98</v>
      </c>
      <c r="H994" s="32" t="s">
        <v>10296</v>
      </c>
      <c r="I994" s="28" t="s">
        <v>14</v>
      </c>
      <c r="J994" s="32" t="s">
        <v>3786</v>
      </c>
      <c r="K994" s="28" t="s">
        <v>3785</v>
      </c>
      <c r="L994" s="28" t="s">
        <v>89</v>
      </c>
      <c r="M994" s="34">
        <v>43111</v>
      </c>
      <c r="N994" s="34"/>
      <c r="O994" s="28" t="s">
        <v>3793</v>
      </c>
      <c r="P994" s="28" t="s">
        <v>3794</v>
      </c>
      <c r="Q994" s="28" t="s">
        <v>10312</v>
      </c>
      <c r="R994" s="28"/>
      <c r="S994" s="28"/>
      <c r="T994" s="28" t="s">
        <v>10313</v>
      </c>
      <c r="U994" s="28" t="s">
        <v>3792</v>
      </c>
      <c r="V994" s="28"/>
      <c r="W994" s="34">
        <v>43610</v>
      </c>
      <c r="X994" s="34">
        <v>43975</v>
      </c>
      <c r="Y994" s="36">
        <v>12648696</v>
      </c>
      <c r="Z994" s="36">
        <v>12648696</v>
      </c>
      <c r="AA994" s="34">
        <v>43595</v>
      </c>
      <c r="AB994" s="32"/>
      <c r="AC994" s="36">
        <v>12648696</v>
      </c>
      <c r="AD994" s="36"/>
      <c r="AE994" s="28" t="s">
        <v>95</v>
      </c>
      <c r="AF994" s="40">
        <f t="shared" si="0"/>
        <v>25</v>
      </c>
      <c r="AG994" s="40">
        <f t="shared" si="1"/>
        <v>5</v>
      </c>
      <c r="AH994" s="40" t="str">
        <f t="shared" si="2"/>
        <v>569246679255</v>
      </c>
      <c r="AI994" s="44">
        <f t="shared" si="3"/>
        <v>12648696</v>
      </c>
      <c r="AJ994" s="47">
        <f>IF(AD994&lt;10000,IFERROR(VLOOKUP(AH994,'BK06'!$X$9:$Y$1196,2,0),""),AD994)</f>
        <v>12648696</v>
      </c>
      <c r="AK994" s="49">
        <f>IFERROR(VLOOKUP(AH994,'BK06'!$X$9:$Z$1164,3,0),"")</f>
        <v>0</v>
      </c>
      <c r="AL994" s="40"/>
      <c r="AM994" s="51" t="str">
        <f t="shared" si="17"/>
        <v>QK co HDBH so 569246679 can phai dong phi 12648696d vao ngay 25/5. Vui long lien he TVV de duoc ho tro thu phi!</v>
      </c>
      <c r="AN994" s="54" t="str">
        <f t="shared" si="5"/>
        <v>0968018698</v>
      </c>
    </row>
    <row r="995" spans="1:40" ht="13.5" customHeight="1">
      <c r="A995" s="25">
        <v>990</v>
      </c>
      <c r="B995" s="28" t="s">
        <v>74</v>
      </c>
      <c r="C995" s="28"/>
      <c r="D995" s="32" t="s">
        <v>80</v>
      </c>
      <c r="E995" s="28" t="s">
        <v>82</v>
      </c>
      <c r="F995" s="32" t="s">
        <v>7749</v>
      </c>
      <c r="G995" s="28" t="s">
        <v>98</v>
      </c>
      <c r="H995" s="32" t="s">
        <v>10296</v>
      </c>
      <c r="I995" s="28" t="s">
        <v>14</v>
      </c>
      <c r="J995" s="32" t="s">
        <v>3786</v>
      </c>
      <c r="K995" s="28" t="s">
        <v>3785</v>
      </c>
      <c r="L995" s="28" t="s">
        <v>89</v>
      </c>
      <c r="M995" s="34">
        <v>43111</v>
      </c>
      <c r="N995" s="34"/>
      <c r="O995" s="28" t="s">
        <v>3797</v>
      </c>
      <c r="P995" s="28" t="s">
        <v>3689</v>
      </c>
      <c r="Q995" s="28" t="s">
        <v>10314</v>
      </c>
      <c r="R995" s="28"/>
      <c r="S995" s="28"/>
      <c r="T995" s="28" t="s">
        <v>10315</v>
      </c>
      <c r="U995" s="28" t="s">
        <v>3796</v>
      </c>
      <c r="V995" s="28"/>
      <c r="W995" s="34">
        <v>43610</v>
      </c>
      <c r="X995" s="34">
        <v>43975</v>
      </c>
      <c r="Y995" s="36">
        <v>12193720</v>
      </c>
      <c r="Z995" s="36">
        <v>12193720</v>
      </c>
      <c r="AA995" s="34">
        <v>43595</v>
      </c>
      <c r="AB995" s="32"/>
      <c r="AC995" s="36">
        <v>12193720</v>
      </c>
      <c r="AD995" s="36"/>
      <c r="AE995" s="28" t="s">
        <v>95</v>
      </c>
      <c r="AF995" s="40">
        <f t="shared" si="0"/>
        <v>25</v>
      </c>
      <c r="AG995" s="40">
        <f t="shared" si="1"/>
        <v>5</v>
      </c>
      <c r="AH995" s="40" t="str">
        <f t="shared" si="2"/>
        <v>569247110255</v>
      </c>
      <c r="AI995" s="44">
        <f t="shared" si="3"/>
        <v>12193720</v>
      </c>
      <c r="AJ995" s="47">
        <f>IF(AD995&lt;10000,IFERROR(VLOOKUP(AH995,'BK06'!$X$9:$Y$1196,2,0),""),AD995)</f>
        <v>12193720</v>
      </c>
      <c r="AK995" s="49">
        <f>IFERROR(VLOOKUP(AH995,'BK06'!$X$9:$Z$1164,3,0),"")</f>
        <v>0</v>
      </c>
      <c r="AL995" s="40"/>
      <c r="AM995" s="51" t="str">
        <f t="shared" si="17"/>
        <v>QK co HDBH so 569247110 can phai dong phi 12193720d vao ngay 25/5. Vui long lien he TVV de duoc ho tro thu phi!</v>
      </c>
      <c r="AN995" s="54" t="str">
        <f t="shared" si="5"/>
        <v>0982761092</v>
      </c>
    </row>
    <row r="996" spans="1:40" ht="13.5" customHeight="1">
      <c r="A996" s="25">
        <v>991</v>
      </c>
      <c r="B996" s="28" t="s">
        <v>74</v>
      </c>
      <c r="C996" s="28"/>
      <c r="D996" s="32" t="s">
        <v>80</v>
      </c>
      <c r="E996" s="28" t="s">
        <v>82</v>
      </c>
      <c r="F996" s="32" t="s">
        <v>7749</v>
      </c>
      <c r="G996" s="28" t="s">
        <v>98</v>
      </c>
      <c r="H996" s="32" t="s">
        <v>10296</v>
      </c>
      <c r="I996" s="28" t="s">
        <v>14</v>
      </c>
      <c r="J996" s="32" t="s">
        <v>4701</v>
      </c>
      <c r="K996" s="28" t="s">
        <v>2583</v>
      </c>
      <c r="L996" s="28" t="s">
        <v>89</v>
      </c>
      <c r="M996" s="34">
        <v>43236</v>
      </c>
      <c r="N996" s="34"/>
      <c r="O996" s="28" t="s">
        <v>10316</v>
      </c>
      <c r="P996" s="28" t="s">
        <v>10317</v>
      </c>
      <c r="Q996" s="28" t="s">
        <v>10318</v>
      </c>
      <c r="R996" s="28" t="s">
        <v>10319</v>
      </c>
      <c r="S996" s="28"/>
      <c r="T996" s="28"/>
      <c r="U996" s="28" t="s">
        <v>10320</v>
      </c>
      <c r="V996" s="28"/>
      <c r="W996" s="34">
        <v>43603</v>
      </c>
      <c r="X996" s="34">
        <v>43968</v>
      </c>
      <c r="Y996" s="36">
        <v>40033200</v>
      </c>
      <c r="Z996" s="36"/>
      <c r="AA996" s="34"/>
      <c r="AB996" s="32"/>
      <c r="AC996" s="36">
        <v>40033200</v>
      </c>
      <c r="AD996" s="36"/>
      <c r="AE996" s="28" t="s">
        <v>180</v>
      </c>
      <c r="AF996" s="40">
        <f t="shared" si="0"/>
        <v>18</v>
      </c>
      <c r="AG996" s="40">
        <f t="shared" si="1"/>
        <v>5</v>
      </c>
      <c r="AH996" s="40" t="str">
        <f t="shared" si="2"/>
        <v>08708700000123185</v>
      </c>
      <c r="AI996" s="44">
        <f t="shared" si="3"/>
        <v>40033200</v>
      </c>
      <c r="AJ996" s="47" t="str">
        <f>IF(AD996&lt;10000,IFERROR(VLOOKUP(AH996,'BK06'!$X$9:$Y$1196,2,0),""),AD996)</f>
        <v/>
      </c>
      <c r="AK996" s="49" t="str">
        <f>IFERROR(VLOOKUP(AH996,'BK06'!$X$9:$Z$1164,3,0),"")</f>
        <v/>
      </c>
      <c r="AL996" s="40"/>
      <c r="AM996" s="51" t="str">
        <f t="shared" si="17"/>
        <v>QK co HDBH so 08708700000123 can phai dong phi 40033200d vao ngay 18/5. Vui long lien he TVV de duoc ho tro thu phi!</v>
      </c>
      <c r="AN996" s="54" t="str">
        <f t="shared" si="5"/>
        <v>0916181888</v>
      </c>
    </row>
    <row r="997" spans="1:40" ht="13.5" customHeight="1">
      <c r="A997" s="25">
        <v>992</v>
      </c>
      <c r="B997" s="28" t="s">
        <v>74</v>
      </c>
      <c r="C997" s="28"/>
      <c r="D997" s="32" t="s">
        <v>80</v>
      </c>
      <c r="E997" s="28" t="s">
        <v>82</v>
      </c>
      <c r="F997" s="32" t="s">
        <v>7749</v>
      </c>
      <c r="G997" s="28" t="s">
        <v>98</v>
      </c>
      <c r="H997" s="32" t="s">
        <v>10296</v>
      </c>
      <c r="I997" s="28" t="s">
        <v>14</v>
      </c>
      <c r="J997" s="32" t="s">
        <v>4701</v>
      </c>
      <c r="K997" s="28" t="s">
        <v>2583</v>
      </c>
      <c r="L997" s="28" t="s">
        <v>89</v>
      </c>
      <c r="M997" s="34">
        <v>43236</v>
      </c>
      <c r="N997" s="34"/>
      <c r="O997" s="28" t="s">
        <v>10321</v>
      </c>
      <c r="P997" s="28" t="s">
        <v>10322</v>
      </c>
      <c r="Q997" s="28" t="s">
        <v>10323</v>
      </c>
      <c r="R997" s="28" t="s">
        <v>10324</v>
      </c>
      <c r="S997" s="28"/>
      <c r="T997" s="28"/>
      <c r="U997" s="28" t="s">
        <v>10325</v>
      </c>
      <c r="V997" s="28"/>
      <c r="W997" s="34">
        <v>43614</v>
      </c>
      <c r="X997" s="34">
        <v>43979</v>
      </c>
      <c r="Y997" s="36">
        <v>10372200</v>
      </c>
      <c r="Z997" s="36"/>
      <c r="AA997" s="34"/>
      <c r="AB997" s="32"/>
      <c r="AC997" s="36"/>
      <c r="AD997" s="36"/>
      <c r="AE997" s="28" t="s">
        <v>180</v>
      </c>
      <c r="AF997" s="40">
        <f t="shared" si="0"/>
        <v>29</v>
      </c>
      <c r="AG997" s="40">
        <f t="shared" si="1"/>
        <v>5</v>
      </c>
      <c r="AH997" s="40" t="str">
        <f t="shared" si="2"/>
        <v>05708700001253295</v>
      </c>
      <c r="AI997" s="44" t="str">
        <f t="shared" si="3"/>
        <v/>
      </c>
      <c r="AJ997" s="47" t="str">
        <f>IF(AD997&lt;10000,IFERROR(VLOOKUP(AH997,'BK06'!$X$9:$Y$1196,2,0),""),AD997)</f>
        <v/>
      </c>
      <c r="AK997" s="49" t="str">
        <f>IFERROR(VLOOKUP(AH997,'BK06'!$X$9:$Z$1164,3,0),"")</f>
        <v/>
      </c>
      <c r="AL997" s="40"/>
      <c r="AM997" s="51" t="str">
        <f t="shared" si="17"/>
        <v>QK co HDBH so 05708700001253 can phai dong phi 10372200d vao ngay 29/5. Vui long lien he TVV de duoc ho tro thu phi!</v>
      </c>
      <c r="AN997" s="54" t="str">
        <f t="shared" si="5"/>
        <v>0973567736</v>
      </c>
    </row>
    <row r="998" spans="1:40" ht="13.5" customHeight="1">
      <c r="A998" s="25">
        <v>993</v>
      </c>
      <c r="B998" s="28" t="s">
        <v>74</v>
      </c>
      <c r="C998" s="28"/>
      <c r="D998" s="32" t="s">
        <v>80</v>
      </c>
      <c r="E998" s="28" t="s">
        <v>82</v>
      </c>
      <c r="F998" s="32" t="s">
        <v>7749</v>
      </c>
      <c r="G998" s="28" t="s">
        <v>98</v>
      </c>
      <c r="H998" s="32" t="s">
        <v>10296</v>
      </c>
      <c r="I998" s="28" t="s">
        <v>14</v>
      </c>
      <c r="J998" s="32" t="s">
        <v>4701</v>
      </c>
      <c r="K998" s="28" t="s">
        <v>2583</v>
      </c>
      <c r="L998" s="28" t="s">
        <v>89</v>
      </c>
      <c r="M998" s="34">
        <v>43236</v>
      </c>
      <c r="N998" s="34"/>
      <c r="O998" s="28" t="s">
        <v>10326</v>
      </c>
      <c r="P998" s="28" t="s">
        <v>2583</v>
      </c>
      <c r="Q998" s="28" t="s">
        <v>10327</v>
      </c>
      <c r="R998" s="28"/>
      <c r="S998" s="28"/>
      <c r="T998" s="28" t="s">
        <v>5874</v>
      </c>
      <c r="U998" s="28" t="s">
        <v>10328</v>
      </c>
      <c r="V998" s="28"/>
      <c r="W998" s="34">
        <v>43614</v>
      </c>
      <c r="X998" s="34">
        <v>43979</v>
      </c>
      <c r="Y998" s="36">
        <v>12102837</v>
      </c>
      <c r="Z998" s="36"/>
      <c r="AA998" s="34"/>
      <c r="AB998" s="32"/>
      <c r="AC998" s="36"/>
      <c r="AD998" s="36"/>
      <c r="AE998" s="28" t="s">
        <v>95</v>
      </c>
      <c r="AF998" s="40">
        <f t="shared" si="0"/>
        <v>29</v>
      </c>
      <c r="AG998" s="40">
        <f t="shared" si="1"/>
        <v>5</v>
      </c>
      <c r="AH998" s="40" t="str">
        <f t="shared" si="2"/>
        <v>569247949295</v>
      </c>
      <c r="AI998" s="44" t="str">
        <f t="shared" si="3"/>
        <v/>
      </c>
      <c r="AJ998" s="47" t="str">
        <f>IF(AD998&lt;10000,IFERROR(VLOOKUP(AH998,'BK06'!$X$9:$Y$1196,2,0),""),AD998)</f>
        <v/>
      </c>
      <c r="AK998" s="49" t="str">
        <f>IFERROR(VLOOKUP(AH998,'BK06'!$X$9:$Z$1164,3,0),"")</f>
        <v/>
      </c>
      <c r="AL998" s="40"/>
      <c r="AM998" s="51" t="str">
        <f t="shared" si="17"/>
        <v>QK co HDBH so 569247949 can phai dong phi 12102837d vao ngay 29/5. Vui long lien he TVV de duoc ho tro thu phi!</v>
      </c>
      <c r="AN998" s="54" t="str">
        <f t="shared" si="5"/>
        <v>0934418588</v>
      </c>
    </row>
    <row r="999" spans="1:40" ht="13.5" customHeight="1">
      <c r="A999" s="25">
        <v>994</v>
      </c>
      <c r="B999" s="28" t="s">
        <v>74</v>
      </c>
      <c r="C999" s="28"/>
      <c r="D999" s="32" t="s">
        <v>80</v>
      </c>
      <c r="E999" s="28" t="s">
        <v>82</v>
      </c>
      <c r="F999" s="32" t="s">
        <v>7749</v>
      </c>
      <c r="G999" s="28" t="s">
        <v>98</v>
      </c>
      <c r="H999" s="32" t="s">
        <v>10296</v>
      </c>
      <c r="I999" s="28" t="s">
        <v>14</v>
      </c>
      <c r="J999" s="32" t="s">
        <v>4701</v>
      </c>
      <c r="K999" s="28" t="s">
        <v>2583</v>
      </c>
      <c r="L999" s="28" t="s">
        <v>89</v>
      </c>
      <c r="M999" s="34">
        <v>43236</v>
      </c>
      <c r="N999" s="34"/>
      <c r="O999" s="28" t="s">
        <v>10329</v>
      </c>
      <c r="P999" s="28" t="s">
        <v>2544</v>
      </c>
      <c r="Q999" s="28" t="s">
        <v>10327</v>
      </c>
      <c r="R999" s="28" t="s">
        <v>10330</v>
      </c>
      <c r="S999" s="28"/>
      <c r="T999" s="28" t="s">
        <v>5877</v>
      </c>
      <c r="U999" s="28" t="s">
        <v>10331</v>
      </c>
      <c r="V999" s="28"/>
      <c r="W999" s="34">
        <v>43614</v>
      </c>
      <c r="X999" s="34">
        <v>43979</v>
      </c>
      <c r="Y999" s="36">
        <v>12119666</v>
      </c>
      <c r="Z999" s="36"/>
      <c r="AA999" s="34"/>
      <c r="AB999" s="32"/>
      <c r="AC999" s="36"/>
      <c r="AD999" s="36"/>
      <c r="AE999" s="28" t="s">
        <v>95</v>
      </c>
      <c r="AF999" s="40">
        <f t="shared" si="0"/>
        <v>29</v>
      </c>
      <c r="AG999" s="40">
        <f t="shared" si="1"/>
        <v>5</v>
      </c>
      <c r="AH999" s="40" t="str">
        <f t="shared" si="2"/>
        <v>569247984295</v>
      </c>
      <c r="AI999" s="44" t="str">
        <f t="shared" si="3"/>
        <v/>
      </c>
      <c r="AJ999" s="47" t="str">
        <f>IF(AD999&lt;10000,IFERROR(VLOOKUP(AH999,'BK06'!$X$9:$Y$1196,2,0),""),AD999)</f>
        <v/>
      </c>
      <c r="AK999" s="49" t="str">
        <f>IFERROR(VLOOKUP(AH999,'BK06'!$X$9:$Z$1164,3,0),"")</f>
        <v/>
      </c>
      <c r="AL999" s="40"/>
      <c r="AM999" s="51" t="str">
        <f t="shared" si="17"/>
        <v>QK co HDBH so 569247984 can phai dong phi 12119666d vao ngay 29/5. Vui long lien he TVV de duoc ho tro thu phi!</v>
      </c>
      <c r="AN999" s="54" t="str">
        <f t="shared" si="5"/>
        <v>09750219880904082221</v>
      </c>
    </row>
    <row r="1000" spans="1:40" ht="13.5" customHeight="1">
      <c r="A1000" s="25">
        <v>995</v>
      </c>
      <c r="B1000" s="28" t="s">
        <v>74</v>
      </c>
      <c r="C1000" s="28"/>
      <c r="D1000" s="32" t="s">
        <v>80</v>
      </c>
      <c r="E1000" s="28" t="s">
        <v>82</v>
      </c>
      <c r="F1000" s="32" t="s">
        <v>7749</v>
      </c>
      <c r="G1000" s="28" t="s">
        <v>98</v>
      </c>
      <c r="H1000" s="32" t="s">
        <v>10296</v>
      </c>
      <c r="I1000" s="28" t="s">
        <v>14</v>
      </c>
      <c r="J1000" s="32" t="s">
        <v>4701</v>
      </c>
      <c r="K1000" s="28" t="s">
        <v>2583</v>
      </c>
      <c r="L1000" s="28" t="s">
        <v>89</v>
      </c>
      <c r="M1000" s="34">
        <v>43236</v>
      </c>
      <c r="N1000" s="34"/>
      <c r="O1000" s="28" t="s">
        <v>10332</v>
      </c>
      <c r="P1000" s="28" t="s">
        <v>2583</v>
      </c>
      <c r="Q1000" s="28" t="s">
        <v>10327</v>
      </c>
      <c r="R1000" s="28"/>
      <c r="S1000" s="28"/>
      <c r="T1000" s="28" t="s">
        <v>5874</v>
      </c>
      <c r="U1000" s="28" t="s">
        <v>10333</v>
      </c>
      <c r="V1000" s="28"/>
      <c r="W1000" s="34">
        <v>43614</v>
      </c>
      <c r="X1000" s="34">
        <v>43979</v>
      </c>
      <c r="Y1000" s="36">
        <v>12102837</v>
      </c>
      <c r="Z1000" s="36"/>
      <c r="AA1000" s="34"/>
      <c r="AB1000" s="32"/>
      <c r="AC1000" s="36"/>
      <c r="AD1000" s="36"/>
      <c r="AE1000" s="28" t="s">
        <v>95</v>
      </c>
      <c r="AF1000" s="40">
        <f t="shared" si="0"/>
        <v>29</v>
      </c>
      <c r="AG1000" s="40">
        <f t="shared" si="1"/>
        <v>5</v>
      </c>
      <c r="AH1000" s="40" t="str">
        <f t="shared" si="2"/>
        <v>569248128295</v>
      </c>
      <c r="AI1000" s="44" t="str">
        <f t="shared" si="3"/>
        <v/>
      </c>
      <c r="AJ1000" s="47" t="str">
        <f>IF(AD1000&lt;10000,IFERROR(VLOOKUP(AH1000,'BK06'!$X$9:$Y$1196,2,0),""),AD1000)</f>
        <v/>
      </c>
      <c r="AK1000" s="49" t="str">
        <f>IFERROR(VLOOKUP(AH1000,'BK06'!$X$9:$Z$1164,3,0),"")</f>
        <v/>
      </c>
      <c r="AL1000" s="40"/>
      <c r="AM1000" s="51" t="str">
        <f t="shared" si="17"/>
        <v>QK co HDBH so 569248128 can phai dong phi 12102837d vao ngay 29/5. Vui long lien he TVV de duoc ho tro thu phi!</v>
      </c>
      <c r="AN1000" s="54" t="str">
        <f t="shared" si="5"/>
        <v>0934418588</v>
      </c>
    </row>
    <row r="1001" spans="1:40" ht="13.5" customHeight="1">
      <c r="A1001" s="25">
        <v>996</v>
      </c>
      <c r="B1001" s="28" t="s">
        <v>74</v>
      </c>
      <c r="C1001" s="28"/>
      <c r="D1001" s="32" t="s">
        <v>80</v>
      </c>
      <c r="E1001" s="28" t="s">
        <v>82</v>
      </c>
      <c r="F1001" s="32" t="s">
        <v>7749</v>
      </c>
      <c r="G1001" s="28" t="s">
        <v>98</v>
      </c>
      <c r="H1001" s="32" t="s">
        <v>10296</v>
      </c>
      <c r="I1001" s="28" t="s">
        <v>14</v>
      </c>
      <c r="J1001" s="32" t="s">
        <v>4701</v>
      </c>
      <c r="K1001" s="28" t="s">
        <v>2583</v>
      </c>
      <c r="L1001" s="28" t="s">
        <v>89</v>
      </c>
      <c r="M1001" s="34">
        <v>43236</v>
      </c>
      <c r="N1001" s="34"/>
      <c r="O1001" s="28" t="s">
        <v>10334</v>
      </c>
      <c r="P1001" s="28" t="s">
        <v>10322</v>
      </c>
      <c r="Q1001" s="28" t="s">
        <v>10327</v>
      </c>
      <c r="R1001" s="28"/>
      <c r="S1001" s="28"/>
      <c r="T1001" s="28" t="s">
        <v>10324</v>
      </c>
      <c r="U1001" s="28" t="s">
        <v>10335</v>
      </c>
      <c r="V1001" s="28"/>
      <c r="W1001" s="34">
        <v>43614</v>
      </c>
      <c r="X1001" s="34">
        <v>43979</v>
      </c>
      <c r="Y1001" s="36">
        <v>12270622</v>
      </c>
      <c r="Z1001" s="36"/>
      <c r="AA1001" s="34"/>
      <c r="AB1001" s="32"/>
      <c r="AC1001" s="36"/>
      <c r="AD1001" s="36"/>
      <c r="AE1001" s="28" t="s">
        <v>95</v>
      </c>
      <c r="AF1001" s="40">
        <f t="shared" si="0"/>
        <v>29</v>
      </c>
      <c r="AG1001" s="40">
        <f t="shared" si="1"/>
        <v>5</v>
      </c>
      <c r="AH1001" s="40" t="str">
        <f t="shared" si="2"/>
        <v>569248083295</v>
      </c>
      <c r="AI1001" s="44" t="str">
        <f t="shared" si="3"/>
        <v/>
      </c>
      <c r="AJ1001" s="47" t="str">
        <f>IF(AD1001&lt;10000,IFERROR(VLOOKUP(AH1001,'BK06'!$X$9:$Y$1196,2,0),""),AD1001)</f>
        <v/>
      </c>
      <c r="AK1001" s="49" t="str">
        <f>IFERROR(VLOOKUP(AH1001,'BK06'!$X$9:$Z$1164,3,0),"")</f>
        <v/>
      </c>
      <c r="AL1001" s="40"/>
      <c r="AM1001" s="51" t="str">
        <f t="shared" si="17"/>
        <v>QK co HDBH so 569248083 can phai dong phi 12270622d vao ngay 29/5. Vui long lien he TVV de duoc ho tro thu phi!</v>
      </c>
      <c r="AN1001" s="54" t="str">
        <f t="shared" si="5"/>
        <v>0973567736</v>
      </c>
    </row>
    <row r="1002" spans="1:40" ht="13.5" customHeight="1">
      <c r="A1002" s="25">
        <v>997</v>
      </c>
      <c r="B1002" s="28" t="s">
        <v>74</v>
      </c>
      <c r="C1002" s="28"/>
      <c r="D1002" s="32" t="s">
        <v>80</v>
      </c>
      <c r="E1002" s="28" t="s">
        <v>82</v>
      </c>
      <c r="F1002" s="32" t="s">
        <v>7749</v>
      </c>
      <c r="G1002" s="28" t="s">
        <v>98</v>
      </c>
      <c r="H1002" s="32" t="s">
        <v>10296</v>
      </c>
      <c r="I1002" s="28" t="s">
        <v>14</v>
      </c>
      <c r="J1002" s="32" t="s">
        <v>4701</v>
      </c>
      <c r="K1002" s="28" t="s">
        <v>2583</v>
      </c>
      <c r="L1002" s="28" t="s">
        <v>89</v>
      </c>
      <c r="M1002" s="34">
        <v>43236</v>
      </c>
      <c r="N1002" s="34"/>
      <c r="O1002" s="28" t="s">
        <v>10336</v>
      </c>
      <c r="P1002" s="28" t="s">
        <v>2544</v>
      </c>
      <c r="Q1002" s="28" t="s">
        <v>10327</v>
      </c>
      <c r="R1002" s="28" t="s">
        <v>10330</v>
      </c>
      <c r="S1002" s="28"/>
      <c r="T1002" s="28" t="s">
        <v>5877</v>
      </c>
      <c r="U1002" s="28" t="s">
        <v>10337</v>
      </c>
      <c r="V1002" s="28"/>
      <c r="W1002" s="34">
        <v>43614</v>
      </c>
      <c r="X1002" s="34">
        <v>43979</v>
      </c>
      <c r="Y1002" s="36">
        <v>12119666</v>
      </c>
      <c r="Z1002" s="36"/>
      <c r="AA1002" s="34"/>
      <c r="AB1002" s="32"/>
      <c r="AC1002" s="36"/>
      <c r="AD1002" s="36"/>
      <c r="AE1002" s="28" t="s">
        <v>95</v>
      </c>
      <c r="AF1002" s="40">
        <f t="shared" si="0"/>
        <v>29</v>
      </c>
      <c r="AG1002" s="40">
        <f t="shared" si="1"/>
        <v>5</v>
      </c>
      <c r="AH1002" s="40" t="str">
        <f t="shared" si="2"/>
        <v>569247923295</v>
      </c>
      <c r="AI1002" s="44" t="str">
        <f t="shared" si="3"/>
        <v/>
      </c>
      <c r="AJ1002" s="47" t="str">
        <f>IF(AD1002&lt;10000,IFERROR(VLOOKUP(AH1002,'BK06'!$X$9:$Y$1196,2,0),""),AD1002)</f>
        <v/>
      </c>
      <c r="AK1002" s="49" t="str">
        <f>IFERROR(VLOOKUP(AH1002,'BK06'!$X$9:$Z$1164,3,0),"")</f>
        <v/>
      </c>
      <c r="AL1002" s="40"/>
      <c r="AM1002" s="51" t="str">
        <f t="shared" si="17"/>
        <v>QK co HDBH so 569247923 can phai dong phi 12119666d vao ngay 29/5. Vui long lien he TVV de duoc ho tro thu phi!</v>
      </c>
      <c r="AN1002" s="54" t="str">
        <f t="shared" si="5"/>
        <v>09750219880904082221</v>
      </c>
    </row>
    <row r="1003" spans="1:40" ht="13.5" customHeight="1">
      <c r="A1003" s="25">
        <v>998</v>
      </c>
      <c r="B1003" s="28" t="s">
        <v>74</v>
      </c>
      <c r="C1003" s="28"/>
      <c r="D1003" s="32" t="s">
        <v>80</v>
      </c>
      <c r="E1003" s="28" t="s">
        <v>82</v>
      </c>
      <c r="F1003" s="32" t="s">
        <v>7749</v>
      </c>
      <c r="G1003" s="28" t="s">
        <v>98</v>
      </c>
      <c r="H1003" s="32" t="s">
        <v>10296</v>
      </c>
      <c r="I1003" s="28" t="s">
        <v>14</v>
      </c>
      <c r="J1003" s="32" t="s">
        <v>4701</v>
      </c>
      <c r="K1003" s="28" t="s">
        <v>2583</v>
      </c>
      <c r="L1003" s="28" t="s">
        <v>89</v>
      </c>
      <c r="M1003" s="34">
        <v>43236</v>
      </c>
      <c r="N1003" s="34"/>
      <c r="O1003" s="28" t="s">
        <v>10338</v>
      </c>
      <c r="P1003" s="28" t="s">
        <v>2583</v>
      </c>
      <c r="Q1003" s="28" t="s">
        <v>10323</v>
      </c>
      <c r="R1003" s="28" t="s">
        <v>5874</v>
      </c>
      <c r="S1003" s="28"/>
      <c r="T1003" s="28"/>
      <c r="U1003" s="28" t="s">
        <v>10339</v>
      </c>
      <c r="V1003" s="28"/>
      <c r="W1003" s="34">
        <v>43614</v>
      </c>
      <c r="X1003" s="34">
        <v>43979</v>
      </c>
      <c r="Y1003" s="36">
        <v>12006400</v>
      </c>
      <c r="Z1003" s="36"/>
      <c r="AA1003" s="34"/>
      <c r="AB1003" s="32"/>
      <c r="AC1003" s="36"/>
      <c r="AD1003" s="36"/>
      <c r="AE1003" s="28" t="s">
        <v>180</v>
      </c>
      <c r="AF1003" s="40">
        <f t="shared" si="0"/>
        <v>29</v>
      </c>
      <c r="AG1003" s="40">
        <f t="shared" si="1"/>
        <v>5</v>
      </c>
      <c r="AH1003" s="40" t="str">
        <f t="shared" si="2"/>
        <v>05708700001260295</v>
      </c>
      <c r="AI1003" s="44" t="str">
        <f t="shared" si="3"/>
        <v/>
      </c>
      <c r="AJ1003" s="47" t="str">
        <f>IF(AD1003&lt;10000,IFERROR(VLOOKUP(AH1003,'BK06'!$X$9:$Y$1196,2,0),""),AD1003)</f>
        <v/>
      </c>
      <c r="AK1003" s="49" t="str">
        <f>IFERROR(VLOOKUP(AH1003,'BK06'!$X$9:$Z$1164,3,0),"")</f>
        <v/>
      </c>
      <c r="AL1003" s="40"/>
      <c r="AM1003" s="51" t="str">
        <f t="shared" si="17"/>
        <v>QK co HDBH so 05708700001260 can phai dong phi 12006400d vao ngay 29/5. Vui long lien he TVV de duoc ho tro thu phi!</v>
      </c>
      <c r="AN1003" s="54" t="str">
        <f t="shared" si="5"/>
        <v>0934418588</v>
      </c>
    </row>
    <row r="1004" spans="1:40" ht="13.5" customHeight="1">
      <c r="A1004" s="25">
        <v>999</v>
      </c>
      <c r="B1004" s="28" t="s">
        <v>74</v>
      </c>
      <c r="C1004" s="28"/>
      <c r="D1004" s="32" t="s">
        <v>80</v>
      </c>
      <c r="E1004" s="28" t="s">
        <v>82</v>
      </c>
      <c r="F1004" s="32" t="s">
        <v>7749</v>
      </c>
      <c r="G1004" s="28" t="s">
        <v>98</v>
      </c>
      <c r="H1004" s="32" t="s">
        <v>10296</v>
      </c>
      <c r="I1004" s="28" t="s">
        <v>14</v>
      </c>
      <c r="J1004" s="32" t="s">
        <v>4701</v>
      </c>
      <c r="K1004" s="28" t="s">
        <v>2583</v>
      </c>
      <c r="L1004" s="28" t="s">
        <v>89</v>
      </c>
      <c r="M1004" s="34">
        <v>43236</v>
      </c>
      <c r="N1004" s="34"/>
      <c r="O1004" s="28" t="s">
        <v>10340</v>
      </c>
      <c r="P1004" s="28" t="s">
        <v>2544</v>
      </c>
      <c r="Q1004" s="28" t="s">
        <v>10327</v>
      </c>
      <c r="R1004" s="28" t="s">
        <v>10330</v>
      </c>
      <c r="S1004" s="28"/>
      <c r="T1004" s="28" t="s">
        <v>5877</v>
      </c>
      <c r="U1004" s="28" t="s">
        <v>10341</v>
      </c>
      <c r="V1004" s="28"/>
      <c r="W1004" s="34">
        <v>43614</v>
      </c>
      <c r="X1004" s="34">
        <v>43979</v>
      </c>
      <c r="Y1004" s="36">
        <v>12119666</v>
      </c>
      <c r="Z1004" s="36"/>
      <c r="AA1004" s="34"/>
      <c r="AB1004" s="32"/>
      <c r="AC1004" s="36"/>
      <c r="AD1004" s="36"/>
      <c r="AE1004" s="28" t="s">
        <v>95</v>
      </c>
      <c r="AF1004" s="40">
        <f t="shared" si="0"/>
        <v>29</v>
      </c>
      <c r="AG1004" s="40">
        <f t="shared" si="1"/>
        <v>5</v>
      </c>
      <c r="AH1004" s="40" t="str">
        <f t="shared" si="2"/>
        <v>569248109295</v>
      </c>
      <c r="AI1004" s="44" t="str">
        <f t="shared" si="3"/>
        <v/>
      </c>
      <c r="AJ1004" s="47" t="str">
        <f>IF(AD1004&lt;10000,IFERROR(VLOOKUP(AH1004,'BK06'!$X$9:$Y$1196,2,0),""),AD1004)</f>
        <v/>
      </c>
      <c r="AK1004" s="49" t="str">
        <f>IFERROR(VLOOKUP(AH1004,'BK06'!$X$9:$Z$1164,3,0),"")</f>
        <v/>
      </c>
      <c r="AL1004" s="40"/>
      <c r="AM1004" s="51" t="str">
        <f t="shared" si="17"/>
        <v>QK co HDBH so 569248109 can phai dong phi 12119666d vao ngay 29/5. Vui long lien he TVV de duoc ho tro thu phi!</v>
      </c>
      <c r="AN1004" s="54" t="str">
        <f t="shared" si="5"/>
        <v>09750219880904082221</v>
      </c>
    </row>
    <row r="1005" spans="1:40" ht="13.5" customHeight="1">
      <c r="A1005" s="25">
        <v>1000</v>
      </c>
      <c r="B1005" s="28" t="s">
        <v>74</v>
      </c>
      <c r="C1005" s="28"/>
      <c r="D1005" s="32" t="s">
        <v>80</v>
      </c>
      <c r="E1005" s="28" t="s">
        <v>82</v>
      </c>
      <c r="F1005" s="32" t="s">
        <v>7749</v>
      </c>
      <c r="G1005" s="28" t="s">
        <v>98</v>
      </c>
      <c r="H1005" s="32" t="s">
        <v>10296</v>
      </c>
      <c r="I1005" s="28" t="s">
        <v>14</v>
      </c>
      <c r="J1005" s="32" t="s">
        <v>4701</v>
      </c>
      <c r="K1005" s="28" t="s">
        <v>2583</v>
      </c>
      <c r="L1005" s="28" t="s">
        <v>89</v>
      </c>
      <c r="M1005" s="34">
        <v>43236</v>
      </c>
      <c r="N1005" s="34"/>
      <c r="O1005" s="28" t="s">
        <v>10342</v>
      </c>
      <c r="P1005" s="28" t="s">
        <v>10322</v>
      </c>
      <c r="Q1005" s="28" t="s">
        <v>10327</v>
      </c>
      <c r="R1005" s="28"/>
      <c r="S1005" s="28"/>
      <c r="T1005" s="28" t="s">
        <v>10324</v>
      </c>
      <c r="U1005" s="28" t="s">
        <v>10343</v>
      </c>
      <c r="V1005" s="28"/>
      <c r="W1005" s="34">
        <v>43614</v>
      </c>
      <c r="X1005" s="34">
        <v>43979</v>
      </c>
      <c r="Y1005" s="36">
        <v>12270622</v>
      </c>
      <c r="Z1005" s="36"/>
      <c r="AA1005" s="34"/>
      <c r="AB1005" s="32"/>
      <c r="AC1005" s="36"/>
      <c r="AD1005" s="36"/>
      <c r="AE1005" s="28" t="s">
        <v>95</v>
      </c>
      <c r="AF1005" s="40">
        <f t="shared" si="0"/>
        <v>29</v>
      </c>
      <c r="AG1005" s="40">
        <f t="shared" si="1"/>
        <v>5</v>
      </c>
      <c r="AH1005" s="40" t="str">
        <f t="shared" si="2"/>
        <v>569250119295</v>
      </c>
      <c r="AI1005" s="44" t="str">
        <f t="shared" si="3"/>
        <v/>
      </c>
      <c r="AJ1005" s="47" t="str">
        <f>IF(AD1005&lt;10000,IFERROR(VLOOKUP(AH1005,'BK06'!$X$9:$Y$1196,2,0),""),AD1005)</f>
        <v/>
      </c>
      <c r="AK1005" s="49" t="str">
        <f>IFERROR(VLOOKUP(AH1005,'BK06'!$X$9:$Z$1164,3,0),"")</f>
        <v/>
      </c>
      <c r="AL1005" s="40"/>
      <c r="AM1005" s="51" t="str">
        <f t="shared" si="17"/>
        <v>QK co HDBH so 569250119 can phai dong phi 12270622d vao ngay 29/5. Vui long lien he TVV de duoc ho tro thu phi!</v>
      </c>
      <c r="AN1005" s="54" t="str">
        <f t="shared" si="5"/>
        <v>0973567736</v>
      </c>
    </row>
    <row r="1006" spans="1:40" ht="13.5" customHeight="1">
      <c r="A1006" s="25">
        <v>1001</v>
      </c>
      <c r="B1006" s="28" t="s">
        <v>74</v>
      </c>
      <c r="C1006" s="28"/>
      <c r="D1006" s="32" t="s">
        <v>80</v>
      </c>
      <c r="E1006" s="28" t="s">
        <v>82</v>
      </c>
      <c r="F1006" s="32" t="s">
        <v>7749</v>
      </c>
      <c r="G1006" s="28" t="s">
        <v>98</v>
      </c>
      <c r="H1006" s="32" t="s">
        <v>10296</v>
      </c>
      <c r="I1006" s="28" t="s">
        <v>14</v>
      </c>
      <c r="J1006" s="32" t="s">
        <v>4706</v>
      </c>
      <c r="K1006" s="28" t="s">
        <v>4707</v>
      </c>
      <c r="L1006" s="28" t="s">
        <v>4718</v>
      </c>
      <c r="M1006" s="34">
        <v>42156</v>
      </c>
      <c r="N1006" s="34"/>
      <c r="O1006" s="28" t="s">
        <v>10344</v>
      </c>
      <c r="P1006" s="28" t="s">
        <v>10345</v>
      </c>
      <c r="Q1006" s="28" t="s">
        <v>9772</v>
      </c>
      <c r="R1006" s="28"/>
      <c r="S1006" s="28"/>
      <c r="T1006" s="28" t="s">
        <v>10346</v>
      </c>
      <c r="U1006" s="28" t="s">
        <v>10347</v>
      </c>
      <c r="V1006" s="28"/>
      <c r="W1006" s="34">
        <v>43599</v>
      </c>
      <c r="X1006" s="34">
        <v>43690</v>
      </c>
      <c r="Y1006" s="36">
        <v>3000000</v>
      </c>
      <c r="Z1006" s="36"/>
      <c r="AA1006" s="34"/>
      <c r="AB1006" s="32"/>
      <c r="AC1006" s="36">
        <v>3000000</v>
      </c>
      <c r="AD1006" s="36"/>
      <c r="AE1006" s="28" t="s">
        <v>95</v>
      </c>
      <c r="AF1006" s="40">
        <f t="shared" si="0"/>
        <v>14</v>
      </c>
      <c r="AG1006" s="40">
        <f t="shared" si="1"/>
        <v>5</v>
      </c>
      <c r="AH1006" s="40" t="str">
        <f t="shared" si="2"/>
        <v>568627957145</v>
      </c>
      <c r="AI1006" s="44">
        <f t="shared" si="3"/>
        <v>3000000</v>
      </c>
      <c r="AJ1006" s="47" t="str">
        <f>IF(AD1006&lt;10000,IFERROR(VLOOKUP(AH1006,'BK06'!$X$9:$Y$1196,2,0),""),AD1006)</f>
        <v/>
      </c>
      <c r="AK1006" s="49" t="str">
        <f>IFERROR(VLOOKUP(AH1006,'BK06'!$X$9:$Z$1164,3,0),"")</f>
        <v/>
      </c>
      <c r="AL1006" s="40"/>
      <c r="AM1006" s="51" t="str">
        <f t="shared" si="17"/>
        <v>QK co HDBH so 568627957 can phai dong phi 3000000d vao ngay 14/5. Vui long lien he TVV de duoc ho tro thu phi!</v>
      </c>
      <c r="AN1006" s="54" t="str">
        <f t="shared" si="5"/>
        <v>0967122828</v>
      </c>
    </row>
    <row r="1007" spans="1:40" ht="13.5" customHeight="1">
      <c r="A1007" s="25">
        <v>1002</v>
      </c>
      <c r="B1007" s="28" t="s">
        <v>74</v>
      </c>
      <c r="C1007" s="28"/>
      <c r="D1007" s="32" t="s">
        <v>80</v>
      </c>
      <c r="E1007" s="28" t="s">
        <v>82</v>
      </c>
      <c r="F1007" s="32" t="s">
        <v>7749</v>
      </c>
      <c r="G1007" s="28" t="s">
        <v>98</v>
      </c>
      <c r="H1007" s="32" t="s">
        <v>10296</v>
      </c>
      <c r="I1007" s="28" t="s">
        <v>14</v>
      </c>
      <c r="J1007" s="32" t="s">
        <v>3810</v>
      </c>
      <c r="K1007" s="28" t="s">
        <v>3809</v>
      </c>
      <c r="L1007" s="28" t="s">
        <v>4116</v>
      </c>
      <c r="M1007" s="34">
        <v>42872</v>
      </c>
      <c r="N1007" s="34"/>
      <c r="O1007" s="28" t="s">
        <v>10348</v>
      </c>
      <c r="P1007" s="28" t="s">
        <v>10349</v>
      </c>
      <c r="Q1007" s="28" t="s">
        <v>10350</v>
      </c>
      <c r="R1007" s="28" t="s">
        <v>10351</v>
      </c>
      <c r="S1007" s="28"/>
      <c r="T1007" s="28"/>
      <c r="U1007" s="28" t="s">
        <v>10352</v>
      </c>
      <c r="V1007" s="28"/>
      <c r="W1007" s="34">
        <v>43572</v>
      </c>
      <c r="X1007" s="34">
        <v>43937</v>
      </c>
      <c r="Y1007" s="36">
        <v>12151000</v>
      </c>
      <c r="Z1007" s="36"/>
      <c r="AA1007" s="34"/>
      <c r="AB1007" s="32"/>
      <c r="AC1007" s="36">
        <v>12151000</v>
      </c>
      <c r="AD1007" s="36"/>
      <c r="AE1007" s="28" t="s">
        <v>180</v>
      </c>
      <c r="AF1007" s="40">
        <f t="shared" si="0"/>
        <v>17</v>
      </c>
      <c r="AG1007" s="40">
        <f t="shared" si="1"/>
        <v>4</v>
      </c>
      <c r="AH1007" s="40" t="str">
        <f t="shared" si="2"/>
        <v>05708700001048174</v>
      </c>
      <c r="AI1007" s="44">
        <f t="shared" si="3"/>
        <v>12151000</v>
      </c>
      <c r="AJ1007" s="47" t="str">
        <f>IF(AD1007&lt;10000,IFERROR(VLOOKUP(AH1007,'BK06'!$X$9:$Y$1196,2,0),""),AD1007)</f>
        <v/>
      </c>
      <c r="AK1007" s="49" t="str">
        <f>IFERROR(VLOOKUP(AH1007,'BK06'!$X$9:$Z$1164,3,0),"")</f>
        <v/>
      </c>
      <c r="AL1007" s="40"/>
      <c r="AM1007" s="51" t="str">
        <f t="shared" si="17"/>
        <v>QK co HDBH so 05708700001048 can phai dong phi 12151000d vao ngay 17/4. Vui long lien he TVV de duoc ho tro thu phi!</v>
      </c>
      <c r="AN1007" s="54" t="str">
        <f t="shared" si="5"/>
        <v>0782075888</v>
      </c>
    </row>
    <row r="1008" spans="1:40" ht="13.5" customHeight="1">
      <c r="A1008" s="25">
        <v>1003</v>
      </c>
      <c r="B1008" s="28" t="s">
        <v>74</v>
      </c>
      <c r="C1008" s="28"/>
      <c r="D1008" s="32" t="s">
        <v>80</v>
      </c>
      <c r="E1008" s="28" t="s">
        <v>82</v>
      </c>
      <c r="F1008" s="32" t="s">
        <v>7749</v>
      </c>
      <c r="G1008" s="28" t="s">
        <v>98</v>
      </c>
      <c r="H1008" s="32" t="s">
        <v>10296</v>
      </c>
      <c r="I1008" s="28" t="s">
        <v>14</v>
      </c>
      <c r="J1008" s="32" t="s">
        <v>3810</v>
      </c>
      <c r="K1008" s="28" t="s">
        <v>3809</v>
      </c>
      <c r="L1008" s="28" t="s">
        <v>4116</v>
      </c>
      <c r="M1008" s="34">
        <v>42872</v>
      </c>
      <c r="N1008" s="34"/>
      <c r="O1008" s="28" t="s">
        <v>10353</v>
      </c>
      <c r="P1008" s="28" t="s">
        <v>10354</v>
      </c>
      <c r="Q1008" s="28" t="s">
        <v>10355</v>
      </c>
      <c r="R1008" s="28"/>
      <c r="S1008" s="28"/>
      <c r="T1008" s="28" t="s">
        <v>10356</v>
      </c>
      <c r="U1008" s="28" t="s">
        <v>10357</v>
      </c>
      <c r="V1008" s="28"/>
      <c r="W1008" s="34">
        <v>43586</v>
      </c>
      <c r="X1008" s="34">
        <v>43951</v>
      </c>
      <c r="Y1008" s="36">
        <v>18113200</v>
      </c>
      <c r="Z1008" s="36"/>
      <c r="AA1008" s="34"/>
      <c r="AB1008" s="32"/>
      <c r="AC1008" s="36">
        <v>18113200</v>
      </c>
      <c r="AD1008" s="36"/>
      <c r="AE1008" s="28" t="s">
        <v>95</v>
      </c>
      <c r="AF1008" s="40">
        <f t="shared" si="0"/>
        <v>1</v>
      </c>
      <c r="AG1008" s="40">
        <f t="shared" si="1"/>
        <v>5</v>
      </c>
      <c r="AH1008" s="40" t="str">
        <f t="shared" si="2"/>
        <v>56923265915</v>
      </c>
      <c r="AI1008" s="44">
        <f t="shared" si="3"/>
        <v>18113200</v>
      </c>
      <c r="AJ1008" s="47" t="str">
        <f>IF(AD1008&lt;10000,IFERROR(VLOOKUP(AH1008,'BK06'!$X$9:$Y$1196,2,0),""),AD1008)</f>
        <v/>
      </c>
      <c r="AK1008" s="49" t="str">
        <f>IFERROR(VLOOKUP(AH1008,'BK06'!$X$9:$Z$1164,3,0),"")</f>
        <v/>
      </c>
      <c r="AL1008" s="40"/>
      <c r="AM1008" s="51" t="str">
        <f t="shared" si="17"/>
        <v>QK co HDBH so 569232659 can phai dong phi 18113200d vao ngay 1/5. Vui long lien he TVV de duoc ho tro thu phi!</v>
      </c>
      <c r="AN1008" s="54" t="str">
        <f t="shared" si="5"/>
        <v>0985759666</v>
      </c>
    </row>
    <row r="1009" spans="1:40" ht="13.5" customHeight="1">
      <c r="A1009" s="25">
        <v>1004</v>
      </c>
      <c r="B1009" s="28" t="s">
        <v>74</v>
      </c>
      <c r="C1009" s="28"/>
      <c r="D1009" s="32" t="s">
        <v>80</v>
      </c>
      <c r="E1009" s="28" t="s">
        <v>82</v>
      </c>
      <c r="F1009" s="32" t="s">
        <v>7749</v>
      </c>
      <c r="G1009" s="28" t="s">
        <v>98</v>
      </c>
      <c r="H1009" s="32" t="s">
        <v>10296</v>
      </c>
      <c r="I1009" s="28" t="s">
        <v>14</v>
      </c>
      <c r="J1009" s="32" t="s">
        <v>3810</v>
      </c>
      <c r="K1009" s="28" t="s">
        <v>3809</v>
      </c>
      <c r="L1009" s="28" t="s">
        <v>4116</v>
      </c>
      <c r="M1009" s="34">
        <v>42872</v>
      </c>
      <c r="N1009" s="34"/>
      <c r="O1009" s="28" t="s">
        <v>3813</v>
      </c>
      <c r="P1009" s="28" t="s">
        <v>3814</v>
      </c>
      <c r="Q1009" s="28" t="s">
        <v>10358</v>
      </c>
      <c r="R1009" s="28"/>
      <c r="S1009" s="28"/>
      <c r="T1009" s="28" t="s">
        <v>8847</v>
      </c>
      <c r="U1009" s="28" t="s">
        <v>3812</v>
      </c>
      <c r="V1009" s="28"/>
      <c r="W1009" s="34">
        <v>43587</v>
      </c>
      <c r="X1009" s="34">
        <v>43952</v>
      </c>
      <c r="Y1009" s="36">
        <v>18000000</v>
      </c>
      <c r="Z1009" s="36">
        <v>18000000</v>
      </c>
      <c r="AA1009" s="34">
        <v>43606</v>
      </c>
      <c r="AB1009" s="32"/>
      <c r="AC1009" s="36">
        <v>18000000</v>
      </c>
      <c r="AD1009" s="36"/>
      <c r="AE1009" s="28" t="s">
        <v>95</v>
      </c>
      <c r="AF1009" s="40">
        <f t="shared" si="0"/>
        <v>2</v>
      </c>
      <c r="AG1009" s="40">
        <f t="shared" si="1"/>
        <v>5</v>
      </c>
      <c r="AH1009" s="40" t="str">
        <f t="shared" si="2"/>
        <v>56923232925</v>
      </c>
      <c r="AI1009" s="44">
        <f t="shared" si="3"/>
        <v>18000000</v>
      </c>
      <c r="AJ1009" s="47">
        <f>IF(AD1009&lt;10000,IFERROR(VLOOKUP(AH1009,'BK06'!$X$9:$Y$1196,2,0),""),AD1009)</f>
        <v>18000000</v>
      </c>
      <c r="AK1009" s="49">
        <f>IFERROR(VLOOKUP(AH1009,'BK06'!$X$9:$Z$1164,3,0),"")</f>
        <v>0</v>
      </c>
      <c r="AL1009" s="40"/>
      <c r="AM1009" s="51" t="str">
        <f t="shared" si="17"/>
        <v>QK co HDBH so 569232329 can phai dong phi 18000000d vao ngay 2/5. Vui long lien he TVV de duoc ho tro thu phi!</v>
      </c>
      <c r="AN1009" s="54" t="str">
        <f t="shared" si="5"/>
        <v>0986218333</v>
      </c>
    </row>
    <row r="1010" spans="1:40" ht="13.5" customHeight="1">
      <c r="A1010" s="25">
        <v>1005</v>
      </c>
      <c r="B1010" s="28" t="s">
        <v>74</v>
      </c>
      <c r="C1010" s="28"/>
      <c r="D1010" s="32" t="s">
        <v>80</v>
      </c>
      <c r="E1010" s="28" t="s">
        <v>82</v>
      </c>
      <c r="F1010" s="32" t="s">
        <v>7749</v>
      </c>
      <c r="G1010" s="28" t="s">
        <v>98</v>
      </c>
      <c r="H1010" s="32" t="s">
        <v>10296</v>
      </c>
      <c r="I1010" s="28" t="s">
        <v>14</v>
      </c>
      <c r="J1010" s="32" t="s">
        <v>3810</v>
      </c>
      <c r="K1010" s="28" t="s">
        <v>3809</v>
      </c>
      <c r="L1010" s="28" t="s">
        <v>4116</v>
      </c>
      <c r="M1010" s="34">
        <v>42872</v>
      </c>
      <c r="N1010" s="34"/>
      <c r="O1010" s="28" t="s">
        <v>3818</v>
      </c>
      <c r="P1010" s="28" t="s">
        <v>3819</v>
      </c>
      <c r="Q1010" s="28" t="s">
        <v>10359</v>
      </c>
      <c r="R1010" s="28" t="s">
        <v>10360</v>
      </c>
      <c r="S1010" s="28"/>
      <c r="T1010" s="28"/>
      <c r="U1010" s="28" t="s">
        <v>3816</v>
      </c>
      <c r="V1010" s="28" t="s">
        <v>3816</v>
      </c>
      <c r="W1010" s="34">
        <v>43603</v>
      </c>
      <c r="X1010" s="34">
        <v>43968</v>
      </c>
      <c r="Y1010" s="36">
        <v>132550100</v>
      </c>
      <c r="Z1010" s="36">
        <v>132550100</v>
      </c>
      <c r="AA1010" s="34">
        <v>43606</v>
      </c>
      <c r="AB1010" s="32"/>
      <c r="AC1010" s="36">
        <v>132550100</v>
      </c>
      <c r="AD1010" s="36"/>
      <c r="AE1010" s="28" t="s">
        <v>180</v>
      </c>
      <c r="AF1010" s="40">
        <f t="shared" si="0"/>
        <v>18</v>
      </c>
      <c r="AG1010" s="40">
        <f t="shared" si="1"/>
        <v>5</v>
      </c>
      <c r="AH1010" s="40" t="str">
        <f t="shared" si="2"/>
        <v>08808700000021185</v>
      </c>
      <c r="AI1010" s="44">
        <f t="shared" si="3"/>
        <v>132550100</v>
      </c>
      <c r="AJ1010" s="47">
        <f>IF(AD1010&lt;10000,IFERROR(VLOOKUP(AH1010,'BK06'!$X$9:$Y$1196,2,0),""),AD1010)</f>
        <v>132550100</v>
      </c>
      <c r="AK1010" s="49">
        <f>IFERROR(VLOOKUP(AH1010,'BK06'!$X$9:$Z$1164,3,0),"")</f>
        <v>0</v>
      </c>
      <c r="AL1010" s="40"/>
      <c r="AM1010" s="51" t="str">
        <f t="shared" si="17"/>
        <v>QK co HDBH so 08808700000021 can phai dong phi 132550100d vao ngay 18/5. Vui long lien he TVV de duoc ho tro thu phi!</v>
      </c>
      <c r="AN1010" s="54" t="str">
        <f t="shared" si="5"/>
        <v>0913261045</v>
      </c>
    </row>
    <row r="1011" spans="1:40" ht="13.5" customHeight="1">
      <c r="A1011" s="25">
        <v>1006</v>
      </c>
      <c r="B1011" s="28" t="s">
        <v>74</v>
      </c>
      <c r="C1011" s="28"/>
      <c r="D1011" s="32" t="s">
        <v>80</v>
      </c>
      <c r="E1011" s="28" t="s">
        <v>82</v>
      </c>
      <c r="F1011" s="32" t="s">
        <v>7749</v>
      </c>
      <c r="G1011" s="28" t="s">
        <v>98</v>
      </c>
      <c r="H1011" s="32" t="s">
        <v>10296</v>
      </c>
      <c r="I1011" s="28" t="s">
        <v>14</v>
      </c>
      <c r="J1011" s="32" t="s">
        <v>3810</v>
      </c>
      <c r="K1011" s="28" t="s">
        <v>3809</v>
      </c>
      <c r="L1011" s="28" t="s">
        <v>4116</v>
      </c>
      <c r="M1011" s="34">
        <v>42872</v>
      </c>
      <c r="N1011" s="34"/>
      <c r="O1011" s="28" t="s">
        <v>10361</v>
      </c>
      <c r="P1011" s="28" t="s">
        <v>5806</v>
      </c>
      <c r="Q1011" s="28" t="s">
        <v>10362</v>
      </c>
      <c r="R1011" s="28"/>
      <c r="S1011" s="28"/>
      <c r="T1011" s="28" t="s">
        <v>5808</v>
      </c>
      <c r="U1011" s="28" t="s">
        <v>10363</v>
      </c>
      <c r="V1011" s="28"/>
      <c r="W1011" s="34">
        <v>43609</v>
      </c>
      <c r="X1011" s="34">
        <v>43700</v>
      </c>
      <c r="Y1011" s="36">
        <v>10014850</v>
      </c>
      <c r="Z1011" s="36"/>
      <c r="AA1011" s="34"/>
      <c r="AB1011" s="32"/>
      <c r="AC1011" s="36">
        <v>10014850</v>
      </c>
      <c r="AD1011" s="36"/>
      <c r="AE1011" s="28" t="s">
        <v>95</v>
      </c>
      <c r="AF1011" s="40">
        <f t="shared" si="0"/>
        <v>24</v>
      </c>
      <c r="AG1011" s="40">
        <f t="shared" si="1"/>
        <v>5</v>
      </c>
      <c r="AH1011" s="40" t="str">
        <f t="shared" si="2"/>
        <v>569305494245</v>
      </c>
      <c r="AI1011" s="44">
        <f t="shared" si="3"/>
        <v>10014850</v>
      </c>
      <c r="AJ1011" s="47" t="str">
        <f>IF(AD1011&lt;10000,IFERROR(VLOOKUP(AH1011,'BK06'!$X$9:$Y$1196,2,0),""),AD1011)</f>
        <v/>
      </c>
      <c r="AK1011" s="49" t="str">
        <f>IFERROR(VLOOKUP(AH1011,'BK06'!$X$9:$Z$1164,3,0),"")</f>
        <v/>
      </c>
      <c r="AL1011" s="40"/>
      <c r="AM1011" s="51" t="str">
        <f t="shared" si="17"/>
        <v>QK co HDBH so 569305494 can phai dong phi 10014850d vao ngay 24/5. Vui long lien he TVV de duoc ho tro thu phi!</v>
      </c>
      <c r="AN1011" s="54" t="str">
        <f t="shared" si="5"/>
        <v>0969725179</v>
      </c>
    </row>
    <row r="1012" spans="1:40" ht="13.5" customHeight="1">
      <c r="A1012" s="25">
        <v>1007</v>
      </c>
      <c r="B1012" s="28" t="s">
        <v>74</v>
      </c>
      <c r="C1012" s="28"/>
      <c r="D1012" s="32" t="s">
        <v>80</v>
      </c>
      <c r="E1012" s="28" t="s">
        <v>82</v>
      </c>
      <c r="F1012" s="32" t="s">
        <v>7749</v>
      </c>
      <c r="G1012" s="28" t="s">
        <v>98</v>
      </c>
      <c r="H1012" s="32" t="s">
        <v>10296</v>
      </c>
      <c r="I1012" s="28" t="s">
        <v>14</v>
      </c>
      <c r="J1012" s="32" t="s">
        <v>3810</v>
      </c>
      <c r="K1012" s="28" t="s">
        <v>3809</v>
      </c>
      <c r="L1012" s="28" t="s">
        <v>4116</v>
      </c>
      <c r="M1012" s="34">
        <v>42872</v>
      </c>
      <c r="N1012" s="34"/>
      <c r="O1012" s="28" t="s">
        <v>3823</v>
      </c>
      <c r="P1012" s="28" t="s">
        <v>494</v>
      </c>
      <c r="Q1012" s="28" t="s">
        <v>10364</v>
      </c>
      <c r="R1012" s="28"/>
      <c r="S1012" s="28"/>
      <c r="T1012" s="28" t="s">
        <v>5880</v>
      </c>
      <c r="U1012" s="28" t="s">
        <v>3822</v>
      </c>
      <c r="V1012" s="28"/>
      <c r="W1012" s="34">
        <v>43610</v>
      </c>
      <c r="X1012" s="34">
        <v>43640</v>
      </c>
      <c r="Y1012" s="36">
        <v>1000000</v>
      </c>
      <c r="Z1012" s="36">
        <v>1000000</v>
      </c>
      <c r="AA1012" s="34">
        <v>43606</v>
      </c>
      <c r="AB1012" s="32"/>
      <c r="AC1012" s="36">
        <v>1000000</v>
      </c>
      <c r="AD1012" s="36"/>
      <c r="AE1012" s="28" t="s">
        <v>95</v>
      </c>
      <c r="AF1012" s="40">
        <f t="shared" si="0"/>
        <v>25</v>
      </c>
      <c r="AG1012" s="40">
        <f t="shared" si="1"/>
        <v>5</v>
      </c>
      <c r="AH1012" s="40" t="str">
        <f t="shared" si="2"/>
        <v>569147981255</v>
      </c>
      <c r="AI1012" s="44">
        <f t="shared" si="3"/>
        <v>1000000</v>
      </c>
      <c r="AJ1012" s="47">
        <f>IF(AD1012&lt;10000,IFERROR(VLOOKUP(AH1012,'BK06'!$X$9:$Y$1196,2,0),""),AD1012)</f>
        <v>1000000</v>
      </c>
      <c r="AK1012" s="49">
        <f>IFERROR(VLOOKUP(AH1012,'BK06'!$X$9:$Z$1164,3,0),"")</f>
        <v>0</v>
      </c>
      <c r="AL1012" s="40"/>
      <c r="AM1012" s="51" t="str">
        <f t="shared" si="17"/>
        <v>QK co HDBH so 569147981 can phai dong phi 1000000d vao ngay 25/5. Vui long lien he TVV de duoc ho tro thu phi!</v>
      </c>
      <c r="AN1012" s="54" t="str">
        <f t="shared" si="5"/>
        <v>0963948232</v>
      </c>
    </row>
    <row r="1013" spans="1:40" ht="13.5" customHeight="1">
      <c r="A1013" s="25">
        <v>1008</v>
      </c>
      <c r="B1013" s="28" t="s">
        <v>74</v>
      </c>
      <c r="C1013" s="28"/>
      <c r="D1013" s="32" t="s">
        <v>80</v>
      </c>
      <c r="E1013" s="28" t="s">
        <v>82</v>
      </c>
      <c r="F1013" s="32" t="s">
        <v>7749</v>
      </c>
      <c r="G1013" s="28" t="s">
        <v>98</v>
      </c>
      <c r="H1013" s="32" t="s">
        <v>10365</v>
      </c>
      <c r="I1013" s="28" t="s">
        <v>112</v>
      </c>
      <c r="J1013" s="32" t="s">
        <v>576</v>
      </c>
      <c r="K1013" s="28" t="s">
        <v>575</v>
      </c>
      <c r="L1013" s="28" t="s">
        <v>4116</v>
      </c>
      <c r="M1013" s="34">
        <v>41556</v>
      </c>
      <c r="N1013" s="34"/>
      <c r="O1013" s="28" t="s">
        <v>579</v>
      </c>
      <c r="P1013" s="28" t="s">
        <v>580</v>
      </c>
      <c r="Q1013" s="28" t="s">
        <v>10366</v>
      </c>
      <c r="R1013" s="28"/>
      <c r="S1013" s="28"/>
      <c r="T1013" s="28" t="s">
        <v>10367</v>
      </c>
      <c r="U1013" s="28" t="s">
        <v>578</v>
      </c>
      <c r="V1013" s="28"/>
      <c r="W1013" s="34">
        <v>43569</v>
      </c>
      <c r="X1013" s="34">
        <v>43934</v>
      </c>
      <c r="Y1013" s="36">
        <v>6000000</v>
      </c>
      <c r="Z1013" s="36">
        <v>6000000</v>
      </c>
      <c r="AA1013" s="34">
        <v>43598</v>
      </c>
      <c r="AB1013" s="32"/>
      <c r="AC1013" s="36">
        <v>6000000</v>
      </c>
      <c r="AD1013" s="36"/>
      <c r="AE1013" s="28" t="s">
        <v>95</v>
      </c>
      <c r="AF1013" s="40">
        <f t="shared" si="0"/>
        <v>14</v>
      </c>
      <c r="AG1013" s="40">
        <f t="shared" si="1"/>
        <v>4</v>
      </c>
      <c r="AH1013" s="40" t="str">
        <f t="shared" si="2"/>
        <v>568387080144</v>
      </c>
      <c r="AI1013" s="44">
        <f t="shared" si="3"/>
        <v>6000000</v>
      </c>
      <c r="AJ1013" s="47">
        <f>IF(AD1013&lt;10000,IFERROR(VLOOKUP(AH1013,'BK06'!$X$9:$Y$1196,2,0),""),AD1013)</f>
        <v>6000000</v>
      </c>
      <c r="AK1013" s="49" t="str">
        <f>IFERROR(VLOOKUP(AH1013,'BK06'!$X$9:$Z$1164,3,0),"")</f>
        <v>AC/018P-0349461</v>
      </c>
      <c r="AL1013" s="40"/>
      <c r="AM1013" s="51" t="str">
        <f t="shared" si="17"/>
        <v>QK co HDBH so 568387080 can phai dong phi 6000000d vao ngay 14/4. Vui long lien he TVV de duoc ho tro thu phi!</v>
      </c>
      <c r="AN1013" s="54" t="str">
        <f t="shared" si="5"/>
        <v>01696981488</v>
      </c>
    </row>
    <row r="1014" spans="1:40" ht="13.5" customHeight="1">
      <c r="A1014" s="25">
        <v>1009</v>
      </c>
      <c r="B1014" s="28" t="s">
        <v>74</v>
      </c>
      <c r="C1014" s="28"/>
      <c r="D1014" s="32" t="s">
        <v>80</v>
      </c>
      <c r="E1014" s="28" t="s">
        <v>82</v>
      </c>
      <c r="F1014" s="32" t="s">
        <v>7749</v>
      </c>
      <c r="G1014" s="28" t="s">
        <v>98</v>
      </c>
      <c r="H1014" s="32" t="s">
        <v>10365</v>
      </c>
      <c r="I1014" s="28" t="s">
        <v>112</v>
      </c>
      <c r="J1014" s="32" t="s">
        <v>576</v>
      </c>
      <c r="K1014" s="28" t="s">
        <v>575</v>
      </c>
      <c r="L1014" s="28" t="s">
        <v>4116</v>
      </c>
      <c r="M1014" s="34">
        <v>41556</v>
      </c>
      <c r="N1014" s="34"/>
      <c r="O1014" s="28" t="s">
        <v>10368</v>
      </c>
      <c r="P1014" s="28" t="s">
        <v>10369</v>
      </c>
      <c r="Q1014" s="28" t="s">
        <v>9782</v>
      </c>
      <c r="R1014" s="28"/>
      <c r="S1014" s="28"/>
      <c r="T1014" s="28"/>
      <c r="U1014" s="28" t="s">
        <v>10370</v>
      </c>
      <c r="V1014" s="28"/>
      <c r="W1014" s="34">
        <v>43590</v>
      </c>
      <c r="X1014" s="34">
        <v>43773</v>
      </c>
      <c r="Y1014" s="36">
        <v>3000000</v>
      </c>
      <c r="Z1014" s="36"/>
      <c r="AA1014" s="34"/>
      <c r="AB1014" s="32"/>
      <c r="AC1014" s="36">
        <v>3000000</v>
      </c>
      <c r="AD1014" s="36"/>
      <c r="AE1014" s="28" t="s">
        <v>95</v>
      </c>
      <c r="AF1014" s="40">
        <f t="shared" si="0"/>
        <v>5</v>
      </c>
      <c r="AG1014" s="40">
        <f t="shared" si="1"/>
        <v>5</v>
      </c>
      <c r="AH1014" s="40" t="str">
        <f t="shared" si="2"/>
        <v>56839040255</v>
      </c>
      <c r="AI1014" s="44">
        <f t="shared" si="3"/>
        <v>3000000</v>
      </c>
      <c r="AJ1014" s="47" t="str">
        <f>IF(AD1014&lt;10000,IFERROR(VLOOKUP(AH1014,'BK06'!$X$9:$Y$1196,2,0),""),AD1014)</f>
        <v/>
      </c>
      <c r="AK1014" s="49" t="str">
        <f>IFERROR(VLOOKUP(AH1014,'BK06'!$X$9:$Z$1164,3,0),"")</f>
        <v/>
      </c>
      <c r="AL1014" s="40"/>
      <c r="AM1014" s="51" t="str">
        <f t="shared" si="17"/>
        <v>QK co HDBH so 568390402 can phai dong phi 3000000d vao ngay 5/5. Vui long lien he TVV de duoc ho tro thu phi!</v>
      </c>
      <c r="AN1014" s="54" t="str">
        <f t="shared" si="5"/>
        <v/>
      </c>
    </row>
    <row r="1015" spans="1:40" ht="13.5" customHeight="1">
      <c r="A1015" s="25">
        <v>1010</v>
      </c>
      <c r="B1015" s="28" t="s">
        <v>74</v>
      </c>
      <c r="C1015" s="28"/>
      <c r="D1015" s="32" t="s">
        <v>80</v>
      </c>
      <c r="E1015" s="28" t="s">
        <v>82</v>
      </c>
      <c r="F1015" s="32" t="s">
        <v>7749</v>
      </c>
      <c r="G1015" s="28" t="s">
        <v>98</v>
      </c>
      <c r="H1015" s="32" t="s">
        <v>10365</v>
      </c>
      <c r="I1015" s="28" t="s">
        <v>112</v>
      </c>
      <c r="J1015" s="32" t="s">
        <v>576</v>
      </c>
      <c r="K1015" s="28" t="s">
        <v>575</v>
      </c>
      <c r="L1015" s="28" t="s">
        <v>4116</v>
      </c>
      <c r="M1015" s="34">
        <v>41556</v>
      </c>
      <c r="N1015" s="34"/>
      <c r="O1015" s="28" t="s">
        <v>10371</v>
      </c>
      <c r="P1015" s="28" t="s">
        <v>5250</v>
      </c>
      <c r="Q1015" s="28" t="s">
        <v>10372</v>
      </c>
      <c r="R1015" s="28"/>
      <c r="S1015" s="28"/>
      <c r="T1015" s="28" t="s">
        <v>10373</v>
      </c>
      <c r="U1015" s="28" t="s">
        <v>10374</v>
      </c>
      <c r="V1015" s="28"/>
      <c r="W1015" s="34">
        <v>43590</v>
      </c>
      <c r="X1015" s="34">
        <v>43955</v>
      </c>
      <c r="Y1015" s="36">
        <v>7477754</v>
      </c>
      <c r="Z1015" s="36"/>
      <c r="AA1015" s="34"/>
      <c r="AB1015" s="32"/>
      <c r="AC1015" s="36">
        <v>7477754</v>
      </c>
      <c r="AD1015" s="36"/>
      <c r="AE1015" s="28" t="s">
        <v>95</v>
      </c>
      <c r="AF1015" s="40">
        <f t="shared" si="0"/>
        <v>5</v>
      </c>
      <c r="AG1015" s="40">
        <f t="shared" si="1"/>
        <v>5</v>
      </c>
      <c r="AH1015" s="40" t="str">
        <f t="shared" si="2"/>
        <v>56839549855</v>
      </c>
      <c r="AI1015" s="44">
        <f t="shared" si="3"/>
        <v>7477754</v>
      </c>
      <c r="AJ1015" s="47" t="str">
        <f>IF(AD1015&lt;10000,IFERROR(VLOOKUP(AH1015,'BK06'!$X$9:$Y$1196,2,0),""),AD1015)</f>
        <v/>
      </c>
      <c r="AK1015" s="49" t="str">
        <f>IFERROR(VLOOKUP(AH1015,'BK06'!$X$9:$Z$1164,3,0),"")</f>
        <v/>
      </c>
      <c r="AL1015" s="40"/>
      <c r="AM1015" s="51" t="str">
        <f t="shared" si="17"/>
        <v>QK co HDBH so 568395498 can phai dong phi 7477754d vao ngay 5/5. Vui long lien he TVV de duoc ho tro thu phi!</v>
      </c>
      <c r="AN1015" s="54" t="str">
        <f t="shared" si="5"/>
        <v>0168 334 1869</v>
      </c>
    </row>
    <row r="1016" spans="1:40" ht="13.5" customHeight="1">
      <c r="A1016" s="25">
        <v>1011</v>
      </c>
      <c r="B1016" s="28" t="s">
        <v>74</v>
      </c>
      <c r="C1016" s="28"/>
      <c r="D1016" s="32" t="s">
        <v>80</v>
      </c>
      <c r="E1016" s="28" t="s">
        <v>82</v>
      </c>
      <c r="F1016" s="32" t="s">
        <v>7749</v>
      </c>
      <c r="G1016" s="28" t="s">
        <v>98</v>
      </c>
      <c r="H1016" s="32" t="s">
        <v>10365</v>
      </c>
      <c r="I1016" s="28" t="s">
        <v>112</v>
      </c>
      <c r="J1016" s="32" t="s">
        <v>576</v>
      </c>
      <c r="K1016" s="28" t="s">
        <v>575</v>
      </c>
      <c r="L1016" s="28" t="s">
        <v>4116</v>
      </c>
      <c r="M1016" s="34">
        <v>41556</v>
      </c>
      <c r="N1016" s="34"/>
      <c r="O1016" s="28" t="s">
        <v>10375</v>
      </c>
      <c r="P1016" s="28" t="s">
        <v>10376</v>
      </c>
      <c r="Q1016" s="28" t="s">
        <v>9569</v>
      </c>
      <c r="R1016" s="28" t="s">
        <v>10377</v>
      </c>
      <c r="S1016" s="28"/>
      <c r="T1016" s="28" t="s">
        <v>10378</v>
      </c>
      <c r="U1016" s="28" t="s">
        <v>10379</v>
      </c>
      <c r="V1016" s="28"/>
      <c r="W1016" s="34">
        <v>43598</v>
      </c>
      <c r="X1016" s="34">
        <v>43781</v>
      </c>
      <c r="Y1016" s="36">
        <v>2500000</v>
      </c>
      <c r="Z1016" s="36"/>
      <c r="AA1016" s="34"/>
      <c r="AB1016" s="32"/>
      <c r="AC1016" s="36">
        <v>2500000</v>
      </c>
      <c r="AD1016" s="36"/>
      <c r="AE1016" s="28" t="s">
        <v>95</v>
      </c>
      <c r="AF1016" s="40">
        <f t="shared" si="0"/>
        <v>13</v>
      </c>
      <c r="AG1016" s="40">
        <f t="shared" si="1"/>
        <v>5</v>
      </c>
      <c r="AH1016" s="40" t="str">
        <f t="shared" si="2"/>
        <v>568314344135</v>
      </c>
      <c r="AI1016" s="44">
        <f t="shared" si="3"/>
        <v>2500000</v>
      </c>
      <c r="AJ1016" s="47" t="str">
        <f>IF(AD1016&lt;10000,IFERROR(VLOOKUP(AH1016,'BK06'!$X$9:$Y$1196,2,0),""),AD1016)</f>
        <v/>
      </c>
      <c r="AK1016" s="49" t="str">
        <f>IFERROR(VLOOKUP(AH1016,'BK06'!$X$9:$Z$1164,3,0),"")</f>
        <v/>
      </c>
      <c r="AL1016" s="40"/>
      <c r="AM1016" s="51" t="str">
        <f t="shared" si="17"/>
        <v>QK co HDBH so 568314344 can phai dong phi 2500000d vao ngay 13/5. Vui long lien he TVV de duoc ho tro thu phi!</v>
      </c>
      <c r="AN1016" s="54" t="str">
        <f t="shared" si="5"/>
        <v>016495265150165 579 7960</v>
      </c>
    </row>
    <row r="1017" spans="1:40" ht="13.5" customHeight="1">
      <c r="A1017" s="25">
        <v>1012</v>
      </c>
      <c r="B1017" s="28" t="s">
        <v>74</v>
      </c>
      <c r="C1017" s="28"/>
      <c r="D1017" s="32" t="s">
        <v>80</v>
      </c>
      <c r="E1017" s="28" t="s">
        <v>82</v>
      </c>
      <c r="F1017" s="32" t="s">
        <v>7749</v>
      </c>
      <c r="G1017" s="28" t="s">
        <v>98</v>
      </c>
      <c r="H1017" s="32" t="s">
        <v>10365</v>
      </c>
      <c r="I1017" s="28" t="s">
        <v>112</v>
      </c>
      <c r="J1017" s="32" t="s">
        <v>576</v>
      </c>
      <c r="K1017" s="28" t="s">
        <v>575</v>
      </c>
      <c r="L1017" s="28" t="s">
        <v>4116</v>
      </c>
      <c r="M1017" s="34">
        <v>41556</v>
      </c>
      <c r="N1017" s="34"/>
      <c r="O1017" s="28" t="s">
        <v>10380</v>
      </c>
      <c r="P1017" s="28" t="s">
        <v>10381</v>
      </c>
      <c r="Q1017" s="28" t="s">
        <v>8381</v>
      </c>
      <c r="R1017" s="28"/>
      <c r="S1017" s="28"/>
      <c r="T1017" s="28" t="s">
        <v>10382</v>
      </c>
      <c r="U1017" s="28" t="s">
        <v>10383</v>
      </c>
      <c r="V1017" s="28"/>
      <c r="W1017" s="34">
        <v>43600</v>
      </c>
      <c r="X1017" s="34">
        <v>43965</v>
      </c>
      <c r="Y1017" s="36">
        <v>6306961</v>
      </c>
      <c r="Z1017" s="36"/>
      <c r="AA1017" s="34"/>
      <c r="AB1017" s="32"/>
      <c r="AC1017" s="36">
        <v>6306961</v>
      </c>
      <c r="AD1017" s="36"/>
      <c r="AE1017" s="28" t="s">
        <v>95</v>
      </c>
      <c r="AF1017" s="40">
        <f t="shared" si="0"/>
        <v>15</v>
      </c>
      <c r="AG1017" s="40">
        <f t="shared" si="1"/>
        <v>5</v>
      </c>
      <c r="AH1017" s="40" t="str">
        <f t="shared" si="2"/>
        <v>569030008155</v>
      </c>
      <c r="AI1017" s="44">
        <f t="shared" si="3"/>
        <v>6306961</v>
      </c>
      <c r="AJ1017" s="47" t="str">
        <f>IF(AD1017&lt;10000,IFERROR(VLOOKUP(AH1017,'BK06'!$X$9:$Y$1196,2,0),""),AD1017)</f>
        <v/>
      </c>
      <c r="AK1017" s="49" t="str">
        <f>IFERROR(VLOOKUP(AH1017,'BK06'!$X$9:$Z$1164,3,0),"")</f>
        <v/>
      </c>
      <c r="AL1017" s="40"/>
      <c r="AM1017" s="51" t="str">
        <f t="shared" si="17"/>
        <v>QK co HDBH so 569030008 can phai dong phi 6306961d vao ngay 15/5. Vui long lien he TVV de duoc ho tro thu phi!</v>
      </c>
      <c r="AN1017" s="54" t="str">
        <f t="shared" si="5"/>
        <v>0912458121</v>
      </c>
    </row>
    <row r="1018" spans="1:40" ht="13.5" customHeight="1">
      <c r="A1018" s="25">
        <v>1013</v>
      </c>
      <c r="B1018" s="28" t="s">
        <v>74</v>
      </c>
      <c r="C1018" s="28"/>
      <c r="D1018" s="32" t="s">
        <v>80</v>
      </c>
      <c r="E1018" s="28" t="s">
        <v>82</v>
      </c>
      <c r="F1018" s="32" t="s">
        <v>7749</v>
      </c>
      <c r="G1018" s="28" t="s">
        <v>98</v>
      </c>
      <c r="H1018" s="32" t="s">
        <v>10365</v>
      </c>
      <c r="I1018" s="28" t="s">
        <v>112</v>
      </c>
      <c r="J1018" s="32" t="s">
        <v>576</v>
      </c>
      <c r="K1018" s="28" t="s">
        <v>575</v>
      </c>
      <c r="L1018" s="28" t="s">
        <v>4116</v>
      </c>
      <c r="M1018" s="34">
        <v>41556</v>
      </c>
      <c r="N1018" s="34"/>
      <c r="O1018" s="28" t="s">
        <v>10384</v>
      </c>
      <c r="P1018" s="28" t="s">
        <v>10385</v>
      </c>
      <c r="Q1018" s="28" t="s">
        <v>10386</v>
      </c>
      <c r="R1018" s="28"/>
      <c r="S1018" s="28"/>
      <c r="T1018" s="28" t="s">
        <v>10387</v>
      </c>
      <c r="U1018" s="28" t="s">
        <v>10388</v>
      </c>
      <c r="V1018" s="28"/>
      <c r="W1018" s="34">
        <v>43600</v>
      </c>
      <c r="X1018" s="34">
        <v>43630</v>
      </c>
      <c r="Y1018" s="36">
        <v>999667</v>
      </c>
      <c r="Z1018" s="36"/>
      <c r="AA1018" s="34"/>
      <c r="AB1018" s="32"/>
      <c r="AC1018" s="36">
        <v>999667</v>
      </c>
      <c r="AD1018" s="36"/>
      <c r="AE1018" s="28" t="s">
        <v>95</v>
      </c>
      <c r="AF1018" s="40">
        <f t="shared" si="0"/>
        <v>15</v>
      </c>
      <c r="AG1018" s="40">
        <f t="shared" si="1"/>
        <v>5</v>
      </c>
      <c r="AH1018" s="40" t="str">
        <f t="shared" si="2"/>
        <v>568906692155</v>
      </c>
      <c r="AI1018" s="44">
        <f t="shared" si="3"/>
        <v>999667</v>
      </c>
      <c r="AJ1018" s="47" t="str">
        <f>IF(AD1018&lt;10000,IFERROR(VLOOKUP(AH1018,'BK06'!$X$9:$Y$1196,2,0),""),AD1018)</f>
        <v/>
      </c>
      <c r="AK1018" s="49" t="str">
        <f>IFERROR(VLOOKUP(AH1018,'BK06'!$X$9:$Z$1164,3,0),"")</f>
        <v/>
      </c>
      <c r="AL1018" s="40"/>
      <c r="AM1018" s="51" t="str">
        <f t="shared" si="17"/>
        <v>QK co HDBH so 568906692 can phai dong phi 999667d vao ngay 15/5. Vui long lien he TVV de duoc ho tro thu phi!</v>
      </c>
      <c r="AN1018" s="54" t="str">
        <f t="shared" si="5"/>
        <v>0913098752</v>
      </c>
    </row>
    <row r="1019" spans="1:40" ht="13.5" customHeight="1">
      <c r="A1019" s="25">
        <v>1014</v>
      </c>
      <c r="B1019" s="28" t="s">
        <v>74</v>
      </c>
      <c r="C1019" s="28"/>
      <c r="D1019" s="32" t="s">
        <v>80</v>
      </c>
      <c r="E1019" s="28" t="s">
        <v>82</v>
      </c>
      <c r="F1019" s="32" t="s">
        <v>7749</v>
      </c>
      <c r="G1019" s="28" t="s">
        <v>98</v>
      </c>
      <c r="H1019" s="32" t="s">
        <v>10365</v>
      </c>
      <c r="I1019" s="28" t="s">
        <v>112</v>
      </c>
      <c r="J1019" s="32" t="s">
        <v>576</v>
      </c>
      <c r="K1019" s="28" t="s">
        <v>575</v>
      </c>
      <c r="L1019" s="28" t="s">
        <v>4116</v>
      </c>
      <c r="M1019" s="34">
        <v>41556</v>
      </c>
      <c r="N1019" s="34"/>
      <c r="O1019" s="28" t="s">
        <v>10389</v>
      </c>
      <c r="P1019" s="28" t="s">
        <v>10390</v>
      </c>
      <c r="Q1019" s="28" t="s">
        <v>9569</v>
      </c>
      <c r="R1019" s="28"/>
      <c r="S1019" s="28"/>
      <c r="T1019" s="28" t="s">
        <v>10391</v>
      </c>
      <c r="U1019" s="28" t="s">
        <v>10392</v>
      </c>
      <c r="V1019" s="28"/>
      <c r="W1019" s="34">
        <v>43602</v>
      </c>
      <c r="X1019" s="34">
        <v>43785</v>
      </c>
      <c r="Y1019" s="36">
        <v>2015288</v>
      </c>
      <c r="Z1019" s="36"/>
      <c r="AA1019" s="34"/>
      <c r="AB1019" s="32"/>
      <c r="AC1019" s="36">
        <v>2015288</v>
      </c>
      <c r="AD1019" s="36"/>
      <c r="AE1019" s="28" t="s">
        <v>95</v>
      </c>
      <c r="AF1019" s="40">
        <f t="shared" si="0"/>
        <v>17</v>
      </c>
      <c r="AG1019" s="40">
        <f t="shared" si="1"/>
        <v>5</v>
      </c>
      <c r="AH1019" s="40" t="str">
        <f t="shared" si="2"/>
        <v>568685490175</v>
      </c>
      <c r="AI1019" s="44">
        <f t="shared" si="3"/>
        <v>2015288</v>
      </c>
      <c r="AJ1019" s="47" t="str">
        <f>IF(AD1019&lt;10000,IFERROR(VLOOKUP(AH1019,'BK06'!$X$9:$Y$1196,2,0),""),AD1019)</f>
        <v/>
      </c>
      <c r="AK1019" s="49" t="str">
        <f>IFERROR(VLOOKUP(AH1019,'BK06'!$X$9:$Z$1164,3,0),"")</f>
        <v/>
      </c>
      <c r="AL1019" s="40"/>
      <c r="AM1019" s="51" t="str">
        <f t="shared" si="17"/>
        <v>QK co HDBH so 568685490 can phai dong phi 2015288d vao ngay 17/5. Vui long lien he TVV de duoc ho tro thu phi!</v>
      </c>
      <c r="AN1019" s="54" t="str">
        <f t="shared" si="5"/>
        <v>01686153974</v>
      </c>
    </row>
    <row r="1020" spans="1:40" ht="13.5" customHeight="1">
      <c r="A1020" s="25">
        <v>1015</v>
      </c>
      <c r="B1020" s="28" t="s">
        <v>74</v>
      </c>
      <c r="C1020" s="28"/>
      <c r="D1020" s="32" t="s">
        <v>80</v>
      </c>
      <c r="E1020" s="28" t="s">
        <v>82</v>
      </c>
      <c r="F1020" s="32" t="s">
        <v>7749</v>
      </c>
      <c r="G1020" s="28" t="s">
        <v>98</v>
      </c>
      <c r="H1020" s="32" t="s">
        <v>10365</v>
      </c>
      <c r="I1020" s="28" t="s">
        <v>112</v>
      </c>
      <c r="J1020" s="32" t="s">
        <v>576</v>
      </c>
      <c r="K1020" s="28" t="s">
        <v>575</v>
      </c>
      <c r="L1020" s="28" t="s">
        <v>4116</v>
      </c>
      <c r="M1020" s="34">
        <v>41556</v>
      </c>
      <c r="N1020" s="34"/>
      <c r="O1020" s="28" t="s">
        <v>10393</v>
      </c>
      <c r="P1020" s="28" t="s">
        <v>6208</v>
      </c>
      <c r="Q1020" s="28" t="s">
        <v>10394</v>
      </c>
      <c r="R1020" s="28"/>
      <c r="S1020" s="28"/>
      <c r="T1020" s="28" t="s">
        <v>10395</v>
      </c>
      <c r="U1020" s="28" t="s">
        <v>10396</v>
      </c>
      <c r="V1020" s="28"/>
      <c r="W1020" s="34">
        <v>43603</v>
      </c>
      <c r="X1020" s="34">
        <v>43786</v>
      </c>
      <c r="Y1020" s="36">
        <v>3195869</v>
      </c>
      <c r="Z1020" s="36"/>
      <c r="AA1020" s="34"/>
      <c r="AB1020" s="32"/>
      <c r="AC1020" s="36">
        <v>3195869</v>
      </c>
      <c r="AD1020" s="36"/>
      <c r="AE1020" s="28" t="s">
        <v>95</v>
      </c>
      <c r="AF1020" s="40">
        <f t="shared" si="0"/>
        <v>18</v>
      </c>
      <c r="AG1020" s="40">
        <f t="shared" si="1"/>
        <v>5</v>
      </c>
      <c r="AH1020" s="40" t="str">
        <f t="shared" si="2"/>
        <v>568583879185</v>
      </c>
      <c r="AI1020" s="44">
        <f t="shared" si="3"/>
        <v>3195869</v>
      </c>
      <c r="AJ1020" s="47" t="str">
        <f>IF(AD1020&lt;10000,IFERROR(VLOOKUP(AH1020,'BK06'!$X$9:$Y$1196,2,0),""),AD1020)</f>
        <v/>
      </c>
      <c r="AK1020" s="49" t="str">
        <f>IFERROR(VLOOKUP(AH1020,'BK06'!$X$9:$Z$1164,3,0),"")</f>
        <v/>
      </c>
      <c r="AL1020" s="40"/>
      <c r="AM1020" s="51" t="str">
        <f t="shared" si="17"/>
        <v>QK co HDBH so 568583879 can phai dong phi 3195869d vao ngay 18/5. Vui long lien he TVV de duoc ho tro thu phi!</v>
      </c>
      <c r="AN1020" s="54" t="str">
        <f t="shared" si="5"/>
        <v>01679240367</v>
      </c>
    </row>
    <row r="1021" spans="1:40" ht="13.5" customHeight="1">
      <c r="A1021" s="25">
        <v>1016</v>
      </c>
      <c r="B1021" s="28" t="s">
        <v>74</v>
      </c>
      <c r="C1021" s="28"/>
      <c r="D1021" s="32" t="s">
        <v>80</v>
      </c>
      <c r="E1021" s="28" t="s">
        <v>82</v>
      </c>
      <c r="F1021" s="32" t="s">
        <v>7749</v>
      </c>
      <c r="G1021" s="28" t="s">
        <v>98</v>
      </c>
      <c r="H1021" s="32" t="s">
        <v>10365</v>
      </c>
      <c r="I1021" s="28" t="s">
        <v>112</v>
      </c>
      <c r="J1021" s="32" t="s">
        <v>576</v>
      </c>
      <c r="K1021" s="28" t="s">
        <v>575</v>
      </c>
      <c r="L1021" s="28" t="s">
        <v>4116</v>
      </c>
      <c r="M1021" s="34">
        <v>41556</v>
      </c>
      <c r="N1021" s="34"/>
      <c r="O1021" s="28" t="s">
        <v>10397</v>
      </c>
      <c r="P1021" s="28" t="s">
        <v>10398</v>
      </c>
      <c r="Q1021" s="28" t="s">
        <v>10399</v>
      </c>
      <c r="R1021" s="28"/>
      <c r="S1021" s="28"/>
      <c r="T1021" s="28" t="s">
        <v>10400</v>
      </c>
      <c r="U1021" s="28" t="s">
        <v>10401</v>
      </c>
      <c r="V1021" s="28"/>
      <c r="W1021" s="34">
        <v>43603</v>
      </c>
      <c r="X1021" s="34">
        <v>43633</v>
      </c>
      <c r="Y1021" s="36">
        <v>999870</v>
      </c>
      <c r="Z1021" s="36"/>
      <c r="AA1021" s="34"/>
      <c r="AB1021" s="32"/>
      <c r="AC1021" s="36">
        <v>999870</v>
      </c>
      <c r="AD1021" s="36"/>
      <c r="AE1021" s="28" t="s">
        <v>95</v>
      </c>
      <c r="AF1021" s="40">
        <f t="shared" si="0"/>
        <v>18</v>
      </c>
      <c r="AG1021" s="40">
        <f t="shared" si="1"/>
        <v>5</v>
      </c>
      <c r="AH1021" s="40" t="str">
        <f t="shared" si="2"/>
        <v>568752379185</v>
      </c>
      <c r="AI1021" s="44">
        <f t="shared" si="3"/>
        <v>999870</v>
      </c>
      <c r="AJ1021" s="47" t="str">
        <f>IF(AD1021&lt;10000,IFERROR(VLOOKUP(AH1021,'BK06'!$X$9:$Y$1196,2,0),""),AD1021)</f>
        <v/>
      </c>
      <c r="AK1021" s="49" t="str">
        <f>IFERROR(VLOOKUP(AH1021,'BK06'!$X$9:$Z$1164,3,0),"")</f>
        <v/>
      </c>
      <c r="AL1021" s="40"/>
      <c r="AM1021" s="51" t="str">
        <f t="shared" si="17"/>
        <v>QK co HDBH so 568752379 can phai dong phi 999870d vao ngay 18/5. Vui long lien he TVV de duoc ho tro thu phi!</v>
      </c>
      <c r="AN1021" s="54" t="str">
        <f t="shared" si="5"/>
        <v>0964200333</v>
      </c>
    </row>
    <row r="1022" spans="1:40" ht="13.5" customHeight="1">
      <c r="A1022" s="25">
        <v>1017</v>
      </c>
      <c r="B1022" s="28" t="s">
        <v>74</v>
      </c>
      <c r="C1022" s="28"/>
      <c r="D1022" s="32" t="s">
        <v>80</v>
      </c>
      <c r="E1022" s="28" t="s">
        <v>82</v>
      </c>
      <c r="F1022" s="32" t="s">
        <v>7749</v>
      </c>
      <c r="G1022" s="28" t="s">
        <v>98</v>
      </c>
      <c r="H1022" s="32" t="s">
        <v>10365</v>
      </c>
      <c r="I1022" s="28" t="s">
        <v>112</v>
      </c>
      <c r="J1022" s="32" t="s">
        <v>576</v>
      </c>
      <c r="K1022" s="28" t="s">
        <v>575</v>
      </c>
      <c r="L1022" s="28" t="s">
        <v>4116</v>
      </c>
      <c r="M1022" s="34">
        <v>41556</v>
      </c>
      <c r="N1022" s="34"/>
      <c r="O1022" s="28" t="s">
        <v>10402</v>
      </c>
      <c r="P1022" s="28" t="s">
        <v>6056</v>
      </c>
      <c r="Q1022" s="28" t="s">
        <v>9782</v>
      </c>
      <c r="R1022" s="28" t="s">
        <v>10403</v>
      </c>
      <c r="S1022" s="28"/>
      <c r="T1022" s="28"/>
      <c r="U1022" s="28" t="s">
        <v>10404</v>
      </c>
      <c r="V1022" s="28"/>
      <c r="W1022" s="34">
        <v>43610</v>
      </c>
      <c r="X1022" s="34">
        <v>43793</v>
      </c>
      <c r="Y1022" s="36">
        <v>1500000</v>
      </c>
      <c r="Z1022" s="36"/>
      <c r="AA1022" s="34"/>
      <c r="AB1022" s="32"/>
      <c r="AC1022" s="36"/>
      <c r="AD1022" s="36"/>
      <c r="AE1022" s="28" t="s">
        <v>95</v>
      </c>
      <c r="AF1022" s="40">
        <f t="shared" si="0"/>
        <v>25</v>
      </c>
      <c r="AG1022" s="40">
        <f t="shared" si="1"/>
        <v>5</v>
      </c>
      <c r="AH1022" s="40" t="str">
        <f t="shared" si="2"/>
        <v>568499479255</v>
      </c>
      <c r="AI1022" s="44" t="str">
        <f t="shared" si="3"/>
        <v/>
      </c>
      <c r="AJ1022" s="47" t="str">
        <f>IF(AD1022&lt;10000,IFERROR(VLOOKUP(AH1022,'BK06'!$X$9:$Y$1196,2,0),""),AD1022)</f>
        <v/>
      </c>
      <c r="AK1022" s="49" t="str">
        <f>IFERROR(VLOOKUP(AH1022,'BK06'!$X$9:$Z$1164,3,0),"")</f>
        <v/>
      </c>
      <c r="AL1022" s="40"/>
      <c r="AM1022" s="51" t="str">
        <f t="shared" si="17"/>
        <v>QK co HDBH so 568499479 can phai dong phi 1500000d vao ngay 25/5. Vui long lien he TVV de duoc ho tro thu phi!</v>
      </c>
      <c r="AN1022" s="54" t="str">
        <f t="shared" si="5"/>
        <v>01658276876</v>
      </c>
    </row>
    <row r="1023" spans="1:40" ht="13.5" customHeight="1">
      <c r="A1023" s="25">
        <v>1018</v>
      </c>
      <c r="B1023" s="28" t="s">
        <v>74</v>
      </c>
      <c r="C1023" s="28"/>
      <c r="D1023" s="32" t="s">
        <v>80</v>
      </c>
      <c r="E1023" s="28" t="s">
        <v>82</v>
      </c>
      <c r="F1023" s="32" t="s">
        <v>7749</v>
      </c>
      <c r="G1023" s="28" t="s">
        <v>98</v>
      </c>
      <c r="H1023" s="32" t="s">
        <v>10365</v>
      </c>
      <c r="I1023" s="28" t="s">
        <v>112</v>
      </c>
      <c r="J1023" s="32" t="s">
        <v>576</v>
      </c>
      <c r="K1023" s="28" t="s">
        <v>575</v>
      </c>
      <c r="L1023" s="28" t="s">
        <v>4116</v>
      </c>
      <c r="M1023" s="34">
        <v>41556</v>
      </c>
      <c r="N1023" s="34"/>
      <c r="O1023" s="28" t="s">
        <v>10405</v>
      </c>
      <c r="P1023" s="28" t="s">
        <v>10406</v>
      </c>
      <c r="Q1023" s="28" t="s">
        <v>10002</v>
      </c>
      <c r="R1023" s="28"/>
      <c r="S1023" s="28"/>
      <c r="T1023" s="28" t="s">
        <v>10407</v>
      </c>
      <c r="U1023" s="28" t="s">
        <v>10408</v>
      </c>
      <c r="V1023" s="28"/>
      <c r="W1023" s="34">
        <v>43612</v>
      </c>
      <c r="X1023" s="34">
        <v>43977</v>
      </c>
      <c r="Y1023" s="36">
        <v>5011320</v>
      </c>
      <c r="Z1023" s="36"/>
      <c r="AA1023" s="34"/>
      <c r="AB1023" s="32"/>
      <c r="AC1023" s="36"/>
      <c r="AD1023" s="36"/>
      <c r="AE1023" s="28" t="s">
        <v>95</v>
      </c>
      <c r="AF1023" s="40">
        <f t="shared" si="0"/>
        <v>27</v>
      </c>
      <c r="AG1023" s="40">
        <f t="shared" si="1"/>
        <v>5</v>
      </c>
      <c r="AH1023" s="40" t="str">
        <f t="shared" si="2"/>
        <v>568793838275</v>
      </c>
      <c r="AI1023" s="44" t="str">
        <f t="shared" si="3"/>
        <v/>
      </c>
      <c r="AJ1023" s="47" t="str">
        <f>IF(AD1023&lt;10000,IFERROR(VLOOKUP(AH1023,'BK06'!$X$9:$Y$1196,2,0),""),AD1023)</f>
        <v/>
      </c>
      <c r="AK1023" s="49" t="str">
        <f>IFERROR(VLOOKUP(AH1023,'BK06'!$X$9:$Z$1164,3,0),"")</f>
        <v/>
      </c>
      <c r="AL1023" s="40"/>
      <c r="AM1023" s="51" t="str">
        <f t="shared" si="17"/>
        <v>QK co HDBH so 568793838 can phai dong phi 5011320d vao ngay 27/5. Vui long lien he TVV de duoc ho tro thu phi!</v>
      </c>
      <c r="AN1023" s="54" t="str">
        <f t="shared" si="5"/>
        <v>01666662481</v>
      </c>
    </row>
    <row r="1024" spans="1:40" ht="13.5" customHeight="1">
      <c r="A1024" s="25">
        <v>1019</v>
      </c>
      <c r="B1024" s="28" t="s">
        <v>74</v>
      </c>
      <c r="C1024" s="28"/>
      <c r="D1024" s="32" t="s">
        <v>80</v>
      </c>
      <c r="E1024" s="28" t="s">
        <v>82</v>
      </c>
      <c r="F1024" s="32" t="s">
        <v>7749</v>
      </c>
      <c r="G1024" s="28" t="s">
        <v>98</v>
      </c>
      <c r="H1024" s="32" t="s">
        <v>10365</v>
      </c>
      <c r="I1024" s="28" t="s">
        <v>112</v>
      </c>
      <c r="J1024" s="32" t="s">
        <v>4716</v>
      </c>
      <c r="K1024" s="28" t="s">
        <v>4717</v>
      </c>
      <c r="L1024" s="28" t="s">
        <v>89</v>
      </c>
      <c r="M1024" s="34">
        <v>41806</v>
      </c>
      <c r="N1024" s="34"/>
      <c r="O1024" s="28" t="s">
        <v>10409</v>
      </c>
      <c r="P1024" s="28" t="s">
        <v>4717</v>
      </c>
      <c r="Q1024" s="28" t="s">
        <v>10303</v>
      </c>
      <c r="R1024" s="28"/>
      <c r="S1024" s="28"/>
      <c r="T1024" s="28" t="s">
        <v>10410</v>
      </c>
      <c r="U1024" s="28" t="s">
        <v>10411</v>
      </c>
      <c r="V1024" s="28"/>
      <c r="W1024" s="34">
        <v>43615</v>
      </c>
      <c r="X1024" s="34">
        <v>43645</v>
      </c>
      <c r="Y1024" s="36">
        <v>1005000</v>
      </c>
      <c r="Z1024" s="36"/>
      <c r="AA1024" s="34"/>
      <c r="AB1024" s="32"/>
      <c r="AC1024" s="36"/>
      <c r="AD1024" s="36"/>
      <c r="AE1024" s="28" t="s">
        <v>95</v>
      </c>
      <c r="AF1024" s="40">
        <f t="shared" si="0"/>
        <v>30</v>
      </c>
      <c r="AG1024" s="40">
        <f t="shared" si="1"/>
        <v>5</v>
      </c>
      <c r="AH1024" s="40" t="str">
        <f t="shared" si="2"/>
        <v>569488938305</v>
      </c>
      <c r="AI1024" s="44" t="str">
        <f t="shared" si="3"/>
        <v/>
      </c>
      <c r="AJ1024" s="47" t="str">
        <f>IF(AD1024&lt;10000,IFERROR(VLOOKUP(AH1024,'BK06'!$X$9:$Y$1196,2,0),""),AD1024)</f>
        <v/>
      </c>
      <c r="AK1024" s="49" t="str">
        <f>IFERROR(VLOOKUP(AH1024,'BK06'!$X$9:$Z$1164,3,0),"")</f>
        <v/>
      </c>
      <c r="AL1024" s="40"/>
      <c r="AM1024" s="51" t="str">
        <f t="shared" si="17"/>
        <v>QK co HDBH so 569488938 can phai dong phi 1005000d vao ngay 30/5. Vui long lien he TVV de duoc ho tro thu phi!</v>
      </c>
      <c r="AN1024" s="54" t="str">
        <f t="shared" si="5"/>
        <v>01689933206</v>
      </c>
    </row>
    <row r="1025" spans="1:40" ht="13.5" customHeight="1">
      <c r="A1025" s="25">
        <v>1020</v>
      </c>
      <c r="B1025" s="28" t="s">
        <v>74</v>
      </c>
      <c r="C1025" s="28"/>
      <c r="D1025" s="32" t="s">
        <v>80</v>
      </c>
      <c r="E1025" s="28" t="s">
        <v>82</v>
      </c>
      <c r="F1025" s="32" t="s">
        <v>7749</v>
      </c>
      <c r="G1025" s="28" t="s">
        <v>98</v>
      </c>
      <c r="H1025" s="32"/>
      <c r="I1025" s="28" t="s">
        <v>96</v>
      </c>
      <c r="J1025" s="32" t="s">
        <v>4021</v>
      </c>
      <c r="K1025" s="28" t="s">
        <v>4020</v>
      </c>
      <c r="L1025" s="28" t="s">
        <v>89</v>
      </c>
      <c r="M1025" s="34">
        <v>42962</v>
      </c>
      <c r="N1025" s="34"/>
      <c r="O1025" s="28" t="s">
        <v>4024</v>
      </c>
      <c r="P1025" s="28" t="s">
        <v>4025</v>
      </c>
      <c r="Q1025" s="28" t="s">
        <v>10412</v>
      </c>
      <c r="R1025" s="28"/>
      <c r="S1025" s="28"/>
      <c r="T1025" s="28" t="s">
        <v>10413</v>
      </c>
      <c r="U1025" s="28" t="s">
        <v>4023</v>
      </c>
      <c r="V1025" s="28"/>
      <c r="W1025" s="34">
        <v>43608</v>
      </c>
      <c r="X1025" s="34">
        <v>43791</v>
      </c>
      <c r="Y1025" s="36">
        <v>6011760</v>
      </c>
      <c r="Z1025" s="36">
        <v>6011760</v>
      </c>
      <c r="AA1025" s="34">
        <v>43608</v>
      </c>
      <c r="AB1025" s="32"/>
      <c r="AC1025" s="36">
        <v>6011760</v>
      </c>
      <c r="AD1025" s="36"/>
      <c r="AE1025" s="28" t="s">
        <v>95</v>
      </c>
      <c r="AF1025" s="40">
        <f t="shared" si="0"/>
        <v>23</v>
      </c>
      <c r="AG1025" s="40">
        <f t="shared" si="1"/>
        <v>5</v>
      </c>
      <c r="AH1025" s="40" t="str">
        <f t="shared" si="2"/>
        <v>569374339235</v>
      </c>
      <c r="AI1025" s="44">
        <f t="shared" si="3"/>
        <v>6011760</v>
      </c>
      <c r="AJ1025" s="47">
        <f>IF(AD1025&lt;10000,IFERROR(VLOOKUP(AH1025,'BK06'!$X$9:$Y$1196,2,0),""),AD1025)</f>
        <v>6011760</v>
      </c>
      <c r="AK1025" s="49">
        <f>IFERROR(VLOOKUP(AH1025,'BK06'!$X$9:$Z$1164,3,0),"")</f>
        <v>0</v>
      </c>
      <c r="AL1025" s="40"/>
      <c r="AM1025" s="51" t="str">
        <f t="shared" si="17"/>
        <v>QK co HDBH so 569374339 can phai dong phi 6011760d vao ngay 23/5. Vui long lien he TVV de duoc ho tro thu phi!</v>
      </c>
      <c r="AN1025" s="54" t="str">
        <f t="shared" si="5"/>
        <v>0974395001</v>
      </c>
    </row>
    <row r="1026" spans="1:40" ht="13.5" customHeight="1">
      <c r="A1026" s="25">
        <v>1021</v>
      </c>
      <c r="B1026" s="28" t="s">
        <v>74</v>
      </c>
      <c r="C1026" s="28"/>
      <c r="D1026" s="32" t="s">
        <v>80</v>
      </c>
      <c r="E1026" s="28" t="s">
        <v>82</v>
      </c>
      <c r="F1026" s="32" t="s">
        <v>7749</v>
      </c>
      <c r="G1026" s="28" t="s">
        <v>98</v>
      </c>
      <c r="H1026" s="32"/>
      <c r="I1026" s="28" t="s">
        <v>96</v>
      </c>
      <c r="J1026" s="32" t="s">
        <v>4026</v>
      </c>
      <c r="K1026" s="28" t="s">
        <v>3883</v>
      </c>
      <c r="L1026" s="28" t="s">
        <v>89</v>
      </c>
      <c r="M1026" s="34">
        <v>36678</v>
      </c>
      <c r="N1026" s="34"/>
      <c r="O1026" s="28" t="s">
        <v>4029</v>
      </c>
      <c r="P1026" s="28" t="s">
        <v>4030</v>
      </c>
      <c r="Q1026" s="28" t="s">
        <v>10414</v>
      </c>
      <c r="R1026" s="28"/>
      <c r="S1026" s="28"/>
      <c r="T1026" s="28" t="s">
        <v>10415</v>
      </c>
      <c r="U1026" s="28" t="s">
        <v>4028</v>
      </c>
      <c r="V1026" s="28"/>
      <c r="W1026" s="34">
        <v>43592</v>
      </c>
      <c r="X1026" s="34">
        <v>43775</v>
      </c>
      <c r="Y1026" s="36">
        <v>3005880</v>
      </c>
      <c r="Z1026" s="36">
        <v>3005880</v>
      </c>
      <c r="AA1026" s="34">
        <v>43612</v>
      </c>
      <c r="AB1026" s="32"/>
      <c r="AC1026" s="36">
        <v>3005880</v>
      </c>
      <c r="AD1026" s="36"/>
      <c r="AE1026" s="28" t="s">
        <v>95</v>
      </c>
      <c r="AF1026" s="40">
        <f t="shared" si="0"/>
        <v>7</v>
      </c>
      <c r="AG1026" s="40">
        <f t="shared" si="1"/>
        <v>5</v>
      </c>
      <c r="AH1026" s="40" t="str">
        <f t="shared" si="2"/>
        <v>56890397875</v>
      </c>
      <c r="AI1026" s="44">
        <f t="shared" si="3"/>
        <v>3005880</v>
      </c>
      <c r="AJ1026" s="47">
        <f>IF(AD1026&lt;10000,IFERROR(VLOOKUP(AH1026,'BK06'!$X$9:$Y$1196,2,0),""),AD1026)</f>
        <v>3005880</v>
      </c>
      <c r="AK1026" s="49">
        <f>IFERROR(VLOOKUP(AH1026,'BK06'!$X$9:$Z$1164,3,0),"")</f>
        <v>0</v>
      </c>
      <c r="AL1026" s="40"/>
      <c r="AM1026" s="51" t="str">
        <f t="shared" si="17"/>
        <v>QK co HDBH so 568903978 can phai dong phi 3005880d vao ngay 7/5. Vui long lien he TVV de duoc ho tro thu phi!</v>
      </c>
      <c r="AN1026" s="54" t="str">
        <f t="shared" si="5"/>
        <v>01688074225</v>
      </c>
    </row>
    <row r="1027" spans="1:40" ht="13.5" customHeight="1">
      <c r="A1027" s="25">
        <v>1022</v>
      </c>
      <c r="B1027" s="28" t="s">
        <v>74</v>
      </c>
      <c r="C1027" s="28"/>
      <c r="D1027" s="32" t="s">
        <v>80</v>
      </c>
      <c r="E1027" s="28" t="s">
        <v>82</v>
      </c>
      <c r="F1027" s="32" t="s">
        <v>7749</v>
      </c>
      <c r="G1027" s="28" t="s">
        <v>98</v>
      </c>
      <c r="H1027" s="32"/>
      <c r="I1027" s="28" t="s">
        <v>96</v>
      </c>
      <c r="J1027" s="32" t="s">
        <v>4026</v>
      </c>
      <c r="K1027" s="28" t="s">
        <v>3883</v>
      </c>
      <c r="L1027" s="28" t="s">
        <v>89</v>
      </c>
      <c r="M1027" s="34">
        <v>36678</v>
      </c>
      <c r="N1027" s="34"/>
      <c r="O1027" s="28" t="s">
        <v>4038</v>
      </c>
      <c r="P1027" s="28" t="s">
        <v>4039</v>
      </c>
      <c r="Q1027" s="28" t="s">
        <v>10416</v>
      </c>
      <c r="R1027" s="28"/>
      <c r="S1027" s="28"/>
      <c r="T1027" s="28"/>
      <c r="U1027" s="28" t="s">
        <v>4036</v>
      </c>
      <c r="V1027" s="28"/>
      <c r="W1027" s="34">
        <v>43598</v>
      </c>
      <c r="X1027" s="34">
        <v>43628</v>
      </c>
      <c r="Y1027" s="36">
        <v>79600</v>
      </c>
      <c r="Z1027" s="36"/>
      <c r="AA1027" s="34"/>
      <c r="AB1027" s="32"/>
      <c r="AC1027" s="36">
        <v>79600</v>
      </c>
      <c r="AD1027" s="36"/>
      <c r="AE1027" s="28" t="s">
        <v>180</v>
      </c>
      <c r="AF1027" s="40">
        <f t="shared" si="0"/>
        <v>13</v>
      </c>
      <c r="AG1027" s="40">
        <f t="shared" si="1"/>
        <v>5</v>
      </c>
      <c r="AH1027" s="40" t="str">
        <f t="shared" si="2"/>
        <v>02301800094465135</v>
      </c>
      <c r="AI1027" s="44">
        <f t="shared" si="3"/>
        <v>79600</v>
      </c>
      <c r="AJ1027" s="47">
        <f>IF(AD1027&lt;10000,IFERROR(VLOOKUP(AH1027,'BK06'!$X$9:$Y$1196,2,0),""),AD1027)</f>
        <v>79600</v>
      </c>
      <c r="AK1027" s="49" t="str">
        <f>IFERROR(VLOOKUP(AH1027,'BK06'!$X$9:$Z$1164,3,0),"")</f>
        <v>AC/018P-0350760</v>
      </c>
      <c r="AL1027" s="40"/>
      <c r="AM1027" s="51" t="str">
        <f t="shared" si="17"/>
        <v>QK co HDBH so 02301800094465 can phai dong phi 79600d vao ngay 13/5. Vui long lien he TVV de duoc ho tro thu phi!</v>
      </c>
      <c r="AN1027" s="54" t="str">
        <f t="shared" si="5"/>
        <v/>
      </c>
    </row>
    <row r="1028" spans="1:40" ht="13.5" customHeight="1">
      <c r="A1028" s="25">
        <v>1023</v>
      </c>
      <c r="B1028" s="28" t="s">
        <v>74</v>
      </c>
      <c r="C1028" s="28"/>
      <c r="D1028" s="32" t="s">
        <v>80</v>
      </c>
      <c r="E1028" s="28" t="s">
        <v>82</v>
      </c>
      <c r="F1028" s="32" t="s">
        <v>7749</v>
      </c>
      <c r="G1028" s="28" t="s">
        <v>98</v>
      </c>
      <c r="H1028" s="32"/>
      <c r="I1028" s="28" t="s">
        <v>96</v>
      </c>
      <c r="J1028" s="32" t="s">
        <v>4026</v>
      </c>
      <c r="K1028" s="28" t="s">
        <v>3883</v>
      </c>
      <c r="L1028" s="28" t="s">
        <v>89</v>
      </c>
      <c r="M1028" s="34">
        <v>36678</v>
      </c>
      <c r="N1028" s="34"/>
      <c r="O1028" s="28" t="s">
        <v>4047</v>
      </c>
      <c r="P1028" s="28" t="s">
        <v>4048</v>
      </c>
      <c r="Q1028" s="28" t="s">
        <v>10417</v>
      </c>
      <c r="R1028" s="28"/>
      <c r="S1028" s="28"/>
      <c r="T1028" s="28" t="s">
        <v>10418</v>
      </c>
      <c r="U1028" s="28" t="s">
        <v>4046</v>
      </c>
      <c r="V1028" s="28"/>
      <c r="W1028" s="34">
        <v>43601</v>
      </c>
      <c r="X1028" s="34">
        <v>43784</v>
      </c>
      <c r="Y1028" s="36">
        <v>3099144</v>
      </c>
      <c r="Z1028" s="36">
        <v>3099144</v>
      </c>
      <c r="AA1028" s="34">
        <v>43612</v>
      </c>
      <c r="AB1028" s="32"/>
      <c r="AC1028" s="36">
        <v>3099144</v>
      </c>
      <c r="AD1028" s="36"/>
      <c r="AE1028" s="28" t="s">
        <v>95</v>
      </c>
      <c r="AF1028" s="40">
        <f t="shared" si="0"/>
        <v>16</v>
      </c>
      <c r="AG1028" s="40">
        <f t="shared" si="1"/>
        <v>5</v>
      </c>
      <c r="AH1028" s="40" t="str">
        <f t="shared" si="2"/>
        <v>568789785165</v>
      </c>
      <c r="AI1028" s="44">
        <f t="shared" si="3"/>
        <v>3099144</v>
      </c>
      <c r="AJ1028" s="47">
        <f>IF(AD1028&lt;10000,IFERROR(VLOOKUP(AH1028,'BK06'!$X$9:$Y$1196,2,0),""),AD1028)</f>
        <v>3099144</v>
      </c>
      <c r="AK1028" s="49" t="str">
        <f>IFERROR(VLOOKUP(AH1028,'BK06'!$X$9:$Z$1164,3,0),"")</f>
        <v>AC/018P-0350761</v>
      </c>
      <c r="AL1028" s="40"/>
      <c r="AM1028" s="51" t="str">
        <f t="shared" si="17"/>
        <v>QK co HDBH so 568789785 can phai dong phi 3099144d vao ngay 16/5. Vui long lien he TVV de duoc ho tro thu phi!</v>
      </c>
      <c r="AN1028" s="54" t="str">
        <f t="shared" si="5"/>
        <v>01659600846</v>
      </c>
    </row>
    <row r="1029" spans="1:40" ht="13.5" customHeight="1">
      <c r="A1029" s="25">
        <v>1024</v>
      </c>
      <c r="B1029" s="28" t="s">
        <v>74</v>
      </c>
      <c r="C1029" s="28"/>
      <c r="D1029" s="32" t="s">
        <v>80</v>
      </c>
      <c r="E1029" s="28" t="s">
        <v>82</v>
      </c>
      <c r="F1029" s="32" t="s">
        <v>7749</v>
      </c>
      <c r="G1029" s="28" t="s">
        <v>98</v>
      </c>
      <c r="H1029" s="32"/>
      <c r="I1029" s="28" t="s">
        <v>96</v>
      </c>
      <c r="J1029" s="32" t="s">
        <v>4026</v>
      </c>
      <c r="K1029" s="28" t="s">
        <v>3883</v>
      </c>
      <c r="L1029" s="28" t="s">
        <v>89</v>
      </c>
      <c r="M1029" s="34">
        <v>36678</v>
      </c>
      <c r="N1029" s="34"/>
      <c r="O1029" s="28" t="s">
        <v>4052</v>
      </c>
      <c r="P1029" s="28" t="s">
        <v>4053</v>
      </c>
      <c r="Q1029" s="28" t="s">
        <v>10323</v>
      </c>
      <c r="R1029" s="28" t="s">
        <v>10419</v>
      </c>
      <c r="S1029" s="28"/>
      <c r="T1029" s="28"/>
      <c r="U1029" s="28" t="s">
        <v>4050</v>
      </c>
      <c r="V1029" s="28"/>
      <c r="W1029" s="34">
        <v>43602</v>
      </c>
      <c r="X1029" s="34">
        <v>43785</v>
      </c>
      <c r="Y1029" s="36">
        <v>5081100</v>
      </c>
      <c r="Z1029" s="36"/>
      <c r="AA1029" s="34"/>
      <c r="AB1029" s="32"/>
      <c r="AC1029" s="36">
        <v>5081100</v>
      </c>
      <c r="AD1029" s="36"/>
      <c r="AE1029" s="28" t="s">
        <v>180</v>
      </c>
      <c r="AF1029" s="40">
        <f t="shared" si="0"/>
        <v>17</v>
      </c>
      <c r="AG1029" s="40">
        <f t="shared" si="1"/>
        <v>5</v>
      </c>
      <c r="AH1029" s="40" t="str">
        <f t="shared" si="2"/>
        <v>05708700000478175</v>
      </c>
      <c r="AI1029" s="44">
        <f t="shared" si="3"/>
        <v>5081100</v>
      </c>
      <c r="AJ1029" s="47">
        <f>IF(AD1029&lt;10000,IFERROR(VLOOKUP(AH1029,'BK06'!$X$9:$Y$1196,2,0),""),AD1029)</f>
        <v>5081100</v>
      </c>
      <c r="AK1029" s="49">
        <f>IFERROR(VLOOKUP(AH1029,'BK06'!$X$9:$Z$1164,3,0),"")</f>
        <v>0</v>
      </c>
      <c r="AL1029" s="40"/>
      <c r="AM1029" s="51" t="str">
        <f t="shared" si="17"/>
        <v>QK co HDBH so 05708700000478 can phai dong phi 5081100d vao ngay 17/5. Vui long lien he TVV de duoc ho tro thu phi!</v>
      </c>
      <c r="AN1029" s="54" t="str">
        <f t="shared" si="5"/>
        <v>0919105303</v>
      </c>
    </row>
    <row r="1030" spans="1:40" ht="13.5" customHeight="1">
      <c r="A1030" s="25">
        <v>1025</v>
      </c>
      <c r="B1030" s="28" t="s">
        <v>74</v>
      </c>
      <c r="C1030" s="28"/>
      <c r="D1030" s="32" t="s">
        <v>80</v>
      </c>
      <c r="E1030" s="28" t="s">
        <v>82</v>
      </c>
      <c r="F1030" s="32" t="s">
        <v>7749</v>
      </c>
      <c r="G1030" s="28" t="s">
        <v>98</v>
      </c>
      <c r="H1030" s="32"/>
      <c r="I1030" s="28" t="s">
        <v>96</v>
      </c>
      <c r="J1030" s="32" t="s">
        <v>4026</v>
      </c>
      <c r="K1030" s="28" t="s">
        <v>3883</v>
      </c>
      <c r="L1030" s="28" t="s">
        <v>89</v>
      </c>
      <c r="M1030" s="34">
        <v>36678</v>
      </c>
      <c r="N1030" s="34"/>
      <c r="O1030" s="28" t="s">
        <v>4056</v>
      </c>
      <c r="P1030" s="28" t="s">
        <v>4057</v>
      </c>
      <c r="Q1030" s="28" t="s">
        <v>10420</v>
      </c>
      <c r="R1030" s="28" t="s">
        <v>10421</v>
      </c>
      <c r="S1030" s="28" t="s">
        <v>10421</v>
      </c>
      <c r="T1030" s="28"/>
      <c r="U1030" s="28" t="s">
        <v>4054</v>
      </c>
      <c r="V1030" s="28"/>
      <c r="W1030" s="34">
        <v>43613</v>
      </c>
      <c r="X1030" s="34">
        <v>43643</v>
      </c>
      <c r="Y1030" s="36">
        <v>465800</v>
      </c>
      <c r="Z1030" s="36"/>
      <c r="AA1030" s="34"/>
      <c r="AB1030" s="32"/>
      <c r="AC1030" s="36"/>
      <c r="AD1030" s="36"/>
      <c r="AE1030" s="28" t="s">
        <v>180</v>
      </c>
      <c r="AF1030" s="40">
        <f t="shared" si="0"/>
        <v>28</v>
      </c>
      <c r="AG1030" s="40">
        <f t="shared" si="1"/>
        <v>5</v>
      </c>
      <c r="AH1030" s="40" t="str">
        <f t="shared" si="2"/>
        <v>04101800000125285</v>
      </c>
      <c r="AI1030" s="44">
        <f t="shared" si="3"/>
        <v>465800</v>
      </c>
      <c r="AJ1030" s="47">
        <f>IF(AD1030&lt;10000,IFERROR(VLOOKUP(AH1030,'BK06'!$X$9:$Y$1196,2,0),""),AD1030)</f>
        <v>465800</v>
      </c>
      <c r="AK1030" s="49">
        <f>IFERROR(VLOOKUP(AH1030,'BK06'!$X$9:$Z$1164,3,0),"")</f>
        <v>0</v>
      </c>
      <c r="AL1030" s="40"/>
      <c r="AM1030" s="51" t="str">
        <f t="shared" si="17"/>
        <v>QK co HDBH so 04101800000125 can phai dong phi 465800d vao ngay 28/5. Vui long lien he TVV de duoc ho tro thu phi!</v>
      </c>
      <c r="AN1030" s="54" t="str">
        <f t="shared" si="5"/>
        <v>03869638420386963842</v>
      </c>
    </row>
    <row r="1031" spans="1:40" ht="13.5" customHeight="1">
      <c r="A1031" s="25">
        <v>1026</v>
      </c>
      <c r="B1031" s="28" t="s">
        <v>74</v>
      </c>
      <c r="C1031" s="28"/>
      <c r="D1031" s="32" t="s">
        <v>80</v>
      </c>
      <c r="E1031" s="28" t="s">
        <v>82</v>
      </c>
      <c r="F1031" s="32" t="s">
        <v>7749</v>
      </c>
      <c r="G1031" s="28" t="s">
        <v>98</v>
      </c>
      <c r="H1031" s="32"/>
      <c r="I1031" s="28" t="s">
        <v>96</v>
      </c>
      <c r="J1031" s="32" t="s">
        <v>4026</v>
      </c>
      <c r="K1031" s="28" t="s">
        <v>3883</v>
      </c>
      <c r="L1031" s="28" t="s">
        <v>89</v>
      </c>
      <c r="M1031" s="34">
        <v>36678</v>
      </c>
      <c r="N1031" s="34"/>
      <c r="O1031" s="28" t="s">
        <v>4064</v>
      </c>
      <c r="P1031" s="28" t="s">
        <v>4065</v>
      </c>
      <c r="Q1031" s="28" t="s">
        <v>10422</v>
      </c>
      <c r="R1031" s="28"/>
      <c r="S1031" s="28"/>
      <c r="T1031" s="28" t="s">
        <v>10423</v>
      </c>
      <c r="U1031" s="28" t="s">
        <v>4063</v>
      </c>
      <c r="V1031" s="28"/>
      <c r="W1031" s="34">
        <v>43614</v>
      </c>
      <c r="X1031" s="34">
        <v>43644</v>
      </c>
      <c r="Y1031" s="36">
        <v>1000000</v>
      </c>
      <c r="Z1031" s="36">
        <v>1000000</v>
      </c>
      <c r="AA1031" s="34">
        <v>43612</v>
      </c>
      <c r="AB1031" s="32"/>
      <c r="AC1031" s="36">
        <v>1000000</v>
      </c>
      <c r="AD1031" s="36"/>
      <c r="AE1031" s="28" t="s">
        <v>95</v>
      </c>
      <c r="AF1031" s="40">
        <f t="shared" si="0"/>
        <v>29</v>
      </c>
      <c r="AG1031" s="40">
        <f t="shared" si="1"/>
        <v>5</v>
      </c>
      <c r="AH1031" s="40" t="str">
        <f t="shared" si="2"/>
        <v>569270453295</v>
      </c>
      <c r="AI1031" s="44">
        <f t="shared" si="3"/>
        <v>1000000</v>
      </c>
      <c r="AJ1031" s="47">
        <f>IF(AD1031&lt;10000,IFERROR(VLOOKUP(AH1031,'BK06'!$X$9:$Y$1196,2,0),""),AD1031)</f>
        <v>1000000</v>
      </c>
      <c r="AK1031" s="49" t="str">
        <f>IFERROR(VLOOKUP(AH1031,'BK06'!$X$9:$Z$1164,3,0),"")</f>
        <v>AC/018P-0350764</v>
      </c>
      <c r="AL1031" s="40"/>
      <c r="AM1031" s="51" t="str">
        <f t="shared" si="17"/>
        <v>QK co HDBH so 569270453 can phai dong phi 1000000d vao ngay 29/5. Vui long lien he TVV de duoc ho tro thu phi!</v>
      </c>
      <c r="AN1031" s="54" t="str">
        <f t="shared" si="5"/>
        <v>0983491437</v>
      </c>
    </row>
    <row r="1032" spans="1:40" ht="13.5" customHeight="1">
      <c r="A1032" s="25">
        <v>1027</v>
      </c>
      <c r="B1032" s="28" t="s">
        <v>74</v>
      </c>
      <c r="C1032" s="28"/>
      <c r="D1032" s="32" t="s">
        <v>80</v>
      </c>
      <c r="E1032" s="28" t="s">
        <v>82</v>
      </c>
      <c r="F1032" s="32" t="s">
        <v>7749</v>
      </c>
      <c r="G1032" s="28" t="s">
        <v>98</v>
      </c>
      <c r="H1032" s="32"/>
      <c r="I1032" s="28" t="s">
        <v>96</v>
      </c>
      <c r="J1032" s="32" t="s">
        <v>616</v>
      </c>
      <c r="K1032" s="28" t="s">
        <v>615</v>
      </c>
      <c r="L1032" s="28" t="s">
        <v>89</v>
      </c>
      <c r="M1032" s="34">
        <v>37811</v>
      </c>
      <c r="N1032" s="34"/>
      <c r="O1032" s="28" t="s">
        <v>621</v>
      </c>
      <c r="P1032" s="28" t="s">
        <v>622</v>
      </c>
      <c r="Q1032" s="28" t="s">
        <v>9937</v>
      </c>
      <c r="R1032" s="28"/>
      <c r="S1032" s="28"/>
      <c r="T1032" s="28" t="s">
        <v>10424</v>
      </c>
      <c r="U1032" s="28" t="s">
        <v>620</v>
      </c>
      <c r="V1032" s="28"/>
      <c r="W1032" s="34">
        <v>43568</v>
      </c>
      <c r="X1032" s="34">
        <v>43750</v>
      </c>
      <c r="Y1032" s="36">
        <v>6194532</v>
      </c>
      <c r="Z1032" s="36">
        <v>6194532</v>
      </c>
      <c r="AA1032" s="34">
        <v>43607</v>
      </c>
      <c r="AB1032" s="32"/>
      <c r="AC1032" s="36">
        <v>6194532</v>
      </c>
      <c r="AD1032" s="36"/>
      <c r="AE1032" s="28" t="s">
        <v>95</v>
      </c>
      <c r="AF1032" s="40">
        <f t="shared" si="0"/>
        <v>13</v>
      </c>
      <c r="AG1032" s="40">
        <f t="shared" si="1"/>
        <v>4</v>
      </c>
      <c r="AH1032" s="40" t="str">
        <f t="shared" si="2"/>
        <v>568563528134</v>
      </c>
      <c r="AI1032" s="44">
        <f t="shared" si="3"/>
        <v>6194532</v>
      </c>
      <c r="AJ1032" s="47">
        <f>IF(AD1032&lt;10000,IFERROR(VLOOKUP(AH1032,'BK06'!$X$9:$Y$1196,2,0),""),AD1032)</f>
        <v>6194532</v>
      </c>
      <c r="AK1032" s="49" t="str">
        <f>IFERROR(VLOOKUP(AH1032,'BK06'!$X$9:$Z$1164,3,0),"")</f>
        <v>AC/018P-0349504</v>
      </c>
      <c r="AL1032" s="40"/>
      <c r="AM1032" s="51" t="str">
        <f t="shared" si="17"/>
        <v>QK co HDBH so 568563528 can phai dong phi 6194532d vao ngay 13/4. Vui long lien he TVV de duoc ho tro thu phi!</v>
      </c>
      <c r="AN1032" s="54" t="str">
        <f t="shared" si="5"/>
        <v>0976502966</v>
      </c>
    </row>
    <row r="1033" spans="1:40" ht="13.5" customHeight="1">
      <c r="A1033" s="25">
        <v>1028</v>
      </c>
      <c r="B1033" s="28" t="s">
        <v>74</v>
      </c>
      <c r="C1033" s="28"/>
      <c r="D1033" s="32" t="s">
        <v>80</v>
      </c>
      <c r="E1033" s="28" t="s">
        <v>82</v>
      </c>
      <c r="F1033" s="32" t="s">
        <v>7749</v>
      </c>
      <c r="G1033" s="28" t="s">
        <v>98</v>
      </c>
      <c r="H1033" s="32"/>
      <c r="I1033" s="28" t="s">
        <v>96</v>
      </c>
      <c r="J1033" s="32" t="s">
        <v>616</v>
      </c>
      <c r="K1033" s="28" t="s">
        <v>615</v>
      </c>
      <c r="L1033" s="28" t="s">
        <v>89</v>
      </c>
      <c r="M1033" s="34">
        <v>37811</v>
      </c>
      <c r="N1033" s="34"/>
      <c r="O1033" s="28" t="s">
        <v>10425</v>
      </c>
      <c r="P1033" s="28" t="s">
        <v>10426</v>
      </c>
      <c r="Q1033" s="28" t="s">
        <v>10427</v>
      </c>
      <c r="R1033" s="28"/>
      <c r="S1033" s="28"/>
      <c r="T1033" s="28" t="s">
        <v>10428</v>
      </c>
      <c r="U1033" s="28" t="s">
        <v>10429</v>
      </c>
      <c r="V1033" s="28"/>
      <c r="W1033" s="34">
        <v>43590</v>
      </c>
      <c r="X1033" s="34">
        <v>43955</v>
      </c>
      <c r="Y1033" s="36">
        <v>12901452</v>
      </c>
      <c r="Z1033" s="36"/>
      <c r="AA1033" s="34"/>
      <c r="AB1033" s="32"/>
      <c r="AC1033" s="36">
        <v>12901452</v>
      </c>
      <c r="AD1033" s="36"/>
      <c r="AE1033" s="28" t="s">
        <v>95</v>
      </c>
      <c r="AF1033" s="40">
        <f t="shared" si="0"/>
        <v>5</v>
      </c>
      <c r="AG1033" s="40">
        <f t="shared" si="1"/>
        <v>5</v>
      </c>
      <c r="AH1033" s="40" t="str">
        <f t="shared" si="2"/>
        <v>56857399955</v>
      </c>
      <c r="AI1033" s="44">
        <f t="shared" si="3"/>
        <v>12901452</v>
      </c>
      <c r="AJ1033" s="47" t="str">
        <f>IF(AD1033&lt;10000,IFERROR(VLOOKUP(AH1033,'BK06'!$X$9:$Y$1196,2,0),""),AD1033)</f>
        <v/>
      </c>
      <c r="AK1033" s="49" t="str">
        <f>IFERROR(VLOOKUP(AH1033,'BK06'!$X$9:$Z$1164,3,0),"")</f>
        <v/>
      </c>
      <c r="AL1033" s="40"/>
      <c r="AM1033" s="51" t="str">
        <f t="shared" si="17"/>
        <v>QK co HDBH so 568573999 can phai dong phi 12901452d vao ngay 5/5. Vui long lien he TVV de duoc ho tro thu phi!</v>
      </c>
      <c r="AN1033" s="54" t="str">
        <f t="shared" si="5"/>
        <v>01638950272</v>
      </c>
    </row>
    <row r="1034" spans="1:40" ht="13.5" customHeight="1">
      <c r="A1034" s="25">
        <v>1029</v>
      </c>
      <c r="B1034" s="28" t="s">
        <v>74</v>
      </c>
      <c r="C1034" s="28"/>
      <c r="D1034" s="32" t="s">
        <v>80</v>
      </c>
      <c r="E1034" s="28" t="s">
        <v>82</v>
      </c>
      <c r="F1034" s="32" t="s">
        <v>7749</v>
      </c>
      <c r="G1034" s="28" t="s">
        <v>98</v>
      </c>
      <c r="H1034" s="32"/>
      <c r="I1034" s="28" t="s">
        <v>96</v>
      </c>
      <c r="J1034" s="32" t="s">
        <v>616</v>
      </c>
      <c r="K1034" s="28" t="s">
        <v>615</v>
      </c>
      <c r="L1034" s="28" t="s">
        <v>89</v>
      </c>
      <c r="M1034" s="34">
        <v>37811</v>
      </c>
      <c r="N1034" s="34"/>
      <c r="O1034" s="28" t="s">
        <v>10430</v>
      </c>
      <c r="P1034" s="28" t="s">
        <v>10431</v>
      </c>
      <c r="Q1034" s="28" t="s">
        <v>10427</v>
      </c>
      <c r="R1034" s="28"/>
      <c r="S1034" s="28"/>
      <c r="T1034" s="28" t="s">
        <v>10432</v>
      </c>
      <c r="U1034" s="28" t="s">
        <v>10433</v>
      </c>
      <c r="V1034" s="28"/>
      <c r="W1034" s="34">
        <v>43600</v>
      </c>
      <c r="X1034" s="34">
        <v>43630</v>
      </c>
      <c r="Y1034" s="36">
        <v>1051302</v>
      </c>
      <c r="Z1034" s="36"/>
      <c r="AA1034" s="34"/>
      <c r="AB1034" s="32"/>
      <c r="AC1034" s="36">
        <v>1051302</v>
      </c>
      <c r="AD1034" s="36"/>
      <c r="AE1034" s="28" t="s">
        <v>95</v>
      </c>
      <c r="AF1034" s="40">
        <f t="shared" si="0"/>
        <v>15</v>
      </c>
      <c r="AG1034" s="40">
        <f t="shared" si="1"/>
        <v>5</v>
      </c>
      <c r="AH1034" s="40" t="str">
        <f t="shared" si="2"/>
        <v>569296254155</v>
      </c>
      <c r="AI1034" s="44">
        <f t="shared" si="3"/>
        <v>1051302</v>
      </c>
      <c r="AJ1034" s="47" t="str">
        <f>IF(AD1034&lt;10000,IFERROR(VLOOKUP(AH1034,'BK06'!$X$9:$Y$1196,2,0),""),AD1034)</f>
        <v/>
      </c>
      <c r="AK1034" s="49" t="str">
        <f>IFERROR(VLOOKUP(AH1034,'BK06'!$X$9:$Z$1164,3,0),"")</f>
        <v/>
      </c>
      <c r="AL1034" s="40"/>
      <c r="AM1034" s="51" t="str">
        <f t="shared" si="17"/>
        <v>QK co HDBH so 569296254 can phai dong phi 1051302d vao ngay 15/5. Vui long lien he TVV de duoc ho tro thu phi!</v>
      </c>
      <c r="AN1034" s="54" t="str">
        <f t="shared" si="5"/>
        <v>01673130378</v>
      </c>
    </row>
    <row r="1035" spans="1:40" ht="13.5" customHeight="1">
      <c r="A1035" s="25">
        <v>1030</v>
      </c>
      <c r="B1035" s="28" t="s">
        <v>74</v>
      </c>
      <c r="C1035" s="28"/>
      <c r="D1035" s="32" t="s">
        <v>80</v>
      </c>
      <c r="E1035" s="28" t="s">
        <v>82</v>
      </c>
      <c r="F1035" s="32" t="s">
        <v>7749</v>
      </c>
      <c r="G1035" s="28" t="s">
        <v>98</v>
      </c>
      <c r="H1035" s="32"/>
      <c r="I1035" s="28" t="s">
        <v>96</v>
      </c>
      <c r="J1035" s="32" t="s">
        <v>616</v>
      </c>
      <c r="K1035" s="28" t="s">
        <v>615</v>
      </c>
      <c r="L1035" s="28" t="s">
        <v>89</v>
      </c>
      <c r="M1035" s="34">
        <v>37811</v>
      </c>
      <c r="N1035" s="34"/>
      <c r="O1035" s="28" t="s">
        <v>10434</v>
      </c>
      <c r="P1035" s="28" t="s">
        <v>10435</v>
      </c>
      <c r="Q1035" s="28" t="s">
        <v>10436</v>
      </c>
      <c r="R1035" s="28"/>
      <c r="S1035" s="28"/>
      <c r="T1035" s="28" t="s">
        <v>10437</v>
      </c>
      <c r="U1035" s="28" t="s">
        <v>10438</v>
      </c>
      <c r="V1035" s="28"/>
      <c r="W1035" s="34">
        <v>43601</v>
      </c>
      <c r="X1035" s="34">
        <v>43692</v>
      </c>
      <c r="Y1035" s="36">
        <v>1999785</v>
      </c>
      <c r="Z1035" s="36"/>
      <c r="AA1035" s="34"/>
      <c r="AB1035" s="32"/>
      <c r="AC1035" s="36">
        <v>1999785</v>
      </c>
      <c r="AD1035" s="36"/>
      <c r="AE1035" s="28" t="s">
        <v>95</v>
      </c>
      <c r="AF1035" s="40">
        <f t="shared" si="0"/>
        <v>16</v>
      </c>
      <c r="AG1035" s="40">
        <f t="shared" si="1"/>
        <v>5</v>
      </c>
      <c r="AH1035" s="40" t="str">
        <f t="shared" si="2"/>
        <v>568789845165</v>
      </c>
      <c r="AI1035" s="44">
        <f t="shared" si="3"/>
        <v>1999785</v>
      </c>
      <c r="AJ1035" s="47" t="str">
        <f>IF(AD1035&lt;10000,IFERROR(VLOOKUP(AH1035,'BK06'!$X$9:$Y$1196,2,0),""),AD1035)</f>
        <v/>
      </c>
      <c r="AK1035" s="49" t="str">
        <f>IFERROR(VLOOKUP(AH1035,'BK06'!$X$9:$Z$1164,3,0),"")</f>
        <v/>
      </c>
      <c r="AL1035" s="40"/>
      <c r="AM1035" s="51" t="str">
        <f t="shared" si="17"/>
        <v>QK co HDBH so 568789845 can phai dong phi 1999785d vao ngay 16/5. Vui long lien he TVV de duoc ho tro thu phi!</v>
      </c>
      <c r="AN1035" s="54" t="str">
        <f t="shared" si="5"/>
        <v>0904219077</v>
      </c>
    </row>
    <row r="1036" spans="1:40" ht="13.5" customHeight="1">
      <c r="A1036" s="25">
        <v>1031</v>
      </c>
      <c r="B1036" s="28" t="s">
        <v>74</v>
      </c>
      <c r="C1036" s="28"/>
      <c r="D1036" s="32" t="s">
        <v>80</v>
      </c>
      <c r="E1036" s="28" t="s">
        <v>82</v>
      </c>
      <c r="F1036" s="32" t="s">
        <v>7749</v>
      </c>
      <c r="G1036" s="28" t="s">
        <v>98</v>
      </c>
      <c r="H1036" s="32"/>
      <c r="I1036" s="28" t="s">
        <v>96</v>
      </c>
      <c r="J1036" s="32" t="s">
        <v>616</v>
      </c>
      <c r="K1036" s="28" t="s">
        <v>615</v>
      </c>
      <c r="L1036" s="28" t="s">
        <v>89</v>
      </c>
      <c r="M1036" s="34">
        <v>37811</v>
      </c>
      <c r="N1036" s="34"/>
      <c r="O1036" s="28" t="s">
        <v>10439</v>
      </c>
      <c r="P1036" s="28" t="s">
        <v>2747</v>
      </c>
      <c r="Q1036" s="28" t="s">
        <v>10440</v>
      </c>
      <c r="R1036" s="28"/>
      <c r="S1036" s="28"/>
      <c r="T1036" s="28" t="s">
        <v>10437</v>
      </c>
      <c r="U1036" s="28" t="s">
        <v>10441</v>
      </c>
      <c r="V1036" s="28"/>
      <c r="W1036" s="34">
        <v>43601</v>
      </c>
      <c r="X1036" s="34">
        <v>43692</v>
      </c>
      <c r="Y1036" s="36">
        <v>1999367</v>
      </c>
      <c r="Z1036" s="36"/>
      <c r="AA1036" s="34"/>
      <c r="AB1036" s="32"/>
      <c r="AC1036" s="36">
        <v>1999367</v>
      </c>
      <c r="AD1036" s="36"/>
      <c r="AE1036" s="28" t="s">
        <v>95</v>
      </c>
      <c r="AF1036" s="40">
        <f t="shared" si="0"/>
        <v>16</v>
      </c>
      <c r="AG1036" s="40">
        <f t="shared" si="1"/>
        <v>5</v>
      </c>
      <c r="AH1036" s="40" t="str">
        <f t="shared" si="2"/>
        <v>568790129165</v>
      </c>
      <c r="AI1036" s="44">
        <f t="shared" si="3"/>
        <v>1999367</v>
      </c>
      <c r="AJ1036" s="47" t="str">
        <f>IF(AD1036&lt;10000,IFERROR(VLOOKUP(AH1036,'BK06'!$X$9:$Y$1196,2,0),""),AD1036)</f>
        <v/>
      </c>
      <c r="AK1036" s="49" t="str">
        <f>IFERROR(VLOOKUP(AH1036,'BK06'!$X$9:$Z$1164,3,0),"")</f>
        <v/>
      </c>
      <c r="AL1036" s="40"/>
      <c r="AM1036" s="51" t="str">
        <f t="shared" si="17"/>
        <v>QK co HDBH so 568790129 can phai dong phi 1999367d vao ngay 16/5. Vui long lien he TVV de duoc ho tro thu phi!</v>
      </c>
      <c r="AN1036" s="54" t="str">
        <f t="shared" si="5"/>
        <v>0904219077</v>
      </c>
    </row>
    <row r="1037" spans="1:40" ht="13.5" customHeight="1">
      <c r="A1037" s="25">
        <v>1032</v>
      </c>
      <c r="B1037" s="28" t="s">
        <v>74</v>
      </c>
      <c r="C1037" s="28"/>
      <c r="D1037" s="32" t="s">
        <v>80</v>
      </c>
      <c r="E1037" s="28" t="s">
        <v>82</v>
      </c>
      <c r="F1037" s="32" t="s">
        <v>7749</v>
      </c>
      <c r="G1037" s="28" t="s">
        <v>98</v>
      </c>
      <c r="H1037" s="32"/>
      <c r="I1037" s="28" t="s">
        <v>96</v>
      </c>
      <c r="J1037" s="32" t="s">
        <v>616</v>
      </c>
      <c r="K1037" s="28" t="s">
        <v>615</v>
      </c>
      <c r="L1037" s="28" t="s">
        <v>89</v>
      </c>
      <c r="M1037" s="34">
        <v>37811</v>
      </c>
      <c r="N1037" s="34"/>
      <c r="O1037" s="28" t="s">
        <v>10442</v>
      </c>
      <c r="P1037" s="28" t="s">
        <v>10443</v>
      </c>
      <c r="Q1037" s="28" t="s">
        <v>10444</v>
      </c>
      <c r="R1037" s="28"/>
      <c r="S1037" s="28"/>
      <c r="T1037" s="28" t="s">
        <v>10445</v>
      </c>
      <c r="U1037" s="28" t="s">
        <v>10446</v>
      </c>
      <c r="V1037" s="28"/>
      <c r="W1037" s="34">
        <v>43612</v>
      </c>
      <c r="X1037" s="34">
        <v>43642</v>
      </c>
      <c r="Y1037" s="36">
        <v>1436694</v>
      </c>
      <c r="Z1037" s="36"/>
      <c r="AA1037" s="34"/>
      <c r="AB1037" s="32"/>
      <c r="AC1037" s="36"/>
      <c r="AD1037" s="36"/>
      <c r="AE1037" s="28" t="s">
        <v>95</v>
      </c>
      <c r="AF1037" s="40">
        <f t="shared" si="0"/>
        <v>27</v>
      </c>
      <c r="AG1037" s="40">
        <f t="shared" si="1"/>
        <v>5</v>
      </c>
      <c r="AH1037" s="40" t="str">
        <f t="shared" si="2"/>
        <v>569267774275</v>
      </c>
      <c r="AI1037" s="44" t="str">
        <f t="shared" si="3"/>
        <v/>
      </c>
      <c r="AJ1037" s="47" t="str">
        <f>IF(AD1037&lt;10000,IFERROR(VLOOKUP(AH1037,'BK06'!$X$9:$Y$1196,2,0),""),AD1037)</f>
        <v/>
      </c>
      <c r="AK1037" s="49" t="str">
        <f>IFERROR(VLOOKUP(AH1037,'BK06'!$X$9:$Z$1164,3,0),"")</f>
        <v/>
      </c>
      <c r="AL1037" s="40"/>
      <c r="AM1037" s="51" t="str">
        <f t="shared" si="17"/>
        <v>QK co HDBH so 569267774 can phai dong phi 1436694d vao ngay 27/5. Vui long lien he TVV de duoc ho tro thu phi!</v>
      </c>
      <c r="AN1037" s="54" t="str">
        <f t="shared" si="5"/>
        <v>0982531028</v>
      </c>
    </row>
    <row r="1038" spans="1:40" ht="13.5" customHeight="1">
      <c r="A1038" s="25">
        <v>1033</v>
      </c>
      <c r="B1038" s="28" t="s">
        <v>74</v>
      </c>
      <c r="C1038" s="28"/>
      <c r="D1038" s="32" t="s">
        <v>80</v>
      </c>
      <c r="E1038" s="28" t="s">
        <v>82</v>
      </c>
      <c r="F1038" s="32" t="s">
        <v>7749</v>
      </c>
      <c r="G1038" s="28" t="s">
        <v>98</v>
      </c>
      <c r="H1038" s="32"/>
      <c r="I1038" s="28" t="s">
        <v>96</v>
      </c>
      <c r="J1038" s="32" t="s">
        <v>616</v>
      </c>
      <c r="K1038" s="28" t="s">
        <v>615</v>
      </c>
      <c r="L1038" s="28" t="s">
        <v>89</v>
      </c>
      <c r="M1038" s="34">
        <v>37811</v>
      </c>
      <c r="N1038" s="34"/>
      <c r="O1038" s="28" t="s">
        <v>10447</v>
      </c>
      <c r="P1038" s="28" t="s">
        <v>10448</v>
      </c>
      <c r="Q1038" s="28" t="s">
        <v>10449</v>
      </c>
      <c r="R1038" s="28" t="s">
        <v>10450</v>
      </c>
      <c r="S1038" s="28"/>
      <c r="T1038" s="28"/>
      <c r="U1038" s="28" t="s">
        <v>10451</v>
      </c>
      <c r="V1038" s="28"/>
      <c r="W1038" s="34">
        <v>43612</v>
      </c>
      <c r="X1038" s="34">
        <v>43642</v>
      </c>
      <c r="Y1038" s="36">
        <v>1000800</v>
      </c>
      <c r="Z1038" s="36"/>
      <c r="AA1038" s="34"/>
      <c r="AB1038" s="32"/>
      <c r="AC1038" s="36"/>
      <c r="AD1038" s="36"/>
      <c r="AE1038" s="28" t="s">
        <v>180</v>
      </c>
      <c r="AF1038" s="40">
        <f t="shared" si="0"/>
        <v>27</v>
      </c>
      <c r="AG1038" s="40">
        <f t="shared" si="1"/>
        <v>5</v>
      </c>
      <c r="AH1038" s="40" t="str">
        <f t="shared" si="2"/>
        <v>08608700000195275</v>
      </c>
      <c r="AI1038" s="44" t="str">
        <f t="shared" si="3"/>
        <v/>
      </c>
      <c r="AJ1038" s="47" t="str">
        <f>IF(AD1038&lt;10000,IFERROR(VLOOKUP(AH1038,'BK06'!$X$9:$Y$1196,2,0),""),AD1038)</f>
        <v/>
      </c>
      <c r="AK1038" s="49" t="str">
        <f>IFERROR(VLOOKUP(AH1038,'BK06'!$X$9:$Z$1164,3,0),"")</f>
        <v/>
      </c>
      <c r="AL1038" s="40"/>
      <c r="AM1038" s="51" t="str">
        <f t="shared" si="17"/>
        <v>QK co HDBH so 08608700000195 can phai dong phi 1000800d vao ngay 27/5. Vui long lien he TVV de duoc ho tro thu phi!</v>
      </c>
      <c r="AN1038" s="54" t="str">
        <f t="shared" si="5"/>
        <v>0964225909</v>
      </c>
    </row>
    <row r="1039" spans="1:40" ht="13.5" customHeight="1">
      <c r="A1039" s="25">
        <v>1034</v>
      </c>
      <c r="B1039" s="28" t="s">
        <v>74</v>
      </c>
      <c r="C1039" s="28"/>
      <c r="D1039" s="32" t="s">
        <v>80</v>
      </c>
      <c r="E1039" s="28" t="s">
        <v>82</v>
      </c>
      <c r="F1039" s="32" t="s">
        <v>7749</v>
      </c>
      <c r="G1039" s="28" t="s">
        <v>98</v>
      </c>
      <c r="H1039" s="32"/>
      <c r="I1039" s="28" t="s">
        <v>96</v>
      </c>
      <c r="J1039" s="32" t="s">
        <v>616</v>
      </c>
      <c r="K1039" s="28" t="s">
        <v>615</v>
      </c>
      <c r="L1039" s="28" t="s">
        <v>89</v>
      </c>
      <c r="M1039" s="34">
        <v>37811</v>
      </c>
      <c r="N1039" s="34"/>
      <c r="O1039" s="28" t="s">
        <v>10452</v>
      </c>
      <c r="P1039" s="28" t="s">
        <v>10426</v>
      </c>
      <c r="Q1039" s="28" t="s">
        <v>10427</v>
      </c>
      <c r="R1039" s="28"/>
      <c r="S1039" s="28"/>
      <c r="T1039" s="28" t="s">
        <v>10428</v>
      </c>
      <c r="U1039" s="28" t="s">
        <v>10453</v>
      </c>
      <c r="V1039" s="28"/>
      <c r="W1039" s="34">
        <v>43612</v>
      </c>
      <c r="X1039" s="34">
        <v>43642</v>
      </c>
      <c r="Y1039" s="36">
        <v>2000000</v>
      </c>
      <c r="Z1039" s="36"/>
      <c r="AA1039" s="34"/>
      <c r="AB1039" s="32"/>
      <c r="AC1039" s="36"/>
      <c r="AD1039" s="36"/>
      <c r="AE1039" s="28" t="s">
        <v>95</v>
      </c>
      <c r="AF1039" s="40">
        <f t="shared" si="0"/>
        <v>27</v>
      </c>
      <c r="AG1039" s="40">
        <f t="shared" si="1"/>
        <v>5</v>
      </c>
      <c r="AH1039" s="40" t="str">
        <f t="shared" si="2"/>
        <v>568689929275</v>
      </c>
      <c r="AI1039" s="44" t="str">
        <f t="shared" si="3"/>
        <v/>
      </c>
      <c r="AJ1039" s="47" t="str">
        <f>IF(AD1039&lt;10000,IFERROR(VLOOKUP(AH1039,'BK06'!$X$9:$Y$1196,2,0),""),AD1039)</f>
        <v/>
      </c>
      <c r="AK1039" s="49" t="str">
        <f>IFERROR(VLOOKUP(AH1039,'BK06'!$X$9:$Z$1164,3,0),"")</f>
        <v/>
      </c>
      <c r="AL1039" s="40"/>
      <c r="AM1039" s="51" t="str">
        <f t="shared" si="17"/>
        <v>QK co HDBH so 568689929 can phai dong phi 2000000d vao ngay 27/5. Vui long lien he TVV de duoc ho tro thu phi!</v>
      </c>
      <c r="AN1039" s="54" t="str">
        <f t="shared" si="5"/>
        <v>01638950272</v>
      </c>
    </row>
    <row r="1040" spans="1:40" ht="13.5" customHeight="1">
      <c r="A1040" s="25">
        <v>1035</v>
      </c>
      <c r="B1040" s="28" t="s">
        <v>74</v>
      </c>
      <c r="C1040" s="28"/>
      <c r="D1040" s="32" t="s">
        <v>80</v>
      </c>
      <c r="E1040" s="28" t="s">
        <v>82</v>
      </c>
      <c r="F1040" s="32" t="s">
        <v>7749</v>
      </c>
      <c r="G1040" s="28" t="s">
        <v>98</v>
      </c>
      <c r="H1040" s="32"/>
      <c r="I1040" s="28" t="s">
        <v>96</v>
      </c>
      <c r="J1040" s="32" t="s">
        <v>616</v>
      </c>
      <c r="K1040" s="28" t="s">
        <v>615</v>
      </c>
      <c r="L1040" s="28" t="s">
        <v>89</v>
      </c>
      <c r="M1040" s="34">
        <v>37811</v>
      </c>
      <c r="N1040" s="34"/>
      <c r="O1040" s="28" t="s">
        <v>10454</v>
      </c>
      <c r="P1040" s="28" t="s">
        <v>10448</v>
      </c>
      <c r="Q1040" s="28" t="s">
        <v>9937</v>
      </c>
      <c r="R1040" s="28"/>
      <c r="S1040" s="28"/>
      <c r="T1040" s="28" t="s">
        <v>10455</v>
      </c>
      <c r="U1040" s="28" t="s">
        <v>10456</v>
      </c>
      <c r="V1040" s="28"/>
      <c r="W1040" s="34">
        <v>43612</v>
      </c>
      <c r="X1040" s="34">
        <v>43703</v>
      </c>
      <c r="Y1040" s="36">
        <v>3219885</v>
      </c>
      <c r="Z1040" s="36"/>
      <c r="AA1040" s="34"/>
      <c r="AB1040" s="32"/>
      <c r="AC1040" s="36"/>
      <c r="AD1040" s="36"/>
      <c r="AE1040" s="28" t="s">
        <v>95</v>
      </c>
      <c r="AF1040" s="40">
        <f t="shared" si="0"/>
        <v>27</v>
      </c>
      <c r="AG1040" s="40">
        <f t="shared" si="1"/>
        <v>5</v>
      </c>
      <c r="AH1040" s="40" t="str">
        <f t="shared" si="2"/>
        <v>568743050275</v>
      </c>
      <c r="AI1040" s="44" t="str">
        <f t="shared" si="3"/>
        <v/>
      </c>
      <c r="AJ1040" s="47" t="str">
        <f>IF(AD1040&lt;10000,IFERROR(VLOOKUP(AH1040,'BK06'!$X$9:$Y$1196,2,0),""),AD1040)</f>
        <v/>
      </c>
      <c r="AK1040" s="49" t="str">
        <f>IFERROR(VLOOKUP(AH1040,'BK06'!$X$9:$Z$1164,3,0),"")</f>
        <v/>
      </c>
      <c r="AL1040" s="40"/>
      <c r="AM1040" s="51" t="str">
        <f t="shared" si="17"/>
        <v>QK co HDBH so 568743050 can phai dong phi 3219885d vao ngay 27/5. Vui long lien he TVV de duoc ho tro thu phi!</v>
      </c>
      <c r="AN1040" s="54" t="str">
        <f t="shared" si="5"/>
        <v>0978464889</v>
      </c>
    </row>
    <row r="1041" spans="1:40" ht="13.5" customHeight="1">
      <c r="A1041" s="25">
        <v>1036</v>
      </c>
      <c r="B1041" s="28" t="s">
        <v>74</v>
      </c>
      <c r="C1041" s="28"/>
      <c r="D1041" s="32" t="s">
        <v>80</v>
      </c>
      <c r="E1041" s="28" t="s">
        <v>82</v>
      </c>
      <c r="F1041" s="32" t="s">
        <v>7749</v>
      </c>
      <c r="G1041" s="28" t="s">
        <v>98</v>
      </c>
      <c r="H1041" s="32"/>
      <c r="I1041" s="28" t="s">
        <v>96</v>
      </c>
      <c r="J1041" s="32" t="s">
        <v>616</v>
      </c>
      <c r="K1041" s="28" t="s">
        <v>615</v>
      </c>
      <c r="L1041" s="28" t="s">
        <v>89</v>
      </c>
      <c r="M1041" s="34">
        <v>37811</v>
      </c>
      <c r="N1041" s="34"/>
      <c r="O1041" s="28" t="s">
        <v>10457</v>
      </c>
      <c r="P1041" s="28" t="s">
        <v>10458</v>
      </c>
      <c r="Q1041" s="28" t="s">
        <v>10459</v>
      </c>
      <c r="R1041" s="28"/>
      <c r="S1041" s="28"/>
      <c r="T1041" s="28" t="s">
        <v>10460</v>
      </c>
      <c r="U1041" s="28" t="s">
        <v>10461</v>
      </c>
      <c r="V1041" s="28"/>
      <c r="W1041" s="34">
        <v>43614</v>
      </c>
      <c r="X1041" s="34">
        <v>43644</v>
      </c>
      <c r="Y1041" s="36">
        <v>1005000</v>
      </c>
      <c r="Z1041" s="36"/>
      <c r="AA1041" s="34"/>
      <c r="AB1041" s="32"/>
      <c r="AC1041" s="36"/>
      <c r="AD1041" s="36"/>
      <c r="AE1041" s="28" t="s">
        <v>95</v>
      </c>
      <c r="AF1041" s="40">
        <f t="shared" si="0"/>
        <v>29</v>
      </c>
      <c r="AG1041" s="40">
        <f t="shared" si="1"/>
        <v>5</v>
      </c>
      <c r="AH1041" s="40" t="str">
        <f t="shared" si="2"/>
        <v>569270301295</v>
      </c>
      <c r="AI1041" s="44" t="str">
        <f t="shared" si="3"/>
        <v/>
      </c>
      <c r="AJ1041" s="47" t="str">
        <f>IF(AD1041&lt;10000,IFERROR(VLOOKUP(AH1041,'BK06'!$X$9:$Y$1196,2,0),""),AD1041)</f>
        <v/>
      </c>
      <c r="AK1041" s="49" t="str">
        <f>IFERROR(VLOOKUP(AH1041,'BK06'!$X$9:$Z$1164,3,0),"")</f>
        <v/>
      </c>
      <c r="AL1041" s="40"/>
      <c r="AM1041" s="51" t="str">
        <f t="shared" si="17"/>
        <v>QK co HDBH so 569270301 can phai dong phi 1005000d vao ngay 29/5. Vui long lien he TVV de duoc ho tro thu phi!</v>
      </c>
      <c r="AN1041" s="54" t="str">
        <f t="shared" si="5"/>
        <v>0868872445</v>
      </c>
    </row>
    <row r="1042" spans="1:40" ht="13.5" customHeight="1">
      <c r="A1042" s="25">
        <v>1037</v>
      </c>
      <c r="B1042" s="28" t="s">
        <v>74</v>
      </c>
      <c r="C1042" s="28"/>
      <c r="D1042" s="32" t="s">
        <v>80</v>
      </c>
      <c r="E1042" s="28" t="s">
        <v>82</v>
      </c>
      <c r="F1042" s="32" t="s">
        <v>7749</v>
      </c>
      <c r="G1042" s="28" t="s">
        <v>98</v>
      </c>
      <c r="H1042" s="32"/>
      <c r="I1042" s="28" t="s">
        <v>96</v>
      </c>
      <c r="J1042" s="32" t="s">
        <v>626</v>
      </c>
      <c r="K1042" s="28" t="s">
        <v>625</v>
      </c>
      <c r="L1042" s="28" t="s">
        <v>4943</v>
      </c>
      <c r="M1042" s="34">
        <v>40817</v>
      </c>
      <c r="N1042" s="34"/>
      <c r="O1042" s="28" t="s">
        <v>10462</v>
      </c>
      <c r="P1042" s="28" t="s">
        <v>10463</v>
      </c>
      <c r="Q1042" s="28" t="s">
        <v>10464</v>
      </c>
      <c r="R1042" s="28"/>
      <c r="S1042" s="28"/>
      <c r="T1042" s="28"/>
      <c r="U1042" s="28" t="s">
        <v>10465</v>
      </c>
      <c r="V1042" s="28"/>
      <c r="W1042" s="34">
        <v>43540</v>
      </c>
      <c r="X1042" s="34">
        <v>43570</v>
      </c>
      <c r="Y1042" s="36">
        <v>209200</v>
      </c>
      <c r="Z1042" s="36"/>
      <c r="AA1042" s="34"/>
      <c r="AB1042" s="32"/>
      <c r="AC1042" s="36">
        <v>209200</v>
      </c>
      <c r="AD1042" s="36"/>
      <c r="AE1042" s="28" t="s">
        <v>180</v>
      </c>
      <c r="AF1042" s="40">
        <f t="shared" si="0"/>
        <v>16</v>
      </c>
      <c r="AG1042" s="40">
        <f t="shared" si="1"/>
        <v>3</v>
      </c>
      <c r="AH1042" s="40" t="str">
        <f t="shared" si="2"/>
        <v>02301800190921163</v>
      </c>
      <c r="AI1042" s="44">
        <f t="shared" si="3"/>
        <v>209200</v>
      </c>
      <c r="AJ1042" s="47" t="str">
        <f>IF(AD1042&lt;10000,IFERROR(VLOOKUP(AH1042,'BK06'!$X$9:$Y$1196,2,0),""),AD1042)</f>
        <v/>
      </c>
      <c r="AK1042" s="49" t="str">
        <f>IFERROR(VLOOKUP(AH1042,'BK06'!$X$9:$Z$1164,3,0),"")</f>
        <v/>
      </c>
      <c r="AL1042" s="40"/>
      <c r="AM1042" s="51" t="str">
        <f t="shared" si="17"/>
        <v>QK co HDBH so 02301800190921 can phai dong phi 209200d vao ngay 16/3. Vui long lien he TVV de duoc ho tro thu phi!</v>
      </c>
      <c r="AN1042" s="54" t="str">
        <f t="shared" si="5"/>
        <v/>
      </c>
    </row>
    <row r="1043" spans="1:40" ht="13.5" customHeight="1">
      <c r="A1043" s="25">
        <v>1038</v>
      </c>
      <c r="B1043" s="28" t="s">
        <v>74</v>
      </c>
      <c r="C1043" s="28"/>
      <c r="D1043" s="32" t="s">
        <v>80</v>
      </c>
      <c r="E1043" s="28" t="s">
        <v>82</v>
      </c>
      <c r="F1043" s="32" t="s">
        <v>7749</v>
      </c>
      <c r="G1043" s="28" t="s">
        <v>98</v>
      </c>
      <c r="H1043" s="32"/>
      <c r="I1043" s="28" t="s">
        <v>96</v>
      </c>
      <c r="J1043" s="32" t="s">
        <v>626</v>
      </c>
      <c r="K1043" s="28" t="s">
        <v>625</v>
      </c>
      <c r="L1043" s="28" t="s">
        <v>4943</v>
      </c>
      <c r="M1043" s="34">
        <v>40817</v>
      </c>
      <c r="N1043" s="34"/>
      <c r="O1043" s="28" t="s">
        <v>10466</v>
      </c>
      <c r="P1043" s="28" t="s">
        <v>10467</v>
      </c>
      <c r="Q1043" s="28" t="s">
        <v>10468</v>
      </c>
      <c r="R1043" s="28"/>
      <c r="S1043" s="28"/>
      <c r="T1043" s="28"/>
      <c r="U1043" s="28" t="s">
        <v>10469</v>
      </c>
      <c r="V1043" s="28"/>
      <c r="W1043" s="34">
        <v>43553</v>
      </c>
      <c r="X1043" s="34">
        <v>43583</v>
      </c>
      <c r="Y1043" s="36">
        <v>203400</v>
      </c>
      <c r="Z1043" s="36"/>
      <c r="AA1043" s="34"/>
      <c r="AB1043" s="32"/>
      <c r="AC1043" s="36">
        <v>203400</v>
      </c>
      <c r="AD1043" s="36"/>
      <c r="AE1043" s="28" t="s">
        <v>180</v>
      </c>
      <c r="AF1043" s="40">
        <f t="shared" si="0"/>
        <v>29</v>
      </c>
      <c r="AG1043" s="40">
        <f t="shared" si="1"/>
        <v>3</v>
      </c>
      <c r="AH1043" s="40" t="str">
        <f t="shared" si="2"/>
        <v>02301800232706293</v>
      </c>
      <c r="AI1043" s="44">
        <f t="shared" si="3"/>
        <v>203400</v>
      </c>
      <c r="AJ1043" s="47" t="str">
        <f>IF(AD1043&lt;10000,IFERROR(VLOOKUP(AH1043,'BK06'!$X$9:$Y$1196,2,0),""),AD1043)</f>
        <v/>
      </c>
      <c r="AK1043" s="49" t="str">
        <f>IFERROR(VLOOKUP(AH1043,'BK06'!$X$9:$Z$1164,3,0),"")</f>
        <v/>
      </c>
      <c r="AL1043" s="40"/>
      <c r="AM1043" s="51" t="str">
        <f t="shared" si="17"/>
        <v>QK co HDBH so 02301800232706 can phai dong phi 203400d vao ngay 29/3. Vui long lien he TVV de duoc ho tro thu phi!</v>
      </c>
      <c r="AN1043" s="54" t="str">
        <f t="shared" si="5"/>
        <v/>
      </c>
    </row>
    <row r="1044" spans="1:40" ht="13.5" customHeight="1">
      <c r="A1044" s="25">
        <v>1039</v>
      </c>
      <c r="B1044" s="28" t="s">
        <v>74</v>
      </c>
      <c r="C1044" s="28"/>
      <c r="D1044" s="32" t="s">
        <v>80</v>
      </c>
      <c r="E1044" s="28" t="s">
        <v>82</v>
      </c>
      <c r="F1044" s="32" t="s">
        <v>7749</v>
      </c>
      <c r="G1044" s="28" t="s">
        <v>98</v>
      </c>
      <c r="H1044" s="32"/>
      <c r="I1044" s="28" t="s">
        <v>96</v>
      </c>
      <c r="J1044" s="32" t="s">
        <v>626</v>
      </c>
      <c r="K1044" s="28" t="s">
        <v>625</v>
      </c>
      <c r="L1044" s="28" t="s">
        <v>4943</v>
      </c>
      <c r="M1044" s="34">
        <v>40817</v>
      </c>
      <c r="N1044" s="34"/>
      <c r="O1044" s="28" t="s">
        <v>629</v>
      </c>
      <c r="P1044" s="28" t="s">
        <v>630</v>
      </c>
      <c r="Q1044" s="28" t="s">
        <v>10470</v>
      </c>
      <c r="R1044" s="28"/>
      <c r="S1044" s="28"/>
      <c r="T1044" s="28" t="s">
        <v>10471</v>
      </c>
      <c r="U1044" s="28" t="s">
        <v>628</v>
      </c>
      <c r="V1044" s="28"/>
      <c r="W1044" s="34">
        <v>43556</v>
      </c>
      <c r="X1044" s="34">
        <v>43646</v>
      </c>
      <c r="Y1044" s="36">
        <v>1793623</v>
      </c>
      <c r="Z1044" s="36">
        <v>1793623</v>
      </c>
      <c r="AA1044" s="34">
        <v>43587</v>
      </c>
      <c r="AB1044" s="32"/>
      <c r="AC1044" s="36">
        <v>1793623</v>
      </c>
      <c r="AD1044" s="36"/>
      <c r="AE1044" s="28" t="s">
        <v>95</v>
      </c>
      <c r="AF1044" s="40">
        <f t="shared" si="0"/>
        <v>1</v>
      </c>
      <c r="AG1044" s="40">
        <f t="shared" si="1"/>
        <v>4</v>
      </c>
      <c r="AH1044" s="40" t="str">
        <f t="shared" si="2"/>
        <v>56837305314</v>
      </c>
      <c r="AI1044" s="44">
        <f t="shared" si="3"/>
        <v>1793623</v>
      </c>
      <c r="AJ1044" s="47">
        <f>IF(AD1044&lt;10000,IFERROR(VLOOKUP(AH1044,'BK06'!$X$9:$Y$1196,2,0),""),AD1044)</f>
        <v>1793623</v>
      </c>
      <c r="AK1044" s="49" t="str">
        <f>IFERROR(VLOOKUP(AH1044,'BK06'!$X$9:$Z$1164,3,0),"")</f>
        <v>AC/018P-0349512</v>
      </c>
      <c r="AL1044" s="40"/>
      <c r="AM1044" s="51" t="str">
        <f t="shared" si="17"/>
        <v>QK co HDBH so 568373053 can phai dong phi 1793623d vao ngay 1/4. Vui long lien he TVV de duoc ho tro thu phi!</v>
      </c>
      <c r="AN1044" s="54" t="str">
        <f t="shared" si="5"/>
        <v>0982949562</v>
      </c>
    </row>
    <row r="1045" spans="1:40" ht="13.5" customHeight="1">
      <c r="A1045" s="25">
        <v>1040</v>
      </c>
      <c r="B1045" s="28" t="s">
        <v>74</v>
      </c>
      <c r="C1045" s="28"/>
      <c r="D1045" s="32" t="s">
        <v>80</v>
      </c>
      <c r="E1045" s="28" t="s">
        <v>82</v>
      </c>
      <c r="F1045" s="32" t="s">
        <v>7749</v>
      </c>
      <c r="G1045" s="28" t="s">
        <v>98</v>
      </c>
      <c r="H1045" s="32"/>
      <c r="I1045" s="28" t="s">
        <v>96</v>
      </c>
      <c r="J1045" s="32" t="s">
        <v>626</v>
      </c>
      <c r="K1045" s="28" t="s">
        <v>625</v>
      </c>
      <c r="L1045" s="28" t="s">
        <v>4943</v>
      </c>
      <c r="M1045" s="34">
        <v>40817</v>
      </c>
      <c r="N1045" s="34"/>
      <c r="O1045" s="28" t="s">
        <v>634</v>
      </c>
      <c r="P1045" s="28" t="s">
        <v>635</v>
      </c>
      <c r="Q1045" s="28" t="s">
        <v>10472</v>
      </c>
      <c r="R1045" s="28"/>
      <c r="S1045" s="28"/>
      <c r="T1045" s="28"/>
      <c r="U1045" s="28" t="s">
        <v>632</v>
      </c>
      <c r="V1045" s="28" t="s">
        <v>632</v>
      </c>
      <c r="W1045" s="34">
        <v>43564</v>
      </c>
      <c r="X1045" s="34">
        <v>43929</v>
      </c>
      <c r="Y1045" s="36">
        <v>5198900</v>
      </c>
      <c r="Z1045" s="36">
        <v>5198900</v>
      </c>
      <c r="AA1045" s="34">
        <v>43609</v>
      </c>
      <c r="AB1045" s="32"/>
      <c r="AC1045" s="36">
        <v>5198900</v>
      </c>
      <c r="AD1045" s="36"/>
      <c r="AE1045" s="28" t="s">
        <v>180</v>
      </c>
      <c r="AF1045" s="40">
        <f t="shared" si="0"/>
        <v>9</v>
      </c>
      <c r="AG1045" s="40">
        <f t="shared" si="1"/>
        <v>4</v>
      </c>
      <c r="AH1045" s="40" t="str">
        <f t="shared" si="2"/>
        <v>0390180000228794</v>
      </c>
      <c r="AI1045" s="44">
        <f t="shared" si="3"/>
        <v>5198900</v>
      </c>
      <c r="AJ1045" s="47">
        <f>IF(AD1045&lt;10000,IFERROR(VLOOKUP(AH1045,'BK06'!$X$9:$Y$1196,2,0),""),AD1045)</f>
        <v>5198900</v>
      </c>
      <c r="AK1045" s="49" t="str">
        <f>IFERROR(VLOOKUP(AH1045,'BK06'!$X$9:$Z$1164,3,0),"")</f>
        <v>AC/018P-0349526</v>
      </c>
      <c r="AL1045" s="40"/>
      <c r="AM1045" s="51" t="str">
        <f t="shared" si="17"/>
        <v>QK co HDBH so 03901800002287 can phai dong phi 5198900d vao ngay 9/4. Vui long lien he TVV de duoc ho tro thu phi!</v>
      </c>
      <c r="AN1045" s="54" t="str">
        <f t="shared" si="5"/>
        <v/>
      </c>
    </row>
    <row r="1046" spans="1:40" ht="13.5" customHeight="1">
      <c r="A1046" s="25">
        <v>1041</v>
      </c>
      <c r="B1046" s="28" t="s">
        <v>74</v>
      </c>
      <c r="C1046" s="28"/>
      <c r="D1046" s="32" t="s">
        <v>80</v>
      </c>
      <c r="E1046" s="28" t="s">
        <v>82</v>
      </c>
      <c r="F1046" s="32" t="s">
        <v>7749</v>
      </c>
      <c r="G1046" s="28" t="s">
        <v>98</v>
      </c>
      <c r="H1046" s="32"/>
      <c r="I1046" s="28" t="s">
        <v>96</v>
      </c>
      <c r="J1046" s="32" t="s">
        <v>626</v>
      </c>
      <c r="K1046" s="28" t="s">
        <v>625</v>
      </c>
      <c r="L1046" s="28" t="s">
        <v>4943</v>
      </c>
      <c r="M1046" s="34">
        <v>40817</v>
      </c>
      <c r="N1046" s="34"/>
      <c r="O1046" s="28" t="s">
        <v>640</v>
      </c>
      <c r="P1046" s="28" t="s">
        <v>641</v>
      </c>
      <c r="Q1046" s="28" t="s">
        <v>10473</v>
      </c>
      <c r="R1046" s="28"/>
      <c r="S1046" s="28"/>
      <c r="T1046" s="28" t="s">
        <v>10474</v>
      </c>
      <c r="U1046" s="28" t="s">
        <v>639</v>
      </c>
      <c r="V1046" s="28"/>
      <c r="W1046" s="34">
        <v>43565</v>
      </c>
      <c r="X1046" s="34">
        <v>43655</v>
      </c>
      <c r="Y1046" s="36">
        <v>1500000</v>
      </c>
      <c r="Z1046" s="36">
        <v>1500000</v>
      </c>
      <c r="AA1046" s="34">
        <v>43591</v>
      </c>
      <c r="AB1046" s="32"/>
      <c r="AC1046" s="36">
        <v>1500000</v>
      </c>
      <c r="AD1046" s="36"/>
      <c r="AE1046" s="28" t="s">
        <v>95</v>
      </c>
      <c r="AF1046" s="40">
        <f t="shared" si="0"/>
        <v>10</v>
      </c>
      <c r="AG1046" s="40">
        <f t="shared" si="1"/>
        <v>4</v>
      </c>
      <c r="AH1046" s="40" t="str">
        <f t="shared" si="2"/>
        <v>568124017104</v>
      </c>
      <c r="AI1046" s="44">
        <f t="shared" si="3"/>
        <v>1500000</v>
      </c>
      <c r="AJ1046" s="47">
        <f>IF(AD1046&lt;10000,IFERROR(VLOOKUP(AH1046,'BK06'!$X$9:$Y$1196,2,0),""),AD1046)</f>
        <v>1500000</v>
      </c>
      <c r="AK1046" s="49" t="str">
        <f>IFERROR(VLOOKUP(AH1046,'BK06'!$X$9:$Z$1164,3,0),"")</f>
        <v>AC/018P-0349531</v>
      </c>
      <c r="AL1046" s="40"/>
      <c r="AM1046" s="51" t="str">
        <f t="shared" si="17"/>
        <v>QK co HDBH so 568124017 can phai dong phi 1500000d vao ngay 10/4. Vui long lien he TVV de duoc ho tro thu phi!</v>
      </c>
      <c r="AN1046" s="54" t="str">
        <f t="shared" si="5"/>
        <v>0912900128</v>
      </c>
    </row>
    <row r="1047" spans="1:40" ht="13.5" customHeight="1">
      <c r="A1047" s="25">
        <v>1042</v>
      </c>
      <c r="B1047" s="28" t="s">
        <v>74</v>
      </c>
      <c r="C1047" s="28"/>
      <c r="D1047" s="32" t="s">
        <v>80</v>
      </c>
      <c r="E1047" s="28" t="s">
        <v>82</v>
      </c>
      <c r="F1047" s="32" t="s">
        <v>7749</v>
      </c>
      <c r="G1047" s="28" t="s">
        <v>98</v>
      </c>
      <c r="H1047" s="32"/>
      <c r="I1047" s="28" t="s">
        <v>96</v>
      </c>
      <c r="J1047" s="32" t="s">
        <v>626</v>
      </c>
      <c r="K1047" s="28" t="s">
        <v>625</v>
      </c>
      <c r="L1047" s="28" t="s">
        <v>4943</v>
      </c>
      <c r="M1047" s="34">
        <v>40817</v>
      </c>
      <c r="N1047" s="34"/>
      <c r="O1047" s="28" t="s">
        <v>10475</v>
      </c>
      <c r="P1047" s="28" t="s">
        <v>10476</v>
      </c>
      <c r="Q1047" s="28" t="s">
        <v>10477</v>
      </c>
      <c r="R1047" s="28"/>
      <c r="S1047" s="28"/>
      <c r="T1047" s="28" t="s">
        <v>10478</v>
      </c>
      <c r="U1047" s="28" t="s">
        <v>10479</v>
      </c>
      <c r="V1047" s="28"/>
      <c r="W1047" s="34">
        <v>43570</v>
      </c>
      <c r="X1047" s="34">
        <v>43935</v>
      </c>
      <c r="Y1047" s="36">
        <v>5099730</v>
      </c>
      <c r="Z1047" s="36"/>
      <c r="AA1047" s="34"/>
      <c r="AB1047" s="32"/>
      <c r="AC1047" s="36">
        <v>5099730</v>
      </c>
      <c r="AD1047" s="36"/>
      <c r="AE1047" s="28" t="s">
        <v>95</v>
      </c>
      <c r="AF1047" s="40">
        <f t="shared" si="0"/>
        <v>15</v>
      </c>
      <c r="AG1047" s="40">
        <f t="shared" si="1"/>
        <v>4</v>
      </c>
      <c r="AH1047" s="40" t="str">
        <f t="shared" si="2"/>
        <v>568227159154</v>
      </c>
      <c r="AI1047" s="44">
        <f t="shared" si="3"/>
        <v>5099730</v>
      </c>
      <c r="AJ1047" s="47" t="str">
        <f>IF(AD1047&lt;10000,IFERROR(VLOOKUP(AH1047,'BK06'!$X$9:$Y$1196,2,0),""),AD1047)</f>
        <v/>
      </c>
      <c r="AK1047" s="49" t="str">
        <f>IFERROR(VLOOKUP(AH1047,'BK06'!$X$9:$Z$1164,3,0),"")</f>
        <v/>
      </c>
      <c r="AL1047" s="40"/>
      <c r="AM1047" s="51" t="str">
        <f t="shared" si="17"/>
        <v>QK co HDBH so 568227159 can phai dong phi 5099730d vao ngay 15/4. Vui long lien he TVV de duoc ho tro thu phi!</v>
      </c>
      <c r="AN1047" s="54" t="str">
        <f t="shared" si="5"/>
        <v>01688812241</v>
      </c>
    </row>
    <row r="1048" spans="1:40" ht="13.5" customHeight="1">
      <c r="A1048" s="25">
        <v>1043</v>
      </c>
      <c r="B1048" s="28" t="s">
        <v>74</v>
      </c>
      <c r="C1048" s="28"/>
      <c r="D1048" s="32" t="s">
        <v>80</v>
      </c>
      <c r="E1048" s="28" t="s">
        <v>82</v>
      </c>
      <c r="F1048" s="32" t="s">
        <v>7749</v>
      </c>
      <c r="G1048" s="28" t="s">
        <v>98</v>
      </c>
      <c r="H1048" s="32"/>
      <c r="I1048" s="28" t="s">
        <v>96</v>
      </c>
      <c r="J1048" s="32" t="s">
        <v>626</v>
      </c>
      <c r="K1048" s="28" t="s">
        <v>625</v>
      </c>
      <c r="L1048" s="28" t="s">
        <v>4943</v>
      </c>
      <c r="M1048" s="34">
        <v>40817</v>
      </c>
      <c r="N1048" s="34"/>
      <c r="O1048" s="28" t="s">
        <v>10462</v>
      </c>
      <c r="P1048" s="28" t="s">
        <v>10463</v>
      </c>
      <c r="Q1048" s="28" t="s">
        <v>10464</v>
      </c>
      <c r="R1048" s="28"/>
      <c r="S1048" s="28"/>
      <c r="T1048" s="28"/>
      <c r="U1048" s="28" t="s">
        <v>10480</v>
      </c>
      <c r="V1048" s="28"/>
      <c r="W1048" s="34">
        <v>43571</v>
      </c>
      <c r="X1048" s="34">
        <v>43600</v>
      </c>
      <c r="Y1048" s="36">
        <v>209200</v>
      </c>
      <c r="Z1048" s="36"/>
      <c r="AA1048" s="34"/>
      <c r="AB1048" s="32"/>
      <c r="AC1048" s="36">
        <v>209200</v>
      </c>
      <c r="AD1048" s="36"/>
      <c r="AE1048" s="28" t="s">
        <v>180</v>
      </c>
      <c r="AF1048" s="40">
        <f t="shared" si="0"/>
        <v>16</v>
      </c>
      <c r="AG1048" s="40">
        <f t="shared" si="1"/>
        <v>4</v>
      </c>
      <c r="AH1048" s="40" t="str">
        <f t="shared" si="2"/>
        <v>02301800190921164</v>
      </c>
      <c r="AI1048" s="44">
        <f t="shared" si="3"/>
        <v>209200</v>
      </c>
      <c r="AJ1048" s="47" t="str">
        <f>IF(AD1048&lt;10000,IFERROR(VLOOKUP(AH1048,'BK06'!$X$9:$Y$1196,2,0),""),AD1048)</f>
        <v/>
      </c>
      <c r="AK1048" s="49" t="str">
        <f>IFERROR(VLOOKUP(AH1048,'BK06'!$X$9:$Z$1164,3,0),"")</f>
        <v/>
      </c>
      <c r="AL1048" s="40"/>
      <c r="AM1048" s="51" t="str">
        <f t="shared" si="17"/>
        <v>QK co HDBH so 02301800190921 can phai dong phi 209200d vao ngay 16/4. Vui long lien he TVV de duoc ho tro thu phi!</v>
      </c>
      <c r="AN1048" s="54" t="str">
        <f t="shared" si="5"/>
        <v/>
      </c>
    </row>
    <row r="1049" spans="1:40" ht="13.5" customHeight="1">
      <c r="A1049" s="25">
        <v>1044</v>
      </c>
      <c r="B1049" s="28" t="s">
        <v>74</v>
      </c>
      <c r="C1049" s="28"/>
      <c r="D1049" s="32" t="s">
        <v>80</v>
      </c>
      <c r="E1049" s="28" t="s">
        <v>82</v>
      </c>
      <c r="F1049" s="32" t="s">
        <v>7749</v>
      </c>
      <c r="G1049" s="28" t="s">
        <v>98</v>
      </c>
      <c r="H1049" s="32"/>
      <c r="I1049" s="28" t="s">
        <v>96</v>
      </c>
      <c r="J1049" s="32" t="s">
        <v>626</v>
      </c>
      <c r="K1049" s="28" t="s">
        <v>625</v>
      </c>
      <c r="L1049" s="28" t="s">
        <v>4943</v>
      </c>
      <c r="M1049" s="34">
        <v>40817</v>
      </c>
      <c r="N1049" s="34"/>
      <c r="O1049" s="28" t="s">
        <v>648</v>
      </c>
      <c r="P1049" s="28" t="s">
        <v>649</v>
      </c>
      <c r="Q1049" s="28" t="s">
        <v>10481</v>
      </c>
      <c r="R1049" s="28"/>
      <c r="S1049" s="28" t="s">
        <v>10482</v>
      </c>
      <c r="T1049" s="28"/>
      <c r="U1049" s="28" t="s">
        <v>647</v>
      </c>
      <c r="V1049" s="28"/>
      <c r="W1049" s="34">
        <v>43571</v>
      </c>
      <c r="X1049" s="34">
        <v>43753</v>
      </c>
      <c r="Y1049" s="36">
        <v>5000000</v>
      </c>
      <c r="Z1049" s="36">
        <v>5000000</v>
      </c>
      <c r="AA1049" s="34">
        <v>43609</v>
      </c>
      <c r="AB1049" s="32"/>
      <c r="AC1049" s="36">
        <v>5000000</v>
      </c>
      <c r="AD1049" s="36"/>
      <c r="AE1049" s="28" t="s">
        <v>95</v>
      </c>
      <c r="AF1049" s="40">
        <f t="shared" si="0"/>
        <v>16</v>
      </c>
      <c r="AG1049" s="40">
        <f t="shared" si="1"/>
        <v>4</v>
      </c>
      <c r="AH1049" s="40" t="str">
        <f t="shared" si="2"/>
        <v>568227062164</v>
      </c>
      <c r="AI1049" s="44">
        <f t="shared" si="3"/>
        <v>5000000</v>
      </c>
      <c r="AJ1049" s="47">
        <f>IF(AD1049&lt;10000,IFERROR(VLOOKUP(AH1049,'BK06'!$X$9:$Y$1196,2,0),""),AD1049)</f>
        <v>5000000</v>
      </c>
      <c r="AK1049" s="49" t="str">
        <f>IFERROR(VLOOKUP(AH1049,'BK06'!$X$9:$Z$1164,3,0),"")</f>
        <v>AC/018P-0349539</v>
      </c>
      <c r="AL1049" s="40"/>
      <c r="AM1049" s="51" t="str">
        <f t="shared" si="17"/>
        <v>QK co HDBH so 568227062 can phai dong phi 5000000d vao ngay 16/4. Vui long lien he TVV de duoc ho tro thu phi!</v>
      </c>
      <c r="AN1049" s="54" t="str">
        <f t="shared" si="5"/>
        <v>0975701530</v>
      </c>
    </row>
    <row r="1050" spans="1:40" ht="13.5" customHeight="1">
      <c r="A1050" s="25">
        <v>1045</v>
      </c>
      <c r="B1050" s="28" t="s">
        <v>74</v>
      </c>
      <c r="C1050" s="28"/>
      <c r="D1050" s="32" t="s">
        <v>80</v>
      </c>
      <c r="E1050" s="28" t="s">
        <v>82</v>
      </c>
      <c r="F1050" s="32" t="s">
        <v>7749</v>
      </c>
      <c r="G1050" s="28" t="s">
        <v>98</v>
      </c>
      <c r="H1050" s="32"/>
      <c r="I1050" s="28" t="s">
        <v>96</v>
      </c>
      <c r="J1050" s="32" t="s">
        <v>626</v>
      </c>
      <c r="K1050" s="28" t="s">
        <v>625</v>
      </c>
      <c r="L1050" s="28" t="s">
        <v>4943</v>
      </c>
      <c r="M1050" s="34">
        <v>40817</v>
      </c>
      <c r="N1050" s="34"/>
      <c r="O1050" s="28" t="s">
        <v>10483</v>
      </c>
      <c r="P1050" s="28" t="s">
        <v>10484</v>
      </c>
      <c r="Q1050" s="28" t="s">
        <v>10477</v>
      </c>
      <c r="R1050" s="28"/>
      <c r="S1050" s="28"/>
      <c r="T1050" s="28" t="s">
        <v>10485</v>
      </c>
      <c r="U1050" s="28" t="s">
        <v>10486</v>
      </c>
      <c r="V1050" s="28"/>
      <c r="W1050" s="34">
        <v>43576</v>
      </c>
      <c r="X1050" s="34">
        <v>43758</v>
      </c>
      <c r="Y1050" s="36">
        <v>5000000</v>
      </c>
      <c r="Z1050" s="36"/>
      <c r="AA1050" s="34"/>
      <c r="AB1050" s="32"/>
      <c r="AC1050" s="36">
        <v>5000000</v>
      </c>
      <c r="AD1050" s="36"/>
      <c r="AE1050" s="28" t="s">
        <v>95</v>
      </c>
      <c r="AF1050" s="40">
        <f t="shared" si="0"/>
        <v>21</v>
      </c>
      <c r="AG1050" s="40">
        <f t="shared" si="1"/>
        <v>4</v>
      </c>
      <c r="AH1050" s="40" t="str">
        <f t="shared" si="2"/>
        <v>568305070214</v>
      </c>
      <c r="AI1050" s="44">
        <f t="shared" si="3"/>
        <v>5000000</v>
      </c>
      <c r="AJ1050" s="47" t="str">
        <f>IF(AD1050&lt;10000,IFERROR(VLOOKUP(AH1050,'BK06'!$X$9:$Y$1196,2,0),""),AD1050)</f>
        <v/>
      </c>
      <c r="AK1050" s="49" t="str">
        <f>IFERROR(VLOOKUP(AH1050,'BK06'!$X$9:$Z$1164,3,0),"")</f>
        <v/>
      </c>
      <c r="AL1050" s="40"/>
      <c r="AM1050" s="51" t="str">
        <f t="shared" si="17"/>
        <v>QK co HDBH so 568305070 can phai dong phi 5000000d vao ngay 21/4. Vui long lien he TVV de duoc ho tro thu phi!</v>
      </c>
      <c r="AN1050" s="54" t="str">
        <f t="shared" si="5"/>
        <v>0982 018 972</v>
      </c>
    </row>
    <row r="1051" spans="1:40" ht="13.5" customHeight="1">
      <c r="A1051" s="25">
        <v>1046</v>
      </c>
      <c r="B1051" s="28" t="s">
        <v>74</v>
      </c>
      <c r="C1051" s="28"/>
      <c r="D1051" s="32" t="s">
        <v>80</v>
      </c>
      <c r="E1051" s="28" t="s">
        <v>82</v>
      </c>
      <c r="F1051" s="32" t="s">
        <v>7749</v>
      </c>
      <c r="G1051" s="28" t="s">
        <v>98</v>
      </c>
      <c r="H1051" s="32"/>
      <c r="I1051" s="28" t="s">
        <v>96</v>
      </c>
      <c r="J1051" s="32" t="s">
        <v>626</v>
      </c>
      <c r="K1051" s="28" t="s">
        <v>625</v>
      </c>
      <c r="L1051" s="28" t="s">
        <v>4943</v>
      </c>
      <c r="M1051" s="34">
        <v>40817</v>
      </c>
      <c r="N1051" s="34"/>
      <c r="O1051" s="28" t="s">
        <v>10487</v>
      </c>
      <c r="P1051" s="28" t="s">
        <v>10488</v>
      </c>
      <c r="Q1051" s="28" t="s">
        <v>9665</v>
      </c>
      <c r="R1051" s="28"/>
      <c r="S1051" s="28"/>
      <c r="T1051" s="28" t="s">
        <v>10489</v>
      </c>
      <c r="U1051" s="28" t="s">
        <v>10490</v>
      </c>
      <c r="V1051" s="28"/>
      <c r="W1051" s="34">
        <v>43580</v>
      </c>
      <c r="X1051" s="34">
        <v>43609</v>
      </c>
      <c r="Y1051" s="36">
        <v>1250000</v>
      </c>
      <c r="Z1051" s="36"/>
      <c r="AA1051" s="34"/>
      <c r="AB1051" s="32"/>
      <c r="AC1051" s="36">
        <v>1250000</v>
      </c>
      <c r="AD1051" s="36"/>
      <c r="AE1051" s="28" t="s">
        <v>95</v>
      </c>
      <c r="AF1051" s="40">
        <f t="shared" si="0"/>
        <v>25</v>
      </c>
      <c r="AG1051" s="40">
        <f t="shared" si="1"/>
        <v>4</v>
      </c>
      <c r="AH1051" s="40" t="str">
        <f t="shared" si="2"/>
        <v>569111689254</v>
      </c>
      <c r="AI1051" s="44">
        <f t="shared" si="3"/>
        <v>1250000</v>
      </c>
      <c r="AJ1051" s="47" t="str">
        <f>IF(AD1051&lt;10000,IFERROR(VLOOKUP(AH1051,'BK06'!$X$9:$Y$1196,2,0),""),AD1051)</f>
        <v/>
      </c>
      <c r="AK1051" s="49" t="str">
        <f>IFERROR(VLOOKUP(AH1051,'BK06'!$X$9:$Z$1164,3,0),"")</f>
        <v/>
      </c>
      <c r="AL1051" s="40"/>
      <c r="AM1051" s="51"/>
      <c r="AN1051" s="54" t="str">
        <f t="shared" si="5"/>
        <v>0947060660</v>
      </c>
    </row>
    <row r="1052" spans="1:40" ht="13.5" customHeight="1">
      <c r="A1052" s="25">
        <v>1047</v>
      </c>
      <c r="B1052" s="28" t="s">
        <v>74</v>
      </c>
      <c r="C1052" s="28"/>
      <c r="D1052" s="32" t="s">
        <v>80</v>
      </c>
      <c r="E1052" s="28" t="s">
        <v>82</v>
      </c>
      <c r="F1052" s="32" t="s">
        <v>7749</v>
      </c>
      <c r="G1052" s="28" t="s">
        <v>98</v>
      </c>
      <c r="H1052" s="32"/>
      <c r="I1052" s="28" t="s">
        <v>96</v>
      </c>
      <c r="J1052" s="32" t="s">
        <v>626</v>
      </c>
      <c r="K1052" s="28" t="s">
        <v>625</v>
      </c>
      <c r="L1052" s="28" t="s">
        <v>4943</v>
      </c>
      <c r="M1052" s="34">
        <v>40817</v>
      </c>
      <c r="N1052" s="34"/>
      <c r="O1052" s="28" t="s">
        <v>10491</v>
      </c>
      <c r="P1052" s="28" t="s">
        <v>10492</v>
      </c>
      <c r="Q1052" s="28" t="s">
        <v>10493</v>
      </c>
      <c r="R1052" s="28"/>
      <c r="S1052" s="28"/>
      <c r="T1052" s="28" t="s">
        <v>10494</v>
      </c>
      <c r="U1052" s="28" t="s">
        <v>10495</v>
      </c>
      <c r="V1052" s="28"/>
      <c r="W1052" s="34">
        <v>43580</v>
      </c>
      <c r="X1052" s="34">
        <v>43945</v>
      </c>
      <c r="Y1052" s="36">
        <v>25011320</v>
      </c>
      <c r="Z1052" s="36"/>
      <c r="AA1052" s="34"/>
      <c r="AB1052" s="32"/>
      <c r="AC1052" s="36">
        <v>25011320</v>
      </c>
      <c r="AD1052" s="36"/>
      <c r="AE1052" s="28" t="s">
        <v>95</v>
      </c>
      <c r="AF1052" s="40">
        <f t="shared" si="0"/>
        <v>25</v>
      </c>
      <c r="AG1052" s="40">
        <f t="shared" si="1"/>
        <v>4</v>
      </c>
      <c r="AH1052" s="40" t="str">
        <f t="shared" si="2"/>
        <v>569017443254</v>
      </c>
      <c r="AI1052" s="44">
        <f t="shared" si="3"/>
        <v>25011320</v>
      </c>
      <c r="AJ1052" s="47" t="str">
        <f>IF(AD1052&lt;10000,IFERROR(VLOOKUP(AH1052,'BK06'!$X$9:$Y$1196,2,0),""),AD1052)</f>
        <v/>
      </c>
      <c r="AK1052" s="49" t="str">
        <f>IFERROR(VLOOKUP(AH1052,'BK06'!$X$9:$Z$1164,3,0),"")</f>
        <v/>
      </c>
      <c r="AL1052" s="40"/>
      <c r="AM1052" s="51" t="str">
        <f>CONCATENATE("QK co HDBH so ",O1052," can phai dong phi ",Y1052,"d vao ngay ",AF1052,"/",AG1052,". Vui long lien he TVV de duoc ho tro thu phi","!")</f>
        <v>QK co HDBH so 569017443 can phai dong phi 25011320d vao ngay 25/4. Vui long lien he TVV de duoc ho tro thu phi!</v>
      </c>
      <c r="AN1052" s="54" t="str">
        <f t="shared" si="5"/>
        <v>01696122988</v>
      </c>
    </row>
    <row r="1053" spans="1:40" ht="13.5" customHeight="1">
      <c r="A1053" s="25">
        <v>1048</v>
      </c>
      <c r="B1053" s="28" t="s">
        <v>74</v>
      </c>
      <c r="C1053" s="28"/>
      <c r="D1053" s="32" t="s">
        <v>80</v>
      </c>
      <c r="E1053" s="28" t="s">
        <v>82</v>
      </c>
      <c r="F1053" s="32" t="s">
        <v>7749</v>
      </c>
      <c r="G1053" s="28" t="s">
        <v>98</v>
      </c>
      <c r="H1053" s="32"/>
      <c r="I1053" s="28" t="s">
        <v>96</v>
      </c>
      <c r="J1053" s="32" t="s">
        <v>626</v>
      </c>
      <c r="K1053" s="28" t="s">
        <v>625</v>
      </c>
      <c r="L1053" s="28" t="s">
        <v>4943</v>
      </c>
      <c r="M1053" s="34">
        <v>40817</v>
      </c>
      <c r="N1053" s="34"/>
      <c r="O1053" s="28" t="s">
        <v>10496</v>
      </c>
      <c r="P1053" s="28" t="s">
        <v>10497</v>
      </c>
      <c r="Q1053" s="28" t="s">
        <v>10498</v>
      </c>
      <c r="R1053" s="28"/>
      <c r="S1053" s="28"/>
      <c r="T1053" s="28" t="s">
        <v>10499</v>
      </c>
      <c r="U1053" s="28" t="s">
        <v>10500</v>
      </c>
      <c r="V1053" s="28"/>
      <c r="W1053" s="34">
        <v>43583</v>
      </c>
      <c r="X1053" s="34">
        <v>43612</v>
      </c>
      <c r="Y1053" s="36">
        <v>500000</v>
      </c>
      <c r="Z1053" s="36"/>
      <c r="AA1053" s="34"/>
      <c r="AB1053" s="32"/>
      <c r="AC1053" s="36">
        <v>500000</v>
      </c>
      <c r="AD1053" s="36"/>
      <c r="AE1053" s="28" t="s">
        <v>95</v>
      </c>
      <c r="AF1053" s="40">
        <f t="shared" si="0"/>
        <v>28</v>
      </c>
      <c r="AG1053" s="40">
        <f t="shared" si="1"/>
        <v>4</v>
      </c>
      <c r="AH1053" s="40" t="str">
        <f t="shared" si="2"/>
        <v>568676105284</v>
      </c>
      <c r="AI1053" s="44">
        <f t="shared" si="3"/>
        <v>500000</v>
      </c>
      <c r="AJ1053" s="47" t="str">
        <f>IF(AD1053&lt;10000,IFERROR(VLOOKUP(AH1053,'BK06'!$X$9:$Y$1196,2,0),""),AD1053)</f>
        <v/>
      </c>
      <c r="AK1053" s="49" t="str">
        <f>IFERROR(VLOOKUP(AH1053,'BK06'!$X$9:$Z$1164,3,0),"")</f>
        <v/>
      </c>
      <c r="AL1053" s="40"/>
      <c r="AM1053" s="51"/>
      <c r="AN1053" s="54" t="str">
        <f t="shared" si="5"/>
        <v>0962323680</v>
      </c>
    </row>
    <row r="1054" spans="1:40" ht="13.5" customHeight="1">
      <c r="A1054" s="25">
        <v>1049</v>
      </c>
      <c r="B1054" s="28" t="s">
        <v>74</v>
      </c>
      <c r="C1054" s="28"/>
      <c r="D1054" s="32" t="s">
        <v>80</v>
      </c>
      <c r="E1054" s="28" t="s">
        <v>82</v>
      </c>
      <c r="F1054" s="32" t="s">
        <v>7749</v>
      </c>
      <c r="G1054" s="28" t="s">
        <v>98</v>
      </c>
      <c r="H1054" s="32"/>
      <c r="I1054" s="28" t="s">
        <v>96</v>
      </c>
      <c r="J1054" s="32" t="s">
        <v>626</v>
      </c>
      <c r="K1054" s="28" t="s">
        <v>625</v>
      </c>
      <c r="L1054" s="28" t="s">
        <v>4943</v>
      </c>
      <c r="M1054" s="34">
        <v>40817</v>
      </c>
      <c r="N1054" s="34"/>
      <c r="O1054" s="28" t="s">
        <v>10501</v>
      </c>
      <c r="P1054" s="28" t="s">
        <v>10497</v>
      </c>
      <c r="Q1054" s="28" t="s">
        <v>10498</v>
      </c>
      <c r="R1054" s="28"/>
      <c r="S1054" s="28"/>
      <c r="T1054" s="28" t="s">
        <v>10499</v>
      </c>
      <c r="U1054" s="28" t="s">
        <v>10502</v>
      </c>
      <c r="V1054" s="28"/>
      <c r="W1054" s="34">
        <v>43583</v>
      </c>
      <c r="X1054" s="34">
        <v>43612</v>
      </c>
      <c r="Y1054" s="36">
        <v>500000</v>
      </c>
      <c r="Z1054" s="36"/>
      <c r="AA1054" s="34"/>
      <c r="AB1054" s="32"/>
      <c r="AC1054" s="36">
        <v>500000</v>
      </c>
      <c r="AD1054" s="36"/>
      <c r="AE1054" s="28" t="s">
        <v>95</v>
      </c>
      <c r="AF1054" s="40">
        <f t="shared" si="0"/>
        <v>28</v>
      </c>
      <c r="AG1054" s="40">
        <f t="shared" si="1"/>
        <v>4</v>
      </c>
      <c r="AH1054" s="40" t="str">
        <f t="shared" si="2"/>
        <v>568676061284</v>
      </c>
      <c r="AI1054" s="44">
        <f t="shared" si="3"/>
        <v>500000</v>
      </c>
      <c r="AJ1054" s="47" t="str">
        <f>IF(AD1054&lt;10000,IFERROR(VLOOKUP(AH1054,'BK06'!$X$9:$Y$1196,2,0),""),AD1054)</f>
        <v/>
      </c>
      <c r="AK1054" s="49" t="str">
        <f>IFERROR(VLOOKUP(AH1054,'BK06'!$X$9:$Z$1164,3,0),"")</f>
        <v/>
      </c>
      <c r="AL1054" s="40"/>
      <c r="AM1054" s="51" t="str">
        <f t="shared" ref="AM1054:AM1256" si="18">CONCATENATE("QK co HDBH so ",O1054," can phai dong phi ",Y1054,"d vao ngay ",AF1054,"/",AG1054,". Vui long lien he TVV de duoc ho tro thu phi","!")</f>
        <v>QK co HDBH so 568676061 can phai dong phi 500000d vao ngay 28/4. Vui long lien he TVV de duoc ho tro thu phi!</v>
      </c>
      <c r="AN1054" s="54" t="str">
        <f t="shared" si="5"/>
        <v>0962323680</v>
      </c>
    </row>
    <row r="1055" spans="1:40" ht="13.5" customHeight="1">
      <c r="A1055" s="25">
        <v>1050</v>
      </c>
      <c r="B1055" s="28" t="s">
        <v>74</v>
      </c>
      <c r="C1055" s="28"/>
      <c r="D1055" s="32" t="s">
        <v>80</v>
      </c>
      <c r="E1055" s="28" t="s">
        <v>82</v>
      </c>
      <c r="F1055" s="32" t="s">
        <v>7749</v>
      </c>
      <c r="G1055" s="28" t="s">
        <v>98</v>
      </c>
      <c r="H1055" s="32"/>
      <c r="I1055" s="28" t="s">
        <v>96</v>
      </c>
      <c r="J1055" s="32" t="s">
        <v>626</v>
      </c>
      <c r="K1055" s="28" t="s">
        <v>625</v>
      </c>
      <c r="L1055" s="28" t="s">
        <v>4943</v>
      </c>
      <c r="M1055" s="34">
        <v>40817</v>
      </c>
      <c r="N1055" s="34"/>
      <c r="O1055" s="28" t="s">
        <v>10503</v>
      </c>
      <c r="P1055" s="28" t="s">
        <v>10504</v>
      </c>
      <c r="Q1055" s="28" t="s">
        <v>10505</v>
      </c>
      <c r="R1055" s="28" t="s">
        <v>10506</v>
      </c>
      <c r="S1055" s="28" t="s">
        <v>10506</v>
      </c>
      <c r="T1055" s="28"/>
      <c r="U1055" s="28" t="s">
        <v>10507</v>
      </c>
      <c r="V1055" s="28"/>
      <c r="W1055" s="34">
        <v>43584</v>
      </c>
      <c r="X1055" s="34">
        <v>43613</v>
      </c>
      <c r="Y1055" s="36">
        <v>243700</v>
      </c>
      <c r="Z1055" s="36"/>
      <c r="AA1055" s="34"/>
      <c r="AB1055" s="32"/>
      <c r="AC1055" s="36">
        <v>243700</v>
      </c>
      <c r="AD1055" s="36"/>
      <c r="AE1055" s="28" t="s">
        <v>180</v>
      </c>
      <c r="AF1055" s="40">
        <f t="shared" si="0"/>
        <v>29</v>
      </c>
      <c r="AG1055" s="40">
        <f t="shared" si="1"/>
        <v>4</v>
      </c>
      <c r="AH1055" s="40" t="str">
        <f t="shared" si="2"/>
        <v>05701800013065294</v>
      </c>
      <c r="AI1055" s="44">
        <f t="shared" si="3"/>
        <v>243700</v>
      </c>
      <c r="AJ1055" s="47" t="str">
        <f>IF(AD1055&lt;10000,IFERROR(VLOOKUP(AH1055,'BK06'!$X$9:$Y$1196,2,0),""),AD1055)</f>
        <v/>
      </c>
      <c r="AK1055" s="49" t="str">
        <f>IFERROR(VLOOKUP(AH1055,'BK06'!$X$9:$Z$1164,3,0),"")</f>
        <v/>
      </c>
      <c r="AL1055" s="40"/>
      <c r="AM1055" s="51" t="str">
        <f t="shared" si="18"/>
        <v>QK co HDBH so 05701800013065 can phai dong phi 243700d vao ngay 29/4. Vui long lien he TVV de duoc ho tro thu phi!</v>
      </c>
      <c r="AN1055" s="54" t="str">
        <f t="shared" si="5"/>
        <v>03442053690344205369</v>
      </c>
    </row>
    <row r="1056" spans="1:40" ht="13.5" customHeight="1">
      <c r="A1056" s="25">
        <v>1051</v>
      </c>
      <c r="B1056" s="28" t="s">
        <v>74</v>
      </c>
      <c r="C1056" s="28"/>
      <c r="D1056" s="32" t="s">
        <v>80</v>
      </c>
      <c r="E1056" s="28" t="s">
        <v>82</v>
      </c>
      <c r="F1056" s="32" t="s">
        <v>7749</v>
      </c>
      <c r="G1056" s="28" t="s">
        <v>98</v>
      </c>
      <c r="H1056" s="32"/>
      <c r="I1056" s="28" t="s">
        <v>96</v>
      </c>
      <c r="J1056" s="32" t="s">
        <v>626</v>
      </c>
      <c r="K1056" s="28" t="s">
        <v>625</v>
      </c>
      <c r="L1056" s="28" t="s">
        <v>4943</v>
      </c>
      <c r="M1056" s="34">
        <v>40817</v>
      </c>
      <c r="N1056" s="34"/>
      <c r="O1056" s="28" t="s">
        <v>10466</v>
      </c>
      <c r="P1056" s="28" t="s">
        <v>10467</v>
      </c>
      <c r="Q1056" s="28" t="s">
        <v>10468</v>
      </c>
      <c r="R1056" s="28"/>
      <c r="S1056" s="28"/>
      <c r="T1056" s="28"/>
      <c r="U1056" s="28" t="s">
        <v>10508</v>
      </c>
      <c r="V1056" s="28"/>
      <c r="W1056" s="34">
        <v>43584</v>
      </c>
      <c r="X1056" s="34">
        <v>43613</v>
      </c>
      <c r="Y1056" s="36">
        <v>203400</v>
      </c>
      <c r="Z1056" s="36"/>
      <c r="AA1056" s="34"/>
      <c r="AB1056" s="32"/>
      <c r="AC1056" s="36">
        <v>203400</v>
      </c>
      <c r="AD1056" s="36"/>
      <c r="AE1056" s="28" t="s">
        <v>180</v>
      </c>
      <c r="AF1056" s="40">
        <f t="shared" si="0"/>
        <v>29</v>
      </c>
      <c r="AG1056" s="40">
        <f t="shared" si="1"/>
        <v>4</v>
      </c>
      <c r="AH1056" s="40" t="str">
        <f t="shared" si="2"/>
        <v>02301800232706294</v>
      </c>
      <c r="AI1056" s="44">
        <f t="shared" si="3"/>
        <v>203400</v>
      </c>
      <c r="AJ1056" s="47" t="str">
        <f>IF(AD1056&lt;10000,IFERROR(VLOOKUP(AH1056,'BK06'!$X$9:$Y$1196,2,0),""),AD1056)</f>
        <v/>
      </c>
      <c r="AK1056" s="49" t="str">
        <f>IFERROR(VLOOKUP(AH1056,'BK06'!$X$9:$Z$1164,3,0),"")</f>
        <v/>
      </c>
      <c r="AL1056" s="40"/>
      <c r="AM1056" s="51" t="str">
        <f t="shared" si="18"/>
        <v>QK co HDBH so 02301800232706 can phai dong phi 203400d vao ngay 29/4. Vui long lien he TVV de duoc ho tro thu phi!</v>
      </c>
      <c r="AN1056" s="54" t="str">
        <f t="shared" si="5"/>
        <v/>
      </c>
    </row>
    <row r="1057" spans="1:40" ht="13.5" customHeight="1">
      <c r="A1057" s="25">
        <v>1052</v>
      </c>
      <c r="B1057" s="28" t="s">
        <v>74</v>
      </c>
      <c r="C1057" s="28"/>
      <c r="D1057" s="32" t="s">
        <v>80</v>
      </c>
      <c r="E1057" s="28" t="s">
        <v>82</v>
      </c>
      <c r="F1057" s="32" t="s">
        <v>7749</v>
      </c>
      <c r="G1057" s="28" t="s">
        <v>98</v>
      </c>
      <c r="H1057" s="32"/>
      <c r="I1057" s="28" t="s">
        <v>96</v>
      </c>
      <c r="J1057" s="32" t="s">
        <v>626</v>
      </c>
      <c r="K1057" s="28" t="s">
        <v>625</v>
      </c>
      <c r="L1057" s="28" t="s">
        <v>4943</v>
      </c>
      <c r="M1057" s="34">
        <v>40817</v>
      </c>
      <c r="N1057" s="34"/>
      <c r="O1057" s="28" t="s">
        <v>10509</v>
      </c>
      <c r="P1057" s="28" t="s">
        <v>10510</v>
      </c>
      <c r="Q1057" s="28" t="s">
        <v>9633</v>
      </c>
      <c r="R1057" s="28"/>
      <c r="S1057" s="28"/>
      <c r="T1057" s="28" t="s">
        <v>10511</v>
      </c>
      <c r="U1057" s="28" t="s">
        <v>10512</v>
      </c>
      <c r="V1057" s="28"/>
      <c r="W1057" s="34">
        <v>43584</v>
      </c>
      <c r="X1057" s="34">
        <v>43613</v>
      </c>
      <c r="Y1057" s="36">
        <v>1000000</v>
      </c>
      <c r="Z1057" s="36"/>
      <c r="AA1057" s="34"/>
      <c r="AB1057" s="32"/>
      <c r="AC1057" s="36">
        <v>1000000</v>
      </c>
      <c r="AD1057" s="36"/>
      <c r="AE1057" s="28" t="s">
        <v>95</v>
      </c>
      <c r="AF1057" s="40">
        <f t="shared" si="0"/>
        <v>29</v>
      </c>
      <c r="AG1057" s="40">
        <f t="shared" si="1"/>
        <v>4</v>
      </c>
      <c r="AH1057" s="40" t="str">
        <f t="shared" si="2"/>
        <v>568859925294</v>
      </c>
      <c r="AI1057" s="44">
        <f t="shared" si="3"/>
        <v>1000000</v>
      </c>
      <c r="AJ1057" s="47" t="str">
        <f>IF(AD1057&lt;10000,IFERROR(VLOOKUP(AH1057,'BK06'!$X$9:$Y$1196,2,0),""),AD1057)</f>
        <v/>
      </c>
      <c r="AK1057" s="49" t="str">
        <f>IFERROR(VLOOKUP(AH1057,'BK06'!$X$9:$Z$1164,3,0),"")</f>
        <v/>
      </c>
      <c r="AL1057" s="40"/>
      <c r="AM1057" s="51" t="str">
        <f t="shared" si="18"/>
        <v>QK co HDBH so 568859925 can phai dong phi 1000000d vao ngay 29/4. Vui long lien he TVV de duoc ho tro thu phi!</v>
      </c>
      <c r="AN1057" s="54" t="str">
        <f t="shared" si="5"/>
        <v>0983879611</v>
      </c>
    </row>
    <row r="1058" spans="1:40" ht="13.5" customHeight="1">
      <c r="A1058" s="25">
        <v>1053</v>
      </c>
      <c r="B1058" s="28" t="s">
        <v>74</v>
      </c>
      <c r="C1058" s="28"/>
      <c r="D1058" s="32" t="s">
        <v>80</v>
      </c>
      <c r="E1058" s="28" t="s">
        <v>82</v>
      </c>
      <c r="F1058" s="32" t="s">
        <v>7749</v>
      </c>
      <c r="G1058" s="28" t="s">
        <v>98</v>
      </c>
      <c r="H1058" s="32"/>
      <c r="I1058" s="28" t="s">
        <v>96</v>
      </c>
      <c r="J1058" s="32" t="s">
        <v>626</v>
      </c>
      <c r="K1058" s="28" t="s">
        <v>625</v>
      </c>
      <c r="L1058" s="28" t="s">
        <v>4943</v>
      </c>
      <c r="M1058" s="34">
        <v>40817</v>
      </c>
      <c r="N1058" s="34"/>
      <c r="O1058" s="28" t="s">
        <v>653</v>
      </c>
      <c r="P1058" s="28" t="s">
        <v>654</v>
      </c>
      <c r="Q1058" s="28" t="s">
        <v>10513</v>
      </c>
      <c r="R1058" s="28"/>
      <c r="S1058" s="28"/>
      <c r="T1058" s="28" t="s">
        <v>10514</v>
      </c>
      <c r="U1058" s="28" t="s">
        <v>652</v>
      </c>
      <c r="V1058" s="28"/>
      <c r="W1058" s="34">
        <v>43584</v>
      </c>
      <c r="X1058" s="34">
        <v>43613</v>
      </c>
      <c r="Y1058" s="36">
        <v>2999446</v>
      </c>
      <c r="Z1058" s="36">
        <v>2999446</v>
      </c>
      <c r="AA1058" s="34">
        <v>43609</v>
      </c>
      <c r="AB1058" s="32"/>
      <c r="AC1058" s="36">
        <v>2999446</v>
      </c>
      <c r="AD1058" s="36"/>
      <c r="AE1058" s="28" t="s">
        <v>95</v>
      </c>
      <c r="AF1058" s="40">
        <f t="shared" si="0"/>
        <v>29</v>
      </c>
      <c r="AG1058" s="40">
        <f t="shared" si="1"/>
        <v>4</v>
      </c>
      <c r="AH1058" s="40" t="str">
        <f t="shared" si="2"/>
        <v>568943158294</v>
      </c>
      <c r="AI1058" s="44">
        <f t="shared" si="3"/>
        <v>2999446</v>
      </c>
      <c r="AJ1058" s="47">
        <f>IF(AD1058&lt;10000,IFERROR(VLOOKUP(AH1058,'BK06'!$X$9:$Y$1196,2,0),""),AD1058)</f>
        <v>2999446</v>
      </c>
      <c r="AK1058" s="49" t="str">
        <f>IFERROR(VLOOKUP(AH1058,'BK06'!$X$9:$Z$1164,3,0),"")</f>
        <v>AC/018P-0349592</v>
      </c>
      <c r="AL1058" s="40"/>
      <c r="AM1058" s="51" t="str">
        <f t="shared" si="18"/>
        <v>QK co HDBH so 568943158 can phai dong phi 2999446d vao ngay 29/4. Vui long lien he TVV de duoc ho tro thu phi!</v>
      </c>
      <c r="AN1058" s="54" t="str">
        <f t="shared" si="5"/>
        <v>0989998388</v>
      </c>
    </row>
    <row r="1059" spans="1:40" ht="13.5" customHeight="1">
      <c r="A1059" s="25">
        <v>1054</v>
      </c>
      <c r="B1059" s="28" t="s">
        <v>74</v>
      </c>
      <c r="C1059" s="28"/>
      <c r="D1059" s="32" t="s">
        <v>80</v>
      </c>
      <c r="E1059" s="28" t="s">
        <v>82</v>
      </c>
      <c r="F1059" s="32" t="s">
        <v>7749</v>
      </c>
      <c r="G1059" s="28" t="s">
        <v>98</v>
      </c>
      <c r="H1059" s="32"/>
      <c r="I1059" s="28" t="s">
        <v>96</v>
      </c>
      <c r="J1059" s="32" t="s">
        <v>626</v>
      </c>
      <c r="K1059" s="28" t="s">
        <v>625</v>
      </c>
      <c r="L1059" s="28" t="s">
        <v>4943</v>
      </c>
      <c r="M1059" s="34">
        <v>40817</v>
      </c>
      <c r="N1059" s="34"/>
      <c r="O1059" s="28" t="s">
        <v>4068</v>
      </c>
      <c r="P1059" s="28" t="s">
        <v>4069</v>
      </c>
      <c r="Q1059" s="28" t="s">
        <v>10515</v>
      </c>
      <c r="R1059" s="28"/>
      <c r="S1059" s="28"/>
      <c r="T1059" s="28"/>
      <c r="U1059" s="28" t="s">
        <v>4066</v>
      </c>
      <c r="V1059" s="28" t="s">
        <v>4066</v>
      </c>
      <c r="W1059" s="34">
        <v>43587</v>
      </c>
      <c r="X1059" s="34">
        <v>43617</v>
      </c>
      <c r="Y1059" s="36">
        <v>131500</v>
      </c>
      <c r="Z1059" s="36">
        <v>131500</v>
      </c>
      <c r="AA1059" s="34">
        <v>43609</v>
      </c>
      <c r="AB1059" s="32"/>
      <c r="AC1059" s="36">
        <v>131500</v>
      </c>
      <c r="AD1059" s="36"/>
      <c r="AE1059" s="28" t="s">
        <v>180</v>
      </c>
      <c r="AF1059" s="40">
        <f t="shared" si="0"/>
        <v>2</v>
      </c>
      <c r="AG1059" s="40">
        <f t="shared" si="1"/>
        <v>5</v>
      </c>
      <c r="AH1059" s="40" t="str">
        <f t="shared" si="2"/>
        <v>0230180018222325</v>
      </c>
      <c r="AI1059" s="44">
        <f t="shared" si="3"/>
        <v>131500</v>
      </c>
      <c r="AJ1059" s="47">
        <f>IF(AD1059&lt;10000,IFERROR(VLOOKUP(AH1059,'BK06'!$X$9:$Y$1196,2,0),""),AD1059)</f>
        <v>131500</v>
      </c>
      <c r="AK1059" s="49" t="str">
        <f>IFERROR(VLOOKUP(AH1059,'BK06'!$X$9:$Z$1164,3,0),"")</f>
        <v>AC/018P-0350774</v>
      </c>
      <c r="AL1059" s="40"/>
      <c r="AM1059" s="51" t="str">
        <f t="shared" si="18"/>
        <v>QK co HDBH so 02301800182223 can phai dong phi 131500d vao ngay 2/5. Vui long lien he TVV de duoc ho tro thu phi!</v>
      </c>
      <c r="AN1059" s="54" t="str">
        <f t="shared" si="5"/>
        <v/>
      </c>
    </row>
    <row r="1060" spans="1:40" ht="13.5" customHeight="1">
      <c r="A1060" s="25">
        <v>1055</v>
      </c>
      <c r="B1060" s="28" t="s">
        <v>74</v>
      </c>
      <c r="C1060" s="28"/>
      <c r="D1060" s="32" t="s">
        <v>80</v>
      </c>
      <c r="E1060" s="28" t="s">
        <v>82</v>
      </c>
      <c r="F1060" s="32" t="s">
        <v>7749</v>
      </c>
      <c r="G1060" s="28" t="s">
        <v>98</v>
      </c>
      <c r="H1060" s="32"/>
      <c r="I1060" s="28" t="s">
        <v>96</v>
      </c>
      <c r="J1060" s="32" t="s">
        <v>626</v>
      </c>
      <c r="K1060" s="28" t="s">
        <v>625</v>
      </c>
      <c r="L1060" s="28" t="s">
        <v>4943</v>
      </c>
      <c r="M1060" s="34">
        <v>40817</v>
      </c>
      <c r="N1060" s="34"/>
      <c r="O1060" s="28" t="s">
        <v>10516</v>
      </c>
      <c r="P1060" s="28" t="s">
        <v>9105</v>
      </c>
      <c r="Q1060" s="28" t="s">
        <v>9633</v>
      </c>
      <c r="R1060" s="28"/>
      <c r="S1060" s="28"/>
      <c r="T1060" s="28" t="s">
        <v>9109</v>
      </c>
      <c r="U1060" s="28" t="s">
        <v>10517</v>
      </c>
      <c r="V1060" s="28"/>
      <c r="W1060" s="34">
        <v>43587</v>
      </c>
      <c r="X1060" s="34">
        <v>43617</v>
      </c>
      <c r="Y1060" s="36">
        <v>1000000</v>
      </c>
      <c r="Z1060" s="36"/>
      <c r="AA1060" s="34"/>
      <c r="AB1060" s="32"/>
      <c r="AC1060" s="36">
        <v>1000000</v>
      </c>
      <c r="AD1060" s="36"/>
      <c r="AE1060" s="28" t="s">
        <v>95</v>
      </c>
      <c r="AF1060" s="40">
        <f t="shared" si="0"/>
        <v>2</v>
      </c>
      <c r="AG1060" s="40">
        <f t="shared" si="1"/>
        <v>5</v>
      </c>
      <c r="AH1060" s="40" t="str">
        <f t="shared" si="2"/>
        <v>56886115325</v>
      </c>
      <c r="AI1060" s="44">
        <f t="shared" si="3"/>
        <v>1000000</v>
      </c>
      <c r="AJ1060" s="47" t="str">
        <f>IF(AD1060&lt;10000,IFERROR(VLOOKUP(AH1060,'BK06'!$X$9:$Y$1196,2,0),""),AD1060)</f>
        <v/>
      </c>
      <c r="AK1060" s="49" t="str">
        <f>IFERROR(VLOOKUP(AH1060,'BK06'!$X$9:$Z$1164,3,0),"")</f>
        <v/>
      </c>
      <c r="AL1060" s="40"/>
      <c r="AM1060" s="51" t="str">
        <f t="shared" si="18"/>
        <v>QK co HDBH so 568861153 can phai dong phi 1000000d vao ngay 2/5. Vui long lien he TVV de duoc ho tro thu phi!</v>
      </c>
      <c r="AN1060" s="54" t="str">
        <f t="shared" si="5"/>
        <v>0909879611</v>
      </c>
    </row>
    <row r="1061" spans="1:40" ht="13.5" customHeight="1">
      <c r="A1061" s="25">
        <v>1056</v>
      </c>
      <c r="B1061" s="28" t="s">
        <v>74</v>
      </c>
      <c r="C1061" s="28"/>
      <c r="D1061" s="32" t="s">
        <v>80</v>
      </c>
      <c r="E1061" s="28" t="s">
        <v>82</v>
      </c>
      <c r="F1061" s="32" t="s">
        <v>7749</v>
      </c>
      <c r="G1061" s="28" t="s">
        <v>98</v>
      </c>
      <c r="H1061" s="32"/>
      <c r="I1061" s="28" t="s">
        <v>96</v>
      </c>
      <c r="J1061" s="32" t="s">
        <v>626</v>
      </c>
      <c r="K1061" s="28" t="s">
        <v>625</v>
      </c>
      <c r="L1061" s="28" t="s">
        <v>4943</v>
      </c>
      <c r="M1061" s="34">
        <v>40817</v>
      </c>
      <c r="N1061" s="34"/>
      <c r="O1061" s="28" t="s">
        <v>4081</v>
      </c>
      <c r="P1061" s="28" t="s">
        <v>4082</v>
      </c>
      <c r="Q1061" s="28" t="s">
        <v>10303</v>
      </c>
      <c r="R1061" s="28"/>
      <c r="S1061" s="28"/>
      <c r="T1061" s="28" t="s">
        <v>10518</v>
      </c>
      <c r="U1061" s="28" t="s">
        <v>4080</v>
      </c>
      <c r="V1061" s="28"/>
      <c r="W1061" s="34">
        <v>43588</v>
      </c>
      <c r="X1061" s="34">
        <v>43679</v>
      </c>
      <c r="Y1061" s="36">
        <v>1750000</v>
      </c>
      <c r="Z1061" s="36">
        <v>1750000</v>
      </c>
      <c r="AA1061" s="34">
        <v>43612</v>
      </c>
      <c r="AB1061" s="32"/>
      <c r="AC1061" s="36">
        <v>1750000</v>
      </c>
      <c r="AD1061" s="36"/>
      <c r="AE1061" s="28" t="s">
        <v>95</v>
      </c>
      <c r="AF1061" s="40">
        <f t="shared" si="0"/>
        <v>3</v>
      </c>
      <c r="AG1061" s="40">
        <f t="shared" si="1"/>
        <v>5</v>
      </c>
      <c r="AH1061" s="40" t="str">
        <f t="shared" si="2"/>
        <v>56813168335</v>
      </c>
      <c r="AI1061" s="44">
        <f t="shared" si="3"/>
        <v>1750000</v>
      </c>
      <c r="AJ1061" s="47">
        <f>IF(AD1061&lt;10000,IFERROR(VLOOKUP(AH1061,'BK06'!$X$9:$Y$1196,2,0),""),AD1061)</f>
        <v>1750000</v>
      </c>
      <c r="AK1061" s="49" t="str">
        <f>IFERROR(VLOOKUP(AH1061,'BK06'!$X$9:$Z$1164,3,0),"")</f>
        <v>AC/018P-0350778</v>
      </c>
      <c r="AL1061" s="40"/>
      <c r="AM1061" s="51" t="str">
        <f t="shared" si="18"/>
        <v>QK co HDBH so 568131683 can phai dong phi 1750000d vao ngay 3/5. Vui long lien he TVV de duoc ho tro thu phi!</v>
      </c>
      <c r="AN1061" s="54" t="str">
        <f t="shared" si="5"/>
        <v>0947019255</v>
      </c>
    </row>
    <row r="1062" spans="1:40" ht="13.5" customHeight="1">
      <c r="A1062" s="25">
        <v>1057</v>
      </c>
      <c r="B1062" s="28" t="s">
        <v>74</v>
      </c>
      <c r="C1062" s="28"/>
      <c r="D1062" s="32" t="s">
        <v>80</v>
      </c>
      <c r="E1062" s="28" t="s">
        <v>82</v>
      </c>
      <c r="F1062" s="32" t="s">
        <v>7749</v>
      </c>
      <c r="G1062" s="28" t="s">
        <v>98</v>
      </c>
      <c r="H1062" s="32"/>
      <c r="I1062" s="28" t="s">
        <v>96</v>
      </c>
      <c r="J1062" s="32" t="s">
        <v>626</v>
      </c>
      <c r="K1062" s="28" t="s">
        <v>625</v>
      </c>
      <c r="L1062" s="28" t="s">
        <v>4943</v>
      </c>
      <c r="M1062" s="34">
        <v>40817</v>
      </c>
      <c r="N1062" s="34"/>
      <c r="O1062" s="28" t="s">
        <v>4087</v>
      </c>
      <c r="P1062" s="28" t="s">
        <v>4088</v>
      </c>
      <c r="Q1062" s="28" t="s">
        <v>9679</v>
      </c>
      <c r="R1062" s="28"/>
      <c r="S1062" s="28"/>
      <c r="T1062" s="28"/>
      <c r="U1062" s="28" t="s">
        <v>4086</v>
      </c>
      <c r="V1062" s="28"/>
      <c r="W1062" s="34">
        <v>43588</v>
      </c>
      <c r="X1062" s="34">
        <v>43771</v>
      </c>
      <c r="Y1062" s="36">
        <v>5289555</v>
      </c>
      <c r="Z1062" s="36">
        <v>5289555</v>
      </c>
      <c r="AA1062" s="34">
        <v>43612</v>
      </c>
      <c r="AB1062" s="32"/>
      <c r="AC1062" s="36">
        <v>5289555</v>
      </c>
      <c r="AD1062" s="36"/>
      <c r="AE1062" s="28" t="s">
        <v>95</v>
      </c>
      <c r="AF1062" s="40">
        <f t="shared" si="0"/>
        <v>3</v>
      </c>
      <c r="AG1062" s="40">
        <f t="shared" si="1"/>
        <v>5</v>
      </c>
      <c r="AH1062" s="40" t="str">
        <f t="shared" si="2"/>
        <v>56816346335</v>
      </c>
      <c r="AI1062" s="44">
        <f t="shared" si="3"/>
        <v>5289555</v>
      </c>
      <c r="AJ1062" s="47">
        <f>IF(AD1062&lt;10000,IFERROR(VLOOKUP(AH1062,'BK06'!$X$9:$Y$1196,2,0),""),AD1062)</f>
        <v>5289555</v>
      </c>
      <c r="AK1062" s="49">
        <f>IFERROR(VLOOKUP(AH1062,'BK06'!$X$9:$Z$1164,3,0),"")</f>
        <v>0</v>
      </c>
      <c r="AL1062" s="40"/>
      <c r="AM1062" s="51" t="str">
        <f t="shared" si="18"/>
        <v>QK co HDBH so 568163463 can phai dong phi 5289555d vao ngay 3/5. Vui long lien he TVV de duoc ho tro thu phi!</v>
      </c>
      <c r="AN1062" s="54" t="str">
        <f t="shared" si="5"/>
        <v/>
      </c>
    </row>
    <row r="1063" spans="1:40" ht="13.5" customHeight="1">
      <c r="A1063" s="25">
        <v>1058</v>
      </c>
      <c r="B1063" s="28" t="s">
        <v>74</v>
      </c>
      <c r="C1063" s="28"/>
      <c r="D1063" s="32" t="s">
        <v>80</v>
      </c>
      <c r="E1063" s="28" t="s">
        <v>82</v>
      </c>
      <c r="F1063" s="32" t="s">
        <v>7749</v>
      </c>
      <c r="G1063" s="28" t="s">
        <v>98</v>
      </c>
      <c r="H1063" s="32"/>
      <c r="I1063" s="28" t="s">
        <v>96</v>
      </c>
      <c r="J1063" s="32" t="s">
        <v>626</v>
      </c>
      <c r="K1063" s="28" t="s">
        <v>625</v>
      </c>
      <c r="L1063" s="28" t="s">
        <v>4943</v>
      </c>
      <c r="M1063" s="34">
        <v>40817</v>
      </c>
      <c r="N1063" s="34"/>
      <c r="O1063" s="28" t="s">
        <v>10519</v>
      </c>
      <c r="P1063" s="28" t="s">
        <v>4263</v>
      </c>
      <c r="Q1063" s="28" t="s">
        <v>9665</v>
      </c>
      <c r="R1063" s="28"/>
      <c r="S1063" s="28"/>
      <c r="T1063" s="28" t="s">
        <v>10520</v>
      </c>
      <c r="U1063" s="28" t="s">
        <v>10521</v>
      </c>
      <c r="V1063" s="28"/>
      <c r="W1063" s="34">
        <v>43588</v>
      </c>
      <c r="X1063" s="34">
        <v>43618</v>
      </c>
      <c r="Y1063" s="36">
        <v>1009920</v>
      </c>
      <c r="Z1063" s="36"/>
      <c r="AA1063" s="34"/>
      <c r="AB1063" s="32"/>
      <c r="AC1063" s="36">
        <v>1009920</v>
      </c>
      <c r="AD1063" s="36"/>
      <c r="AE1063" s="28" t="s">
        <v>95</v>
      </c>
      <c r="AF1063" s="40">
        <f t="shared" si="0"/>
        <v>3</v>
      </c>
      <c r="AG1063" s="40">
        <f t="shared" si="1"/>
        <v>5</v>
      </c>
      <c r="AH1063" s="40" t="str">
        <f t="shared" si="2"/>
        <v>56884837235</v>
      </c>
      <c r="AI1063" s="44">
        <f t="shared" si="3"/>
        <v>1009920</v>
      </c>
      <c r="AJ1063" s="47" t="str">
        <f>IF(AD1063&lt;10000,IFERROR(VLOOKUP(AH1063,'BK06'!$X$9:$Y$1196,2,0),""),AD1063)</f>
        <v/>
      </c>
      <c r="AK1063" s="49" t="str">
        <f>IFERROR(VLOOKUP(AH1063,'BK06'!$X$9:$Z$1164,3,0),"")</f>
        <v/>
      </c>
      <c r="AL1063" s="40"/>
      <c r="AM1063" s="51" t="str">
        <f t="shared" si="18"/>
        <v>QK co HDBH so 568848372 can phai dong phi 1009920d vao ngay 3/5. Vui long lien he TVV de duoc ho tro thu phi!</v>
      </c>
      <c r="AN1063" s="54" t="str">
        <f t="shared" si="5"/>
        <v>0979353023</v>
      </c>
    </row>
    <row r="1064" spans="1:40" ht="13.5" customHeight="1">
      <c r="A1064" s="25">
        <v>1059</v>
      </c>
      <c r="B1064" s="28" t="s">
        <v>74</v>
      </c>
      <c r="C1064" s="28"/>
      <c r="D1064" s="32" t="s">
        <v>80</v>
      </c>
      <c r="E1064" s="28" t="s">
        <v>82</v>
      </c>
      <c r="F1064" s="32" t="s">
        <v>7749</v>
      </c>
      <c r="G1064" s="28" t="s">
        <v>98</v>
      </c>
      <c r="H1064" s="32"/>
      <c r="I1064" s="28" t="s">
        <v>96</v>
      </c>
      <c r="J1064" s="32" t="s">
        <v>626</v>
      </c>
      <c r="K1064" s="28" t="s">
        <v>625</v>
      </c>
      <c r="L1064" s="28" t="s">
        <v>4943</v>
      </c>
      <c r="M1064" s="34">
        <v>40817</v>
      </c>
      <c r="N1064" s="34"/>
      <c r="O1064" s="28" t="s">
        <v>4076</v>
      </c>
      <c r="P1064" s="28" t="s">
        <v>4077</v>
      </c>
      <c r="Q1064" s="28" t="s">
        <v>10522</v>
      </c>
      <c r="R1064" s="28"/>
      <c r="S1064" s="28"/>
      <c r="T1064" s="28" t="s">
        <v>10523</v>
      </c>
      <c r="U1064" s="28" t="s">
        <v>4075</v>
      </c>
      <c r="V1064" s="28"/>
      <c r="W1064" s="34">
        <v>43588</v>
      </c>
      <c r="X1064" s="34">
        <v>43618</v>
      </c>
      <c r="Y1064" s="36">
        <v>1013604</v>
      </c>
      <c r="Z1064" s="36">
        <v>1013604</v>
      </c>
      <c r="AA1064" s="34">
        <v>43609</v>
      </c>
      <c r="AB1064" s="32"/>
      <c r="AC1064" s="36">
        <v>1013604</v>
      </c>
      <c r="AD1064" s="36"/>
      <c r="AE1064" s="28" t="s">
        <v>95</v>
      </c>
      <c r="AF1064" s="40">
        <f t="shared" si="0"/>
        <v>3</v>
      </c>
      <c r="AG1064" s="40">
        <f t="shared" si="1"/>
        <v>5</v>
      </c>
      <c r="AH1064" s="40" t="str">
        <f t="shared" si="2"/>
        <v>56812174235</v>
      </c>
      <c r="AI1064" s="44">
        <f t="shared" si="3"/>
        <v>1013604</v>
      </c>
      <c r="AJ1064" s="47">
        <f>IF(AD1064&lt;10000,IFERROR(VLOOKUP(AH1064,'BK06'!$X$9:$Y$1196,2,0),""),AD1064)</f>
        <v>1013604</v>
      </c>
      <c r="AK1064" s="49" t="str">
        <f>IFERROR(VLOOKUP(AH1064,'BK06'!$X$9:$Z$1164,3,0),"")</f>
        <v>AC/018P-0350777</v>
      </c>
      <c r="AL1064" s="40"/>
      <c r="AM1064" s="51" t="str">
        <f t="shared" si="18"/>
        <v>QK co HDBH so 568121742 can phai dong phi 1013604d vao ngay 3/5. Vui long lien he TVV de duoc ho tro thu phi!</v>
      </c>
      <c r="AN1064" s="54" t="str">
        <f t="shared" si="5"/>
        <v>01674701529</v>
      </c>
    </row>
    <row r="1065" spans="1:40" ht="13.5" customHeight="1">
      <c r="A1065" s="25">
        <v>1060</v>
      </c>
      <c r="B1065" s="28" t="s">
        <v>74</v>
      </c>
      <c r="C1065" s="28"/>
      <c r="D1065" s="32" t="s">
        <v>80</v>
      </c>
      <c r="E1065" s="28" t="s">
        <v>82</v>
      </c>
      <c r="F1065" s="32" t="s">
        <v>7749</v>
      </c>
      <c r="G1065" s="28" t="s">
        <v>98</v>
      </c>
      <c r="H1065" s="32"/>
      <c r="I1065" s="28" t="s">
        <v>96</v>
      </c>
      <c r="J1065" s="32" t="s">
        <v>626</v>
      </c>
      <c r="K1065" s="28" t="s">
        <v>625</v>
      </c>
      <c r="L1065" s="28" t="s">
        <v>4943</v>
      </c>
      <c r="M1065" s="34">
        <v>40817</v>
      </c>
      <c r="N1065" s="34"/>
      <c r="O1065" s="28" t="s">
        <v>10524</v>
      </c>
      <c r="P1065" s="28" t="s">
        <v>10525</v>
      </c>
      <c r="Q1065" s="28" t="s">
        <v>10526</v>
      </c>
      <c r="R1065" s="28"/>
      <c r="S1065" s="28"/>
      <c r="T1065" s="28"/>
      <c r="U1065" s="28" t="s">
        <v>10527</v>
      </c>
      <c r="V1065" s="28"/>
      <c r="W1065" s="34">
        <v>43588</v>
      </c>
      <c r="X1065" s="34">
        <v>43953</v>
      </c>
      <c r="Y1065" s="36">
        <v>3294500</v>
      </c>
      <c r="Z1065" s="36"/>
      <c r="AA1065" s="34"/>
      <c r="AB1065" s="32"/>
      <c r="AC1065" s="36">
        <v>3294500</v>
      </c>
      <c r="AD1065" s="36"/>
      <c r="AE1065" s="28" t="s">
        <v>180</v>
      </c>
      <c r="AF1065" s="40">
        <f t="shared" si="0"/>
        <v>3</v>
      </c>
      <c r="AG1065" s="40">
        <f t="shared" si="1"/>
        <v>5</v>
      </c>
      <c r="AH1065" s="40" t="str">
        <f t="shared" si="2"/>
        <v>0570180001357735</v>
      </c>
      <c r="AI1065" s="44">
        <f t="shared" si="3"/>
        <v>3294500</v>
      </c>
      <c r="AJ1065" s="47" t="str">
        <f>IF(AD1065&lt;10000,IFERROR(VLOOKUP(AH1065,'BK06'!$X$9:$Y$1196,2,0),""),AD1065)</f>
        <v/>
      </c>
      <c r="AK1065" s="49" t="str">
        <f>IFERROR(VLOOKUP(AH1065,'BK06'!$X$9:$Z$1164,3,0),"")</f>
        <v/>
      </c>
      <c r="AL1065" s="40"/>
      <c r="AM1065" s="51" t="str">
        <f t="shared" si="18"/>
        <v>QK co HDBH so 05701800013577 can phai dong phi 3294500d vao ngay 3/5. Vui long lien he TVV de duoc ho tro thu phi!</v>
      </c>
      <c r="AN1065" s="54" t="str">
        <f t="shared" si="5"/>
        <v/>
      </c>
    </row>
    <row r="1066" spans="1:40" ht="13.5" customHeight="1">
      <c r="A1066" s="25">
        <v>1061</v>
      </c>
      <c r="B1066" s="28" t="s">
        <v>74</v>
      </c>
      <c r="C1066" s="28"/>
      <c r="D1066" s="32" t="s">
        <v>80</v>
      </c>
      <c r="E1066" s="28" t="s">
        <v>82</v>
      </c>
      <c r="F1066" s="32" t="s">
        <v>7749</v>
      </c>
      <c r="G1066" s="28" t="s">
        <v>98</v>
      </c>
      <c r="H1066" s="32"/>
      <c r="I1066" s="28" t="s">
        <v>96</v>
      </c>
      <c r="J1066" s="32" t="s">
        <v>626</v>
      </c>
      <c r="K1066" s="28" t="s">
        <v>625</v>
      </c>
      <c r="L1066" s="28" t="s">
        <v>4943</v>
      </c>
      <c r="M1066" s="34">
        <v>40817</v>
      </c>
      <c r="N1066" s="34"/>
      <c r="O1066" s="28" t="s">
        <v>4096</v>
      </c>
      <c r="P1066" s="28" t="s">
        <v>4097</v>
      </c>
      <c r="Q1066" s="28" t="s">
        <v>10528</v>
      </c>
      <c r="R1066" s="28"/>
      <c r="S1066" s="28"/>
      <c r="T1066" s="28" t="s">
        <v>10529</v>
      </c>
      <c r="U1066" s="28" t="s">
        <v>4095</v>
      </c>
      <c r="V1066" s="28"/>
      <c r="W1066" s="34">
        <v>43589</v>
      </c>
      <c r="X1066" s="34">
        <v>43954</v>
      </c>
      <c r="Y1066" s="36">
        <v>19999924</v>
      </c>
      <c r="Z1066" s="36">
        <v>19999924</v>
      </c>
      <c r="AA1066" s="34">
        <v>43607</v>
      </c>
      <c r="AB1066" s="32"/>
      <c r="AC1066" s="36">
        <v>19999924</v>
      </c>
      <c r="AD1066" s="36"/>
      <c r="AE1066" s="28" t="s">
        <v>95</v>
      </c>
      <c r="AF1066" s="40">
        <f t="shared" si="0"/>
        <v>4</v>
      </c>
      <c r="AG1066" s="40">
        <f t="shared" si="1"/>
        <v>5</v>
      </c>
      <c r="AH1066" s="40" t="str">
        <f t="shared" si="2"/>
        <v>56857404145</v>
      </c>
      <c r="AI1066" s="44">
        <f t="shared" si="3"/>
        <v>19999924</v>
      </c>
      <c r="AJ1066" s="47">
        <f>IF(AD1066&lt;10000,IFERROR(VLOOKUP(AH1066,'BK06'!$X$9:$Y$1196,2,0),""),AD1066)</f>
        <v>19999924</v>
      </c>
      <c r="AK1066" s="49">
        <f>IFERROR(VLOOKUP(AH1066,'BK06'!$X$9:$Z$1164,3,0),"")</f>
        <v>0</v>
      </c>
      <c r="AL1066" s="40"/>
      <c r="AM1066" s="51" t="str">
        <f t="shared" si="18"/>
        <v>QK co HDBH so 568574041 can phai dong phi 19999924d vao ngay 4/5. Vui long lien he TVV de duoc ho tro thu phi!</v>
      </c>
      <c r="AN1066" s="54" t="str">
        <f t="shared" si="5"/>
        <v>01696287161</v>
      </c>
    </row>
    <row r="1067" spans="1:40" ht="13.5" customHeight="1">
      <c r="A1067" s="25">
        <v>1062</v>
      </c>
      <c r="B1067" s="28" t="s">
        <v>74</v>
      </c>
      <c r="C1067" s="28"/>
      <c r="D1067" s="32" t="s">
        <v>80</v>
      </c>
      <c r="E1067" s="28" t="s">
        <v>82</v>
      </c>
      <c r="F1067" s="32" t="s">
        <v>7749</v>
      </c>
      <c r="G1067" s="28" t="s">
        <v>98</v>
      </c>
      <c r="H1067" s="32"/>
      <c r="I1067" s="28" t="s">
        <v>96</v>
      </c>
      <c r="J1067" s="32" t="s">
        <v>626</v>
      </c>
      <c r="K1067" s="28" t="s">
        <v>625</v>
      </c>
      <c r="L1067" s="28" t="s">
        <v>4943</v>
      </c>
      <c r="M1067" s="34">
        <v>40817</v>
      </c>
      <c r="N1067" s="34"/>
      <c r="O1067" s="28" t="s">
        <v>4091</v>
      </c>
      <c r="P1067" s="28" t="s">
        <v>4092</v>
      </c>
      <c r="Q1067" s="28" t="s">
        <v>10530</v>
      </c>
      <c r="R1067" s="28"/>
      <c r="S1067" s="28"/>
      <c r="T1067" s="28" t="s">
        <v>10531</v>
      </c>
      <c r="U1067" s="28" t="s">
        <v>4090</v>
      </c>
      <c r="V1067" s="28"/>
      <c r="W1067" s="34">
        <v>43589</v>
      </c>
      <c r="X1067" s="34">
        <v>43619</v>
      </c>
      <c r="Y1067" s="36">
        <v>1500000</v>
      </c>
      <c r="Z1067" s="36">
        <v>1500000</v>
      </c>
      <c r="AA1067" s="34">
        <v>43609</v>
      </c>
      <c r="AB1067" s="32"/>
      <c r="AC1067" s="36">
        <v>1500000</v>
      </c>
      <c r="AD1067" s="36"/>
      <c r="AE1067" s="28" t="s">
        <v>95</v>
      </c>
      <c r="AF1067" s="40">
        <f t="shared" si="0"/>
        <v>4</v>
      </c>
      <c r="AG1067" s="40">
        <f t="shared" si="1"/>
        <v>5</v>
      </c>
      <c r="AH1067" s="40" t="str">
        <f t="shared" si="2"/>
        <v>56807650945</v>
      </c>
      <c r="AI1067" s="44">
        <f t="shared" si="3"/>
        <v>1500000</v>
      </c>
      <c r="AJ1067" s="47">
        <f>IF(AD1067&lt;10000,IFERROR(VLOOKUP(AH1067,'BK06'!$X$9:$Y$1196,2,0),""),AD1067)</f>
        <v>1500000</v>
      </c>
      <c r="AK1067" s="49" t="str">
        <f>IFERROR(VLOOKUP(AH1067,'BK06'!$X$9:$Z$1164,3,0),"")</f>
        <v>AC/018P-0350781</v>
      </c>
      <c r="AL1067" s="40"/>
      <c r="AM1067" s="51" t="str">
        <f t="shared" si="18"/>
        <v>QK co HDBH so 568076509 can phai dong phi 1500000d vao ngay 4/5. Vui long lien he TVV de duoc ho tro thu phi!</v>
      </c>
      <c r="AN1067" s="54" t="str">
        <f t="shared" si="5"/>
        <v>0936738799</v>
      </c>
    </row>
    <row r="1068" spans="1:40" ht="13.5" customHeight="1">
      <c r="A1068" s="25">
        <v>1063</v>
      </c>
      <c r="B1068" s="28" t="s">
        <v>74</v>
      </c>
      <c r="C1068" s="28"/>
      <c r="D1068" s="32" t="s">
        <v>80</v>
      </c>
      <c r="E1068" s="28" t="s">
        <v>82</v>
      </c>
      <c r="F1068" s="32" t="s">
        <v>7749</v>
      </c>
      <c r="G1068" s="28" t="s">
        <v>98</v>
      </c>
      <c r="H1068" s="32"/>
      <c r="I1068" s="28" t="s">
        <v>96</v>
      </c>
      <c r="J1068" s="32" t="s">
        <v>626</v>
      </c>
      <c r="K1068" s="28" t="s">
        <v>625</v>
      </c>
      <c r="L1068" s="28" t="s">
        <v>4943</v>
      </c>
      <c r="M1068" s="34">
        <v>40817</v>
      </c>
      <c r="N1068" s="34"/>
      <c r="O1068" s="28" t="s">
        <v>4100</v>
      </c>
      <c r="P1068" s="28" t="s">
        <v>4101</v>
      </c>
      <c r="Q1068" s="28" t="s">
        <v>10002</v>
      </c>
      <c r="R1068" s="28"/>
      <c r="S1068" s="28"/>
      <c r="T1068" s="28" t="s">
        <v>10532</v>
      </c>
      <c r="U1068" s="28" t="s">
        <v>4099</v>
      </c>
      <c r="V1068" s="28"/>
      <c r="W1068" s="34">
        <v>43590</v>
      </c>
      <c r="X1068" s="34">
        <v>43773</v>
      </c>
      <c r="Y1068" s="36">
        <v>7499988</v>
      </c>
      <c r="Z1068" s="36">
        <v>7499988</v>
      </c>
      <c r="AA1068" s="34">
        <v>43612</v>
      </c>
      <c r="AB1068" s="32"/>
      <c r="AC1068" s="36">
        <v>7499988</v>
      </c>
      <c r="AD1068" s="36"/>
      <c r="AE1068" s="28" t="s">
        <v>95</v>
      </c>
      <c r="AF1068" s="40">
        <f t="shared" si="0"/>
        <v>5</v>
      </c>
      <c r="AG1068" s="40">
        <f t="shared" si="1"/>
        <v>5</v>
      </c>
      <c r="AH1068" s="40" t="str">
        <f t="shared" si="2"/>
        <v>56877925455</v>
      </c>
      <c r="AI1068" s="44">
        <f t="shared" si="3"/>
        <v>7499988</v>
      </c>
      <c r="AJ1068" s="47">
        <f>IF(AD1068&lt;10000,IFERROR(VLOOKUP(AH1068,'BK06'!$X$9:$Y$1196,2,0),""),AD1068)</f>
        <v>7499988</v>
      </c>
      <c r="AK1068" s="49" t="str">
        <f>IFERROR(VLOOKUP(AH1068,'BK06'!$X$9:$Z$1164,3,0),"")</f>
        <v>AC/018P-0350784</v>
      </c>
      <c r="AL1068" s="40"/>
      <c r="AM1068" s="51" t="str">
        <f t="shared" si="18"/>
        <v>QK co HDBH so 568779254 can phai dong phi 7499988d vao ngay 5/5. Vui long lien he TVV de duoc ho tro thu phi!</v>
      </c>
      <c r="AN1068" s="54" t="str">
        <f t="shared" si="5"/>
        <v>01699629479</v>
      </c>
    </row>
    <row r="1069" spans="1:40" ht="13.5" customHeight="1">
      <c r="A1069" s="25">
        <v>1064</v>
      </c>
      <c r="B1069" s="28" t="s">
        <v>74</v>
      </c>
      <c r="C1069" s="28"/>
      <c r="D1069" s="32" t="s">
        <v>80</v>
      </c>
      <c r="E1069" s="28" t="s">
        <v>82</v>
      </c>
      <c r="F1069" s="32" t="s">
        <v>7749</v>
      </c>
      <c r="G1069" s="28" t="s">
        <v>98</v>
      </c>
      <c r="H1069" s="32"/>
      <c r="I1069" s="28" t="s">
        <v>96</v>
      </c>
      <c r="J1069" s="32" t="s">
        <v>626</v>
      </c>
      <c r="K1069" s="28" t="s">
        <v>625</v>
      </c>
      <c r="L1069" s="28" t="s">
        <v>4943</v>
      </c>
      <c r="M1069" s="34">
        <v>40817</v>
      </c>
      <c r="N1069" s="34"/>
      <c r="O1069" s="28" t="s">
        <v>10533</v>
      </c>
      <c r="P1069" s="28" t="s">
        <v>10534</v>
      </c>
      <c r="Q1069" s="28" t="s">
        <v>9692</v>
      </c>
      <c r="R1069" s="28"/>
      <c r="S1069" s="28"/>
      <c r="T1069" s="28" t="s">
        <v>10535</v>
      </c>
      <c r="U1069" s="28" t="s">
        <v>10536</v>
      </c>
      <c r="V1069" s="28"/>
      <c r="W1069" s="34">
        <v>43590</v>
      </c>
      <c r="X1069" s="34">
        <v>43773</v>
      </c>
      <c r="Y1069" s="36">
        <v>2314398</v>
      </c>
      <c r="Z1069" s="36"/>
      <c r="AA1069" s="34"/>
      <c r="AB1069" s="32"/>
      <c r="AC1069" s="36">
        <v>2314398</v>
      </c>
      <c r="AD1069" s="36"/>
      <c r="AE1069" s="28" t="s">
        <v>95</v>
      </c>
      <c r="AF1069" s="40">
        <f t="shared" si="0"/>
        <v>5</v>
      </c>
      <c r="AG1069" s="40">
        <f t="shared" si="1"/>
        <v>5</v>
      </c>
      <c r="AH1069" s="40" t="str">
        <f t="shared" si="2"/>
        <v>56868044755</v>
      </c>
      <c r="AI1069" s="44">
        <f t="shared" si="3"/>
        <v>2314398</v>
      </c>
      <c r="AJ1069" s="47" t="str">
        <f>IF(AD1069&lt;10000,IFERROR(VLOOKUP(AH1069,'BK06'!$X$9:$Y$1196,2,0),""),AD1069)</f>
        <v/>
      </c>
      <c r="AK1069" s="49" t="str">
        <f>IFERROR(VLOOKUP(AH1069,'BK06'!$X$9:$Z$1164,3,0),"")</f>
        <v/>
      </c>
      <c r="AL1069" s="40"/>
      <c r="AM1069" s="51" t="str">
        <f t="shared" si="18"/>
        <v>QK co HDBH so 568680447 can phai dong phi 2314398d vao ngay 5/5. Vui long lien he TVV de duoc ho tro thu phi!</v>
      </c>
      <c r="AN1069" s="54" t="str">
        <f t="shared" si="5"/>
        <v>01689761266</v>
      </c>
    </row>
    <row r="1070" spans="1:40" ht="13.5" customHeight="1">
      <c r="A1070" s="25">
        <v>1065</v>
      </c>
      <c r="B1070" s="28" t="s">
        <v>74</v>
      </c>
      <c r="C1070" s="28"/>
      <c r="D1070" s="32" t="s">
        <v>80</v>
      </c>
      <c r="E1070" s="28" t="s">
        <v>82</v>
      </c>
      <c r="F1070" s="32" t="s">
        <v>7749</v>
      </c>
      <c r="G1070" s="28" t="s">
        <v>98</v>
      </c>
      <c r="H1070" s="32"/>
      <c r="I1070" s="28" t="s">
        <v>96</v>
      </c>
      <c r="J1070" s="32" t="s">
        <v>626</v>
      </c>
      <c r="K1070" s="28" t="s">
        <v>625</v>
      </c>
      <c r="L1070" s="28" t="s">
        <v>4943</v>
      </c>
      <c r="M1070" s="34">
        <v>40817</v>
      </c>
      <c r="N1070" s="34"/>
      <c r="O1070" s="28" t="s">
        <v>10537</v>
      </c>
      <c r="P1070" s="28" t="s">
        <v>7463</v>
      </c>
      <c r="Q1070" s="28" t="s">
        <v>10538</v>
      </c>
      <c r="R1070" s="28"/>
      <c r="S1070" s="28"/>
      <c r="T1070" s="28" t="s">
        <v>7466</v>
      </c>
      <c r="U1070" s="28" t="s">
        <v>10539</v>
      </c>
      <c r="V1070" s="28"/>
      <c r="W1070" s="34">
        <v>43591</v>
      </c>
      <c r="X1070" s="34">
        <v>43774</v>
      </c>
      <c r="Y1070" s="36">
        <v>5170895</v>
      </c>
      <c r="Z1070" s="36"/>
      <c r="AA1070" s="34"/>
      <c r="AB1070" s="32"/>
      <c r="AC1070" s="36">
        <v>5170895</v>
      </c>
      <c r="AD1070" s="36"/>
      <c r="AE1070" s="28" t="s">
        <v>95</v>
      </c>
      <c r="AF1070" s="40">
        <f t="shared" si="0"/>
        <v>6</v>
      </c>
      <c r="AG1070" s="40">
        <f t="shared" si="1"/>
        <v>5</v>
      </c>
      <c r="AH1070" s="40" t="str">
        <f t="shared" si="2"/>
        <v>56823213865</v>
      </c>
      <c r="AI1070" s="44">
        <f t="shared" si="3"/>
        <v>5170895</v>
      </c>
      <c r="AJ1070" s="47" t="str">
        <f>IF(AD1070&lt;10000,IFERROR(VLOOKUP(AH1070,'BK06'!$X$9:$Y$1196,2,0),""),AD1070)</f>
        <v/>
      </c>
      <c r="AK1070" s="49" t="str">
        <f>IFERROR(VLOOKUP(AH1070,'BK06'!$X$9:$Z$1164,3,0),"")</f>
        <v/>
      </c>
      <c r="AL1070" s="40"/>
      <c r="AM1070" s="51" t="str">
        <f t="shared" si="18"/>
        <v>QK co HDBH so 568232138 can phai dong phi 5170895d vao ngay 6/5. Vui long lien he TVV de duoc ho tro thu phi!</v>
      </c>
      <c r="AN1070" s="54" t="str">
        <f t="shared" si="5"/>
        <v>0906177556</v>
      </c>
    </row>
    <row r="1071" spans="1:40" ht="13.5" customHeight="1">
      <c r="A1071" s="25">
        <v>1066</v>
      </c>
      <c r="B1071" s="28" t="s">
        <v>74</v>
      </c>
      <c r="C1071" s="28"/>
      <c r="D1071" s="32" t="s">
        <v>80</v>
      </c>
      <c r="E1071" s="28" t="s">
        <v>82</v>
      </c>
      <c r="F1071" s="32" t="s">
        <v>7749</v>
      </c>
      <c r="G1071" s="28" t="s">
        <v>98</v>
      </c>
      <c r="H1071" s="32"/>
      <c r="I1071" s="28" t="s">
        <v>96</v>
      </c>
      <c r="J1071" s="32" t="s">
        <v>626</v>
      </c>
      <c r="K1071" s="28" t="s">
        <v>625</v>
      </c>
      <c r="L1071" s="28" t="s">
        <v>4943</v>
      </c>
      <c r="M1071" s="34">
        <v>40817</v>
      </c>
      <c r="N1071" s="34"/>
      <c r="O1071" s="28" t="s">
        <v>4109</v>
      </c>
      <c r="P1071" s="28" t="s">
        <v>4110</v>
      </c>
      <c r="Q1071" s="28" t="s">
        <v>10540</v>
      </c>
      <c r="R1071" s="28"/>
      <c r="S1071" s="28"/>
      <c r="T1071" s="28" t="s">
        <v>10541</v>
      </c>
      <c r="U1071" s="28" t="s">
        <v>4108</v>
      </c>
      <c r="V1071" s="28"/>
      <c r="W1071" s="34">
        <v>43593</v>
      </c>
      <c r="X1071" s="34">
        <v>43684</v>
      </c>
      <c r="Y1071" s="36">
        <v>900000</v>
      </c>
      <c r="Z1071" s="36">
        <v>900000</v>
      </c>
      <c r="AA1071" s="34">
        <v>43612</v>
      </c>
      <c r="AB1071" s="32"/>
      <c r="AC1071" s="36">
        <v>900000</v>
      </c>
      <c r="AD1071" s="36"/>
      <c r="AE1071" s="28" t="s">
        <v>95</v>
      </c>
      <c r="AF1071" s="40">
        <f t="shared" si="0"/>
        <v>8</v>
      </c>
      <c r="AG1071" s="40">
        <f t="shared" si="1"/>
        <v>5</v>
      </c>
      <c r="AH1071" s="40" t="str">
        <f t="shared" si="2"/>
        <v>56808306585</v>
      </c>
      <c r="AI1071" s="44">
        <f t="shared" si="3"/>
        <v>900000</v>
      </c>
      <c r="AJ1071" s="47">
        <f>IF(AD1071&lt;10000,IFERROR(VLOOKUP(AH1071,'BK06'!$X$9:$Y$1196,2,0),""),AD1071)</f>
        <v>900000</v>
      </c>
      <c r="AK1071" s="49">
        <f>IFERROR(VLOOKUP(AH1071,'BK06'!$X$9:$Z$1164,3,0),"")</f>
        <v>0</v>
      </c>
      <c r="AL1071" s="40"/>
      <c r="AM1071" s="51" t="str">
        <f t="shared" si="18"/>
        <v>QK co HDBH so 568083065 can phai dong phi 900000d vao ngay 8/5. Vui long lien he TVV de duoc ho tro thu phi!</v>
      </c>
      <c r="AN1071" s="54" t="str">
        <f t="shared" si="5"/>
        <v>0173963336</v>
      </c>
    </row>
    <row r="1072" spans="1:40" ht="13.5" customHeight="1">
      <c r="A1072" s="25">
        <v>1067</v>
      </c>
      <c r="B1072" s="28" t="s">
        <v>74</v>
      </c>
      <c r="C1072" s="28"/>
      <c r="D1072" s="32" t="s">
        <v>80</v>
      </c>
      <c r="E1072" s="28" t="s">
        <v>82</v>
      </c>
      <c r="F1072" s="32" t="s">
        <v>7749</v>
      </c>
      <c r="G1072" s="28" t="s">
        <v>98</v>
      </c>
      <c r="H1072" s="32"/>
      <c r="I1072" s="28" t="s">
        <v>96</v>
      </c>
      <c r="J1072" s="32" t="s">
        <v>626</v>
      </c>
      <c r="K1072" s="28" t="s">
        <v>625</v>
      </c>
      <c r="L1072" s="28" t="s">
        <v>4943</v>
      </c>
      <c r="M1072" s="34">
        <v>40817</v>
      </c>
      <c r="N1072" s="34"/>
      <c r="O1072" s="28" t="s">
        <v>4114</v>
      </c>
      <c r="P1072" s="28" t="s">
        <v>4115</v>
      </c>
      <c r="Q1072" s="28" t="s">
        <v>9884</v>
      </c>
      <c r="R1072" s="28"/>
      <c r="S1072" s="28"/>
      <c r="T1072" s="28" t="s">
        <v>10542</v>
      </c>
      <c r="U1072" s="28" t="s">
        <v>4113</v>
      </c>
      <c r="V1072" s="28"/>
      <c r="W1072" s="34">
        <v>43593</v>
      </c>
      <c r="X1072" s="34">
        <v>43958</v>
      </c>
      <c r="Y1072" s="36">
        <v>19999924</v>
      </c>
      <c r="Z1072" s="36">
        <v>19999924</v>
      </c>
      <c r="AA1072" s="34">
        <v>43607</v>
      </c>
      <c r="AB1072" s="32"/>
      <c r="AC1072" s="36">
        <v>19999924</v>
      </c>
      <c r="AD1072" s="36"/>
      <c r="AE1072" s="28" t="s">
        <v>95</v>
      </c>
      <c r="AF1072" s="40">
        <f t="shared" si="0"/>
        <v>8</v>
      </c>
      <c r="AG1072" s="40">
        <f t="shared" si="1"/>
        <v>5</v>
      </c>
      <c r="AH1072" s="40" t="str">
        <f t="shared" si="2"/>
        <v>56857858485</v>
      </c>
      <c r="AI1072" s="44">
        <f t="shared" si="3"/>
        <v>19999924</v>
      </c>
      <c r="AJ1072" s="47">
        <f>IF(AD1072&lt;10000,IFERROR(VLOOKUP(AH1072,'BK06'!$X$9:$Y$1196,2,0),""),AD1072)</f>
        <v>19999924</v>
      </c>
      <c r="AK1072" s="49" t="str">
        <f>IFERROR(VLOOKUP(AH1072,'BK06'!$X$9:$Z$1164,3,0),"")</f>
        <v>AC/018P-0350789</v>
      </c>
      <c r="AL1072" s="40"/>
      <c r="AM1072" s="51" t="str">
        <f t="shared" si="18"/>
        <v>QK co HDBH so 568578584 can phai dong phi 19999924d vao ngay 8/5. Vui long lien he TVV de duoc ho tro thu phi!</v>
      </c>
      <c r="AN1072" s="54" t="str">
        <f t="shared" si="5"/>
        <v>01687392145</v>
      </c>
    </row>
    <row r="1073" spans="1:40" ht="13.5" customHeight="1">
      <c r="A1073" s="25">
        <v>1068</v>
      </c>
      <c r="B1073" s="28" t="s">
        <v>74</v>
      </c>
      <c r="C1073" s="28"/>
      <c r="D1073" s="32" t="s">
        <v>80</v>
      </c>
      <c r="E1073" s="28" t="s">
        <v>82</v>
      </c>
      <c r="F1073" s="32" t="s">
        <v>7749</v>
      </c>
      <c r="G1073" s="28" t="s">
        <v>98</v>
      </c>
      <c r="H1073" s="32"/>
      <c r="I1073" s="28" t="s">
        <v>96</v>
      </c>
      <c r="J1073" s="32" t="s">
        <v>626</v>
      </c>
      <c r="K1073" s="28" t="s">
        <v>625</v>
      </c>
      <c r="L1073" s="28" t="s">
        <v>4943</v>
      </c>
      <c r="M1073" s="34">
        <v>40817</v>
      </c>
      <c r="N1073" s="34"/>
      <c r="O1073" s="28" t="s">
        <v>10543</v>
      </c>
      <c r="P1073" s="28" t="s">
        <v>10544</v>
      </c>
      <c r="Q1073" s="28" t="s">
        <v>9692</v>
      </c>
      <c r="R1073" s="28"/>
      <c r="S1073" s="28"/>
      <c r="T1073" s="28" t="s">
        <v>10545</v>
      </c>
      <c r="U1073" s="28" t="s">
        <v>10546</v>
      </c>
      <c r="V1073" s="28"/>
      <c r="W1073" s="34">
        <v>43593</v>
      </c>
      <c r="X1073" s="34">
        <v>43684</v>
      </c>
      <c r="Y1073" s="36">
        <v>3009029</v>
      </c>
      <c r="Z1073" s="36"/>
      <c r="AA1073" s="34"/>
      <c r="AB1073" s="32"/>
      <c r="AC1073" s="36">
        <v>3009029</v>
      </c>
      <c r="AD1073" s="36"/>
      <c r="AE1073" s="28" t="s">
        <v>95</v>
      </c>
      <c r="AF1073" s="40">
        <f t="shared" si="0"/>
        <v>8</v>
      </c>
      <c r="AG1073" s="40">
        <f t="shared" si="1"/>
        <v>5</v>
      </c>
      <c r="AH1073" s="40" t="str">
        <f t="shared" si="2"/>
        <v>56810380985</v>
      </c>
      <c r="AI1073" s="44">
        <f t="shared" si="3"/>
        <v>3009029</v>
      </c>
      <c r="AJ1073" s="47" t="str">
        <f>IF(AD1073&lt;10000,IFERROR(VLOOKUP(AH1073,'BK06'!$X$9:$Y$1196,2,0),""),AD1073)</f>
        <v/>
      </c>
      <c r="AK1073" s="49" t="str">
        <f>IFERROR(VLOOKUP(AH1073,'BK06'!$X$9:$Z$1164,3,0),"")</f>
        <v/>
      </c>
      <c r="AL1073" s="40"/>
      <c r="AM1073" s="51" t="str">
        <f t="shared" si="18"/>
        <v>QK co HDBH so 568103809 can phai dong phi 3009029d vao ngay 8/5. Vui long lien he TVV de duoc ho tro thu phi!</v>
      </c>
      <c r="AN1073" s="54" t="str">
        <f t="shared" si="5"/>
        <v>0979817378</v>
      </c>
    </row>
    <row r="1074" spans="1:40" ht="13.5" customHeight="1">
      <c r="A1074" s="25">
        <v>1069</v>
      </c>
      <c r="B1074" s="28" t="s">
        <v>74</v>
      </c>
      <c r="C1074" s="28"/>
      <c r="D1074" s="32" t="s">
        <v>80</v>
      </c>
      <c r="E1074" s="28" t="s">
        <v>82</v>
      </c>
      <c r="F1074" s="32" t="s">
        <v>7749</v>
      </c>
      <c r="G1074" s="28" t="s">
        <v>98</v>
      </c>
      <c r="H1074" s="32"/>
      <c r="I1074" s="28" t="s">
        <v>96</v>
      </c>
      <c r="J1074" s="32" t="s">
        <v>626</v>
      </c>
      <c r="K1074" s="28" t="s">
        <v>625</v>
      </c>
      <c r="L1074" s="28" t="s">
        <v>4943</v>
      </c>
      <c r="M1074" s="34">
        <v>40817</v>
      </c>
      <c r="N1074" s="34"/>
      <c r="O1074" s="28" t="s">
        <v>10547</v>
      </c>
      <c r="P1074" s="28" t="s">
        <v>10548</v>
      </c>
      <c r="Q1074" s="28" t="s">
        <v>9679</v>
      </c>
      <c r="R1074" s="28"/>
      <c r="S1074" s="28" t="s">
        <v>10549</v>
      </c>
      <c r="T1074" s="28"/>
      <c r="U1074" s="28" t="s">
        <v>10550</v>
      </c>
      <c r="V1074" s="28"/>
      <c r="W1074" s="34">
        <v>43594</v>
      </c>
      <c r="X1074" s="34">
        <v>43959</v>
      </c>
      <c r="Y1074" s="36">
        <v>19999735</v>
      </c>
      <c r="Z1074" s="36"/>
      <c r="AA1074" s="34"/>
      <c r="AB1074" s="32"/>
      <c r="AC1074" s="36">
        <v>19999735</v>
      </c>
      <c r="AD1074" s="36"/>
      <c r="AE1074" s="28" t="s">
        <v>95</v>
      </c>
      <c r="AF1074" s="40">
        <f t="shared" si="0"/>
        <v>9</v>
      </c>
      <c r="AG1074" s="40">
        <f t="shared" si="1"/>
        <v>5</v>
      </c>
      <c r="AH1074" s="40" t="str">
        <f t="shared" si="2"/>
        <v>56878158595</v>
      </c>
      <c r="AI1074" s="44">
        <f t="shared" si="3"/>
        <v>19999735</v>
      </c>
      <c r="AJ1074" s="47" t="str">
        <f>IF(AD1074&lt;10000,IFERROR(VLOOKUP(AH1074,'BK06'!$X$9:$Y$1196,2,0),""),AD1074)</f>
        <v/>
      </c>
      <c r="AK1074" s="49" t="str">
        <f>IFERROR(VLOOKUP(AH1074,'BK06'!$X$9:$Z$1164,3,0),"")</f>
        <v/>
      </c>
      <c r="AL1074" s="40"/>
      <c r="AM1074" s="51" t="str">
        <f t="shared" si="18"/>
        <v>QK co HDBH so 568781585 can phai dong phi 19999735d vao ngay 9/5. Vui long lien he TVV de duoc ho tro thu phi!</v>
      </c>
      <c r="AN1074" s="54" t="str">
        <f t="shared" si="5"/>
        <v>0975411923</v>
      </c>
    </row>
    <row r="1075" spans="1:40" ht="13.5" customHeight="1">
      <c r="A1075" s="25">
        <v>1070</v>
      </c>
      <c r="B1075" s="28" t="s">
        <v>74</v>
      </c>
      <c r="C1075" s="28"/>
      <c r="D1075" s="32" t="s">
        <v>80</v>
      </c>
      <c r="E1075" s="28" t="s">
        <v>82</v>
      </c>
      <c r="F1075" s="32" t="s">
        <v>7749</v>
      </c>
      <c r="G1075" s="28" t="s">
        <v>98</v>
      </c>
      <c r="H1075" s="32"/>
      <c r="I1075" s="28" t="s">
        <v>96</v>
      </c>
      <c r="J1075" s="32" t="s">
        <v>626</v>
      </c>
      <c r="K1075" s="28" t="s">
        <v>625</v>
      </c>
      <c r="L1075" s="28" t="s">
        <v>4943</v>
      </c>
      <c r="M1075" s="34">
        <v>40817</v>
      </c>
      <c r="N1075" s="34"/>
      <c r="O1075" s="28" t="s">
        <v>10551</v>
      </c>
      <c r="P1075" s="28" t="s">
        <v>10552</v>
      </c>
      <c r="Q1075" s="28" t="s">
        <v>10022</v>
      </c>
      <c r="R1075" s="28"/>
      <c r="S1075" s="28"/>
      <c r="T1075" s="28" t="s">
        <v>10520</v>
      </c>
      <c r="U1075" s="28" t="s">
        <v>10553</v>
      </c>
      <c r="V1075" s="28"/>
      <c r="W1075" s="34">
        <v>43594</v>
      </c>
      <c r="X1075" s="34">
        <v>43624</v>
      </c>
      <c r="Y1075" s="36">
        <v>1000000</v>
      </c>
      <c r="Z1075" s="36"/>
      <c r="AA1075" s="34"/>
      <c r="AB1075" s="32"/>
      <c r="AC1075" s="36">
        <v>1000000</v>
      </c>
      <c r="AD1075" s="36"/>
      <c r="AE1075" s="28" t="s">
        <v>95</v>
      </c>
      <c r="AF1075" s="40">
        <f t="shared" si="0"/>
        <v>9</v>
      </c>
      <c r="AG1075" s="40">
        <f t="shared" si="1"/>
        <v>5</v>
      </c>
      <c r="AH1075" s="40" t="str">
        <f t="shared" si="2"/>
        <v>56854085795</v>
      </c>
      <c r="AI1075" s="44">
        <f t="shared" si="3"/>
        <v>1000000</v>
      </c>
      <c r="AJ1075" s="47" t="str">
        <f>IF(AD1075&lt;10000,IFERROR(VLOOKUP(AH1075,'BK06'!$X$9:$Y$1196,2,0),""),AD1075)</f>
        <v/>
      </c>
      <c r="AK1075" s="49" t="str">
        <f>IFERROR(VLOOKUP(AH1075,'BK06'!$X$9:$Z$1164,3,0),"")</f>
        <v/>
      </c>
      <c r="AL1075" s="40"/>
      <c r="AM1075" s="51" t="str">
        <f t="shared" si="18"/>
        <v>QK co HDBH so 568540857 can phai dong phi 1000000d vao ngay 9/5. Vui long lien he TVV de duoc ho tro thu phi!</v>
      </c>
      <c r="AN1075" s="54" t="str">
        <f t="shared" si="5"/>
        <v>0979353023</v>
      </c>
    </row>
    <row r="1076" spans="1:40" ht="13.5" customHeight="1">
      <c r="A1076" s="25">
        <v>1071</v>
      </c>
      <c r="B1076" s="28" t="s">
        <v>74</v>
      </c>
      <c r="C1076" s="28"/>
      <c r="D1076" s="32" t="s">
        <v>80</v>
      </c>
      <c r="E1076" s="28" t="s">
        <v>82</v>
      </c>
      <c r="F1076" s="32" t="s">
        <v>7749</v>
      </c>
      <c r="G1076" s="28" t="s">
        <v>98</v>
      </c>
      <c r="H1076" s="32"/>
      <c r="I1076" s="28" t="s">
        <v>96</v>
      </c>
      <c r="J1076" s="32" t="s">
        <v>626</v>
      </c>
      <c r="K1076" s="28" t="s">
        <v>625</v>
      </c>
      <c r="L1076" s="28" t="s">
        <v>4943</v>
      </c>
      <c r="M1076" s="34">
        <v>40817</v>
      </c>
      <c r="N1076" s="34"/>
      <c r="O1076" s="28" t="s">
        <v>4127</v>
      </c>
      <c r="P1076" s="28" t="s">
        <v>4128</v>
      </c>
      <c r="Q1076" s="28" t="s">
        <v>9603</v>
      </c>
      <c r="R1076" s="28"/>
      <c r="S1076" s="28"/>
      <c r="T1076" s="28" t="s">
        <v>10554</v>
      </c>
      <c r="U1076" s="28" t="s">
        <v>4126</v>
      </c>
      <c r="V1076" s="28"/>
      <c r="W1076" s="34">
        <v>43594</v>
      </c>
      <c r="X1076" s="34">
        <v>43959</v>
      </c>
      <c r="Y1076" s="36">
        <v>6000000</v>
      </c>
      <c r="Z1076" s="36">
        <v>6000000</v>
      </c>
      <c r="AA1076" s="34">
        <v>43609</v>
      </c>
      <c r="AB1076" s="32"/>
      <c r="AC1076" s="36">
        <v>6000000</v>
      </c>
      <c r="AD1076" s="36"/>
      <c r="AE1076" s="28" t="s">
        <v>95</v>
      </c>
      <c r="AF1076" s="40">
        <f t="shared" si="0"/>
        <v>9</v>
      </c>
      <c r="AG1076" s="40">
        <f t="shared" si="1"/>
        <v>5</v>
      </c>
      <c r="AH1076" s="40" t="str">
        <f t="shared" si="2"/>
        <v>56810581895</v>
      </c>
      <c r="AI1076" s="44">
        <f t="shared" si="3"/>
        <v>6000000</v>
      </c>
      <c r="AJ1076" s="47">
        <f>IF(AD1076&lt;10000,IFERROR(VLOOKUP(AH1076,'BK06'!$X$9:$Y$1196,2,0),""),AD1076)</f>
        <v>6000000</v>
      </c>
      <c r="AK1076" s="49">
        <f>IFERROR(VLOOKUP(AH1076,'BK06'!$X$9:$Z$1164,3,0),"")</f>
        <v>0</v>
      </c>
      <c r="AL1076" s="40"/>
      <c r="AM1076" s="51" t="str">
        <f t="shared" si="18"/>
        <v>QK co HDBH so 568105818 can phai dong phi 6000000d vao ngay 9/5. Vui long lien he TVV de duoc ho tro thu phi!</v>
      </c>
      <c r="AN1076" s="54" t="str">
        <f t="shared" si="5"/>
        <v>0936604168</v>
      </c>
    </row>
    <row r="1077" spans="1:40" ht="13.5" customHeight="1">
      <c r="A1077" s="25">
        <v>1072</v>
      </c>
      <c r="B1077" s="28" t="s">
        <v>74</v>
      </c>
      <c r="C1077" s="28"/>
      <c r="D1077" s="32" t="s">
        <v>80</v>
      </c>
      <c r="E1077" s="28" t="s">
        <v>82</v>
      </c>
      <c r="F1077" s="32" t="s">
        <v>7749</v>
      </c>
      <c r="G1077" s="28" t="s">
        <v>98</v>
      </c>
      <c r="H1077" s="32"/>
      <c r="I1077" s="28" t="s">
        <v>96</v>
      </c>
      <c r="J1077" s="32" t="s">
        <v>626</v>
      </c>
      <c r="K1077" s="28" t="s">
        <v>625</v>
      </c>
      <c r="L1077" s="28" t="s">
        <v>4943</v>
      </c>
      <c r="M1077" s="34">
        <v>40817</v>
      </c>
      <c r="N1077" s="34"/>
      <c r="O1077" s="28" t="s">
        <v>4123</v>
      </c>
      <c r="P1077" s="28" t="s">
        <v>4124</v>
      </c>
      <c r="Q1077" s="28" t="s">
        <v>10464</v>
      </c>
      <c r="R1077" s="28"/>
      <c r="S1077" s="28"/>
      <c r="T1077" s="28"/>
      <c r="U1077" s="28" t="s">
        <v>4121</v>
      </c>
      <c r="V1077" s="28" t="s">
        <v>4121</v>
      </c>
      <c r="W1077" s="34">
        <v>43594</v>
      </c>
      <c r="X1077" s="34">
        <v>43624</v>
      </c>
      <c r="Y1077" s="36">
        <v>158400</v>
      </c>
      <c r="Z1077" s="36">
        <v>158400</v>
      </c>
      <c r="AA1077" s="34">
        <v>43609</v>
      </c>
      <c r="AB1077" s="32"/>
      <c r="AC1077" s="36">
        <v>158400</v>
      </c>
      <c r="AD1077" s="36"/>
      <c r="AE1077" s="28" t="s">
        <v>180</v>
      </c>
      <c r="AF1077" s="40">
        <f t="shared" si="0"/>
        <v>9</v>
      </c>
      <c r="AG1077" s="40">
        <f t="shared" si="1"/>
        <v>5</v>
      </c>
      <c r="AH1077" s="40" t="str">
        <f t="shared" si="2"/>
        <v>0230180011834595</v>
      </c>
      <c r="AI1077" s="44">
        <f t="shared" si="3"/>
        <v>158400</v>
      </c>
      <c r="AJ1077" s="47">
        <f>IF(AD1077&lt;10000,IFERROR(VLOOKUP(AH1077,'BK06'!$X$9:$Y$1196,2,0),""),AD1077)</f>
        <v>158400</v>
      </c>
      <c r="AK1077" s="49">
        <f>IFERROR(VLOOKUP(AH1077,'BK06'!$X$9:$Z$1164,3,0),"")</f>
        <v>0</v>
      </c>
      <c r="AL1077" s="40"/>
      <c r="AM1077" s="51" t="str">
        <f t="shared" si="18"/>
        <v>QK co HDBH so 02301800118345 can phai dong phi 158400d vao ngay 9/5. Vui long lien he TVV de duoc ho tro thu phi!</v>
      </c>
      <c r="AN1077" s="54" t="str">
        <f t="shared" si="5"/>
        <v/>
      </c>
    </row>
    <row r="1078" spans="1:40" ht="13.5" customHeight="1">
      <c r="A1078" s="25">
        <v>1073</v>
      </c>
      <c r="B1078" s="28" t="s">
        <v>74</v>
      </c>
      <c r="C1078" s="28"/>
      <c r="D1078" s="32" t="s">
        <v>80</v>
      </c>
      <c r="E1078" s="28" t="s">
        <v>82</v>
      </c>
      <c r="F1078" s="32" t="s">
        <v>7749</v>
      </c>
      <c r="G1078" s="28" t="s">
        <v>98</v>
      </c>
      <c r="H1078" s="32"/>
      <c r="I1078" s="28" t="s">
        <v>96</v>
      </c>
      <c r="J1078" s="32" t="s">
        <v>626</v>
      </c>
      <c r="K1078" s="28" t="s">
        <v>625</v>
      </c>
      <c r="L1078" s="28" t="s">
        <v>4943</v>
      </c>
      <c r="M1078" s="34">
        <v>40817</v>
      </c>
      <c r="N1078" s="34"/>
      <c r="O1078" s="28" t="s">
        <v>4135</v>
      </c>
      <c r="P1078" s="28" t="s">
        <v>1782</v>
      </c>
      <c r="Q1078" s="28" t="s">
        <v>10555</v>
      </c>
      <c r="R1078" s="28" t="s">
        <v>10556</v>
      </c>
      <c r="S1078" s="28"/>
      <c r="T1078" s="28" t="s">
        <v>10557</v>
      </c>
      <c r="U1078" s="28" t="s">
        <v>4133</v>
      </c>
      <c r="V1078" s="28"/>
      <c r="W1078" s="34">
        <v>43594</v>
      </c>
      <c r="X1078" s="34">
        <v>43959</v>
      </c>
      <c r="Y1078" s="36">
        <v>29999244</v>
      </c>
      <c r="Z1078" s="36">
        <v>29999244</v>
      </c>
      <c r="AA1078" s="34">
        <v>43606</v>
      </c>
      <c r="AB1078" s="32"/>
      <c r="AC1078" s="36">
        <v>29999244</v>
      </c>
      <c r="AD1078" s="36"/>
      <c r="AE1078" s="28" t="s">
        <v>95</v>
      </c>
      <c r="AF1078" s="40">
        <f t="shared" si="0"/>
        <v>9</v>
      </c>
      <c r="AG1078" s="40">
        <f t="shared" si="1"/>
        <v>5</v>
      </c>
      <c r="AH1078" s="40" t="str">
        <f t="shared" si="2"/>
        <v>56878152795</v>
      </c>
      <c r="AI1078" s="44">
        <f t="shared" si="3"/>
        <v>29999244</v>
      </c>
      <c r="AJ1078" s="47">
        <f>IF(AD1078&lt;10000,IFERROR(VLOOKUP(AH1078,'BK06'!$X$9:$Y$1196,2,0),""),AD1078)</f>
        <v>29999244</v>
      </c>
      <c r="AK1078" s="49">
        <f>IFERROR(VLOOKUP(AH1078,'BK06'!$X$9:$Z$1164,3,0),"")</f>
        <v>0</v>
      </c>
      <c r="AL1078" s="40"/>
      <c r="AM1078" s="51" t="str">
        <f t="shared" si="18"/>
        <v>QK co HDBH so 568781527 can phai dong phi 29999244d vao ngay 9/5. Vui long lien he TVV de duoc ho tro thu phi!</v>
      </c>
      <c r="AN1078" s="54" t="str">
        <f t="shared" si="5"/>
        <v>09193021880973916198</v>
      </c>
    </row>
    <row r="1079" spans="1:40" ht="13.5" customHeight="1">
      <c r="A1079" s="25">
        <v>1074</v>
      </c>
      <c r="B1079" s="28" t="s">
        <v>74</v>
      </c>
      <c r="C1079" s="28"/>
      <c r="D1079" s="32" t="s">
        <v>80</v>
      </c>
      <c r="E1079" s="28" t="s">
        <v>82</v>
      </c>
      <c r="F1079" s="32" t="s">
        <v>7749</v>
      </c>
      <c r="G1079" s="28" t="s">
        <v>98</v>
      </c>
      <c r="H1079" s="32"/>
      <c r="I1079" s="28" t="s">
        <v>96</v>
      </c>
      <c r="J1079" s="32" t="s">
        <v>626</v>
      </c>
      <c r="K1079" s="28" t="s">
        <v>625</v>
      </c>
      <c r="L1079" s="28" t="s">
        <v>4943</v>
      </c>
      <c r="M1079" s="34">
        <v>40817</v>
      </c>
      <c r="N1079" s="34"/>
      <c r="O1079" s="28" t="s">
        <v>10558</v>
      </c>
      <c r="P1079" s="28" t="s">
        <v>10559</v>
      </c>
      <c r="Q1079" s="28" t="s">
        <v>10022</v>
      </c>
      <c r="R1079" s="28"/>
      <c r="S1079" s="28"/>
      <c r="T1079" s="28" t="s">
        <v>10560</v>
      </c>
      <c r="U1079" s="28" t="s">
        <v>10561</v>
      </c>
      <c r="V1079" s="28"/>
      <c r="W1079" s="34">
        <v>43594</v>
      </c>
      <c r="X1079" s="34">
        <v>43624</v>
      </c>
      <c r="Y1079" s="36">
        <v>833000</v>
      </c>
      <c r="Z1079" s="36"/>
      <c r="AA1079" s="34"/>
      <c r="AB1079" s="32"/>
      <c r="AC1079" s="36">
        <v>833000</v>
      </c>
      <c r="AD1079" s="36"/>
      <c r="AE1079" s="28" t="s">
        <v>95</v>
      </c>
      <c r="AF1079" s="40">
        <f t="shared" si="0"/>
        <v>9</v>
      </c>
      <c r="AG1079" s="40">
        <f t="shared" si="1"/>
        <v>5</v>
      </c>
      <c r="AH1079" s="40" t="str">
        <f t="shared" si="2"/>
        <v>56854083795</v>
      </c>
      <c r="AI1079" s="44">
        <f t="shared" si="3"/>
        <v>833000</v>
      </c>
      <c r="AJ1079" s="47" t="str">
        <f>IF(AD1079&lt;10000,IFERROR(VLOOKUP(AH1079,'BK06'!$X$9:$Y$1196,2,0),""),AD1079)</f>
        <v/>
      </c>
      <c r="AK1079" s="49" t="str">
        <f>IFERROR(VLOOKUP(AH1079,'BK06'!$X$9:$Z$1164,3,0),"")</f>
        <v/>
      </c>
      <c r="AL1079" s="40"/>
      <c r="AM1079" s="51" t="str">
        <f t="shared" si="18"/>
        <v>QK co HDBH so 568540837 can phai dong phi 833000d vao ngay 9/5. Vui long lien he TVV de duoc ho tro thu phi!</v>
      </c>
      <c r="AN1079" s="54" t="str">
        <f t="shared" si="5"/>
        <v>01686666228</v>
      </c>
    </row>
    <row r="1080" spans="1:40" ht="13.5" customHeight="1">
      <c r="A1080" s="25">
        <v>1075</v>
      </c>
      <c r="B1080" s="28" t="s">
        <v>74</v>
      </c>
      <c r="C1080" s="28"/>
      <c r="D1080" s="32" t="s">
        <v>80</v>
      </c>
      <c r="E1080" s="28" t="s">
        <v>82</v>
      </c>
      <c r="F1080" s="32" t="s">
        <v>7749</v>
      </c>
      <c r="G1080" s="28" t="s">
        <v>98</v>
      </c>
      <c r="H1080" s="32"/>
      <c r="I1080" s="28" t="s">
        <v>96</v>
      </c>
      <c r="J1080" s="32" t="s">
        <v>626</v>
      </c>
      <c r="K1080" s="28" t="s">
        <v>625</v>
      </c>
      <c r="L1080" s="28" t="s">
        <v>4943</v>
      </c>
      <c r="M1080" s="34">
        <v>40817</v>
      </c>
      <c r="N1080" s="34"/>
      <c r="O1080" s="28" t="s">
        <v>10562</v>
      </c>
      <c r="P1080" s="28" t="s">
        <v>8784</v>
      </c>
      <c r="Q1080" s="28" t="s">
        <v>10563</v>
      </c>
      <c r="R1080" s="28"/>
      <c r="S1080" s="28"/>
      <c r="T1080" s="28"/>
      <c r="U1080" s="28" t="s">
        <v>10564</v>
      </c>
      <c r="V1080" s="28"/>
      <c r="W1080" s="34">
        <v>43595</v>
      </c>
      <c r="X1080" s="34">
        <v>43778</v>
      </c>
      <c r="Y1080" s="36">
        <v>5005880</v>
      </c>
      <c r="Z1080" s="36"/>
      <c r="AA1080" s="34"/>
      <c r="AB1080" s="32"/>
      <c r="AC1080" s="36">
        <v>5005880</v>
      </c>
      <c r="AD1080" s="36"/>
      <c r="AE1080" s="28" t="s">
        <v>95</v>
      </c>
      <c r="AF1080" s="40">
        <f t="shared" si="0"/>
        <v>10</v>
      </c>
      <c r="AG1080" s="40">
        <f t="shared" si="1"/>
        <v>5</v>
      </c>
      <c r="AH1080" s="40" t="str">
        <f t="shared" si="2"/>
        <v>568492143105</v>
      </c>
      <c r="AI1080" s="44">
        <f t="shared" si="3"/>
        <v>5005880</v>
      </c>
      <c r="AJ1080" s="47" t="str">
        <f>IF(AD1080&lt;10000,IFERROR(VLOOKUP(AH1080,'BK06'!$X$9:$Y$1196,2,0),""),AD1080)</f>
        <v/>
      </c>
      <c r="AK1080" s="49" t="str">
        <f>IFERROR(VLOOKUP(AH1080,'BK06'!$X$9:$Z$1164,3,0),"")</f>
        <v/>
      </c>
      <c r="AL1080" s="40"/>
      <c r="AM1080" s="51" t="str">
        <f t="shared" si="18"/>
        <v>QK co HDBH so 568492143 can phai dong phi 5005880d vao ngay 10/5. Vui long lien he TVV de duoc ho tro thu phi!</v>
      </c>
      <c r="AN1080" s="54" t="str">
        <f t="shared" si="5"/>
        <v/>
      </c>
    </row>
    <row r="1081" spans="1:40" ht="13.5" customHeight="1">
      <c r="A1081" s="25">
        <v>1076</v>
      </c>
      <c r="B1081" s="28" t="s">
        <v>74</v>
      </c>
      <c r="C1081" s="28"/>
      <c r="D1081" s="32" t="s">
        <v>80</v>
      </c>
      <c r="E1081" s="28" t="s">
        <v>82</v>
      </c>
      <c r="F1081" s="32" t="s">
        <v>7749</v>
      </c>
      <c r="G1081" s="28" t="s">
        <v>98</v>
      </c>
      <c r="H1081" s="32"/>
      <c r="I1081" s="28" t="s">
        <v>96</v>
      </c>
      <c r="J1081" s="32" t="s">
        <v>626</v>
      </c>
      <c r="K1081" s="28" t="s">
        <v>625</v>
      </c>
      <c r="L1081" s="28" t="s">
        <v>4943</v>
      </c>
      <c r="M1081" s="34">
        <v>40817</v>
      </c>
      <c r="N1081" s="34"/>
      <c r="O1081" s="28" t="s">
        <v>4150</v>
      </c>
      <c r="P1081" s="28" t="s">
        <v>2720</v>
      </c>
      <c r="Q1081" s="28" t="s">
        <v>9748</v>
      </c>
      <c r="R1081" s="28"/>
      <c r="S1081" s="28"/>
      <c r="T1081" s="28" t="s">
        <v>10565</v>
      </c>
      <c r="U1081" s="28" t="s">
        <v>4149</v>
      </c>
      <c r="V1081" s="28"/>
      <c r="W1081" s="34">
        <v>43597</v>
      </c>
      <c r="X1081" s="34">
        <v>43780</v>
      </c>
      <c r="Y1081" s="36">
        <v>3000000</v>
      </c>
      <c r="Z1081" s="36">
        <v>3000000</v>
      </c>
      <c r="AA1081" s="34">
        <v>43612</v>
      </c>
      <c r="AB1081" s="32"/>
      <c r="AC1081" s="36">
        <v>3000000</v>
      </c>
      <c r="AD1081" s="36"/>
      <c r="AE1081" s="28" t="s">
        <v>95</v>
      </c>
      <c r="AF1081" s="40">
        <f t="shared" si="0"/>
        <v>12</v>
      </c>
      <c r="AG1081" s="40">
        <f t="shared" si="1"/>
        <v>5</v>
      </c>
      <c r="AH1081" s="40" t="str">
        <f t="shared" si="2"/>
        <v>568682797125</v>
      </c>
      <c r="AI1081" s="44">
        <f t="shared" si="3"/>
        <v>3000000</v>
      </c>
      <c r="AJ1081" s="47">
        <f>IF(AD1081&lt;10000,IFERROR(VLOOKUP(AH1081,'BK06'!$X$9:$Y$1196,2,0),""),AD1081)</f>
        <v>3000000</v>
      </c>
      <c r="AK1081" s="49" t="str">
        <f>IFERROR(VLOOKUP(AH1081,'BK06'!$X$9:$Z$1164,3,0),"")</f>
        <v>AC/018P-0350800</v>
      </c>
      <c r="AL1081" s="40"/>
      <c r="AM1081" s="51" t="str">
        <f t="shared" si="18"/>
        <v>QK co HDBH so 568682797 can phai dong phi 3000000d vao ngay 12/5. Vui long lien he TVV de duoc ho tro thu phi!</v>
      </c>
      <c r="AN1081" s="54" t="str">
        <f t="shared" si="5"/>
        <v>0977970479</v>
      </c>
    </row>
    <row r="1082" spans="1:40" ht="13.5" customHeight="1">
      <c r="A1082" s="25">
        <v>1077</v>
      </c>
      <c r="B1082" s="28" t="s">
        <v>74</v>
      </c>
      <c r="C1082" s="28"/>
      <c r="D1082" s="32" t="s">
        <v>80</v>
      </c>
      <c r="E1082" s="28" t="s">
        <v>82</v>
      </c>
      <c r="F1082" s="32" t="s">
        <v>7749</v>
      </c>
      <c r="G1082" s="28" t="s">
        <v>98</v>
      </c>
      <c r="H1082" s="32"/>
      <c r="I1082" s="28" t="s">
        <v>96</v>
      </c>
      <c r="J1082" s="32" t="s">
        <v>626</v>
      </c>
      <c r="K1082" s="28" t="s">
        <v>625</v>
      </c>
      <c r="L1082" s="28" t="s">
        <v>4943</v>
      </c>
      <c r="M1082" s="34">
        <v>40817</v>
      </c>
      <c r="N1082" s="34"/>
      <c r="O1082" s="28" t="s">
        <v>4141</v>
      </c>
      <c r="P1082" s="28" t="s">
        <v>4142</v>
      </c>
      <c r="Q1082" s="28" t="s">
        <v>9748</v>
      </c>
      <c r="R1082" s="28"/>
      <c r="S1082" s="28"/>
      <c r="T1082" s="28" t="s">
        <v>10566</v>
      </c>
      <c r="U1082" s="28" t="s">
        <v>4140</v>
      </c>
      <c r="V1082" s="28"/>
      <c r="W1082" s="34">
        <v>43597</v>
      </c>
      <c r="X1082" s="34">
        <v>43780</v>
      </c>
      <c r="Y1082" s="36">
        <v>3000000</v>
      </c>
      <c r="Z1082" s="36">
        <v>3000000</v>
      </c>
      <c r="AA1082" s="34">
        <v>43612</v>
      </c>
      <c r="AB1082" s="32"/>
      <c r="AC1082" s="36">
        <v>3000000</v>
      </c>
      <c r="AD1082" s="36"/>
      <c r="AE1082" s="28" t="s">
        <v>95</v>
      </c>
      <c r="AF1082" s="40">
        <f t="shared" si="0"/>
        <v>12</v>
      </c>
      <c r="AG1082" s="40">
        <f t="shared" si="1"/>
        <v>5</v>
      </c>
      <c r="AH1082" s="40" t="str">
        <f t="shared" si="2"/>
        <v>568682527125</v>
      </c>
      <c r="AI1082" s="44">
        <f t="shared" si="3"/>
        <v>3000000</v>
      </c>
      <c r="AJ1082" s="47">
        <f>IF(AD1082&lt;10000,IFERROR(VLOOKUP(AH1082,'BK06'!$X$9:$Y$1196,2,0),""),AD1082)</f>
        <v>3000000</v>
      </c>
      <c r="AK1082" s="49" t="str">
        <f>IFERROR(VLOOKUP(AH1082,'BK06'!$X$9:$Z$1164,3,0),"")</f>
        <v>AC/018P-0350798</v>
      </c>
      <c r="AL1082" s="40"/>
      <c r="AM1082" s="51" t="str">
        <f t="shared" si="18"/>
        <v>QK co HDBH so 568682527 can phai dong phi 3000000d vao ngay 12/5. Vui long lien he TVV de duoc ho tro thu phi!</v>
      </c>
      <c r="AN1082" s="54" t="str">
        <f t="shared" si="5"/>
        <v>01656999188</v>
      </c>
    </row>
    <row r="1083" spans="1:40" ht="13.5" customHeight="1">
      <c r="A1083" s="25">
        <v>1078</v>
      </c>
      <c r="B1083" s="28" t="s">
        <v>74</v>
      </c>
      <c r="C1083" s="28"/>
      <c r="D1083" s="32" t="s">
        <v>80</v>
      </c>
      <c r="E1083" s="28" t="s">
        <v>82</v>
      </c>
      <c r="F1083" s="32" t="s">
        <v>7749</v>
      </c>
      <c r="G1083" s="28" t="s">
        <v>98</v>
      </c>
      <c r="H1083" s="32"/>
      <c r="I1083" s="28" t="s">
        <v>96</v>
      </c>
      <c r="J1083" s="32" t="s">
        <v>626</v>
      </c>
      <c r="K1083" s="28" t="s">
        <v>625</v>
      </c>
      <c r="L1083" s="28" t="s">
        <v>4943</v>
      </c>
      <c r="M1083" s="34">
        <v>40817</v>
      </c>
      <c r="N1083" s="34"/>
      <c r="O1083" s="28" t="s">
        <v>10567</v>
      </c>
      <c r="P1083" s="28" t="s">
        <v>7387</v>
      </c>
      <c r="Q1083" s="28" t="s">
        <v>10568</v>
      </c>
      <c r="R1083" s="28"/>
      <c r="S1083" s="28"/>
      <c r="T1083" s="28" t="s">
        <v>10569</v>
      </c>
      <c r="U1083" s="28" t="s">
        <v>10570</v>
      </c>
      <c r="V1083" s="28"/>
      <c r="W1083" s="34">
        <v>43597</v>
      </c>
      <c r="X1083" s="34">
        <v>43688</v>
      </c>
      <c r="Y1083" s="36">
        <v>1300000</v>
      </c>
      <c r="Z1083" s="36"/>
      <c r="AA1083" s="34"/>
      <c r="AB1083" s="32"/>
      <c r="AC1083" s="36">
        <v>1300000</v>
      </c>
      <c r="AD1083" s="36"/>
      <c r="AE1083" s="28" t="s">
        <v>95</v>
      </c>
      <c r="AF1083" s="40">
        <f t="shared" si="0"/>
        <v>12</v>
      </c>
      <c r="AG1083" s="40">
        <f t="shared" si="1"/>
        <v>5</v>
      </c>
      <c r="AH1083" s="40" t="str">
        <f t="shared" si="2"/>
        <v>568682557125</v>
      </c>
      <c r="AI1083" s="44">
        <f t="shared" si="3"/>
        <v>1300000</v>
      </c>
      <c r="AJ1083" s="47" t="str">
        <f>IF(AD1083&lt;10000,IFERROR(VLOOKUP(AH1083,'BK06'!$X$9:$Y$1196,2,0),""),AD1083)</f>
        <v/>
      </c>
      <c r="AK1083" s="49" t="str">
        <f>IFERROR(VLOOKUP(AH1083,'BK06'!$X$9:$Z$1164,3,0),"")</f>
        <v/>
      </c>
      <c r="AL1083" s="40"/>
      <c r="AM1083" s="51" t="str">
        <f t="shared" si="18"/>
        <v>QK co HDBH so 568682557 can phai dong phi 1300000d vao ngay 12/5. Vui long lien he TVV de duoc ho tro thu phi!</v>
      </c>
      <c r="AN1083" s="54" t="str">
        <f t="shared" si="5"/>
        <v>01696161488</v>
      </c>
    </row>
    <row r="1084" spans="1:40" ht="13.5" customHeight="1">
      <c r="A1084" s="25">
        <v>1079</v>
      </c>
      <c r="B1084" s="28" t="s">
        <v>74</v>
      </c>
      <c r="C1084" s="28"/>
      <c r="D1084" s="32" t="s">
        <v>80</v>
      </c>
      <c r="E1084" s="28" t="s">
        <v>82</v>
      </c>
      <c r="F1084" s="32" t="s">
        <v>7749</v>
      </c>
      <c r="G1084" s="28" t="s">
        <v>98</v>
      </c>
      <c r="H1084" s="32"/>
      <c r="I1084" s="28" t="s">
        <v>96</v>
      </c>
      <c r="J1084" s="32" t="s">
        <v>626</v>
      </c>
      <c r="K1084" s="28" t="s">
        <v>625</v>
      </c>
      <c r="L1084" s="28" t="s">
        <v>4943</v>
      </c>
      <c r="M1084" s="34">
        <v>40817</v>
      </c>
      <c r="N1084" s="34"/>
      <c r="O1084" s="28" t="s">
        <v>4138</v>
      </c>
      <c r="P1084" s="28" t="s">
        <v>678</v>
      </c>
      <c r="Q1084" s="28" t="s">
        <v>10303</v>
      </c>
      <c r="R1084" s="28" t="s">
        <v>10571</v>
      </c>
      <c r="S1084" s="28"/>
      <c r="T1084" s="28" t="s">
        <v>10572</v>
      </c>
      <c r="U1084" s="28" t="s">
        <v>4137</v>
      </c>
      <c r="V1084" s="28"/>
      <c r="W1084" s="34">
        <v>43597</v>
      </c>
      <c r="X1084" s="34">
        <v>43688</v>
      </c>
      <c r="Y1084" s="36">
        <v>1500000</v>
      </c>
      <c r="Z1084" s="36">
        <v>1500000</v>
      </c>
      <c r="AA1084" s="34">
        <v>43613</v>
      </c>
      <c r="AB1084" s="32"/>
      <c r="AC1084" s="36">
        <v>1500000</v>
      </c>
      <c r="AD1084" s="36"/>
      <c r="AE1084" s="28" t="s">
        <v>95</v>
      </c>
      <c r="AF1084" s="40">
        <f t="shared" si="0"/>
        <v>12</v>
      </c>
      <c r="AG1084" s="40">
        <f t="shared" si="1"/>
        <v>5</v>
      </c>
      <c r="AH1084" s="40" t="str">
        <f t="shared" si="2"/>
        <v>568167757125</v>
      </c>
      <c r="AI1084" s="44">
        <f t="shared" si="3"/>
        <v>1500000</v>
      </c>
      <c r="AJ1084" s="47">
        <f>IF(AD1084&lt;10000,IFERROR(VLOOKUP(AH1084,'BK06'!$X$9:$Y$1196,2,0),""),AD1084)</f>
        <v>1500000</v>
      </c>
      <c r="AK1084" s="49">
        <f>IFERROR(VLOOKUP(AH1084,'BK06'!$X$9:$Z$1164,3,0),"")</f>
        <v>0</v>
      </c>
      <c r="AL1084" s="40"/>
      <c r="AM1084" s="51" t="str">
        <f t="shared" si="18"/>
        <v>QK co HDBH so 568167757 can phai dong phi 1500000d vao ngay 12/5. Vui long lien he TVV de duoc ho tro thu phi!</v>
      </c>
      <c r="AN1084" s="54" t="str">
        <f t="shared" si="5"/>
        <v>08886631680915049210</v>
      </c>
    </row>
    <row r="1085" spans="1:40" ht="13.5" customHeight="1">
      <c r="A1085" s="25">
        <v>1080</v>
      </c>
      <c r="B1085" s="28" t="s">
        <v>74</v>
      </c>
      <c r="C1085" s="28"/>
      <c r="D1085" s="32" t="s">
        <v>80</v>
      </c>
      <c r="E1085" s="28" t="s">
        <v>82</v>
      </c>
      <c r="F1085" s="32" t="s">
        <v>7749</v>
      </c>
      <c r="G1085" s="28" t="s">
        <v>98</v>
      </c>
      <c r="H1085" s="32"/>
      <c r="I1085" s="28" t="s">
        <v>96</v>
      </c>
      <c r="J1085" s="32" t="s">
        <v>626</v>
      </c>
      <c r="K1085" s="28" t="s">
        <v>625</v>
      </c>
      <c r="L1085" s="28" t="s">
        <v>4943</v>
      </c>
      <c r="M1085" s="34">
        <v>40817</v>
      </c>
      <c r="N1085" s="34"/>
      <c r="O1085" s="28" t="s">
        <v>10573</v>
      </c>
      <c r="P1085" s="28" t="s">
        <v>10574</v>
      </c>
      <c r="Q1085" s="28" t="s">
        <v>8381</v>
      </c>
      <c r="R1085" s="28"/>
      <c r="S1085" s="28"/>
      <c r="T1085" s="28" t="s">
        <v>10575</v>
      </c>
      <c r="U1085" s="28" t="s">
        <v>10576</v>
      </c>
      <c r="V1085" s="28"/>
      <c r="W1085" s="34">
        <v>43598</v>
      </c>
      <c r="X1085" s="34">
        <v>43628</v>
      </c>
      <c r="Y1085" s="36">
        <v>666000</v>
      </c>
      <c r="Z1085" s="36"/>
      <c r="AA1085" s="34"/>
      <c r="AB1085" s="32"/>
      <c r="AC1085" s="36">
        <v>666000</v>
      </c>
      <c r="AD1085" s="36"/>
      <c r="AE1085" s="28" t="s">
        <v>95</v>
      </c>
      <c r="AF1085" s="40">
        <f t="shared" si="0"/>
        <v>13</v>
      </c>
      <c r="AG1085" s="40">
        <f t="shared" si="1"/>
        <v>5</v>
      </c>
      <c r="AH1085" s="40" t="str">
        <f t="shared" si="2"/>
        <v>568274063135</v>
      </c>
      <c r="AI1085" s="44">
        <f t="shared" si="3"/>
        <v>666000</v>
      </c>
      <c r="AJ1085" s="47" t="str">
        <f>IF(AD1085&lt;10000,IFERROR(VLOOKUP(AH1085,'BK06'!$X$9:$Y$1196,2,0),""),AD1085)</f>
        <v/>
      </c>
      <c r="AK1085" s="49" t="str">
        <f>IFERROR(VLOOKUP(AH1085,'BK06'!$X$9:$Z$1164,3,0),"")</f>
        <v/>
      </c>
      <c r="AL1085" s="40"/>
      <c r="AM1085" s="51" t="str">
        <f t="shared" si="18"/>
        <v>QK co HDBH so 568274063 can phai dong phi 666000d vao ngay 13/5. Vui long lien he TVV de duoc ho tro thu phi!</v>
      </c>
      <c r="AN1085" s="54" t="str">
        <f t="shared" si="5"/>
        <v>0972366399</v>
      </c>
    </row>
    <row r="1086" spans="1:40" ht="13.5" customHeight="1">
      <c r="A1086" s="25">
        <v>1081</v>
      </c>
      <c r="B1086" s="28" t="s">
        <v>74</v>
      </c>
      <c r="C1086" s="28"/>
      <c r="D1086" s="32" t="s">
        <v>80</v>
      </c>
      <c r="E1086" s="28" t="s">
        <v>82</v>
      </c>
      <c r="F1086" s="32" t="s">
        <v>7749</v>
      </c>
      <c r="G1086" s="28" t="s">
        <v>98</v>
      </c>
      <c r="H1086" s="32"/>
      <c r="I1086" s="28" t="s">
        <v>96</v>
      </c>
      <c r="J1086" s="32" t="s">
        <v>626</v>
      </c>
      <c r="K1086" s="28" t="s">
        <v>625</v>
      </c>
      <c r="L1086" s="28" t="s">
        <v>4943</v>
      </c>
      <c r="M1086" s="34">
        <v>40817</v>
      </c>
      <c r="N1086" s="34"/>
      <c r="O1086" s="28" t="s">
        <v>10577</v>
      </c>
      <c r="P1086" s="28" t="s">
        <v>582</v>
      </c>
      <c r="Q1086" s="28" t="s">
        <v>10066</v>
      </c>
      <c r="R1086" s="28"/>
      <c r="S1086" s="28"/>
      <c r="T1086" s="28" t="s">
        <v>10578</v>
      </c>
      <c r="U1086" s="28" t="s">
        <v>10579</v>
      </c>
      <c r="V1086" s="28"/>
      <c r="W1086" s="34">
        <v>43599</v>
      </c>
      <c r="X1086" s="34">
        <v>43964</v>
      </c>
      <c r="Y1086" s="36">
        <v>6000000</v>
      </c>
      <c r="Z1086" s="36"/>
      <c r="AA1086" s="34"/>
      <c r="AB1086" s="32"/>
      <c r="AC1086" s="36">
        <v>6000000</v>
      </c>
      <c r="AD1086" s="36"/>
      <c r="AE1086" s="28" t="s">
        <v>95</v>
      </c>
      <c r="AF1086" s="40">
        <f t="shared" si="0"/>
        <v>14</v>
      </c>
      <c r="AG1086" s="40">
        <f t="shared" si="1"/>
        <v>5</v>
      </c>
      <c r="AH1086" s="40" t="str">
        <f t="shared" si="2"/>
        <v>568109148145</v>
      </c>
      <c r="AI1086" s="44">
        <f t="shared" si="3"/>
        <v>6000000</v>
      </c>
      <c r="AJ1086" s="47" t="str">
        <f>IF(AD1086&lt;10000,IFERROR(VLOOKUP(AH1086,'BK06'!$X$9:$Y$1196,2,0),""),AD1086)</f>
        <v/>
      </c>
      <c r="AK1086" s="49" t="str">
        <f>IFERROR(VLOOKUP(AH1086,'BK06'!$X$9:$Z$1164,3,0),"")</f>
        <v/>
      </c>
      <c r="AL1086" s="40"/>
      <c r="AM1086" s="51" t="str">
        <f t="shared" si="18"/>
        <v>QK co HDBH so 568109148 can phai dong phi 6000000d vao ngay 14/5. Vui long lien he TVV de duoc ho tro thu phi!</v>
      </c>
      <c r="AN1086" s="54" t="str">
        <f t="shared" si="5"/>
        <v>01689074419</v>
      </c>
    </row>
    <row r="1087" spans="1:40" ht="13.5" customHeight="1">
      <c r="A1087" s="25">
        <v>1082</v>
      </c>
      <c r="B1087" s="28" t="s">
        <v>74</v>
      </c>
      <c r="C1087" s="28"/>
      <c r="D1087" s="32" t="s">
        <v>80</v>
      </c>
      <c r="E1087" s="28" t="s">
        <v>82</v>
      </c>
      <c r="F1087" s="32" t="s">
        <v>7749</v>
      </c>
      <c r="G1087" s="28" t="s">
        <v>98</v>
      </c>
      <c r="H1087" s="32"/>
      <c r="I1087" s="28" t="s">
        <v>96</v>
      </c>
      <c r="J1087" s="32" t="s">
        <v>626</v>
      </c>
      <c r="K1087" s="28" t="s">
        <v>625</v>
      </c>
      <c r="L1087" s="28" t="s">
        <v>4943</v>
      </c>
      <c r="M1087" s="34">
        <v>40817</v>
      </c>
      <c r="N1087" s="34"/>
      <c r="O1087" s="28" t="s">
        <v>4153</v>
      </c>
      <c r="P1087" s="28" t="s">
        <v>4154</v>
      </c>
      <c r="Q1087" s="28" t="s">
        <v>10580</v>
      </c>
      <c r="R1087" s="28"/>
      <c r="S1087" s="28"/>
      <c r="T1087" s="28" t="s">
        <v>10581</v>
      </c>
      <c r="U1087" s="28" t="s">
        <v>4152</v>
      </c>
      <c r="V1087" s="28"/>
      <c r="W1087" s="34">
        <v>43600</v>
      </c>
      <c r="X1087" s="34">
        <v>43630</v>
      </c>
      <c r="Y1087" s="36">
        <v>1221000</v>
      </c>
      <c r="Z1087" s="36">
        <v>1221000</v>
      </c>
      <c r="AA1087" s="34">
        <v>43612</v>
      </c>
      <c r="AB1087" s="32"/>
      <c r="AC1087" s="36">
        <v>1221000</v>
      </c>
      <c r="AD1087" s="36"/>
      <c r="AE1087" s="28" t="s">
        <v>95</v>
      </c>
      <c r="AF1087" s="40">
        <f t="shared" si="0"/>
        <v>15</v>
      </c>
      <c r="AG1087" s="40">
        <f t="shared" si="1"/>
        <v>5</v>
      </c>
      <c r="AH1087" s="40" t="str">
        <f t="shared" si="2"/>
        <v>568704492155</v>
      </c>
      <c r="AI1087" s="44">
        <f t="shared" si="3"/>
        <v>1221000</v>
      </c>
      <c r="AJ1087" s="47">
        <f>IF(AD1087&lt;10000,IFERROR(VLOOKUP(AH1087,'BK06'!$X$9:$Y$1196,2,0),""),AD1087)</f>
        <v>1221000</v>
      </c>
      <c r="AK1087" s="49">
        <f>IFERROR(VLOOKUP(AH1087,'BK06'!$X$9:$Z$1164,3,0),"")</f>
        <v>0</v>
      </c>
      <c r="AL1087" s="40"/>
      <c r="AM1087" s="51" t="str">
        <f t="shared" si="18"/>
        <v>QK co HDBH so 568704492 can phai dong phi 1221000d vao ngay 15/5. Vui long lien he TVV de duoc ho tro thu phi!</v>
      </c>
      <c r="AN1087" s="54" t="str">
        <f t="shared" si="5"/>
        <v>0973780684</v>
      </c>
    </row>
    <row r="1088" spans="1:40" ht="13.5" customHeight="1">
      <c r="A1088" s="25">
        <v>1083</v>
      </c>
      <c r="B1088" s="28" t="s">
        <v>74</v>
      </c>
      <c r="C1088" s="28"/>
      <c r="D1088" s="32" t="s">
        <v>80</v>
      </c>
      <c r="E1088" s="28" t="s">
        <v>82</v>
      </c>
      <c r="F1088" s="32" t="s">
        <v>7749</v>
      </c>
      <c r="G1088" s="28" t="s">
        <v>98</v>
      </c>
      <c r="H1088" s="32"/>
      <c r="I1088" s="28" t="s">
        <v>96</v>
      </c>
      <c r="J1088" s="32" t="s">
        <v>626</v>
      </c>
      <c r="K1088" s="28" t="s">
        <v>625</v>
      </c>
      <c r="L1088" s="28" t="s">
        <v>4943</v>
      </c>
      <c r="M1088" s="34">
        <v>40817</v>
      </c>
      <c r="N1088" s="34"/>
      <c r="O1088" s="28" t="s">
        <v>4175</v>
      </c>
      <c r="P1088" s="28" t="s">
        <v>4176</v>
      </c>
      <c r="Q1088" s="28" t="s">
        <v>10582</v>
      </c>
      <c r="R1088" s="28" t="s">
        <v>10583</v>
      </c>
      <c r="S1088" s="28"/>
      <c r="T1088" s="28" t="s">
        <v>10584</v>
      </c>
      <c r="U1088" s="28" t="s">
        <v>4174</v>
      </c>
      <c r="V1088" s="28"/>
      <c r="W1088" s="34">
        <v>43601</v>
      </c>
      <c r="X1088" s="34">
        <v>43631</v>
      </c>
      <c r="Y1088" s="36">
        <v>500000</v>
      </c>
      <c r="Z1088" s="36">
        <v>500000</v>
      </c>
      <c r="AA1088" s="34">
        <v>43607</v>
      </c>
      <c r="AB1088" s="32"/>
      <c r="AC1088" s="36">
        <v>500000</v>
      </c>
      <c r="AD1088" s="36"/>
      <c r="AE1088" s="28" t="s">
        <v>95</v>
      </c>
      <c r="AF1088" s="40">
        <f t="shared" si="0"/>
        <v>16</v>
      </c>
      <c r="AG1088" s="40">
        <f t="shared" si="1"/>
        <v>5</v>
      </c>
      <c r="AH1088" s="40" t="str">
        <f t="shared" si="2"/>
        <v>568752505165</v>
      </c>
      <c r="AI1088" s="44">
        <f t="shared" si="3"/>
        <v>500000</v>
      </c>
      <c r="AJ1088" s="47">
        <f>IF(AD1088&lt;10000,IFERROR(VLOOKUP(AH1088,'BK06'!$X$9:$Y$1196,2,0),""),AD1088)</f>
        <v>500000</v>
      </c>
      <c r="AK1088" s="49">
        <f>IFERROR(VLOOKUP(AH1088,'BK06'!$X$9:$Z$1164,3,0),"")</f>
        <v>0</v>
      </c>
      <c r="AL1088" s="40"/>
      <c r="AM1088" s="51" t="str">
        <f t="shared" si="18"/>
        <v>QK co HDBH so 568752505 can phai dong phi 500000d vao ngay 16/5. Vui long lien he TVV de duoc ho tro thu phi!</v>
      </c>
      <c r="AN1088" s="54" t="str">
        <f t="shared" si="5"/>
        <v>08537658880978620279</v>
      </c>
    </row>
    <row r="1089" spans="1:40" ht="13.5" customHeight="1">
      <c r="A1089" s="25">
        <v>1084</v>
      </c>
      <c r="B1089" s="28" t="s">
        <v>74</v>
      </c>
      <c r="C1089" s="28"/>
      <c r="D1089" s="32" t="s">
        <v>80</v>
      </c>
      <c r="E1089" s="28" t="s">
        <v>82</v>
      </c>
      <c r="F1089" s="32" t="s">
        <v>7749</v>
      </c>
      <c r="G1089" s="28" t="s">
        <v>98</v>
      </c>
      <c r="H1089" s="32"/>
      <c r="I1089" s="28" t="s">
        <v>96</v>
      </c>
      <c r="J1089" s="32" t="s">
        <v>626</v>
      </c>
      <c r="K1089" s="28" t="s">
        <v>625</v>
      </c>
      <c r="L1089" s="28" t="s">
        <v>4943</v>
      </c>
      <c r="M1089" s="34">
        <v>40817</v>
      </c>
      <c r="N1089" s="34"/>
      <c r="O1089" s="28" t="s">
        <v>4168</v>
      </c>
      <c r="P1089" s="28" t="s">
        <v>4169</v>
      </c>
      <c r="Q1089" s="28" t="s">
        <v>10007</v>
      </c>
      <c r="R1089" s="28"/>
      <c r="S1089" s="28"/>
      <c r="T1089" s="28" t="s">
        <v>10585</v>
      </c>
      <c r="U1089" s="28" t="s">
        <v>4167</v>
      </c>
      <c r="V1089" s="28"/>
      <c r="W1089" s="34">
        <v>43601</v>
      </c>
      <c r="X1089" s="34">
        <v>43631</v>
      </c>
      <c r="Y1089" s="36">
        <v>602000</v>
      </c>
      <c r="Z1089" s="36">
        <v>602000</v>
      </c>
      <c r="AA1089" s="34">
        <v>43607</v>
      </c>
      <c r="AB1089" s="32"/>
      <c r="AC1089" s="36">
        <v>602000</v>
      </c>
      <c r="AD1089" s="36"/>
      <c r="AE1089" s="28" t="s">
        <v>95</v>
      </c>
      <c r="AF1089" s="40">
        <f t="shared" si="0"/>
        <v>16</v>
      </c>
      <c r="AG1089" s="40">
        <f t="shared" si="1"/>
        <v>5</v>
      </c>
      <c r="AH1089" s="40" t="str">
        <f t="shared" si="2"/>
        <v>568752432165</v>
      </c>
      <c r="AI1089" s="44">
        <f t="shared" si="3"/>
        <v>602000</v>
      </c>
      <c r="AJ1089" s="47">
        <f>IF(AD1089&lt;10000,IFERROR(VLOOKUP(AH1089,'BK06'!$X$9:$Y$1196,2,0),""),AD1089)</f>
        <v>602000</v>
      </c>
      <c r="AK1089" s="49" t="str">
        <f>IFERROR(VLOOKUP(AH1089,'BK06'!$X$9:$Z$1164,3,0),"")</f>
        <v>AC/018P-0350810</v>
      </c>
      <c r="AL1089" s="40"/>
      <c r="AM1089" s="51" t="str">
        <f t="shared" si="18"/>
        <v>QK co HDBH so 568752432 can phai dong phi 602000d vao ngay 16/5. Vui long lien he TVV de duoc ho tro thu phi!</v>
      </c>
      <c r="AN1089" s="54" t="str">
        <f t="shared" si="5"/>
        <v>0917388856</v>
      </c>
    </row>
    <row r="1090" spans="1:40" ht="13.5" customHeight="1">
      <c r="A1090" s="25">
        <v>1085</v>
      </c>
      <c r="B1090" s="28" t="s">
        <v>74</v>
      </c>
      <c r="C1090" s="28"/>
      <c r="D1090" s="32" t="s">
        <v>80</v>
      </c>
      <c r="E1090" s="28" t="s">
        <v>82</v>
      </c>
      <c r="F1090" s="32" t="s">
        <v>7749</v>
      </c>
      <c r="G1090" s="28" t="s">
        <v>98</v>
      </c>
      <c r="H1090" s="32"/>
      <c r="I1090" s="28" t="s">
        <v>96</v>
      </c>
      <c r="J1090" s="32" t="s">
        <v>626</v>
      </c>
      <c r="K1090" s="28" t="s">
        <v>625</v>
      </c>
      <c r="L1090" s="28" t="s">
        <v>4943</v>
      </c>
      <c r="M1090" s="34">
        <v>40817</v>
      </c>
      <c r="N1090" s="34"/>
      <c r="O1090" s="28" t="s">
        <v>4163</v>
      </c>
      <c r="P1090" s="28" t="s">
        <v>4164</v>
      </c>
      <c r="Q1090" s="28" t="s">
        <v>9692</v>
      </c>
      <c r="R1090" s="28"/>
      <c r="S1090" s="28"/>
      <c r="T1090" s="28" t="s">
        <v>10586</v>
      </c>
      <c r="U1090" s="28" t="s">
        <v>4162</v>
      </c>
      <c r="V1090" s="28"/>
      <c r="W1090" s="34">
        <v>43601</v>
      </c>
      <c r="X1090" s="34">
        <v>43631</v>
      </c>
      <c r="Y1090" s="36">
        <v>1000000</v>
      </c>
      <c r="Z1090" s="36">
        <v>1000000</v>
      </c>
      <c r="AA1090" s="34">
        <v>43612</v>
      </c>
      <c r="AB1090" s="32"/>
      <c r="AC1090" s="36">
        <v>1000000</v>
      </c>
      <c r="AD1090" s="36"/>
      <c r="AE1090" s="28" t="s">
        <v>95</v>
      </c>
      <c r="AF1090" s="40">
        <f t="shared" si="0"/>
        <v>16</v>
      </c>
      <c r="AG1090" s="40">
        <f t="shared" si="1"/>
        <v>5</v>
      </c>
      <c r="AH1090" s="40" t="str">
        <f t="shared" si="2"/>
        <v>568705197165</v>
      </c>
      <c r="AI1090" s="44">
        <f t="shared" si="3"/>
        <v>1000000</v>
      </c>
      <c r="AJ1090" s="47">
        <f>IF(AD1090&lt;10000,IFERROR(VLOOKUP(AH1090,'BK06'!$X$9:$Y$1196,2,0),""),AD1090)</f>
        <v>1000000</v>
      </c>
      <c r="AK1090" s="49" t="str">
        <f>IFERROR(VLOOKUP(AH1090,'BK06'!$X$9:$Z$1164,3,0),"")</f>
        <v>AC/018P-0350808</v>
      </c>
      <c r="AL1090" s="40"/>
      <c r="AM1090" s="51" t="str">
        <f t="shared" si="18"/>
        <v>QK co HDBH so 568705197 can phai dong phi 1000000d vao ngay 16/5. Vui long lien he TVV de duoc ho tro thu phi!</v>
      </c>
      <c r="AN1090" s="54" t="str">
        <f t="shared" si="5"/>
        <v>01205705234</v>
      </c>
    </row>
    <row r="1091" spans="1:40" ht="13.5" customHeight="1">
      <c r="A1091" s="25">
        <v>1086</v>
      </c>
      <c r="B1091" s="28" t="s">
        <v>74</v>
      </c>
      <c r="C1091" s="28"/>
      <c r="D1091" s="32" t="s">
        <v>80</v>
      </c>
      <c r="E1091" s="28" t="s">
        <v>82</v>
      </c>
      <c r="F1091" s="32" t="s">
        <v>7749</v>
      </c>
      <c r="G1091" s="28" t="s">
        <v>98</v>
      </c>
      <c r="H1091" s="32"/>
      <c r="I1091" s="28" t="s">
        <v>96</v>
      </c>
      <c r="J1091" s="32" t="s">
        <v>626</v>
      </c>
      <c r="K1091" s="28" t="s">
        <v>625</v>
      </c>
      <c r="L1091" s="28" t="s">
        <v>4943</v>
      </c>
      <c r="M1091" s="34">
        <v>40817</v>
      </c>
      <c r="N1091" s="34"/>
      <c r="O1091" s="28" t="s">
        <v>4179</v>
      </c>
      <c r="P1091" s="28" t="s">
        <v>4180</v>
      </c>
      <c r="Q1091" s="28" t="s">
        <v>10587</v>
      </c>
      <c r="R1091" s="28"/>
      <c r="S1091" s="28"/>
      <c r="T1091" s="28" t="s">
        <v>10588</v>
      </c>
      <c r="U1091" s="28" t="s">
        <v>4178</v>
      </c>
      <c r="V1091" s="28"/>
      <c r="W1091" s="34">
        <v>43601</v>
      </c>
      <c r="X1091" s="34">
        <v>43631</v>
      </c>
      <c r="Y1091" s="36">
        <v>604000</v>
      </c>
      <c r="Z1091" s="36">
        <v>604000</v>
      </c>
      <c r="AA1091" s="34">
        <v>43612</v>
      </c>
      <c r="AB1091" s="32"/>
      <c r="AC1091" s="36">
        <v>604000</v>
      </c>
      <c r="AD1091" s="36"/>
      <c r="AE1091" s="28" t="s">
        <v>95</v>
      </c>
      <c r="AF1091" s="40">
        <f t="shared" si="0"/>
        <v>16</v>
      </c>
      <c r="AG1091" s="40">
        <f t="shared" si="1"/>
        <v>5</v>
      </c>
      <c r="AH1091" s="40" t="str">
        <f t="shared" si="2"/>
        <v>568807242165</v>
      </c>
      <c r="AI1091" s="44">
        <f t="shared" si="3"/>
        <v>604000</v>
      </c>
      <c r="AJ1091" s="47">
        <f>IF(AD1091&lt;10000,IFERROR(VLOOKUP(AH1091,'BK06'!$X$9:$Y$1196,2,0),""),AD1091)</f>
        <v>604000</v>
      </c>
      <c r="AK1091" s="49" t="str">
        <f>IFERROR(VLOOKUP(AH1091,'BK06'!$X$9:$Z$1164,3,0),"")</f>
        <v>AC/018P-0350813</v>
      </c>
      <c r="AL1091" s="40"/>
      <c r="AM1091" s="51" t="str">
        <f t="shared" si="18"/>
        <v>QK co HDBH so 568807242 can phai dong phi 604000d vao ngay 16/5. Vui long lien he TVV de duoc ho tro thu phi!</v>
      </c>
      <c r="AN1091" s="54" t="str">
        <f t="shared" si="5"/>
        <v>01639560929</v>
      </c>
    </row>
    <row r="1092" spans="1:40" ht="13.5" customHeight="1">
      <c r="A1092" s="25">
        <v>1087</v>
      </c>
      <c r="B1092" s="28" t="s">
        <v>74</v>
      </c>
      <c r="C1092" s="28"/>
      <c r="D1092" s="32" t="s">
        <v>80</v>
      </c>
      <c r="E1092" s="28" t="s">
        <v>82</v>
      </c>
      <c r="F1092" s="32" t="s">
        <v>7749</v>
      </c>
      <c r="G1092" s="28" t="s">
        <v>98</v>
      </c>
      <c r="H1092" s="32"/>
      <c r="I1092" s="28" t="s">
        <v>96</v>
      </c>
      <c r="J1092" s="32" t="s">
        <v>626</v>
      </c>
      <c r="K1092" s="28" t="s">
        <v>625</v>
      </c>
      <c r="L1092" s="28" t="s">
        <v>4943</v>
      </c>
      <c r="M1092" s="34">
        <v>40817</v>
      </c>
      <c r="N1092" s="34"/>
      <c r="O1092" s="28" t="s">
        <v>10589</v>
      </c>
      <c r="P1092" s="28" t="s">
        <v>122</v>
      </c>
      <c r="Q1092" s="28" t="s">
        <v>10590</v>
      </c>
      <c r="R1092" s="28" t="s">
        <v>10591</v>
      </c>
      <c r="S1092" s="28" t="s">
        <v>10591</v>
      </c>
      <c r="T1092" s="28"/>
      <c r="U1092" s="28" t="s">
        <v>10592</v>
      </c>
      <c r="V1092" s="28"/>
      <c r="W1092" s="34">
        <v>43601</v>
      </c>
      <c r="X1092" s="34">
        <v>43631</v>
      </c>
      <c r="Y1092" s="36">
        <v>209300</v>
      </c>
      <c r="Z1092" s="36"/>
      <c r="AA1092" s="34"/>
      <c r="AB1092" s="32"/>
      <c r="AC1092" s="36">
        <v>209300</v>
      </c>
      <c r="AD1092" s="36"/>
      <c r="AE1092" s="28" t="s">
        <v>180</v>
      </c>
      <c r="AF1092" s="40">
        <f t="shared" si="0"/>
        <v>16</v>
      </c>
      <c r="AG1092" s="40">
        <f t="shared" si="1"/>
        <v>5</v>
      </c>
      <c r="AH1092" s="40" t="str">
        <f t="shared" si="2"/>
        <v>02301800190938165</v>
      </c>
      <c r="AI1092" s="44">
        <f t="shared" si="3"/>
        <v>209300</v>
      </c>
      <c r="AJ1092" s="47" t="str">
        <f>IF(AD1092&lt;10000,IFERROR(VLOOKUP(AH1092,'BK06'!$X$9:$Y$1196,2,0),""),AD1092)</f>
        <v/>
      </c>
      <c r="AK1092" s="49" t="str">
        <f>IFERROR(VLOOKUP(AH1092,'BK06'!$X$9:$Z$1164,3,0),"")</f>
        <v/>
      </c>
      <c r="AL1092" s="40"/>
      <c r="AM1092" s="51" t="str">
        <f t="shared" si="18"/>
        <v>QK co HDBH so 02301800190938 can phai dong phi 209300d vao ngay 16/5. Vui long lien he TVV de duoc ho tro thu phi!</v>
      </c>
      <c r="AN1092" s="54" t="str">
        <f t="shared" si="5"/>
        <v>09157716260915771626</v>
      </c>
    </row>
    <row r="1093" spans="1:40" ht="13.5" customHeight="1">
      <c r="A1093" s="25">
        <v>1088</v>
      </c>
      <c r="B1093" s="28" t="s">
        <v>74</v>
      </c>
      <c r="C1093" s="28"/>
      <c r="D1093" s="32" t="s">
        <v>80</v>
      </c>
      <c r="E1093" s="28" t="s">
        <v>82</v>
      </c>
      <c r="F1093" s="32" t="s">
        <v>7749</v>
      </c>
      <c r="G1093" s="28" t="s">
        <v>98</v>
      </c>
      <c r="H1093" s="32"/>
      <c r="I1093" s="28" t="s">
        <v>96</v>
      </c>
      <c r="J1093" s="32" t="s">
        <v>626</v>
      </c>
      <c r="K1093" s="28" t="s">
        <v>625</v>
      </c>
      <c r="L1093" s="28" t="s">
        <v>4943</v>
      </c>
      <c r="M1093" s="34">
        <v>40817</v>
      </c>
      <c r="N1093" s="34"/>
      <c r="O1093" s="28" t="s">
        <v>4172</v>
      </c>
      <c r="P1093" s="28" t="s">
        <v>4169</v>
      </c>
      <c r="Q1093" s="28" t="s">
        <v>10007</v>
      </c>
      <c r="R1093" s="28"/>
      <c r="S1093" s="28"/>
      <c r="T1093" s="28" t="s">
        <v>10585</v>
      </c>
      <c r="U1093" s="28" t="s">
        <v>4171</v>
      </c>
      <c r="V1093" s="28"/>
      <c r="W1093" s="34">
        <v>43601</v>
      </c>
      <c r="X1093" s="34">
        <v>43631</v>
      </c>
      <c r="Y1093" s="36">
        <v>500000</v>
      </c>
      <c r="Z1093" s="36">
        <v>500000</v>
      </c>
      <c r="AA1093" s="34">
        <v>43607</v>
      </c>
      <c r="AB1093" s="32"/>
      <c r="AC1093" s="36">
        <v>500000</v>
      </c>
      <c r="AD1093" s="36"/>
      <c r="AE1093" s="28" t="s">
        <v>95</v>
      </c>
      <c r="AF1093" s="40">
        <f t="shared" si="0"/>
        <v>16</v>
      </c>
      <c r="AG1093" s="40">
        <f t="shared" si="1"/>
        <v>5</v>
      </c>
      <c r="AH1093" s="40" t="str">
        <f t="shared" si="2"/>
        <v>568752487165</v>
      </c>
      <c r="AI1093" s="44">
        <f t="shared" si="3"/>
        <v>500000</v>
      </c>
      <c r="AJ1093" s="47">
        <f>IF(AD1093&lt;10000,IFERROR(VLOOKUP(AH1093,'BK06'!$X$9:$Y$1196,2,0),""),AD1093)</f>
        <v>500000</v>
      </c>
      <c r="AK1093" s="49">
        <f>IFERROR(VLOOKUP(AH1093,'BK06'!$X$9:$Z$1164,3,0),"")</f>
        <v>0</v>
      </c>
      <c r="AL1093" s="40"/>
      <c r="AM1093" s="51" t="str">
        <f t="shared" si="18"/>
        <v>QK co HDBH so 568752487 can phai dong phi 500000d vao ngay 16/5. Vui long lien he TVV de duoc ho tro thu phi!</v>
      </c>
      <c r="AN1093" s="54" t="str">
        <f t="shared" si="5"/>
        <v>0917388856</v>
      </c>
    </row>
    <row r="1094" spans="1:40" ht="13.5" customHeight="1">
      <c r="A1094" s="25">
        <v>1089</v>
      </c>
      <c r="B1094" s="28" t="s">
        <v>74</v>
      </c>
      <c r="C1094" s="28"/>
      <c r="D1094" s="32" t="s">
        <v>80</v>
      </c>
      <c r="E1094" s="28" t="s">
        <v>82</v>
      </c>
      <c r="F1094" s="32" t="s">
        <v>7749</v>
      </c>
      <c r="G1094" s="28" t="s">
        <v>98</v>
      </c>
      <c r="H1094" s="32"/>
      <c r="I1094" s="28" t="s">
        <v>96</v>
      </c>
      <c r="J1094" s="32" t="s">
        <v>626</v>
      </c>
      <c r="K1094" s="28" t="s">
        <v>625</v>
      </c>
      <c r="L1094" s="28" t="s">
        <v>4943</v>
      </c>
      <c r="M1094" s="34">
        <v>40817</v>
      </c>
      <c r="N1094" s="34"/>
      <c r="O1094" s="28" t="s">
        <v>4159</v>
      </c>
      <c r="P1094" s="28" t="s">
        <v>4160</v>
      </c>
      <c r="Q1094" s="28" t="s">
        <v>10593</v>
      </c>
      <c r="R1094" s="28"/>
      <c r="S1094" s="28"/>
      <c r="T1094" s="28" t="s">
        <v>10594</v>
      </c>
      <c r="U1094" s="28" t="s">
        <v>4158</v>
      </c>
      <c r="V1094" s="28"/>
      <c r="W1094" s="34">
        <v>43601</v>
      </c>
      <c r="X1094" s="34">
        <v>43966</v>
      </c>
      <c r="Y1094" s="36">
        <v>15000000</v>
      </c>
      <c r="Z1094" s="36">
        <v>15000000</v>
      </c>
      <c r="AA1094" s="34">
        <v>43612</v>
      </c>
      <c r="AB1094" s="32"/>
      <c r="AC1094" s="36">
        <v>15000000</v>
      </c>
      <c r="AD1094" s="36"/>
      <c r="AE1094" s="28" t="s">
        <v>95</v>
      </c>
      <c r="AF1094" s="40">
        <f t="shared" si="0"/>
        <v>16</v>
      </c>
      <c r="AG1094" s="40">
        <f t="shared" si="1"/>
        <v>5</v>
      </c>
      <c r="AH1094" s="40" t="str">
        <f t="shared" si="2"/>
        <v>568397719165</v>
      </c>
      <c r="AI1094" s="44">
        <f t="shared" si="3"/>
        <v>15000000</v>
      </c>
      <c r="AJ1094" s="47">
        <f>IF(AD1094&lt;10000,IFERROR(VLOOKUP(AH1094,'BK06'!$X$9:$Y$1196,2,0),""),AD1094)</f>
        <v>15000000</v>
      </c>
      <c r="AK1094" s="49" t="str">
        <f>IFERROR(VLOOKUP(AH1094,'BK06'!$X$9:$Z$1164,3,0),"")</f>
        <v>AC/018P-0350806</v>
      </c>
      <c r="AL1094" s="40"/>
      <c r="AM1094" s="51" t="str">
        <f t="shared" si="18"/>
        <v>QK co HDBH so 568397719 can phai dong phi 15000000d vao ngay 16/5. Vui long lien he TVV de duoc ho tro thu phi!</v>
      </c>
      <c r="AN1094" s="54" t="str">
        <f t="shared" si="5"/>
        <v>01642135108</v>
      </c>
    </row>
    <row r="1095" spans="1:40" ht="13.5" customHeight="1">
      <c r="A1095" s="25">
        <v>1090</v>
      </c>
      <c r="B1095" s="28" t="s">
        <v>74</v>
      </c>
      <c r="C1095" s="28"/>
      <c r="D1095" s="32" t="s">
        <v>80</v>
      </c>
      <c r="E1095" s="28" t="s">
        <v>82</v>
      </c>
      <c r="F1095" s="32" t="s">
        <v>7749</v>
      </c>
      <c r="G1095" s="28" t="s">
        <v>98</v>
      </c>
      <c r="H1095" s="32"/>
      <c r="I1095" s="28" t="s">
        <v>96</v>
      </c>
      <c r="J1095" s="32" t="s">
        <v>626</v>
      </c>
      <c r="K1095" s="28" t="s">
        <v>625</v>
      </c>
      <c r="L1095" s="28" t="s">
        <v>4943</v>
      </c>
      <c r="M1095" s="34">
        <v>40817</v>
      </c>
      <c r="N1095" s="34"/>
      <c r="O1095" s="28" t="s">
        <v>10462</v>
      </c>
      <c r="P1095" s="28" t="s">
        <v>10463</v>
      </c>
      <c r="Q1095" s="28" t="s">
        <v>10464</v>
      </c>
      <c r="R1095" s="28"/>
      <c r="S1095" s="28"/>
      <c r="T1095" s="28"/>
      <c r="U1095" s="28" t="s">
        <v>10595</v>
      </c>
      <c r="V1095" s="28"/>
      <c r="W1095" s="34">
        <v>43601</v>
      </c>
      <c r="X1095" s="34">
        <v>43631</v>
      </c>
      <c r="Y1095" s="36">
        <v>209200</v>
      </c>
      <c r="Z1095" s="36"/>
      <c r="AA1095" s="34"/>
      <c r="AB1095" s="32"/>
      <c r="AC1095" s="36">
        <v>209200</v>
      </c>
      <c r="AD1095" s="36"/>
      <c r="AE1095" s="28" t="s">
        <v>180</v>
      </c>
      <c r="AF1095" s="40">
        <f t="shared" si="0"/>
        <v>16</v>
      </c>
      <c r="AG1095" s="40">
        <f t="shared" si="1"/>
        <v>5</v>
      </c>
      <c r="AH1095" s="40" t="str">
        <f t="shared" si="2"/>
        <v>02301800190921165</v>
      </c>
      <c r="AI1095" s="44">
        <f t="shared" si="3"/>
        <v>209200</v>
      </c>
      <c r="AJ1095" s="47" t="str">
        <f>IF(AD1095&lt;10000,IFERROR(VLOOKUP(AH1095,'BK06'!$X$9:$Y$1196,2,0),""),AD1095)</f>
        <v/>
      </c>
      <c r="AK1095" s="49" t="str">
        <f>IFERROR(VLOOKUP(AH1095,'BK06'!$X$9:$Z$1164,3,0),"")</f>
        <v/>
      </c>
      <c r="AL1095" s="40"/>
      <c r="AM1095" s="51" t="str">
        <f t="shared" si="18"/>
        <v>QK co HDBH so 02301800190921 can phai dong phi 209200d vao ngay 16/5. Vui long lien he TVV de duoc ho tro thu phi!</v>
      </c>
      <c r="AN1095" s="54" t="str">
        <f t="shared" si="5"/>
        <v/>
      </c>
    </row>
    <row r="1096" spans="1:40" ht="13.5" customHeight="1">
      <c r="A1096" s="25">
        <v>1091</v>
      </c>
      <c r="B1096" s="28" t="s">
        <v>74</v>
      </c>
      <c r="C1096" s="28"/>
      <c r="D1096" s="32" t="s">
        <v>80</v>
      </c>
      <c r="E1096" s="28" t="s">
        <v>82</v>
      </c>
      <c r="F1096" s="32" t="s">
        <v>7749</v>
      </c>
      <c r="G1096" s="28" t="s">
        <v>98</v>
      </c>
      <c r="H1096" s="32"/>
      <c r="I1096" s="28" t="s">
        <v>96</v>
      </c>
      <c r="J1096" s="32" t="s">
        <v>626</v>
      </c>
      <c r="K1096" s="28" t="s">
        <v>625</v>
      </c>
      <c r="L1096" s="28" t="s">
        <v>4943</v>
      </c>
      <c r="M1096" s="34">
        <v>40817</v>
      </c>
      <c r="N1096" s="34"/>
      <c r="O1096" s="28" t="s">
        <v>10596</v>
      </c>
      <c r="P1096" s="28" t="s">
        <v>880</v>
      </c>
      <c r="Q1096" s="28" t="s">
        <v>10597</v>
      </c>
      <c r="R1096" s="28"/>
      <c r="S1096" s="28"/>
      <c r="T1096" s="28" t="s">
        <v>6349</v>
      </c>
      <c r="U1096" s="28" t="s">
        <v>10598</v>
      </c>
      <c r="V1096" s="28"/>
      <c r="W1096" s="34">
        <v>43602</v>
      </c>
      <c r="X1096" s="34">
        <v>43785</v>
      </c>
      <c r="Y1096" s="36">
        <v>6998784</v>
      </c>
      <c r="Z1096" s="36"/>
      <c r="AA1096" s="34"/>
      <c r="AB1096" s="32"/>
      <c r="AC1096" s="36">
        <v>6998784</v>
      </c>
      <c r="AD1096" s="36"/>
      <c r="AE1096" s="28" t="s">
        <v>95</v>
      </c>
      <c r="AF1096" s="40">
        <f t="shared" si="0"/>
        <v>17</v>
      </c>
      <c r="AG1096" s="40">
        <f t="shared" si="1"/>
        <v>5</v>
      </c>
      <c r="AH1096" s="40" t="str">
        <f t="shared" si="2"/>
        <v>568687259175</v>
      </c>
      <c r="AI1096" s="44">
        <f t="shared" si="3"/>
        <v>6998784</v>
      </c>
      <c r="AJ1096" s="47" t="str">
        <f>IF(AD1096&lt;10000,IFERROR(VLOOKUP(AH1096,'BK06'!$X$9:$Y$1196,2,0),""),AD1096)</f>
        <v/>
      </c>
      <c r="AK1096" s="49" t="str">
        <f>IFERROR(VLOOKUP(AH1096,'BK06'!$X$9:$Z$1164,3,0),"")</f>
        <v/>
      </c>
      <c r="AL1096" s="40"/>
      <c r="AM1096" s="51" t="str">
        <f t="shared" si="18"/>
        <v>QK co HDBH so 568687259 can phai dong phi 6998784d vao ngay 17/5. Vui long lien he TVV de duoc ho tro thu phi!</v>
      </c>
      <c r="AN1096" s="54" t="str">
        <f t="shared" si="5"/>
        <v>0932122033</v>
      </c>
    </row>
    <row r="1097" spans="1:40" ht="13.5" customHeight="1">
      <c r="A1097" s="25">
        <v>1092</v>
      </c>
      <c r="B1097" s="28" t="s">
        <v>74</v>
      </c>
      <c r="C1097" s="28"/>
      <c r="D1097" s="32" t="s">
        <v>80</v>
      </c>
      <c r="E1097" s="28" t="s">
        <v>82</v>
      </c>
      <c r="F1097" s="32" t="s">
        <v>7749</v>
      </c>
      <c r="G1097" s="28" t="s">
        <v>98</v>
      </c>
      <c r="H1097" s="32"/>
      <c r="I1097" s="28" t="s">
        <v>96</v>
      </c>
      <c r="J1097" s="32" t="s">
        <v>626</v>
      </c>
      <c r="K1097" s="28" t="s">
        <v>625</v>
      </c>
      <c r="L1097" s="28" t="s">
        <v>4943</v>
      </c>
      <c r="M1097" s="34">
        <v>40817</v>
      </c>
      <c r="N1097" s="34"/>
      <c r="O1097" s="28" t="s">
        <v>4184</v>
      </c>
      <c r="P1097" s="28" t="s">
        <v>4185</v>
      </c>
      <c r="Q1097" s="28" t="s">
        <v>10599</v>
      </c>
      <c r="R1097" s="28"/>
      <c r="S1097" s="28"/>
      <c r="T1097" s="28" t="s">
        <v>10600</v>
      </c>
      <c r="U1097" s="28" t="s">
        <v>4183</v>
      </c>
      <c r="V1097" s="28"/>
      <c r="W1097" s="34">
        <v>43603</v>
      </c>
      <c r="X1097" s="34">
        <v>43633</v>
      </c>
      <c r="Y1097" s="36">
        <v>600000</v>
      </c>
      <c r="Z1097" s="36">
        <v>600000</v>
      </c>
      <c r="AA1097" s="34">
        <v>43609</v>
      </c>
      <c r="AB1097" s="32"/>
      <c r="AC1097" s="36">
        <v>600000</v>
      </c>
      <c r="AD1097" s="36"/>
      <c r="AE1097" s="28" t="s">
        <v>95</v>
      </c>
      <c r="AF1097" s="40">
        <f t="shared" si="0"/>
        <v>18</v>
      </c>
      <c r="AG1097" s="40">
        <f t="shared" si="1"/>
        <v>5</v>
      </c>
      <c r="AH1097" s="40" t="str">
        <f t="shared" si="2"/>
        <v>568126734185</v>
      </c>
      <c r="AI1097" s="44">
        <f t="shared" si="3"/>
        <v>600000</v>
      </c>
      <c r="AJ1097" s="47">
        <f>IF(AD1097&lt;10000,IFERROR(VLOOKUP(AH1097,'BK06'!$X$9:$Y$1196,2,0),""),AD1097)</f>
        <v>600000</v>
      </c>
      <c r="AK1097" s="49" t="str">
        <f>IFERROR(VLOOKUP(AH1097,'BK06'!$X$9:$Z$1164,3,0),"")</f>
        <v>AC/018P-0350817</v>
      </c>
      <c r="AL1097" s="40"/>
      <c r="AM1097" s="51" t="str">
        <f t="shared" si="18"/>
        <v>QK co HDBH so 568126734 can phai dong phi 600000d vao ngay 18/5. Vui long lien he TVV de duoc ho tro thu phi!</v>
      </c>
      <c r="AN1097" s="54" t="str">
        <f t="shared" si="5"/>
        <v>0936629333</v>
      </c>
    </row>
    <row r="1098" spans="1:40" ht="13.5" customHeight="1">
      <c r="A1098" s="25">
        <v>1093</v>
      </c>
      <c r="B1098" s="28" t="s">
        <v>74</v>
      </c>
      <c r="C1098" s="28"/>
      <c r="D1098" s="32" t="s">
        <v>80</v>
      </c>
      <c r="E1098" s="28" t="s">
        <v>82</v>
      </c>
      <c r="F1098" s="32" t="s">
        <v>7749</v>
      </c>
      <c r="G1098" s="28" t="s">
        <v>98</v>
      </c>
      <c r="H1098" s="32"/>
      <c r="I1098" s="28" t="s">
        <v>96</v>
      </c>
      <c r="J1098" s="32" t="s">
        <v>626</v>
      </c>
      <c r="K1098" s="28" t="s">
        <v>625</v>
      </c>
      <c r="L1098" s="28" t="s">
        <v>4943</v>
      </c>
      <c r="M1098" s="34">
        <v>40817</v>
      </c>
      <c r="N1098" s="34"/>
      <c r="O1098" s="28" t="s">
        <v>10601</v>
      </c>
      <c r="P1098" s="28" t="s">
        <v>9232</v>
      </c>
      <c r="Q1098" s="28" t="s">
        <v>10602</v>
      </c>
      <c r="R1098" s="28" t="s">
        <v>9234</v>
      </c>
      <c r="S1098" s="28"/>
      <c r="T1098" s="28"/>
      <c r="U1098" s="28" t="s">
        <v>10603</v>
      </c>
      <c r="V1098" s="28"/>
      <c r="W1098" s="34">
        <v>43603</v>
      </c>
      <c r="X1098" s="34">
        <v>43968</v>
      </c>
      <c r="Y1098" s="36">
        <v>5206700</v>
      </c>
      <c r="Z1098" s="36"/>
      <c r="AA1098" s="34"/>
      <c r="AB1098" s="32"/>
      <c r="AC1098" s="36">
        <v>5206700</v>
      </c>
      <c r="AD1098" s="36"/>
      <c r="AE1098" s="28" t="s">
        <v>180</v>
      </c>
      <c r="AF1098" s="40">
        <f t="shared" si="0"/>
        <v>18</v>
      </c>
      <c r="AG1098" s="40">
        <f t="shared" si="1"/>
        <v>5</v>
      </c>
      <c r="AH1098" s="40" t="str">
        <f t="shared" si="2"/>
        <v>05701800013690185</v>
      </c>
      <c r="AI1098" s="44">
        <f t="shared" si="3"/>
        <v>5206700</v>
      </c>
      <c r="AJ1098" s="47" t="str">
        <f>IF(AD1098&lt;10000,IFERROR(VLOOKUP(AH1098,'BK06'!$X$9:$Y$1196,2,0),""),AD1098)</f>
        <v/>
      </c>
      <c r="AK1098" s="49" t="str">
        <f>IFERROR(VLOOKUP(AH1098,'BK06'!$X$9:$Z$1164,3,0),"")</f>
        <v/>
      </c>
      <c r="AL1098" s="40"/>
      <c r="AM1098" s="51" t="str">
        <f t="shared" si="18"/>
        <v>QK co HDBH so 05701800013690 can phai dong phi 5206700d vao ngay 18/5. Vui long lien he TVV de duoc ho tro thu phi!</v>
      </c>
      <c r="AN1098" s="54" t="str">
        <f t="shared" si="5"/>
        <v>0394787456</v>
      </c>
    </row>
    <row r="1099" spans="1:40" ht="13.5" customHeight="1">
      <c r="A1099" s="25">
        <v>1094</v>
      </c>
      <c r="B1099" s="28" t="s">
        <v>74</v>
      </c>
      <c r="C1099" s="28"/>
      <c r="D1099" s="32" t="s">
        <v>80</v>
      </c>
      <c r="E1099" s="28" t="s">
        <v>82</v>
      </c>
      <c r="F1099" s="32" t="s">
        <v>7749</v>
      </c>
      <c r="G1099" s="28" t="s">
        <v>98</v>
      </c>
      <c r="H1099" s="32"/>
      <c r="I1099" s="28" t="s">
        <v>96</v>
      </c>
      <c r="J1099" s="32" t="s">
        <v>626</v>
      </c>
      <c r="K1099" s="28" t="s">
        <v>625</v>
      </c>
      <c r="L1099" s="28" t="s">
        <v>4943</v>
      </c>
      <c r="M1099" s="34">
        <v>40817</v>
      </c>
      <c r="N1099" s="34"/>
      <c r="O1099" s="28" t="s">
        <v>10604</v>
      </c>
      <c r="P1099" s="28" t="s">
        <v>809</v>
      </c>
      <c r="Q1099" s="28" t="s">
        <v>9988</v>
      </c>
      <c r="R1099" s="28"/>
      <c r="S1099" s="28"/>
      <c r="T1099" s="28" t="s">
        <v>10605</v>
      </c>
      <c r="U1099" s="28" t="s">
        <v>10606</v>
      </c>
      <c r="V1099" s="28"/>
      <c r="W1099" s="34">
        <v>43603</v>
      </c>
      <c r="X1099" s="34">
        <v>43633</v>
      </c>
      <c r="Y1099" s="36">
        <v>841300</v>
      </c>
      <c r="Z1099" s="36"/>
      <c r="AA1099" s="34"/>
      <c r="AB1099" s="32"/>
      <c r="AC1099" s="36">
        <v>841300</v>
      </c>
      <c r="AD1099" s="36"/>
      <c r="AE1099" s="28" t="s">
        <v>95</v>
      </c>
      <c r="AF1099" s="40">
        <f t="shared" si="0"/>
        <v>18</v>
      </c>
      <c r="AG1099" s="40">
        <f t="shared" si="1"/>
        <v>5</v>
      </c>
      <c r="AH1099" s="40" t="str">
        <f t="shared" si="2"/>
        <v>568064649185</v>
      </c>
      <c r="AI1099" s="44">
        <f t="shared" si="3"/>
        <v>841300</v>
      </c>
      <c r="AJ1099" s="47" t="str">
        <f>IF(AD1099&lt;10000,IFERROR(VLOOKUP(AH1099,'BK06'!$X$9:$Y$1196,2,0),""),AD1099)</f>
        <v/>
      </c>
      <c r="AK1099" s="49" t="str">
        <f>IFERROR(VLOOKUP(AH1099,'BK06'!$X$9:$Z$1164,3,0),"")</f>
        <v/>
      </c>
      <c r="AL1099" s="40"/>
      <c r="AM1099" s="51" t="str">
        <f t="shared" si="18"/>
        <v>QK co HDBH so 568064649 can phai dong phi 841300d vao ngay 18/5. Vui long lien he TVV de duoc ho tro thu phi!</v>
      </c>
      <c r="AN1099" s="54" t="str">
        <f t="shared" si="5"/>
        <v>0333879324</v>
      </c>
    </row>
    <row r="1100" spans="1:40" ht="13.5" customHeight="1">
      <c r="A1100" s="25">
        <v>1095</v>
      </c>
      <c r="B1100" s="28" t="s">
        <v>74</v>
      </c>
      <c r="C1100" s="28"/>
      <c r="D1100" s="32" t="s">
        <v>80</v>
      </c>
      <c r="E1100" s="28" t="s">
        <v>82</v>
      </c>
      <c r="F1100" s="32" t="s">
        <v>7749</v>
      </c>
      <c r="G1100" s="28" t="s">
        <v>98</v>
      </c>
      <c r="H1100" s="32"/>
      <c r="I1100" s="28" t="s">
        <v>96</v>
      </c>
      <c r="J1100" s="32" t="s">
        <v>626</v>
      </c>
      <c r="K1100" s="28" t="s">
        <v>625</v>
      </c>
      <c r="L1100" s="28" t="s">
        <v>4943</v>
      </c>
      <c r="M1100" s="34">
        <v>40817</v>
      </c>
      <c r="N1100" s="34"/>
      <c r="O1100" s="28" t="s">
        <v>10607</v>
      </c>
      <c r="P1100" s="28" t="s">
        <v>8700</v>
      </c>
      <c r="Q1100" s="28" t="s">
        <v>10608</v>
      </c>
      <c r="R1100" s="28"/>
      <c r="S1100" s="28"/>
      <c r="T1100" s="28" t="s">
        <v>10609</v>
      </c>
      <c r="U1100" s="28" t="s">
        <v>10610</v>
      </c>
      <c r="V1100" s="28"/>
      <c r="W1100" s="34">
        <v>43603</v>
      </c>
      <c r="X1100" s="34">
        <v>43694</v>
      </c>
      <c r="Y1100" s="36">
        <v>1500000</v>
      </c>
      <c r="Z1100" s="36"/>
      <c r="AA1100" s="34"/>
      <c r="AB1100" s="32"/>
      <c r="AC1100" s="36">
        <v>1500000</v>
      </c>
      <c r="AD1100" s="36"/>
      <c r="AE1100" s="28" t="s">
        <v>95</v>
      </c>
      <c r="AF1100" s="40">
        <f t="shared" si="0"/>
        <v>18</v>
      </c>
      <c r="AG1100" s="40">
        <f t="shared" si="1"/>
        <v>5</v>
      </c>
      <c r="AH1100" s="40" t="str">
        <f t="shared" si="2"/>
        <v>568447431185</v>
      </c>
      <c r="AI1100" s="44">
        <f t="shared" si="3"/>
        <v>1500000</v>
      </c>
      <c r="AJ1100" s="47" t="str">
        <f>IF(AD1100&lt;10000,IFERROR(VLOOKUP(AH1100,'BK06'!$X$9:$Y$1196,2,0),""),AD1100)</f>
        <v/>
      </c>
      <c r="AK1100" s="49" t="str">
        <f>IFERROR(VLOOKUP(AH1100,'BK06'!$X$9:$Z$1164,3,0),"")</f>
        <v/>
      </c>
      <c r="AL1100" s="40"/>
      <c r="AM1100" s="51" t="str">
        <f t="shared" si="18"/>
        <v>QK co HDBH so 568447431 can phai dong phi 1500000d vao ngay 18/5. Vui long lien he TVV de duoc ho tro thu phi!</v>
      </c>
      <c r="AN1100" s="54" t="str">
        <f t="shared" si="5"/>
        <v>01663132668</v>
      </c>
    </row>
    <row r="1101" spans="1:40" ht="13.5" customHeight="1">
      <c r="A1101" s="25">
        <v>1096</v>
      </c>
      <c r="B1101" s="28" t="s">
        <v>74</v>
      </c>
      <c r="C1101" s="28"/>
      <c r="D1101" s="32" t="s">
        <v>80</v>
      </c>
      <c r="E1101" s="28" t="s">
        <v>82</v>
      </c>
      <c r="F1101" s="32" t="s">
        <v>7749</v>
      </c>
      <c r="G1101" s="28" t="s">
        <v>98</v>
      </c>
      <c r="H1101" s="32"/>
      <c r="I1101" s="28" t="s">
        <v>96</v>
      </c>
      <c r="J1101" s="32" t="s">
        <v>626</v>
      </c>
      <c r="K1101" s="28" t="s">
        <v>625</v>
      </c>
      <c r="L1101" s="28" t="s">
        <v>4943</v>
      </c>
      <c r="M1101" s="34">
        <v>40817</v>
      </c>
      <c r="N1101" s="34"/>
      <c r="O1101" s="28" t="s">
        <v>4190</v>
      </c>
      <c r="P1101" s="28" t="s">
        <v>4191</v>
      </c>
      <c r="Q1101" s="28" t="s">
        <v>10611</v>
      </c>
      <c r="R1101" s="28" t="s">
        <v>10612</v>
      </c>
      <c r="S1101" s="28"/>
      <c r="T1101" s="28"/>
      <c r="U1101" s="28" t="s">
        <v>4186</v>
      </c>
      <c r="V1101" s="28" t="s">
        <v>4186</v>
      </c>
      <c r="W1101" s="34">
        <v>43604</v>
      </c>
      <c r="X1101" s="34">
        <v>43634</v>
      </c>
      <c r="Y1101" s="36">
        <v>53200</v>
      </c>
      <c r="Z1101" s="36">
        <v>53200</v>
      </c>
      <c r="AA1101" s="34">
        <v>43607</v>
      </c>
      <c r="AB1101" s="32"/>
      <c r="AC1101" s="36">
        <v>53200</v>
      </c>
      <c r="AD1101" s="36"/>
      <c r="AE1101" s="28" t="s">
        <v>180</v>
      </c>
      <c r="AF1101" s="40">
        <f t="shared" si="0"/>
        <v>19</v>
      </c>
      <c r="AG1101" s="40">
        <f t="shared" si="1"/>
        <v>5</v>
      </c>
      <c r="AH1101" s="40" t="str">
        <f t="shared" si="2"/>
        <v>02401800007738195</v>
      </c>
      <c r="AI1101" s="44">
        <f t="shared" si="3"/>
        <v>53200</v>
      </c>
      <c r="AJ1101" s="47">
        <f>IF(AD1101&lt;10000,IFERROR(VLOOKUP(AH1101,'BK06'!$X$9:$Y$1196,2,0),""),AD1101)</f>
        <v>53200</v>
      </c>
      <c r="AK1101" s="49" t="str">
        <f>IFERROR(VLOOKUP(AH1101,'BK06'!$X$9:$Z$1164,3,0),"")</f>
        <v>AC/018P-0350819</v>
      </c>
      <c r="AL1101" s="40"/>
      <c r="AM1101" s="51" t="str">
        <f t="shared" si="18"/>
        <v>QK co HDBH so 02401800007738 can phai dong phi 53200d vao ngay 19/5. Vui long lien he TVV de duoc ho tro thu phi!</v>
      </c>
      <c r="AN1101" s="54" t="str">
        <f t="shared" si="5"/>
        <v>0326196898</v>
      </c>
    </row>
    <row r="1102" spans="1:40" ht="13.5" customHeight="1">
      <c r="A1102" s="25">
        <v>1097</v>
      </c>
      <c r="B1102" s="28" t="s">
        <v>74</v>
      </c>
      <c r="C1102" s="28"/>
      <c r="D1102" s="32" t="s">
        <v>80</v>
      </c>
      <c r="E1102" s="28" t="s">
        <v>82</v>
      </c>
      <c r="F1102" s="32" t="s">
        <v>7749</v>
      </c>
      <c r="G1102" s="28" t="s">
        <v>98</v>
      </c>
      <c r="H1102" s="32"/>
      <c r="I1102" s="28" t="s">
        <v>96</v>
      </c>
      <c r="J1102" s="32" t="s">
        <v>626</v>
      </c>
      <c r="K1102" s="28" t="s">
        <v>625</v>
      </c>
      <c r="L1102" s="28" t="s">
        <v>4943</v>
      </c>
      <c r="M1102" s="34">
        <v>40817</v>
      </c>
      <c r="N1102" s="34"/>
      <c r="O1102" s="28" t="s">
        <v>4197</v>
      </c>
      <c r="P1102" s="28" t="s">
        <v>4198</v>
      </c>
      <c r="Q1102" s="28" t="s">
        <v>10062</v>
      </c>
      <c r="R1102" s="28"/>
      <c r="S1102" s="28"/>
      <c r="T1102" s="28"/>
      <c r="U1102" s="28" t="s">
        <v>4195</v>
      </c>
      <c r="V1102" s="28" t="s">
        <v>4195</v>
      </c>
      <c r="W1102" s="34">
        <v>43605</v>
      </c>
      <c r="X1102" s="34">
        <v>43635</v>
      </c>
      <c r="Y1102" s="36">
        <v>60000</v>
      </c>
      <c r="Z1102" s="36">
        <v>60000</v>
      </c>
      <c r="AA1102" s="34">
        <v>43609</v>
      </c>
      <c r="AB1102" s="32"/>
      <c r="AC1102" s="36">
        <v>60000</v>
      </c>
      <c r="AD1102" s="36"/>
      <c r="AE1102" s="28" t="s">
        <v>180</v>
      </c>
      <c r="AF1102" s="40">
        <f t="shared" si="0"/>
        <v>20</v>
      </c>
      <c r="AG1102" s="40">
        <f t="shared" si="1"/>
        <v>5</v>
      </c>
      <c r="AH1102" s="40" t="str">
        <f t="shared" si="2"/>
        <v>02301800125381205</v>
      </c>
      <c r="AI1102" s="44">
        <f t="shared" si="3"/>
        <v>60000</v>
      </c>
      <c r="AJ1102" s="47">
        <f>IF(AD1102&lt;10000,IFERROR(VLOOKUP(AH1102,'BK06'!$X$9:$Y$1196,2,0),""),AD1102)</f>
        <v>60000</v>
      </c>
      <c r="AK1102" s="49" t="str">
        <f>IFERROR(VLOOKUP(AH1102,'BK06'!$X$9:$Z$1164,3,0),"")</f>
        <v>AC/018P-0350820</v>
      </c>
      <c r="AL1102" s="40"/>
      <c r="AM1102" s="51" t="str">
        <f t="shared" si="18"/>
        <v>QK co HDBH so 02301800125381 can phai dong phi 60000d vao ngay 20/5. Vui long lien he TVV de duoc ho tro thu phi!</v>
      </c>
      <c r="AN1102" s="54" t="str">
        <f t="shared" si="5"/>
        <v/>
      </c>
    </row>
    <row r="1103" spans="1:40" ht="13.5" customHeight="1">
      <c r="A1103" s="25">
        <v>1098</v>
      </c>
      <c r="B1103" s="28" t="s">
        <v>74</v>
      </c>
      <c r="C1103" s="28"/>
      <c r="D1103" s="32" t="s">
        <v>80</v>
      </c>
      <c r="E1103" s="28" t="s">
        <v>82</v>
      </c>
      <c r="F1103" s="32" t="s">
        <v>7749</v>
      </c>
      <c r="G1103" s="28" t="s">
        <v>98</v>
      </c>
      <c r="H1103" s="32"/>
      <c r="I1103" s="28" t="s">
        <v>96</v>
      </c>
      <c r="J1103" s="32" t="s">
        <v>626</v>
      </c>
      <c r="K1103" s="28" t="s">
        <v>625</v>
      </c>
      <c r="L1103" s="28" t="s">
        <v>4943</v>
      </c>
      <c r="M1103" s="34">
        <v>40817</v>
      </c>
      <c r="N1103" s="34"/>
      <c r="O1103" s="28" t="s">
        <v>4201</v>
      </c>
      <c r="P1103" s="28" t="s">
        <v>4202</v>
      </c>
      <c r="Q1103" s="28" t="s">
        <v>10613</v>
      </c>
      <c r="R1103" s="28"/>
      <c r="S1103" s="28"/>
      <c r="T1103" s="28" t="s">
        <v>10614</v>
      </c>
      <c r="U1103" s="28" t="s">
        <v>4200</v>
      </c>
      <c r="V1103" s="28"/>
      <c r="W1103" s="34">
        <v>43605</v>
      </c>
      <c r="X1103" s="34">
        <v>43788</v>
      </c>
      <c r="Y1103" s="36">
        <v>5000000</v>
      </c>
      <c r="Z1103" s="36">
        <v>5000000</v>
      </c>
      <c r="AA1103" s="34">
        <v>43612</v>
      </c>
      <c r="AB1103" s="32"/>
      <c r="AC1103" s="36">
        <v>5000000</v>
      </c>
      <c r="AD1103" s="36"/>
      <c r="AE1103" s="28" t="s">
        <v>95</v>
      </c>
      <c r="AF1103" s="40">
        <f t="shared" si="0"/>
        <v>20</v>
      </c>
      <c r="AG1103" s="40">
        <f t="shared" si="1"/>
        <v>5</v>
      </c>
      <c r="AH1103" s="40" t="str">
        <f t="shared" si="2"/>
        <v>568238537205</v>
      </c>
      <c r="AI1103" s="44">
        <f t="shared" si="3"/>
        <v>5000000</v>
      </c>
      <c r="AJ1103" s="47">
        <f>IF(AD1103&lt;10000,IFERROR(VLOOKUP(AH1103,'BK06'!$X$9:$Y$1196,2,0),""),AD1103)</f>
        <v>5000000</v>
      </c>
      <c r="AK1103" s="49" t="str">
        <f>IFERROR(VLOOKUP(AH1103,'BK06'!$X$9:$Z$1164,3,0),"")</f>
        <v>AC/018P-0350821</v>
      </c>
      <c r="AL1103" s="40"/>
      <c r="AM1103" s="51" t="str">
        <f t="shared" si="18"/>
        <v>QK co HDBH so 568238537 can phai dong phi 5000000d vao ngay 20/5. Vui long lien he TVV de duoc ho tro thu phi!</v>
      </c>
      <c r="AN1103" s="54" t="str">
        <f t="shared" si="5"/>
        <v>01686669485</v>
      </c>
    </row>
    <row r="1104" spans="1:40" ht="13.5" customHeight="1">
      <c r="A1104" s="25">
        <v>1099</v>
      </c>
      <c r="B1104" s="28" t="s">
        <v>74</v>
      </c>
      <c r="C1104" s="28"/>
      <c r="D1104" s="32" t="s">
        <v>80</v>
      </c>
      <c r="E1104" s="28" t="s">
        <v>82</v>
      </c>
      <c r="F1104" s="32" t="s">
        <v>7749</v>
      </c>
      <c r="G1104" s="28" t="s">
        <v>98</v>
      </c>
      <c r="H1104" s="32"/>
      <c r="I1104" s="28" t="s">
        <v>96</v>
      </c>
      <c r="J1104" s="32" t="s">
        <v>626</v>
      </c>
      <c r="K1104" s="28" t="s">
        <v>625</v>
      </c>
      <c r="L1104" s="28" t="s">
        <v>4943</v>
      </c>
      <c r="M1104" s="34">
        <v>40817</v>
      </c>
      <c r="N1104" s="34"/>
      <c r="O1104" s="28" t="s">
        <v>4206</v>
      </c>
      <c r="P1104" s="28" t="s">
        <v>4191</v>
      </c>
      <c r="Q1104" s="28" t="s">
        <v>10615</v>
      </c>
      <c r="R1104" s="28"/>
      <c r="S1104" s="28"/>
      <c r="T1104" s="28"/>
      <c r="U1104" s="28" t="s">
        <v>4205</v>
      </c>
      <c r="V1104" s="28"/>
      <c r="W1104" s="34">
        <v>43605</v>
      </c>
      <c r="X1104" s="34">
        <v>43696</v>
      </c>
      <c r="Y1104" s="36">
        <v>1500000</v>
      </c>
      <c r="Z1104" s="36">
        <v>1500000</v>
      </c>
      <c r="AA1104" s="34">
        <v>43609</v>
      </c>
      <c r="AB1104" s="32"/>
      <c r="AC1104" s="36">
        <v>1500000</v>
      </c>
      <c r="AD1104" s="36"/>
      <c r="AE1104" s="28" t="s">
        <v>95</v>
      </c>
      <c r="AF1104" s="40">
        <f t="shared" si="0"/>
        <v>20</v>
      </c>
      <c r="AG1104" s="40">
        <f t="shared" si="1"/>
        <v>5</v>
      </c>
      <c r="AH1104" s="40" t="str">
        <f t="shared" si="2"/>
        <v>568497744205</v>
      </c>
      <c r="AI1104" s="44">
        <f t="shared" si="3"/>
        <v>1500000</v>
      </c>
      <c r="AJ1104" s="47">
        <f>IF(AD1104&lt;10000,IFERROR(VLOOKUP(AH1104,'BK06'!$X$9:$Y$1196,2,0),""),AD1104)</f>
        <v>1500000</v>
      </c>
      <c r="AK1104" s="49" t="str">
        <f>IFERROR(VLOOKUP(AH1104,'BK06'!$X$9:$Z$1164,3,0),"")</f>
        <v>AC/018P-0350822</v>
      </c>
      <c r="AL1104" s="40"/>
      <c r="AM1104" s="51" t="str">
        <f t="shared" si="18"/>
        <v>QK co HDBH so 568497744 can phai dong phi 1500000d vao ngay 20/5. Vui long lien he TVV de duoc ho tro thu phi!</v>
      </c>
      <c r="AN1104" s="54" t="str">
        <f t="shared" si="5"/>
        <v/>
      </c>
    </row>
    <row r="1105" spans="1:40" ht="13.5" customHeight="1">
      <c r="A1105" s="25">
        <v>1100</v>
      </c>
      <c r="B1105" s="28" t="s">
        <v>74</v>
      </c>
      <c r="C1105" s="28"/>
      <c r="D1105" s="32" t="s">
        <v>80</v>
      </c>
      <c r="E1105" s="28" t="s">
        <v>82</v>
      </c>
      <c r="F1105" s="32" t="s">
        <v>7749</v>
      </c>
      <c r="G1105" s="28" t="s">
        <v>98</v>
      </c>
      <c r="H1105" s="32"/>
      <c r="I1105" s="28" t="s">
        <v>96</v>
      </c>
      <c r="J1105" s="32" t="s">
        <v>626</v>
      </c>
      <c r="K1105" s="28" t="s">
        <v>625</v>
      </c>
      <c r="L1105" s="28" t="s">
        <v>4943</v>
      </c>
      <c r="M1105" s="34">
        <v>40817</v>
      </c>
      <c r="N1105" s="34"/>
      <c r="O1105" s="28" t="s">
        <v>10616</v>
      </c>
      <c r="P1105" s="28" t="s">
        <v>122</v>
      </c>
      <c r="Q1105" s="28" t="s">
        <v>10617</v>
      </c>
      <c r="R1105" s="28"/>
      <c r="S1105" s="28"/>
      <c r="T1105" s="28"/>
      <c r="U1105" s="28" t="s">
        <v>10618</v>
      </c>
      <c r="V1105" s="28"/>
      <c r="W1105" s="34">
        <v>43606</v>
      </c>
      <c r="X1105" s="34">
        <v>43636</v>
      </c>
      <c r="Y1105" s="36">
        <v>500000</v>
      </c>
      <c r="Z1105" s="36"/>
      <c r="AA1105" s="34"/>
      <c r="AB1105" s="32"/>
      <c r="AC1105" s="36">
        <v>500000</v>
      </c>
      <c r="AD1105" s="36"/>
      <c r="AE1105" s="28" t="s">
        <v>95</v>
      </c>
      <c r="AF1105" s="40">
        <f t="shared" si="0"/>
        <v>21</v>
      </c>
      <c r="AG1105" s="40">
        <f t="shared" si="1"/>
        <v>5</v>
      </c>
      <c r="AH1105" s="40" t="str">
        <f t="shared" si="2"/>
        <v>568497676215</v>
      </c>
      <c r="AI1105" s="44">
        <f t="shared" si="3"/>
        <v>500000</v>
      </c>
      <c r="AJ1105" s="47" t="str">
        <f>IF(AD1105&lt;10000,IFERROR(VLOOKUP(AH1105,'BK06'!$X$9:$Y$1196,2,0),""),AD1105)</f>
        <v/>
      </c>
      <c r="AK1105" s="49" t="str">
        <f>IFERROR(VLOOKUP(AH1105,'BK06'!$X$9:$Z$1164,3,0),"")</f>
        <v/>
      </c>
      <c r="AL1105" s="40"/>
      <c r="AM1105" s="51" t="str">
        <f t="shared" si="18"/>
        <v>QK co HDBH so 568497676 can phai dong phi 500000d vao ngay 21/5. Vui long lien he TVV de duoc ho tro thu phi!</v>
      </c>
      <c r="AN1105" s="54" t="str">
        <f t="shared" si="5"/>
        <v/>
      </c>
    </row>
    <row r="1106" spans="1:40" ht="13.5" customHeight="1">
      <c r="A1106" s="25">
        <v>1101</v>
      </c>
      <c r="B1106" s="28" t="s">
        <v>74</v>
      </c>
      <c r="C1106" s="28"/>
      <c r="D1106" s="32" t="s">
        <v>80</v>
      </c>
      <c r="E1106" s="28" t="s">
        <v>82</v>
      </c>
      <c r="F1106" s="32" t="s">
        <v>7749</v>
      </c>
      <c r="G1106" s="28" t="s">
        <v>98</v>
      </c>
      <c r="H1106" s="32"/>
      <c r="I1106" s="28" t="s">
        <v>96</v>
      </c>
      <c r="J1106" s="32" t="s">
        <v>626</v>
      </c>
      <c r="K1106" s="28" t="s">
        <v>625</v>
      </c>
      <c r="L1106" s="28" t="s">
        <v>4943</v>
      </c>
      <c r="M1106" s="34">
        <v>40817</v>
      </c>
      <c r="N1106" s="34"/>
      <c r="O1106" s="28" t="s">
        <v>4209</v>
      </c>
      <c r="P1106" s="28" t="s">
        <v>4210</v>
      </c>
      <c r="Q1106" s="28" t="s">
        <v>10619</v>
      </c>
      <c r="R1106" s="28" t="s">
        <v>10620</v>
      </c>
      <c r="S1106" s="28" t="s">
        <v>10621</v>
      </c>
      <c r="T1106" s="28"/>
      <c r="U1106" s="28" t="s">
        <v>4207</v>
      </c>
      <c r="V1106" s="28" t="s">
        <v>4207</v>
      </c>
      <c r="W1106" s="34">
        <v>43606</v>
      </c>
      <c r="X1106" s="34">
        <v>43971</v>
      </c>
      <c r="Y1106" s="36">
        <v>5643100</v>
      </c>
      <c r="Z1106" s="36">
        <v>5643100</v>
      </c>
      <c r="AA1106" s="34">
        <v>43613</v>
      </c>
      <c r="AB1106" s="32"/>
      <c r="AC1106" s="36">
        <v>5643100</v>
      </c>
      <c r="AD1106" s="36"/>
      <c r="AE1106" s="28" t="s">
        <v>180</v>
      </c>
      <c r="AF1106" s="40">
        <f t="shared" si="0"/>
        <v>21</v>
      </c>
      <c r="AG1106" s="40">
        <f t="shared" si="1"/>
        <v>5</v>
      </c>
      <c r="AH1106" s="40" t="str">
        <f t="shared" si="2"/>
        <v>05701800013713215</v>
      </c>
      <c r="AI1106" s="44">
        <f t="shared" si="3"/>
        <v>5643100</v>
      </c>
      <c r="AJ1106" s="47">
        <f>IF(AD1106&lt;10000,IFERROR(VLOOKUP(AH1106,'BK06'!$X$9:$Y$1196,2,0),""),AD1106)</f>
        <v>5643100</v>
      </c>
      <c r="AK1106" s="49" t="str">
        <f>IFERROR(VLOOKUP(AH1106,'BK06'!$X$9:$Z$1164,3,0),"")</f>
        <v>AC/018P-0350823</v>
      </c>
      <c r="AL1106" s="40"/>
      <c r="AM1106" s="51" t="str">
        <f t="shared" si="18"/>
        <v>QK co HDBH so 05701800013713 can phai dong phi 5643100d vao ngay 21/5. Vui long lien he TVV de duoc ho tro thu phi!</v>
      </c>
      <c r="AN1106" s="54" t="str">
        <f t="shared" si="5"/>
        <v>03337611180983602333</v>
      </c>
    </row>
    <row r="1107" spans="1:40" ht="13.5" customHeight="1">
      <c r="A1107" s="25">
        <v>1102</v>
      </c>
      <c r="B1107" s="28" t="s">
        <v>74</v>
      </c>
      <c r="C1107" s="28"/>
      <c r="D1107" s="32" t="s">
        <v>80</v>
      </c>
      <c r="E1107" s="28" t="s">
        <v>82</v>
      </c>
      <c r="F1107" s="32" t="s">
        <v>7749</v>
      </c>
      <c r="G1107" s="28" t="s">
        <v>98</v>
      </c>
      <c r="H1107" s="32"/>
      <c r="I1107" s="28" t="s">
        <v>96</v>
      </c>
      <c r="J1107" s="32" t="s">
        <v>626</v>
      </c>
      <c r="K1107" s="28" t="s">
        <v>625</v>
      </c>
      <c r="L1107" s="28" t="s">
        <v>4943</v>
      </c>
      <c r="M1107" s="34">
        <v>40817</v>
      </c>
      <c r="N1107" s="34"/>
      <c r="O1107" s="28" t="s">
        <v>4216</v>
      </c>
      <c r="P1107" s="28" t="s">
        <v>4217</v>
      </c>
      <c r="Q1107" s="28" t="s">
        <v>10022</v>
      </c>
      <c r="R1107" s="28"/>
      <c r="S1107" s="28"/>
      <c r="T1107" s="28" t="s">
        <v>10622</v>
      </c>
      <c r="U1107" s="28" t="s">
        <v>4215</v>
      </c>
      <c r="V1107" s="28"/>
      <c r="W1107" s="34">
        <v>43606</v>
      </c>
      <c r="X1107" s="34">
        <v>43789</v>
      </c>
      <c r="Y1107" s="36">
        <v>2029140</v>
      </c>
      <c r="Z1107" s="36">
        <v>2029140</v>
      </c>
      <c r="AA1107" s="34">
        <v>43612</v>
      </c>
      <c r="AB1107" s="32"/>
      <c r="AC1107" s="36">
        <v>2029140</v>
      </c>
      <c r="AD1107" s="36"/>
      <c r="AE1107" s="28" t="s">
        <v>95</v>
      </c>
      <c r="AF1107" s="40">
        <f t="shared" si="0"/>
        <v>21</v>
      </c>
      <c r="AG1107" s="40">
        <f t="shared" si="1"/>
        <v>5</v>
      </c>
      <c r="AH1107" s="40" t="str">
        <f t="shared" si="2"/>
        <v>568501572215</v>
      </c>
      <c r="AI1107" s="44">
        <f t="shared" si="3"/>
        <v>2029140</v>
      </c>
      <c r="AJ1107" s="47">
        <f>IF(AD1107&lt;10000,IFERROR(VLOOKUP(AH1107,'BK06'!$X$9:$Y$1196,2,0),""),AD1107)</f>
        <v>2029140</v>
      </c>
      <c r="AK1107" s="49">
        <f>IFERROR(VLOOKUP(AH1107,'BK06'!$X$9:$Z$1164,3,0),"")</f>
        <v>0</v>
      </c>
      <c r="AL1107" s="40"/>
      <c r="AM1107" s="51" t="str">
        <f t="shared" si="18"/>
        <v>QK co HDBH so 568501572 can phai dong phi 2029140d vao ngay 21/5. Vui long lien he TVV de duoc ho tro thu phi!</v>
      </c>
      <c r="AN1107" s="54" t="str">
        <f t="shared" si="5"/>
        <v>0973963885</v>
      </c>
    </row>
    <row r="1108" spans="1:40" ht="13.5" customHeight="1">
      <c r="A1108" s="25">
        <v>1103</v>
      </c>
      <c r="B1108" s="28" t="s">
        <v>74</v>
      </c>
      <c r="C1108" s="28"/>
      <c r="D1108" s="32" t="s">
        <v>80</v>
      </c>
      <c r="E1108" s="28" t="s">
        <v>82</v>
      </c>
      <c r="F1108" s="32" t="s">
        <v>7749</v>
      </c>
      <c r="G1108" s="28" t="s">
        <v>98</v>
      </c>
      <c r="H1108" s="32"/>
      <c r="I1108" s="28" t="s">
        <v>96</v>
      </c>
      <c r="J1108" s="32" t="s">
        <v>626</v>
      </c>
      <c r="K1108" s="28" t="s">
        <v>625</v>
      </c>
      <c r="L1108" s="28" t="s">
        <v>4943</v>
      </c>
      <c r="M1108" s="34">
        <v>40817</v>
      </c>
      <c r="N1108" s="34"/>
      <c r="O1108" s="28" t="s">
        <v>10623</v>
      </c>
      <c r="P1108" s="28" t="s">
        <v>10624</v>
      </c>
      <c r="Q1108" s="28" t="s">
        <v>10625</v>
      </c>
      <c r="R1108" s="28"/>
      <c r="S1108" s="28"/>
      <c r="T1108" s="28" t="s">
        <v>4962</v>
      </c>
      <c r="U1108" s="28" t="s">
        <v>10626</v>
      </c>
      <c r="V1108" s="28"/>
      <c r="W1108" s="34">
        <v>43606</v>
      </c>
      <c r="X1108" s="34">
        <v>43636</v>
      </c>
      <c r="Y1108" s="36">
        <v>1000000</v>
      </c>
      <c r="Z1108" s="36"/>
      <c r="AA1108" s="34"/>
      <c r="AB1108" s="32"/>
      <c r="AC1108" s="36">
        <v>1000000</v>
      </c>
      <c r="AD1108" s="36"/>
      <c r="AE1108" s="28" t="s">
        <v>95</v>
      </c>
      <c r="AF1108" s="40">
        <f t="shared" si="0"/>
        <v>21</v>
      </c>
      <c r="AG1108" s="40">
        <f t="shared" si="1"/>
        <v>5</v>
      </c>
      <c r="AH1108" s="40" t="str">
        <f t="shared" si="2"/>
        <v>568704779215</v>
      </c>
      <c r="AI1108" s="44">
        <f t="shared" si="3"/>
        <v>1000000</v>
      </c>
      <c r="AJ1108" s="47" t="str">
        <f>IF(AD1108&lt;10000,IFERROR(VLOOKUP(AH1108,'BK06'!$X$9:$Y$1196,2,0),""),AD1108)</f>
        <v/>
      </c>
      <c r="AK1108" s="49" t="str">
        <f>IFERROR(VLOOKUP(AH1108,'BK06'!$X$9:$Z$1164,3,0),"")</f>
        <v/>
      </c>
      <c r="AL1108" s="40"/>
      <c r="AM1108" s="51" t="str">
        <f t="shared" si="18"/>
        <v>QK co HDBH so 568704779 can phai dong phi 1000000d vao ngay 21/5. Vui long lien he TVV de duoc ho tro thu phi!</v>
      </c>
      <c r="AN1108" s="54" t="str">
        <f t="shared" si="5"/>
        <v>0912791279</v>
      </c>
    </row>
    <row r="1109" spans="1:40" ht="13.5" customHeight="1">
      <c r="A1109" s="25">
        <v>1104</v>
      </c>
      <c r="B1109" s="28" t="s">
        <v>74</v>
      </c>
      <c r="C1109" s="28"/>
      <c r="D1109" s="32" t="s">
        <v>80</v>
      </c>
      <c r="E1109" s="28" t="s">
        <v>82</v>
      </c>
      <c r="F1109" s="32" t="s">
        <v>7749</v>
      </c>
      <c r="G1109" s="28" t="s">
        <v>98</v>
      </c>
      <c r="H1109" s="32"/>
      <c r="I1109" s="28" t="s">
        <v>96</v>
      </c>
      <c r="J1109" s="32" t="s">
        <v>626</v>
      </c>
      <c r="K1109" s="28" t="s">
        <v>625</v>
      </c>
      <c r="L1109" s="28" t="s">
        <v>4943</v>
      </c>
      <c r="M1109" s="34">
        <v>40817</v>
      </c>
      <c r="N1109" s="34"/>
      <c r="O1109" s="28" t="s">
        <v>4220</v>
      </c>
      <c r="P1109" s="28" t="s">
        <v>4221</v>
      </c>
      <c r="Q1109" s="28" t="s">
        <v>10477</v>
      </c>
      <c r="R1109" s="28"/>
      <c r="S1109" s="28"/>
      <c r="T1109" s="28" t="s">
        <v>10627</v>
      </c>
      <c r="U1109" s="28" t="s">
        <v>4219</v>
      </c>
      <c r="V1109" s="28"/>
      <c r="W1109" s="34">
        <v>43607</v>
      </c>
      <c r="X1109" s="34">
        <v>43972</v>
      </c>
      <c r="Y1109" s="36">
        <v>10000000</v>
      </c>
      <c r="Z1109" s="36">
        <v>10000000</v>
      </c>
      <c r="AA1109" s="34">
        <v>43613</v>
      </c>
      <c r="AB1109" s="32"/>
      <c r="AC1109" s="36">
        <v>10000000</v>
      </c>
      <c r="AD1109" s="36"/>
      <c r="AE1109" s="28" t="s">
        <v>95</v>
      </c>
      <c r="AF1109" s="40">
        <f t="shared" si="0"/>
        <v>22</v>
      </c>
      <c r="AG1109" s="40">
        <f t="shared" si="1"/>
        <v>5</v>
      </c>
      <c r="AH1109" s="40" t="str">
        <f t="shared" si="2"/>
        <v>568240162225</v>
      </c>
      <c r="AI1109" s="44">
        <f t="shared" si="3"/>
        <v>10000000</v>
      </c>
      <c r="AJ1109" s="47">
        <f>IF(AD1109&lt;10000,IFERROR(VLOOKUP(AH1109,'BK06'!$X$9:$Y$1196,2,0),""),AD1109)</f>
        <v>10000000</v>
      </c>
      <c r="AK1109" s="49">
        <f>IFERROR(VLOOKUP(AH1109,'BK06'!$X$9:$Z$1164,3,0),"")</f>
        <v>0</v>
      </c>
      <c r="AL1109" s="40"/>
      <c r="AM1109" s="51" t="str">
        <f t="shared" si="18"/>
        <v>QK co HDBH so 568240162 can phai dong phi 10000000d vao ngay 22/5. Vui long lien he TVV de duoc ho tro thu phi!</v>
      </c>
      <c r="AN1109" s="54" t="str">
        <f t="shared" si="5"/>
        <v>0968013664</v>
      </c>
    </row>
    <row r="1110" spans="1:40" ht="13.5" customHeight="1">
      <c r="A1110" s="25">
        <v>1105</v>
      </c>
      <c r="B1110" s="28" t="s">
        <v>74</v>
      </c>
      <c r="C1110" s="28"/>
      <c r="D1110" s="32" t="s">
        <v>80</v>
      </c>
      <c r="E1110" s="28" t="s">
        <v>82</v>
      </c>
      <c r="F1110" s="32" t="s">
        <v>7749</v>
      </c>
      <c r="G1110" s="28" t="s">
        <v>98</v>
      </c>
      <c r="H1110" s="32"/>
      <c r="I1110" s="28" t="s">
        <v>96</v>
      </c>
      <c r="J1110" s="32" t="s">
        <v>626</v>
      </c>
      <c r="K1110" s="28" t="s">
        <v>625</v>
      </c>
      <c r="L1110" s="28" t="s">
        <v>4943</v>
      </c>
      <c r="M1110" s="34">
        <v>40817</v>
      </c>
      <c r="N1110" s="34"/>
      <c r="O1110" s="28" t="s">
        <v>10628</v>
      </c>
      <c r="P1110" s="28" t="s">
        <v>625</v>
      </c>
      <c r="Q1110" s="28" t="s">
        <v>10590</v>
      </c>
      <c r="R1110" s="28" t="s">
        <v>10629</v>
      </c>
      <c r="S1110" s="28" t="s">
        <v>10629</v>
      </c>
      <c r="T1110" s="28"/>
      <c r="U1110" s="28" t="s">
        <v>10630</v>
      </c>
      <c r="V1110" s="28"/>
      <c r="W1110" s="34">
        <v>43609</v>
      </c>
      <c r="X1110" s="34">
        <v>43639</v>
      </c>
      <c r="Y1110" s="36">
        <v>203300</v>
      </c>
      <c r="Z1110" s="36"/>
      <c r="AA1110" s="34"/>
      <c r="AB1110" s="32"/>
      <c r="AC1110" s="36">
        <v>203300</v>
      </c>
      <c r="AD1110" s="36"/>
      <c r="AE1110" s="28" t="s">
        <v>180</v>
      </c>
      <c r="AF1110" s="40">
        <f t="shared" si="0"/>
        <v>24</v>
      </c>
      <c r="AG1110" s="40">
        <f t="shared" si="1"/>
        <v>5</v>
      </c>
      <c r="AH1110" s="40" t="str">
        <f t="shared" si="2"/>
        <v>02301800226880245</v>
      </c>
      <c r="AI1110" s="44">
        <f t="shared" si="3"/>
        <v>203300</v>
      </c>
      <c r="AJ1110" s="47" t="str">
        <f>IF(AD1110&lt;10000,IFERROR(VLOOKUP(AH1110,'BK06'!$X$9:$Y$1196,2,0),""),AD1110)</f>
        <v/>
      </c>
      <c r="AK1110" s="49" t="str">
        <f>IFERROR(VLOOKUP(AH1110,'BK06'!$X$9:$Z$1164,3,0),"")</f>
        <v/>
      </c>
      <c r="AL1110" s="40"/>
      <c r="AM1110" s="51" t="str">
        <f t="shared" si="18"/>
        <v>QK co HDBH so 02301800226880 can phai dong phi 203300d vao ngay 24/5. Vui long lien he TVV de duoc ho tro thu phi!</v>
      </c>
      <c r="AN1110" s="54" t="str">
        <f t="shared" si="5"/>
        <v>03971048060397104806</v>
      </c>
    </row>
    <row r="1111" spans="1:40" ht="13.5" customHeight="1">
      <c r="A1111" s="25">
        <v>1106</v>
      </c>
      <c r="B1111" s="28" t="s">
        <v>74</v>
      </c>
      <c r="C1111" s="28"/>
      <c r="D1111" s="32" t="s">
        <v>80</v>
      </c>
      <c r="E1111" s="28" t="s">
        <v>82</v>
      </c>
      <c r="F1111" s="32" t="s">
        <v>7749</v>
      </c>
      <c r="G1111" s="28" t="s">
        <v>98</v>
      </c>
      <c r="H1111" s="32"/>
      <c r="I1111" s="28" t="s">
        <v>96</v>
      </c>
      <c r="J1111" s="32" t="s">
        <v>626</v>
      </c>
      <c r="K1111" s="28" t="s">
        <v>625</v>
      </c>
      <c r="L1111" s="28" t="s">
        <v>4943</v>
      </c>
      <c r="M1111" s="34">
        <v>40817</v>
      </c>
      <c r="N1111" s="34"/>
      <c r="O1111" s="28" t="s">
        <v>10631</v>
      </c>
      <c r="P1111" s="28" t="s">
        <v>679</v>
      </c>
      <c r="Q1111" s="28" t="s">
        <v>10632</v>
      </c>
      <c r="R1111" s="28"/>
      <c r="S1111" s="28"/>
      <c r="T1111" s="28"/>
      <c r="U1111" s="28" t="s">
        <v>10633</v>
      </c>
      <c r="V1111" s="28"/>
      <c r="W1111" s="34">
        <v>43609</v>
      </c>
      <c r="X1111" s="34">
        <v>43639</v>
      </c>
      <c r="Y1111" s="36">
        <v>500000</v>
      </c>
      <c r="Z1111" s="36"/>
      <c r="AA1111" s="34"/>
      <c r="AB1111" s="32"/>
      <c r="AC1111" s="36">
        <v>500000</v>
      </c>
      <c r="AD1111" s="36"/>
      <c r="AE1111" s="28" t="s">
        <v>95</v>
      </c>
      <c r="AF1111" s="40">
        <f t="shared" si="0"/>
        <v>24</v>
      </c>
      <c r="AG1111" s="40">
        <f t="shared" si="1"/>
        <v>5</v>
      </c>
      <c r="AH1111" s="40" t="str">
        <f t="shared" si="2"/>
        <v>568198044245</v>
      </c>
      <c r="AI1111" s="44">
        <f t="shared" si="3"/>
        <v>500000</v>
      </c>
      <c r="AJ1111" s="47" t="str">
        <f>IF(AD1111&lt;10000,IFERROR(VLOOKUP(AH1111,'BK06'!$X$9:$Y$1196,2,0),""),AD1111)</f>
        <v/>
      </c>
      <c r="AK1111" s="49" t="str">
        <f>IFERROR(VLOOKUP(AH1111,'BK06'!$X$9:$Z$1164,3,0),"")</f>
        <v/>
      </c>
      <c r="AL1111" s="40"/>
      <c r="AM1111" s="51" t="str">
        <f t="shared" si="18"/>
        <v>QK co HDBH so 568198044 can phai dong phi 500000d vao ngay 24/5. Vui long lien he TVV de duoc ho tro thu phi!</v>
      </c>
      <c r="AN1111" s="54" t="str">
        <f t="shared" si="5"/>
        <v/>
      </c>
    </row>
    <row r="1112" spans="1:40" ht="13.5" customHeight="1">
      <c r="A1112" s="25">
        <v>1107</v>
      </c>
      <c r="B1112" s="28" t="s">
        <v>74</v>
      </c>
      <c r="C1112" s="28"/>
      <c r="D1112" s="32" t="s">
        <v>80</v>
      </c>
      <c r="E1112" s="28" t="s">
        <v>82</v>
      </c>
      <c r="F1112" s="32" t="s">
        <v>7749</v>
      </c>
      <c r="G1112" s="28" t="s">
        <v>98</v>
      </c>
      <c r="H1112" s="32"/>
      <c r="I1112" s="28" t="s">
        <v>96</v>
      </c>
      <c r="J1112" s="32" t="s">
        <v>626</v>
      </c>
      <c r="K1112" s="28" t="s">
        <v>625</v>
      </c>
      <c r="L1112" s="28" t="s">
        <v>4943</v>
      </c>
      <c r="M1112" s="34">
        <v>40817</v>
      </c>
      <c r="N1112" s="34"/>
      <c r="O1112" s="28" t="s">
        <v>4224</v>
      </c>
      <c r="P1112" s="28" t="s">
        <v>4225</v>
      </c>
      <c r="Q1112" s="28" t="s">
        <v>10634</v>
      </c>
      <c r="R1112" s="28"/>
      <c r="S1112" s="28"/>
      <c r="T1112" s="28" t="s">
        <v>10635</v>
      </c>
      <c r="U1112" s="28" t="s">
        <v>4223</v>
      </c>
      <c r="V1112" s="28"/>
      <c r="W1112" s="34">
        <v>43609</v>
      </c>
      <c r="X1112" s="34">
        <v>43792</v>
      </c>
      <c r="Y1112" s="36">
        <v>3169836</v>
      </c>
      <c r="Z1112" s="36">
        <v>3169836</v>
      </c>
      <c r="AA1112" s="34">
        <v>43612</v>
      </c>
      <c r="AB1112" s="32"/>
      <c r="AC1112" s="36">
        <v>3169836</v>
      </c>
      <c r="AD1112" s="36"/>
      <c r="AE1112" s="28" t="s">
        <v>95</v>
      </c>
      <c r="AF1112" s="40">
        <f t="shared" si="0"/>
        <v>24</v>
      </c>
      <c r="AG1112" s="40">
        <f t="shared" si="1"/>
        <v>5</v>
      </c>
      <c r="AH1112" s="40" t="str">
        <f t="shared" si="2"/>
        <v>568498478245</v>
      </c>
      <c r="AI1112" s="44">
        <f t="shared" si="3"/>
        <v>3169836</v>
      </c>
      <c r="AJ1112" s="47">
        <f>IF(AD1112&lt;10000,IFERROR(VLOOKUP(AH1112,'BK06'!$X$9:$Y$1196,2,0),""),AD1112)</f>
        <v>3169836</v>
      </c>
      <c r="AK1112" s="49">
        <f>IFERROR(VLOOKUP(AH1112,'BK06'!$X$9:$Z$1164,3,0),"")</f>
        <v>0</v>
      </c>
      <c r="AL1112" s="40"/>
      <c r="AM1112" s="51" t="str">
        <f t="shared" si="18"/>
        <v>QK co HDBH so 568498478 can phai dong phi 3169836d vao ngay 24/5. Vui long lien he TVV de duoc ho tro thu phi!</v>
      </c>
      <c r="AN1112" s="54" t="str">
        <f t="shared" si="5"/>
        <v>01666161618</v>
      </c>
    </row>
    <row r="1113" spans="1:40" ht="13.5" customHeight="1">
      <c r="A1113" s="25">
        <v>1108</v>
      </c>
      <c r="B1113" s="28" t="s">
        <v>74</v>
      </c>
      <c r="C1113" s="28"/>
      <c r="D1113" s="32" t="s">
        <v>80</v>
      </c>
      <c r="E1113" s="28" t="s">
        <v>82</v>
      </c>
      <c r="F1113" s="32" t="s">
        <v>7749</v>
      </c>
      <c r="G1113" s="28" t="s">
        <v>98</v>
      </c>
      <c r="H1113" s="32"/>
      <c r="I1113" s="28" t="s">
        <v>96</v>
      </c>
      <c r="J1113" s="32" t="s">
        <v>626</v>
      </c>
      <c r="K1113" s="28" t="s">
        <v>625</v>
      </c>
      <c r="L1113" s="28" t="s">
        <v>4943</v>
      </c>
      <c r="M1113" s="34">
        <v>40817</v>
      </c>
      <c r="N1113" s="34"/>
      <c r="O1113" s="28" t="s">
        <v>10636</v>
      </c>
      <c r="P1113" s="28" t="s">
        <v>10637</v>
      </c>
      <c r="Q1113" s="28" t="s">
        <v>9665</v>
      </c>
      <c r="R1113" s="28"/>
      <c r="S1113" s="28"/>
      <c r="T1113" s="28" t="s">
        <v>10638</v>
      </c>
      <c r="U1113" s="28" t="s">
        <v>10639</v>
      </c>
      <c r="V1113" s="28"/>
      <c r="W1113" s="34">
        <v>43610</v>
      </c>
      <c r="X1113" s="34">
        <v>43640</v>
      </c>
      <c r="Y1113" s="36">
        <v>520206</v>
      </c>
      <c r="Z1113" s="36"/>
      <c r="AA1113" s="34"/>
      <c r="AB1113" s="32"/>
      <c r="AC1113" s="36"/>
      <c r="AD1113" s="36"/>
      <c r="AE1113" s="28" t="s">
        <v>95</v>
      </c>
      <c r="AF1113" s="40">
        <f t="shared" si="0"/>
        <v>25</v>
      </c>
      <c r="AG1113" s="40">
        <f t="shared" si="1"/>
        <v>5</v>
      </c>
      <c r="AH1113" s="40" t="str">
        <f t="shared" si="2"/>
        <v>568334901255</v>
      </c>
      <c r="AI1113" s="44" t="str">
        <f t="shared" si="3"/>
        <v/>
      </c>
      <c r="AJ1113" s="47" t="str">
        <f>IF(AD1113&lt;10000,IFERROR(VLOOKUP(AH1113,'BK06'!$X$9:$Y$1196,2,0),""),AD1113)</f>
        <v/>
      </c>
      <c r="AK1113" s="49" t="str">
        <f>IFERROR(VLOOKUP(AH1113,'BK06'!$X$9:$Z$1164,3,0),"")</f>
        <v/>
      </c>
      <c r="AL1113" s="40"/>
      <c r="AM1113" s="51" t="str">
        <f t="shared" si="18"/>
        <v>QK co HDBH so 568334901 can phai dong phi 520206d vao ngay 25/5. Vui long lien he TVV de duoc ho tro thu phi!</v>
      </c>
      <c r="AN1113" s="54" t="str">
        <f t="shared" si="5"/>
        <v>0166 713 8468</v>
      </c>
    </row>
    <row r="1114" spans="1:40" ht="13.5" customHeight="1">
      <c r="A1114" s="25">
        <v>1109</v>
      </c>
      <c r="B1114" s="28" t="s">
        <v>74</v>
      </c>
      <c r="C1114" s="28"/>
      <c r="D1114" s="32" t="s">
        <v>80</v>
      </c>
      <c r="E1114" s="28" t="s">
        <v>82</v>
      </c>
      <c r="F1114" s="32" t="s">
        <v>7749</v>
      </c>
      <c r="G1114" s="28" t="s">
        <v>98</v>
      </c>
      <c r="H1114" s="32"/>
      <c r="I1114" s="28" t="s">
        <v>96</v>
      </c>
      <c r="J1114" s="32" t="s">
        <v>626</v>
      </c>
      <c r="K1114" s="28" t="s">
        <v>625</v>
      </c>
      <c r="L1114" s="28" t="s">
        <v>4943</v>
      </c>
      <c r="M1114" s="34">
        <v>40817</v>
      </c>
      <c r="N1114" s="34"/>
      <c r="O1114" s="28" t="s">
        <v>10640</v>
      </c>
      <c r="P1114" s="28" t="s">
        <v>10641</v>
      </c>
      <c r="Q1114" s="28" t="s">
        <v>10477</v>
      </c>
      <c r="R1114" s="28"/>
      <c r="S1114" s="28"/>
      <c r="T1114" s="28" t="s">
        <v>10642</v>
      </c>
      <c r="U1114" s="28" t="s">
        <v>10643</v>
      </c>
      <c r="V1114" s="28"/>
      <c r="W1114" s="34">
        <v>43610</v>
      </c>
      <c r="X1114" s="34">
        <v>43701</v>
      </c>
      <c r="Y1114" s="36">
        <v>2500000</v>
      </c>
      <c r="Z1114" s="36"/>
      <c r="AA1114" s="34"/>
      <c r="AB1114" s="32"/>
      <c r="AC1114" s="36"/>
      <c r="AD1114" s="36"/>
      <c r="AE1114" s="28" t="s">
        <v>95</v>
      </c>
      <c r="AF1114" s="40">
        <f t="shared" si="0"/>
        <v>25</v>
      </c>
      <c r="AG1114" s="40">
        <f t="shared" si="1"/>
        <v>5</v>
      </c>
      <c r="AH1114" s="40" t="str">
        <f t="shared" si="2"/>
        <v>568066091255</v>
      </c>
      <c r="AI1114" s="44" t="str">
        <f t="shared" si="3"/>
        <v/>
      </c>
      <c r="AJ1114" s="47" t="str">
        <f>IF(AD1114&lt;10000,IFERROR(VLOOKUP(AH1114,'BK06'!$X$9:$Y$1196,2,0),""),AD1114)</f>
        <v/>
      </c>
      <c r="AK1114" s="49" t="str">
        <f>IFERROR(VLOOKUP(AH1114,'BK06'!$X$9:$Z$1164,3,0),"")</f>
        <v/>
      </c>
      <c r="AL1114" s="40"/>
      <c r="AM1114" s="51" t="str">
        <f t="shared" si="18"/>
        <v>QK co HDBH so 568066091 can phai dong phi 2500000d vao ngay 25/5. Vui long lien he TVV de duoc ho tro thu phi!</v>
      </c>
      <c r="AN1114" s="54" t="str">
        <f t="shared" si="5"/>
        <v>01689955006</v>
      </c>
    </row>
    <row r="1115" spans="1:40" ht="13.5" customHeight="1">
      <c r="A1115" s="25">
        <v>1110</v>
      </c>
      <c r="B1115" s="28" t="s">
        <v>74</v>
      </c>
      <c r="C1115" s="28"/>
      <c r="D1115" s="32" t="s">
        <v>80</v>
      </c>
      <c r="E1115" s="28" t="s">
        <v>82</v>
      </c>
      <c r="F1115" s="32" t="s">
        <v>7749</v>
      </c>
      <c r="G1115" s="28" t="s">
        <v>98</v>
      </c>
      <c r="H1115" s="32"/>
      <c r="I1115" s="28" t="s">
        <v>96</v>
      </c>
      <c r="J1115" s="32" t="s">
        <v>626</v>
      </c>
      <c r="K1115" s="28" t="s">
        <v>625</v>
      </c>
      <c r="L1115" s="28" t="s">
        <v>4943</v>
      </c>
      <c r="M1115" s="34">
        <v>40817</v>
      </c>
      <c r="N1115" s="34"/>
      <c r="O1115" s="28" t="s">
        <v>10487</v>
      </c>
      <c r="P1115" s="28" t="s">
        <v>10488</v>
      </c>
      <c r="Q1115" s="28" t="s">
        <v>9665</v>
      </c>
      <c r="R1115" s="28"/>
      <c r="S1115" s="28"/>
      <c r="T1115" s="28" t="s">
        <v>10489</v>
      </c>
      <c r="U1115" s="28" t="s">
        <v>10644</v>
      </c>
      <c r="V1115" s="28"/>
      <c r="W1115" s="34">
        <v>43610</v>
      </c>
      <c r="X1115" s="34">
        <v>43640</v>
      </c>
      <c r="Y1115" s="36">
        <v>1250000</v>
      </c>
      <c r="Z1115" s="36"/>
      <c r="AA1115" s="34"/>
      <c r="AB1115" s="32"/>
      <c r="AC1115" s="36"/>
      <c r="AD1115" s="36"/>
      <c r="AE1115" s="28" t="s">
        <v>95</v>
      </c>
      <c r="AF1115" s="40">
        <f t="shared" si="0"/>
        <v>25</v>
      </c>
      <c r="AG1115" s="40">
        <f t="shared" si="1"/>
        <v>5</v>
      </c>
      <c r="AH1115" s="40" t="str">
        <f t="shared" si="2"/>
        <v>569111689255</v>
      </c>
      <c r="AI1115" s="44" t="str">
        <f t="shared" si="3"/>
        <v/>
      </c>
      <c r="AJ1115" s="47" t="str">
        <f>IF(AD1115&lt;10000,IFERROR(VLOOKUP(AH1115,'BK06'!$X$9:$Y$1196,2,0),""),AD1115)</f>
        <v/>
      </c>
      <c r="AK1115" s="49" t="str">
        <f>IFERROR(VLOOKUP(AH1115,'BK06'!$X$9:$Z$1164,3,0),"")</f>
        <v/>
      </c>
      <c r="AL1115" s="40"/>
      <c r="AM1115" s="51" t="str">
        <f t="shared" si="18"/>
        <v>QK co HDBH so 569111689 can phai dong phi 1250000d vao ngay 25/5. Vui long lien he TVV de duoc ho tro thu phi!</v>
      </c>
      <c r="AN1115" s="54" t="str">
        <f t="shared" si="5"/>
        <v>0947060660</v>
      </c>
    </row>
    <row r="1116" spans="1:40" ht="13.5" customHeight="1">
      <c r="A1116" s="25">
        <v>1111</v>
      </c>
      <c r="B1116" s="28" t="s">
        <v>74</v>
      </c>
      <c r="C1116" s="28"/>
      <c r="D1116" s="32" t="s">
        <v>80</v>
      </c>
      <c r="E1116" s="28" t="s">
        <v>82</v>
      </c>
      <c r="F1116" s="32" t="s">
        <v>7749</v>
      </c>
      <c r="G1116" s="28" t="s">
        <v>98</v>
      </c>
      <c r="H1116" s="32"/>
      <c r="I1116" s="28" t="s">
        <v>96</v>
      </c>
      <c r="J1116" s="32" t="s">
        <v>626</v>
      </c>
      <c r="K1116" s="28" t="s">
        <v>625</v>
      </c>
      <c r="L1116" s="28" t="s">
        <v>4943</v>
      </c>
      <c r="M1116" s="34">
        <v>40817</v>
      </c>
      <c r="N1116" s="34"/>
      <c r="O1116" s="28" t="s">
        <v>10645</v>
      </c>
      <c r="P1116" s="28" t="s">
        <v>3343</v>
      </c>
      <c r="Q1116" s="28" t="s">
        <v>9692</v>
      </c>
      <c r="R1116" s="28"/>
      <c r="S1116" s="28"/>
      <c r="T1116" s="28" t="s">
        <v>10646</v>
      </c>
      <c r="U1116" s="28" t="s">
        <v>10647</v>
      </c>
      <c r="V1116" s="28"/>
      <c r="W1116" s="34">
        <v>43611</v>
      </c>
      <c r="X1116" s="34">
        <v>43641</v>
      </c>
      <c r="Y1116" s="36">
        <v>500000</v>
      </c>
      <c r="Z1116" s="36"/>
      <c r="AA1116" s="34"/>
      <c r="AB1116" s="32"/>
      <c r="AC1116" s="36"/>
      <c r="AD1116" s="36"/>
      <c r="AE1116" s="28" t="s">
        <v>95</v>
      </c>
      <c r="AF1116" s="40">
        <f t="shared" si="0"/>
        <v>26</v>
      </c>
      <c r="AG1116" s="40">
        <f t="shared" si="1"/>
        <v>5</v>
      </c>
      <c r="AH1116" s="40" t="str">
        <f t="shared" si="2"/>
        <v>568403620265</v>
      </c>
      <c r="AI1116" s="44" t="str">
        <f t="shared" si="3"/>
        <v/>
      </c>
      <c r="AJ1116" s="47" t="str">
        <f>IF(AD1116&lt;10000,IFERROR(VLOOKUP(AH1116,'BK06'!$X$9:$Y$1196,2,0),""),AD1116)</f>
        <v/>
      </c>
      <c r="AK1116" s="49" t="str">
        <f>IFERROR(VLOOKUP(AH1116,'BK06'!$X$9:$Z$1164,3,0),"")</f>
        <v/>
      </c>
      <c r="AL1116" s="40"/>
      <c r="AM1116" s="51" t="str">
        <f t="shared" si="18"/>
        <v>QK co HDBH so 568403620 can phai dong phi 500000d vao ngay 26/5. Vui long lien he TVV de duoc ho tro thu phi!</v>
      </c>
      <c r="AN1116" s="54" t="str">
        <f t="shared" si="5"/>
        <v>0972 671 686</v>
      </c>
    </row>
    <row r="1117" spans="1:40" ht="13.5" customHeight="1">
      <c r="A1117" s="25">
        <v>1112</v>
      </c>
      <c r="B1117" s="28" t="s">
        <v>74</v>
      </c>
      <c r="C1117" s="28"/>
      <c r="D1117" s="32" t="s">
        <v>80</v>
      </c>
      <c r="E1117" s="28" t="s">
        <v>82</v>
      </c>
      <c r="F1117" s="32" t="s">
        <v>7749</v>
      </c>
      <c r="G1117" s="28" t="s">
        <v>98</v>
      </c>
      <c r="H1117" s="32"/>
      <c r="I1117" s="28" t="s">
        <v>96</v>
      </c>
      <c r="J1117" s="32" t="s">
        <v>626</v>
      </c>
      <c r="K1117" s="28" t="s">
        <v>625</v>
      </c>
      <c r="L1117" s="28" t="s">
        <v>4943</v>
      </c>
      <c r="M1117" s="34">
        <v>40817</v>
      </c>
      <c r="N1117" s="34"/>
      <c r="O1117" s="28" t="s">
        <v>4228</v>
      </c>
      <c r="P1117" s="28" t="s">
        <v>4229</v>
      </c>
      <c r="Q1117" s="28" t="s">
        <v>10464</v>
      </c>
      <c r="R1117" s="28"/>
      <c r="S1117" s="28"/>
      <c r="T1117" s="28"/>
      <c r="U1117" s="28" t="s">
        <v>4226</v>
      </c>
      <c r="V1117" s="28"/>
      <c r="W1117" s="34">
        <v>43611</v>
      </c>
      <c r="X1117" s="34">
        <v>43641</v>
      </c>
      <c r="Y1117" s="36">
        <v>79900</v>
      </c>
      <c r="Z1117" s="36"/>
      <c r="AA1117" s="34"/>
      <c r="AB1117" s="32"/>
      <c r="AC1117" s="36"/>
      <c r="AD1117" s="36"/>
      <c r="AE1117" s="28" t="s">
        <v>180</v>
      </c>
      <c r="AF1117" s="40">
        <f t="shared" si="0"/>
        <v>26</v>
      </c>
      <c r="AG1117" s="40">
        <f t="shared" si="1"/>
        <v>5</v>
      </c>
      <c r="AH1117" s="40" t="str">
        <f t="shared" si="2"/>
        <v>02301800115559265</v>
      </c>
      <c r="AI1117" s="44">
        <f t="shared" si="3"/>
        <v>79900</v>
      </c>
      <c r="AJ1117" s="47">
        <f>IF(AD1117&lt;10000,IFERROR(VLOOKUP(AH1117,'BK06'!$X$9:$Y$1196,2,0),""),AD1117)</f>
        <v>79900</v>
      </c>
      <c r="AK1117" s="49">
        <f>IFERROR(VLOOKUP(AH1117,'BK06'!$X$9:$Z$1164,3,0),"")</f>
        <v>0</v>
      </c>
      <c r="AL1117" s="40"/>
      <c r="AM1117" s="51" t="str">
        <f t="shared" si="18"/>
        <v>QK co HDBH so 02301800115559 can phai dong phi 79900d vao ngay 26/5. Vui long lien he TVV de duoc ho tro thu phi!</v>
      </c>
      <c r="AN1117" s="54" t="str">
        <f t="shared" si="5"/>
        <v/>
      </c>
    </row>
    <row r="1118" spans="1:40" ht="13.5" customHeight="1">
      <c r="A1118" s="25">
        <v>1113</v>
      </c>
      <c r="B1118" s="28" t="s">
        <v>74</v>
      </c>
      <c r="C1118" s="28"/>
      <c r="D1118" s="32" t="s">
        <v>80</v>
      </c>
      <c r="E1118" s="28" t="s">
        <v>82</v>
      </c>
      <c r="F1118" s="32" t="s">
        <v>7749</v>
      </c>
      <c r="G1118" s="28" t="s">
        <v>98</v>
      </c>
      <c r="H1118" s="32"/>
      <c r="I1118" s="28" t="s">
        <v>96</v>
      </c>
      <c r="J1118" s="32" t="s">
        <v>626</v>
      </c>
      <c r="K1118" s="28" t="s">
        <v>625</v>
      </c>
      <c r="L1118" s="28" t="s">
        <v>4943</v>
      </c>
      <c r="M1118" s="34">
        <v>40817</v>
      </c>
      <c r="N1118" s="34"/>
      <c r="O1118" s="28" t="s">
        <v>10648</v>
      </c>
      <c r="P1118" s="28" t="s">
        <v>8394</v>
      </c>
      <c r="Q1118" s="28" t="s">
        <v>10649</v>
      </c>
      <c r="R1118" s="28"/>
      <c r="S1118" s="28"/>
      <c r="T1118" s="28" t="s">
        <v>10650</v>
      </c>
      <c r="U1118" s="28" t="s">
        <v>10651</v>
      </c>
      <c r="V1118" s="28"/>
      <c r="W1118" s="34">
        <v>43611</v>
      </c>
      <c r="X1118" s="34">
        <v>43702</v>
      </c>
      <c r="Y1118" s="36">
        <v>2000000</v>
      </c>
      <c r="Z1118" s="36"/>
      <c r="AA1118" s="34"/>
      <c r="AB1118" s="32"/>
      <c r="AC1118" s="36"/>
      <c r="AD1118" s="36"/>
      <c r="AE1118" s="28" t="s">
        <v>95</v>
      </c>
      <c r="AF1118" s="40">
        <f t="shared" si="0"/>
        <v>26</v>
      </c>
      <c r="AG1118" s="40">
        <f t="shared" si="1"/>
        <v>5</v>
      </c>
      <c r="AH1118" s="40" t="str">
        <f t="shared" si="2"/>
        <v>568917145265</v>
      </c>
      <c r="AI1118" s="44" t="str">
        <f t="shared" si="3"/>
        <v/>
      </c>
      <c r="AJ1118" s="47" t="str">
        <f>IF(AD1118&lt;10000,IFERROR(VLOOKUP(AH1118,'BK06'!$X$9:$Y$1196,2,0),""),AD1118)</f>
        <v/>
      </c>
      <c r="AK1118" s="49" t="str">
        <f>IFERROR(VLOOKUP(AH1118,'BK06'!$X$9:$Z$1164,3,0),"")</f>
        <v/>
      </c>
      <c r="AL1118" s="40"/>
      <c r="AM1118" s="51" t="str">
        <f t="shared" si="18"/>
        <v>QK co HDBH so 568917145 can phai dong phi 2000000d vao ngay 26/5. Vui long lien he TVV de duoc ho tro thu phi!</v>
      </c>
      <c r="AN1118" s="54" t="str">
        <f t="shared" si="5"/>
        <v>0986557043</v>
      </c>
    </row>
    <row r="1119" spans="1:40" ht="13.5" customHeight="1">
      <c r="A1119" s="25">
        <v>1114</v>
      </c>
      <c r="B1119" s="28" t="s">
        <v>74</v>
      </c>
      <c r="C1119" s="28"/>
      <c r="D1119" s="32" t="s">
        <v>80</v>
      </c>
      <c r="E1119" s="28" t="s">
        <v>82</v>
      </c>
      <c r="F1119" s="32" t="s">
        <v>7749</v>
      </c>
      <c r="G1119" s="28" t="s">
        <v>98</v>
      </c>
      <c r="H1119" s="32"/>
      <c r="I1119" s="28" t="s">
        <v>96</v>
      </c>
      <c r="J1119" s="32" t="s">
        <v>626</v>
      </c>
      <c r="K1119" s="28" t="s">
        <v>625</v>
      </c>
      <c r="L1119" s="28" t="s">
        <v>4943</v>
      </c>
      <c r="M1119" s="34">
        <v>40817</v>
      </c>
      <c r="N1119" s="34"/>
      <c r="O1119" s="28" t="s">
        <v>10501</v>
      </c>
      <c r="P1119" s="28" t="s">
        <v>10497</v>
      </c>
      <c r="Q1119" s="28" t="s">
        <v>10498</v>
      </c>
      <c r="R1119" s="28"/>
      <c r="S1119" s="28"/>
      <c r="T1119" s="28" t="s">
        <v>10499</v>
      </c>
      <c r="U1119" s="28" t="s">
        <v>10652</v>
      </c>
      <c r="V1119" s="28"/>
      <c r="W1119" s="34">
        <v>43613</v>
      </c>
      <c r="X1119" s="34">
        <v>43643</v>
      </c>
      <c r="Y1119" s="36">
        <v>500000</v>
      </c>
      <c r="Z1119" s="36"/>
      <c r="AA1119" s="34"/>
      <c r="AB1119" s="32"/>
      <c r="AC1119" s="36"/>
      <c r="AD1119" s="36"/>
      <c r="AE1119" s="28" t="s">
        <v>95</v>
      </c>
      <c r="AF1119" s="40">
        <f t="shared" si="0"/>
        <v>28</v>
      </c>
      <c r="AG1119" s="40">
        <f t="shared" si="1"/>
        <v>5</v>
      </c>
      <c r="AH1119" s="40" t="str">
        <f t="shared" si="2"/>
        <v>568676061285</v>
      </c>
      <c r="AI1119" s="44" t="str">
        <f t="shared" si="3"/>
        <v/>
      </c>
      <c r="AJ1119" s="47" t="str">
        <f>IF(AD1119&lt;10000,IFERROR(VLOOKUP(AH1119,'BK06'!$X$9:$Y$1196,2,0),""),AD1119)</f>
        <v/>
      </c>
      <c r="AK1119" s="49" t="str">
        <f>IFERROR(VLOOKUP(AH1119,'BK06'!$X$9:$Z$1164,3,0),"")</f>
        <v/>
      </c>
      <c r="AL1119" s="40"/>
      <c r="AM1119" s="51" t="str">
        <f t="shared" si="18"/>
        <v>QK co HDBH so 568676061 can phai dong phi 500000d vao ngay 28/5. Vui long lien he TVV de duoc ho tro thu phi!</v>
      </c>
      <c r="AN1119" s="54" t="str">
        <f t="shared" si="5"/>
        <v>0962323680</v>
      </c>
    </row>
    <row r="1120" spans="1:40" ht="13.5" customHeight="1">
      <c r="A1120" s="25">
        <v>1115</v>
      </c>
      <c r="B1120" s="28" t="s">
        <v>74</v>
      </c>
      <c r="C1120" s="28"/>
      <c r="D1120" s="32" t="s">
        <v>80</v>
      </c>
      <c r="E1120" s="28" t="s">
        <v>82</v>
      </c>
      <c r="F1120" s="32" t="s">
        <v>7749</v>
      </c>
      <c r="G1120" s="28" t="s">
        <v>98</v>
      </c>
      <c r="H1120" s="32"/>
      <c r="I1120" s="28" t="s">
        <v>96</v>
      </c>
      <c r="J1120" s="32" t="s">
        <v>626</v>
      </c>
      <c r="K1120" s="28" t="s">
        <v>625</v>
      </c>
      <c r="L1120" s="28" t="s">
        <v>4943</v>
      </c>
      <c r="M1120" s="34">
        <v>40817</v>
      </c>
      <c r="N1120" s="34"/>
      <c r="O1120" s="28" t="s">
        <v>10653</v>
      </c>
      <c r="P1120" s="28" t="s">
        <v>4724</v>
      </c>
      <c r="Q1120" s="28" t="s">
        <v>10654</v>
      </c>
      <c r="R1120" s="28"/>
      <c r="S1120" s="28"/>
      <c r="T1120" s="28" t="s">
        <v>4962</v>
      </c>
      <c r="U1120" s="28" t="s">
        <v>10655</v>
      </c>
      <c r="V1120" s="28"/>
      <c r="W1120" s="34">
        <v>43613</v>
      </c>
      <c r="X1120" s="34">
        <v>43643</v>
      </c>
      <c r="Y1120" s="36">
        <v>500000</v>
      </c>
      <c r="Z1120" s="36"/>
      <c r="AA1120" s="34"/>
      <c r="AB1120" s="32"/>
      <c r="AC1120" s="36"/>
      <c r="AD1120" s="36"/>
      <c r="AE1120" s="28" t="s">
        <v>95</v>
      </c>
      <c r="AF1120" s="40">
        <f t="shared" si="0"/>
        <v>28</v>
      </c>
      <c r="AG1120" s="40">
        <f t="shared" si="1"/>
        <v>5</v>
      </c>
      <c r="AH1120" s="40" t="str">
        <f t="shared" si="2"/>
        <v>568675849285</v>
      </c>
      <c r="AI1120" s="44" t="str">
        <f t="shared" si="3"/>
        <v/>
      </c>
      <c r="AJ1120" s="47" t="str">
        <f>IF(AD1120&lt;10000,IFERROR(VLOOKUP(AH1120,'BK06'!$X$9:$Y$1196,2,0),""),AD1120)</f>
        <v/>
      </c>
      <c r="AK1120" s="49" t="str">
        <f>IFERROR(VLOOKUP(AH1120,'BK06'!$X$9:$Z$1164,3,0),"")</f>
        <v/>
      </c>
      <c r="AL1120" s="40"/>
      <c r="AM1120" s="51" t="str">
        <f t="shared" si="18"/>
        <v>QK co HDBH so 568675849 can phai dong phi 500000d vao ngay 28/5. Vui long lien he TVV de duoc ho tro thu phi!</v>
      </c>
      <c r="AN1120" s="54" t="str">
        <f t="shared" si="5"/>
        <v>0912791279</v>
      </c>
    </row>
    <row r="1121" spans="1:40" ht="13.5" customHeight="1">
      <c r="A1121" s="25">
        <v>1116</v>
      </c>
      <c r="B1121" s="28" t="s">
        <v>74</v>
      </c>
      <c r="C1121" s="28"/>
      <c r="D1121" s="32" t="s">
        <v>80</v>
      </c>
      <c r="E1121" s="28" t="s">
        <v>82</v>
      </c>
      <c r="F1121" s="32" t="s">
        <v>7749</v>
      </c>
      <c r="G1121" s="28" t="s">
        <v>98</v>
      </c>
      <c r="H1121" s="32"/>
      <c r="I1121" s="28" t="s">
        <v>96</v>
      </c>
      <c r="J1121" s="32" t="s">
        <v>626</v>
      </c>
      <c r="K1121" s="28" t="s">
        <v>625</v>
      </c>
      <c r="L1121" s="28" t="s">
        <v>4943</v>
      </c>
      <c r="M1121" s="34">
        <v>40817</v>
      </c>
      <c r="N1121" s="34"/>
      <c r="O1121" s="28" t="s">
        <v>10496</v>
      </c>
      <c r="P1121" s="28" t="s">
        <v>10497</v>
      </c>
      <c r="Q1121" s="28" t="s">
        <v>10498</v>
      </c>
      <c r="R1121" s="28"/>
      <c r="S1121" s="28"/>
      <c r="T1121" s="28" t="s">
        <v>10499</v>
      </c>
      <c r="U1121" s="28" t="s">
        <v>10656</v>
      </c>
      <c r="V1121" s="28"/>
      <c r="W1121" s="34">
        <v>43613</v>
      </c>
      <c r="X1121" s="34">
        <v>43643</v>
      </c>
      <c r="Y1121" s="36">
        <v>500000</v>
      </c>
      <c r="Z1121" s="36"/>
      <c r="AA1121" s="34"/>
      <c r="AB1121" s="32"/>
      <c r="AC1121" s="36"/>
      <c r="AD1121" s="36"/>
      <c r="AE1121" s="28" t="s">
        <v>95</v>
      </c>
      <c r="AF1121" s="40">
        <f t="shared" si="0"/>
        <v>28</v>
      </c>
      <c r="AG1121" s="40">
        <f t="shared" si="1"/>
        <v>5</v>
      </c>
      <c r="AH1121" s="40" t="str">
        <f t="shared" si="2"/>
        <v>568676105285</v>
      </c>
      <c r="AI1121" s="44" t="str">
        <f t="shared" si="3"/>
        <v/>
      </c>
      <c r="AJ1121" s="47" t="str">
        <f>IF(AD1121&lt;10000,IFERROR(VLOOKUP(AH1121,'BK06'!$X$9:$Y$1196,2,0),""),AD1121)</f>
        <v/>
      </c>
      <c r="AK1121" s="49" t="str">
        <f>IFERROR(VLOOKUP(AH1121,'BK06'!$X$9:$Z$1164,3,0),"")</f>
        <v/>
      </c>
      <c r="AL1121" s="40"/>
      <c r="AM1121" s="51" t="str">
        <f t="shared" si="18"/>
        <v>QK co HDBH so 568676105 can phai dong phi 500000d vao ngay 28/5. Vui long lien he TVV de duoc ho tro thu phi!</v>
      </c>
      <c r="AN1121" s="54" t="str">
        <f t="shared" si="5"/>
        <v>0962323680</v>
      </c>
    </row>
    <row r="1122" spans="1:40" ht="13.5" customHeight="1">
      <c r="A1122" s="25">
        <v>1117</v>
      </c>
      <c r="B1122" s="28" t="s">
        <v>74</v>
      </c>
      <c r="C1122" s="28"/>
      <c r="D1122" s="32" t="s">
        <v>80</v>
      </c>
      <c r="E1122" s="28" t="s">
        <v>82</v>
      </c>
      <c r="F1122" s="32" t="s">
        <v>7749</v>
      </c>
      <c r="G1122" s="28" t="s">
        <v>98</v>
      </c>
      <c r="H1122" s="32"/>
      <c r="I1122" s="28" t="s">
        <v>96</v>
      </c>
      <c r="J1122" s="32" t="s">
        <v>626</v>
      </c>
      <c r="K1122" s="28" t="s">
        <v>625</v>
      </c>
      <c r="L1122" s="28" t="s">
        <v>4943</v>
      </c>
      <c r="M1122" s="34">
        <v>40817</v>
      </c>
      <c r="N1122" s="34"/>
      <c r="O1122" s="28" t="s">
        <v>10657</v>
      </c>
      <c r="P1122" s="28" t="s">
        <v>7392</v>
      </c>
      <c r="Q1122" s="28" t="s">
        <v>10658</v>
      </c>
      <c r="R1122" s="28"/>
      <c r="S1122" s="28"/>
      <c r="T1122" s="28" t="s">
        <v>7395</v>
      </c>
      <c r="U1122" s="28" t="s">
        <v>10659</v>
      </c>
      <c r="V1122" s="28"/>
      <c r="W1122" s="34">
        <v>43613</v>
      </c>
      <c r="X1122" s="34">
        <v>43643</v>
      </c>
      <c r="Y1122" s="36">
        <v>1000000</v>
      </c>
      <c r="Z1122" s="36"/>
      <c r="AA1122" s="34"/>
      <c r="AB1122" s="32"/>
      <c r="AC1122" s="36"/>
      <c r="AD1122" s="36"/>
      <c r="AE1122" s="28" t="s">
        <v>95</v>
      </c>
      <c r="AF1122" s="40">
        <f t="shared" si="0"/>
        <v>28</v>
      </c>
      <c r="AG1122" s="40">
        <f t="shared" si="1"/>
        <v>5</v>
      </c>
      <c r="AH1122" s="40" t="str">
        <f t="shared" si="2"/>
        <v>568675984285</v>
      </c>
      <c r="AI1122" s="44" t="str">
        <f t="shared" si="3"/>
        <v/>
      </c>
      <c r="AJ1122" s="47" t="str">
        <f>IF(AD1122&lt;10000,IFERROR(VLOOKUP(AH1122,'BK06'!$X$9:$Y$1196,2,0),""),AD1122)</f>
        <v/>
      </c>
      <c r="AK1122" s="49" t="str">
        <f>IFERROR(VLOOKUP(AH1122,'BK06'!$X$9:$Z$1164,3,0),"")</f>
        <v/>
      </c>
      <c r="AL1122" s="40"/>
      <c r="AM1122" s="51" t="str">
        <f t="shared" si="18"/>
        <v>QK co HDBH so 568675984 can phai dong phi 1000000d vao ngay 28/5. Vui long lien he TVV de duoc ho tro thu phi!</v>
      </c>
      <c r="AN1122" s="54" t="str">
        <f t="shared" si="5"/>
        <v>0982265968</v>
      </c>
    </row>
    <row r="1123" spans="1:40" ht="13.5" customHeight="1">
      <c r="A1123" s="25">
        <v>1118</v>
      </c>
      <c r="B1123" s="28" t="s">
        <v>74</v>
      </c>
      <c r="C1123" s="28"/>
      <c r="D1123" s="32" t="s">
        <v>80</v>
      </c>
      <c r="E1123" s="28" t="s">
        <v>82</v>
      </c>
      <c r="F1123" s="32" t="s">
        <v>7749</v>
      </c>
      <c r="G1123" s="28" t="s">
        <v>98</v>
      </c>
      <c r="H1123" s="32"/>
      <c r="I1123" s="28" t="s">
        <v>96</v>
      </c>
      <c r="J1123" s="32" t="s">
        <v>626</v>
      </c>
      <c r="K1123" s="28" t="s">
        <v>625</v>
      </c>
      <c r="L1123" s="28" t="s">
        <v>4943</v>
      </c>
      <c r="M1123" s="34">
        <v>40817</v>
      </c>
      <c r="N1123" s="34"/>
      <c r="O1123" s="28" t="s">
        <v>4232</v>
      </c>
      <c r="P1123" s="28" t="s">
        <v>4233</v>
      </c>
      <c r="Q1123" s="28" t="s">
        <v>10662</v>
      </c>
      <c r="R1123" s="28"/>
      <c r="S1123" s="28"/>
      <c r="T1123" s="28" t="s">
        <v>8655</v>
      </c>
      <c r="U1123" s="28" t="s">
        <v>4231</v>
      </c>
      <c r="V1123" s="28"/>
      <c r="W1123" s="34">
        <v>43614</v>
      </c>
      <c r="X1123" s="34">
        <v>43644</v>
      </c>
      <c r="Y1123" s="36">
        <v>600000</v>
      </c>
      <c r="Z1123" s="36">
        <v>600000</v>
      </c>
      <c r="AA1123" s="34">
        <v>43609</v>
      </c>
      <c r="AB1123" s="32"/>
      <c r="AC1123" s="36">
        <v>600000</v>
      </c>
      <c r="AD1123" s="36"/>
      <c r="AE1123" s="28" t="s">
        <v>95</v>
      </c>
      <c r="AF1123" s="40">
        <f t="shared" si="0"/>
        <v>29</v>
      </c>
      <c r="AG1123" s="40">
        <f t="shared" si="1"/>
        <v>5</v>
      </c>
      <c r="AH1123" s="40" t="str">
        <f t="shared" si="2"/>
        <v>568608155295</v>
      </c>
      <c r="AI1123" s="44">
        <f t="shared" si="3"/>
        <v>600000</v>
      </c>
      <c r="AJ1123" s="47">
        <f>IF(AD1123&lt;10000,IFERROR(VLOOKUP(AH1123,'BK06'!$X$9:$Y$1196,2,0),""),AD1123)</f>
        <v>600000</v>
      </c>
      <c r="AK1123" s="49">
        <f>IFERROR(VLOOKUP(AH1123,'BK06'!$X$9:$Z$1164,3,0),"")</f>
        <v>0</v>
      </c>
      <c r="AL1123" s="40"/>
      <c r="AM1123" s="51" t="str">
        <f t="shared" si="18"/>
        <v>QK co HDBH so 568608155 can phai dong phi 600000d vao ngay 29/5. Vui long lien he TVV de duoc ho tro thu phi!</v>
      </c>
      <c r="AN1123" s="54" t="str">
        <f t="shared" si="5"/>
        <v>0986645028</v>
      </c>
    </row>
    <row r="1124" spans="1:40" ht="13.5" customHeight="1">
      <c r="A1124" s="25">
        <v>1119</v>
      </c>
      <c r="B1124" s="28" t="s">
        <v>74</v>
      </c>
      <c r="C1124" s="28"/>
      <c r="D1124" s="32" t="s">
        <v>80</v>
      </c>
      <c r="E1124" s="28" t="s">
        <v>82</v>
      </c>
      <c r="F1124" s="32" t="s">
        <v>7749</v>
      </c>
      <c r="G1124" s="28" t="s">
        <v>98</v>
      </c>
      <c r="H1124" s="32"/>
      <c r="I1124" s="28" t="s">
        <v>96</v>
      </c>
      <c r="J1124" s="32" t="s">
        <v>626</v>
      </c>
      <c r="K1124" s="28" t="s">
        <v>625</v>
      </c>
      <c r="L1124" s="28" t="s">
        <v>4943</v>
      </c>
      <c r="M1124" s="34">
        <v>40817</v>
      </c>
      <c r="N1124" s="34"/>
      <c r="O1124" s="28" t="s">
        <v>10503</v>
      </c>
      <c r="P1124" s="28" t="s">
        <v>10504</v>
      </c>
      <c r="Q1124" s="28" t="s">
        <v>10505</v>
      </c>
      <c r="R1124" s="28" t="s">
        <v>10506</v>
      </c>
      <c r="S1124" s="28" t="s">
        <v>10506</v>
      </c>
      <c r="T1124" s="28"/>
      <c r="U1124" s="28" t="s">
        <v>10664</v>
      </c>
      <c r="V1124" s="28"/>
      <c r="W1124" s="34">
        <v>43614</v>
      </c>
      <c r="X1124" s="34">
        <v>43644</v>
      </c>
      <c r="Y1124" s="36">
        <v>243700</v>
      </c>
      <c r="Z1124" s="36"/>
      <c r="AA1124" s="34"/>
      <c r="AB1124" s="32"/>
      <c r="AC1124" s="36"/>
      <c r="AD1124" s="36"/>
      <c r="AE1124" s="28" t="s">
        <v>180</v>
      </c>
      <c r="AF1124" s="40">
        <f t="shared" si="0"/>
        <v>29</v>
      </c>
      <c r="AG1124" s="40">
        <f t="shared" si="1"/>
        <v>5</v>
      </c>
      <c r="AH1124" s="40" t="str">
        <f t="shared" si="2"/>
        <v>05701800013065295</v>
      </c>
      <c r="AI1124" s="44" t="str">
        <f t="shared" si="3"/>
        <v/>
      </c>
      <c r="AJ1124" s="47" t="str">
        <f>IF(AD1124&lt;10000,IFERROR(VLOOKUP(AH1124,'BK06'!$X$9:$Y$1196,2,0),""),AD1124)</f>
        <v/>
      </c>
      <c r="AK1124" s="49" t="str">
        <f>IFERROR(VLOOKUP(AH1124,'BK06'!$X$9:$Z$1164,3,0),"")</f>
        <v/>
      </c>
      <c r="AL1124" s="40"/>
      <c r="AM1124" s="51" t="str">
        <f t="shared" si="18"/>
        <v>QK co HDBH so 05701800013065 can phai dong phi 243700d vao ngay 29/5. Vui long lien he TVV de duoc ho tro thu phi!</v>
      </c>
      <c r="AN1124" s="54" t="str">
        <f t="shared" si="5"/>
        <v>03442053690344205369</v>
      </c>
    </row>
    <row r="1125" spans="1:40" ht="13.5" customHeight="1">
      <c r="A1125" s="25">
        <v>1120</v>
      </c>
      <c r="B1125" s="28" t="s">
        <v>74</v>
      </c>
      <c r="C1125" s="28"/>
      <c r="D1125" s="32" t="s">
        <v>80</v>
      </c>
      <c r="E1125" s="28" t="s">
        <v>82</v>
      </c>
      <c r="F1125" s="32" t="s">
        <v>7749</v>
      </c>
      <c r="G1125" s="28" t="s">
        <v>98</v>
      </c>
      <c r="H1125" s="32"/>
      <c r="I1125" s="28" t="s">
        <v>96</v>
      </c>
      <c r="J1125" s="32" t="s">
        <v>626</v>
      </c>
      <c r="K1125" s="28" t="s">
        <v>625</v>
      </c>
      <c r="L1125" s="28" t="s">
        <v>4943</v>
      </c>
      <c r="M1125" s="34">
        <v>40817</v>
      </c>
      <c r="N1125" s="34"/>
      <c r="O1125" s="28" t="s">
        <v>10509</v>
      </c>
      <c r="P1125" s="28" t="s">
        <v>10510</v>
      </c>
      <c r="Q1125" s="28" t="s">
        <v>9633</v>
      </c>
      <c r="R1125" s="28"/>
      <c r="S1125" s="28"/>
      <c r="T1125" s="28" t="s">
        <v>10511</v>
      </c>
      <c r="U1125" s="28" t="s">
        <v>10665</v>
      </c>
      <c r="V1125" s="28"/>
      <c r="W1125" s="34">
        <v>43614</v>
      </c>
      <c r="X1125" s="34">
        <v>43644</v>
      </c>
      <c r="Y1125" s="36">
        <v>1000000</v>
      </c>
      <c r="Z1125" s="36"/>
      <c r="AA1125" s="34"/>
      <c r="AB1125" s="32"/>
      <c r="AC1125" s="36"/>
      <c r="AD1125" s="36"/>
      <c r="AE1125" s="28" t="s">
        <v>95</v>
      </c>
      <c r="AF1125" s="40">
        <f t="shared" si="0"/>
        <v>29</v>
      </c>
      <c r="AG1125" s="40">
        <f t="shared" si="1"/>
        <v>5</v>
      </c>
      <c r="AH1125" s="40" t="str">
        <f t="shared" si="2"/>
        <v>568859925295</v>
      </c>
      <c r="AI1125" s="44" t="str">
        <f t="shared" si="3"/>
        <v/>
      </c>
      <c r="AJ1125" s="47" t="str">
        <f>IF(AD1125&lt;10000,IFERROR(VLOOKUP(AH1125,'BK06'!$X$9:$Y$1196,2,0),""),AD1125)</f>
        <v/>
      </c>
      <c r="AK1125" s="49" t="str">
        <f>IFERROR(VLOOKUP(AH1125,'BK06'!$X$9:$Z$1164,3,0),"")</f>
        <v/>
      </c>
      <c r="AL1125" s="40"/>
      <c r="AM1125" s="51" t="str">
        <f t="shared" si="18"/>
        <v>QK co HDBH so 568859925 can phai dong phi 1000000d vao ngay 29/5. Vui long lien he TVV de duoc ho tro thu phi!</v>
      </c>
      <c r="AN1125" s="54" t="str">
        <f t="shared" si="5"/>
        <v>0983879611</v>
      </c>
    </row>
    <row r="1126" spans="1:40" ht="13.5" customHeight="1">
      <c r="A1126" s="25">
        <v>1121</v>
      </c>
      <c r="B1126" s="28" t="s">
        <v>74</v>
      </c>
      <c r="C1126" s="28"/>
      <c r="D1126" s="32" t="s">
        <v>80</v>
      </c>
      <c r="E1126" s="28" t="s">
        <v>82</v>
      </c>
      <c r="F1126" s="32" t="s">
        <v>7749</v>
      </c>
      <c r="G1126" s="28" t="s">
        <v>98</v>
      </c>
      <c r="H1126" s="32"/>
      <c r="I1126" s="28" t="s">
        <v>96</v>
      </c>
      <c r="J1126" s="32" t="s">
        <v>626</v>
      </c>
      <c r="K1126" s="28" t="s">
        <v>625</v>
      </c>
      <c r="L1126" s="28" t="s">
        <v>4943</v>
      </c>
      <c r="M1126" s="34">
        <v>40817</v>
      </c>
      <c r="N1126" s="34"/>
      <c r="O1126" s="28" t="s">
        <v>10466</v>
      </c>
      <c r="P1126" s="28" t="s">
        <v>10467</v>
      </c>
      <c r="Q1126" s="28" t="s">
        <v>10468</v>
      </c>
      <c r="R1126" s="28"/>
      <c r="S1126" s="28"/>
      <c r="T1126" s="28"/>
      <c r="U1126" s="28" t="s">
        <v>10666</v>
      </c>
      <c r="V1126" s="28"/>
      <c r="W1126" s="34">
        <v>43614</v>
      </c>
      <c r="X1126" s="34">
        <v>43644</v>
      </c>
      <c r="Y1126" s="36">
        <v>203400</v>
      </c>
      <c r="Z1126" s="36"/>
      <c r="AA1126" s="34"/>
      <c r="AB1126" s="32"/>
      <c r="AC1126" s="36"/>
      <c r="AD1126" s="36"/>
      <c r="AE1126" s="28" t="s">
        <v>180</v>
      </c>
      <c r="AF1126" s="40">
        <f t="shared" si="0"/>
        <v>29</v>
      </c>
      <c r="AG1126" s="40">
        <f t="shared" si="1"/>
        <v>5</v>
      </c>
      <c r="AH1126" s="40" t="str">
        <f t="shared" si="2"/>
        <v>02301800232706295</v>
      </c>
      <c r="AI1126" s="44" t="str">
        <f t="shared" si="3"/>
        <v/>
      </c>
      <c r="AJ1126" s="47" t="str">
        <f>IF(AD1126&lt;10000,IFERROR(VLOOKUP(AH1126,'BK06'!$X$9:$Y$1196,2,0),""),AD1126)</f>
        <v/>
      </c>
      <c r="AK1126" s="49" t="str">
        <f>IFERROR(VLOOKUP(AH1126,'BK06'!$X$9:$Z$1164,3,0),"")</f>
        <v/>
      </c>
      <c r="AL1126" s="40"/>
      <c r="AM1126" s="51" t="str">
        <f t="shared" si="18"/>
        <v>QK co HDBH so 02301800232706 can phai dong phi 203400d vao ngay 29/5. Vui long lien he TVV de duoc ho tro thu phi!</v>
      </c>
      <c r="AN1126" s="54" t="str">
        <f t="shared" si="5"/>
        <v/>
      </c>
    </row>
    <row r="1127" spans="1:40" ht="13.5" customHeight="1">
      <c r="A1127" s="25">
        <v>1122</v>
      </c>
      <c r="B1127" s="28" t="s">
        <v>74</v>
      </c>
      <c r="C1127" s="28"/>
      <c r="D1127" s="32" t="s">
        <v>80</v>
      </c>
      <c r="E1127" s="28" t="s">
        <v>82</v>
      </c>
      <c r="F1127" s="32" t="s">
        <v>7749</v>
      </c>
      <c r="G1127" s="28" t="s">
        <v>98</v>
      </c>
      <c r="H1127" s="32"/>
      <c r="I1127" s="28" t="s">
        <v>96</v>
      </c>
      <c r="J1127" s="32" t="s">
        <v>626</v>
      </c>
      <c r="K1127" s="28" t="s">
        <v>625</v>
      </c>
      <c r="L1127" s="28" t="s">
        <v>4943</v>
      </c>
      <c r="M1127" s="34">
        <v>40817</v>
      </c>
      <c r="N1127" s="34"/>
      <c r="O1127" s="28" t="s">
        <v>653</v>
      </c>
      <c r="P1127" s="28" t="s">
        <v>654</v>
      </c>
      <c r="Q1127" s="28" t="s">
        <v>10513</v>
      </c>
      <c r="R1127" s="28"/>
      <c r="S1127" s="28"/>
      <c r="T1127" s="28" t="s">
        <v>10514</v>
      </c>
      <c r="U1127" s="28" t="s">
        <v>10667</v>
      </c>
      <c r="V1127" s="28"/>
      <c r="W1127" s="34">
        <v>43614</v>
      </c>
      <c r="X1127" s="34">
        <v>43644</v>
      </c>
      <c r="Y1127" s="36">
        <v>2999446</v>
      </c>
      <c r="Z1127" s="36"/>
      <c r="AA1127" s="34"/>
      <c r="AB1127" s="32"/>
      <c r="AC1127" s="36"/>
      <c r="AD1127" s="36"/>
      <c r="AE1127" s="28" t="s">
        <v>95</v>
      </c>
      <c r="AF1127" s="40">
        <f t="shared" si="0"/>
        <v>29</v>
      </c>
      <c r="AG1127" s="40">
        <f t="shared" si="1"/>
        <v>5</v>
      </c>
      <c r="AH1127" s="40" t="str">
        <f t="shared" si="2"/>
        <v>568943158295</v>
      </c>
      <c r="AI1127" s="44" t="str">
        <f t="shared" si="3"/>
        <v/>
      </c>
      <c r="AJ1127" s="47" t="str">
        <f>IF(AD1127&lt;10000,IFERROR(VLOOKUP(AH1127,'BK06'!$X$9:$Y$1196,2,0),""),AD1127)</f>
        <v/>
      </c>
      <c r="AK1127" s="49" t="str">
        <f>IFERROR(VLOOKUP(AH1127,'BK06'!$X$9:$Z$1164,3,0),"")</f>
        <v/>
      </c>
      <c r="AL1127" s="40"/>
      <c r="AM1127" s="51" t="str">
        <f t="shared" si="18"/>
        <v>QK co HDBH so 568943158 can phai dong phi 2999446d vao ngay 29/5. Vui long lien he TVV de duoc ho tro thu phi!</v>
      </c>
      <c r="AN1127" s="54" t="str">
        <f t="shared" si="5"/>
        <v>0989998388</v>
      </c>
    </row>
    <row r="1128" spans="1:40" ht="13.5" customHeight="1">
      <c r="A1128" s="25">
        <v>1123</v>
      </c>
      <c r="B1128" s="28" t="s">
        <v>74</v>
      </c>
      <c r="C1128" s="28"/>
      <c r="D1128" s="32" t="s">
        <v>80</v>
      </c>
      <c r="E1128" s="28" t="s">
        <v>82</v>
      </c>
      <c r="F1128" s="32" t="s">
        <v>7749</v>
      </c>
      <c r="G1128" s="28" t="s">
        <v>98</v>
      </c>
      <c r="H1128" s="32"/>
      <c r="I1128" s="28" t="s">
        <v>96</v>
      </c>
      <c r="J1128" s="32" t="s">
        <v>661</v>
      </c>
      <c r="K1128" s="28" t="s">
        <v>122</v>
      </c>
      <c r="L1128" s="28" t="s">
        <v>4718</v>
      </c>
      <c r="M1128" s="34">
        <v>40995</v>
      </c>
      <c r="N1128" s="34"/>
      <c r="O1128" s="28" t="s">
        <v>664</v>
      </c>
      <c r="P1128" s="28" t="s">
        <v>665</v>
      </c>
      <c r="Q1128" s="28" t="s">
        <v>10668</v>
      </c>
      <c r="R1128" s="28" t="s">
        <v>10669</v>
      </c>
      <c r="S1128" s="28"/>
      <c r="T1128" s="28"/>
      <c r="U1128" s="28" t="s">
        <v>662</v>
      </c>
      <c r="V1128" s="28" t="s">
        <v>662</v>
      </c>
      <c r="W1128" s="34">
        <v>43557</v>
      </c>
      <c r="X1128" s="34">
        <v>43922</v>
      </c>
      <c r="Y1128" s="36">
        <v>6580600</v>
      </c>
      <c r="Z1128" s="36">
        <v>6580600</v>
      </c>
      <c r="AA1128" s="34">
        <v>43609</v>
      </c>
      <c r="AB1128" s="32"/>
      <c r="AC1128" s="36">
        <v>6580600</v>
      </c>
      <c r="AD1128" s="36"/>
      <c r="AE1128" s="28" t="s">
        <v>180</v>
      </c>
      <c r="AF1128" s="40">
        <f t="shared" si="0"/>
        <v>2</v>
      </c>
      <c r="AG1128" s="40">
        <f t="shared" si="1"/>
        <v>4</v>
      </c>
      <c r="AH1128" s="40" t="str">
        <f t="shared" si="2"/>
        <v>0570870000098024</v>
      </c>
      <c r="AI1128" s="44">
        <f t="shared" si="3"/>
        <v>6580600</v>
      </c>
      <c r="AJ1128" s="47">
        <f>IF(AD1128&lt;10000,IFERROR(VLOOKUP(AH1128,'BK06'!$X$9:$Y$1196,2,0),""),AD1128)</f>
        <v>6580600</v>
      </c>
      <c r="AK1128" s="49" t="str">
        <f>IFERROR(VLOOKUP(AH1128,'BK06'!$X$9:$Z$1164,3,0),"")</f>
        <v>AC/018P-0349595</v>
      </c>
      <c r="AL1128" s="40"/>
      <c r="AM1128" s="51" t="str">
        <f t="shared" si="18"/>
        <v>QK co HDBH so 05708700000980 can phai dong phi 6580600d vao ngay 2/4. Vui long lien he TVV de duoc ho tro thu phi!</v>
      </c>
      <c r="AN1128" s="54" t="str">
        <f t="shared" si="5"/>
        <v>0965645622</v>
      </c>
    </row>
    <row r="1129" spans="1:40" ht="13.5" customHeight="1">
      <c r="A1129" s="25">
        <v>1124</v>
      </c>
      <c r="B1129" s="28" t="s">
        <v>74</v>
      </c>
      <c r="C1129" s="28"/>
      <c r="D1129" s="32" t="s">
        <v>80</v>
      </c>
      <c r="E1129" s="28" t="s">
        <v>82</v>
      </c>
      <c r="F1129" s="32" t="s">
        <v>7749</v>
      </c>
      <c r="G1129" s="28" t="s">
        <v>98</v>
      </c>
      <c r="H1129" s="32"/>
      <c r="I1129" s="28" t="s">
        <v>96</v>
      </c>
      <c r="J1129" s="32" t="s">
        <v>661</v>
      </c>
      <c r="K1129" s="28" t="s">
        <v>122</v>
      </c>
      <c r="L1129" s="28" t="s">
        <v>4718</v>
      </c>
      <c r="M1129" s="34">
        <v>40995</v>
      </c>
      <c r="N1129" s="34"/>
      <c r="O1129" s="28" t="s">
        <v>669</v>
      </c>
      <c r="P1129" s="28" t="s">
        <v>670</v>
      </c>
      <c r="Q1129" s="28" t="s">
        <v>9692</v>
      </c>
      <c r="R1129" s="28"/>
      <c r="S1129" s="28"/>
      <c r="T1129" s="28" t="s">
        <v>10670</v>
      </c>
      <c r="U1129" s="28" t="s">
        <v>668</v>
      </c>
      <c r="V1129" s="28"/>
      <c r="W1129" s="34">
        <v>43559</v>
      </c>
      <c r="X1129" s="34">
        <v>43924</v>
      </c>
      <c r="Y1129" s="36">
        <v>3000000</v>
      </c>
      <c r="Z1129" s="36">
        <v>3000000</v>
      </c>
      <c r="AA1129" s="34">
        <v>43609</v>
      </c>
      <c r="AB1129" s="32"/>
      <c r="AC1129" s="36">
        <v>3000000</v>
      </c>
      <c r="AD1129" s="36"/>
      <c r="AE1129" s="28" t="s">
        <v>95</v>
      </c>
      <c r="AF1129" s="40">
        <f t="shared" si="0"/>
        <v>4</v>
      </c>
      <c r="AG1129" s="40">
        <f t="shared" si="1"/>
        <v>4</v>
      </c>
      <c r="AH1129" s="40" t="str">
        <f t="shared" si="2"/>
        <v>56900154144</v>
      </c>
      <c r="AI1129" s="44">
        <f t="shared" si="3"/>
        <v>3000000</v>
      </c>
      <c r="AJ1129" s="47">
        <f>IF(AD1129&lt;10000,IFERROR(VLOOKUP(AH1129,'BK06'!$X$9:$Y$1196,2,0),""),AD1129)</f>
        <v>3000000</v>
      </c>
      <c r="AK1129" s="49" t="str">
        <f>IFERROR(VLOOKUP(AH1129,'BK06'!$X$9:$Z$1164,3,0),"")</f>
        <v>AC/018P-0349598</v>
      </c>
      <c r="AL1129" s="40"/>
      <c r="AM1129" s="51" t="str">
        <f t="shared" si="18"/>
        <v>QK co HDBH so 569001541 can phai dong phi 3000000d vao ngay 4/4. Vui long lien he TVV de duoc ho tro thu phi!</v>
      </c>
      <c r="AN1129" s="54" t="str">
        <f t="shared" si="5"/>
        <v>0973431715</v>
      </c>
    </row>
    <row r="1130" spans="1:40" ht="13.5" customHeight="1">
      <c r="A1130" s="25">
        <v>1125</v>
      </c>
      <c r="B1130" s="28" t="s">
        <v>74</v>
      </c>
      <c r="C1130" s="28"/>
      <c r="D1130" s="32" t="s">
        <v>80</v>
      </c>
      <c r="E1130" s="28" t="s">
        <v>82</v>
      </c>
      <c r="F1130" s="32" t="s">
        <v>7749</v>
      </c>
      <c r="G1130" s="28" t="s">
        <v>98</v>
      </c>
      <c r="H1130" s="32"/>
      <c r="I1130" s="28" t="s">
        <v>96</v>
      </c>
      <c r="J1130" s="32" t="s">
        <v>661</v>
      </c>
      <c r="K1130" s="28" t="s">
        <v>122</v>
      </c>
      <c r="L1130" s="28" t="s">
        <v>4718</v>
      </c>
      <c r="M1130" s="34">
        <v>40995</v>
      </c>
      <c r="N1130" s="34"/>
      <c r="O1130" s="28" t="s">
        <v>677</v>
      </c>
      <c r="P1130" s="28" t="s">
        <v>678</v>
      </c>
      <c r="Q1130" s="28" t="s">
        <v>10303</v>
      </c>
      <c r="R1130" s="28" t="s">
        <v>10571</v>
      </c>
      <c r="S1130" s="28"/>
      <c r="T1130" s="28" t="s">
        <v>10572</v>
      </c>
      <c r="U1130" s="28" t="s">
        <v>676</v>
      </c>
      <c r="V1130" s="28"/>
      <c r="W1130" s="34">
        <v>43584</v>
      </c>
      <c r="X1130" s="34">
        <v>43613</v>
      </c>
      <c r="Y1130" s="36">
        <v>1000000</v>
      </c>
      <c r="Z1130" s="36">
        <v>1000000</v>
      </c>
      <c r="AA1130" s="34">
        <v>43613</v>
      </c>
      <c r="AB1130" s="32"/>
      <c r="AC1130" s="36">
        <v>1000000</v>
      </c>
      <c r="AD1130" s="36"/>
      <c r="AE1130" s="28" t="s">
        <v>95</v>
      </c>
      <c r="AF1130" s="40">
        <f t="shared" si="0"/>
        <v>29</v>
      </c>
      <c r="AG1130" s="40">
        <f t="shared" si="1"/>
        <v>4</v>
      </c>
      <c r="AH1130" s="40" t="str">
        <f t="shared" si="2"/>
        <v>569190293294</v>
      </c>
      <c r="AI1130" s="44">
        <f t="shared" si="3"/>
        <v>1000000</v>
      </c>
      <c r="AJ1130" s="47">
        <f>IF(AD1130&lt;10000,IFERROR(VLOOKUP(AH1130,'BK06'!$X$9:$Y$1196,2,0),""),AD1130)</f>
        <v>1000000</v>
      </c>
      <c r="AK1130" s="49" t="str">
        <f>IFERROR(VLOOKUP(AH1130,'BK06'!$X$9:$Z$1164,3,0),"")</f>
        <v>AC/018P-0349600</v>
      </c>
      <c r="AL1130" s="40"/>
      <c r="AM1130" s="51" t="str">
        <f t="shared" si="18"/>
        <v>QK co HDBH so 569190293 can phai dong phi 1000000d vao ngay 29/4. Vui long lien he TVV de duoc ho tro thu phi!</v>
      </c>
      <c r="AN1130" s="54" t="str">
        <f t="shared" si="5"/>
        <v>08886631680915049210</v>
      </c>
    </row>
    <row r="1131" spans="1:40" ht="13.5" customHeight="1">
      <c r="A1131" s="25">
        <v>1126</v>
      </c>
      <c r="B1131" s="28" t="s">
        <v>74</v>
      </c>
      <c r="C1131" s="28"/>
      <c r="D1131" s="32" t="s">
        <v>80</v>
      </c>
      <c r="E1131" s="28" t="s">
        <v>82</v>
      </c>
      <c r="F1131" s="32" t="s">
        <v>7749</v>
      </c>
      <c r="G1131" s="28" t="s">
        <v>98</v>
      </c>
      <c r="H1131" s="32"/>
      <c r="I1131" s="28" t="s">
        <v>96</v>
      </c>
      <c r="J1131" s="32" t="s">
        <v>661</v>
      </c>
      <c r="K1131" s="28" t="s">
        <v>122</v>
      </c>
      <c r="L1131" s="28" t="s">
        <v>4718</v>
      </c>
      <c r="M1131" s="34">
        <v>40995</v>
      </c>
      <c r="N1131" s="34"/>
      <c r="O1131" s="28" t="s">
        <v>10671</v>
      </c>
      <c r="P1131" s="28" t="s">
        <v>10672</v>
      </c>
      <c r="Q1131" s="28" t="s">
        <v>10673</v>
      </c>
      <c r="R1131" s="28"/>
      <c r="S1131" s="28"/>
      <c r="T1131" s="28" t="s">
        <v>10674</v>
      </c>
      <c r="U1131" s="28" t="s">
        <v>10675</v>
      </c>
      <c r="V1131" s="28"/>
      <c r="W1131" s="34">
        <v>43602</v>
      </c>
      <c r="X1131" s="34">
        <v>43632</v>
      </c>
      <c r="Y1131" s="36">
        <v>3000000</v>
      </c>
      <c r="Z1131" s="36"/>
      <c r="AA1131" s="34"/>
      <c r="AB1131" s="32"/>
      <c r="AC1131" s="36">
        <v>3000000</v>
      </c>
      <c r="AD1131" s="36"/>
      <c r="AE1131" s="28" t="s">
        <v>95</v>
      </c>
      <c r="AF1131" s="40">
        <f t="shared" si="0"/>
        <v>17</v>
      </c>
      <c r="AG1131" s="40">
        <f t="shared" si="1"/>
        <v>5</v>
      </c>
      <c r="AH1131" s="40" t="str">
        <f t="shared" si="2"/>
        <v>569483939175</v>
      </c>
      <c r="AI1131" s="44">
        <f t="shared" si="3"/>
        <v>3000000</v>
      </c>
      <c r="AJ1131" s="47" t="str">
        <f>IF(AD1131&lt;10000,IFERROR(VLOOKUP(AH1131,'BK06'!$X$9:$Y$1196,2,0),""),AD1131)</f>
        <v/>
      </c>
      <c r="AK1131" s="49" t="str">
        <f>IFERROR(VLOOKUP(AH1131,'BK06'!$X$9:$Z$1164,3,0),"")</f>
        <v/>
      </c>
      <c r="AL1131" s="40"/>
      <c r="AM1131" s="51" t="str">
        <f t="shared" si="18"/>
        <v>QK co HDBH so 569483939 can phai dong phi 3000000d vao ngay 17/5. Vui long lien he TVV de duoc ho tro thu phi!</v>
      </c>
      <c r="AN1131" s="54" t="str">
        <f t="shared" si="5"/>
        <v>0983764225</v>
      </c>
    </row>
    <row r="1132" spans="1:40" ht="13.5" customHeight="1">
      <c r="A1132" s="25">
        <v>1127</v>
      </c>
      <c r="B1132" s="28" t="s">
        <v>74</v>
      </c>
      <c r="C1132" s="28"/>
      <c r="D1132" s="32" t="s">
        <v>80</v>
      </c>
      <c r="E1132" s="28" t="s">
        <v>82</v>
      </c>
      <c r="F1132" s="32" t="s">
        <v>7749</v>
      </c>
      <c r="G1132" s="28" t="s">
        <v>98</v>
      </c>
      <c r="H1132" s="32"/>
      <c r="I1132" s="28" t="s">
        <v>96</v>
      </c>
      <c r="J1132" s="32" t="s">
        <v>661</v>
      </c>
      <c r="K1132" s="28" t="s">
        <v>122</v>
      </c>
      <c r="L1132" s="28" t="s">
        <v>4718</v>
      </c>
      <c r="M1132" s="34">
        <v>40995</v>
      </c>
      <c r="N1132" s="34"/>
      <c r="O1132" s="28" t="s">
        <v>10676</v>
      </c>
      <c r="P1132" s="28" t="s">
        <v>625</v>
      </c>
      <c r="Q1132" s="28" t="s">
        <v>10590</v>
      </c>
      <c r="R1132" s="28" t="s">
        <v>10629</v>
      </c>
      <c r="S1132" s="28"/>
      <c r="T1132" s="28"/>
      <c r="U1132" s="28" t="s">
        <v>10677</v>
      </c>
      <c r="V1132" s="28"/>
      <c r="W1132" s="34">
        <v>43606</v>
      </c>
      <c r="X1132" s="34">
        <v>43636</v>
      </c>
      <c r="Y1132" s="36">
        <v>2091600</v>
      </c>
      <c r="Z1132" s="36"/>
      <c r="AA1132" s="34"/>
      <c r="AB1132" s="32"/>
      <c r="AC1132" s="36">
        <v>2091600</v>
      </c>
      <c r="AD1132" s="36"/>
      <c r="AE1132" s="28" t="s">
        <v>180</v>
      </c>
      <c r="AF1132" s="40">
        <f t="shared" si="0"/>
        <v>21</v>
      </c>
      <c r="AG1132" s="40">
        <f t="shared" si="1"/>
        <v>5</v>
      </c>
      <c r="AH1132" s="40" t="str">
        <f t="shared" si="2"/>
        <v>02408700000029215</v>
      </c>
      <c r="AI1132" s="44">
        <f t="shared" si="3"/>
        <v>2091600</v>
      </c>
      <c r="AJ1132" s="47" t="str">
        <f>IF(AD1132&lt;10000,IFERROR(VLOOKUP(AH1132,'BK06'!$X$9:$Y$1196,2,0),""),AD1132)</f>
        <v/>
      </c>
      <c r="AK1132" s="49" t="str">
        <f>IFERROR(VLOOKUP(AH1132,'BK06'!$X$9:$Z$1164,3,0),"")</f>
        <v/>
      </c>
      <c r="AL1132" s="40"/>
      <c r="AM1132" s="51" t="str">
        <f t="shared" si="18"/>
        <v>QK co HDBH so 02408700000029 can phai dong phi 2091600d vao ngay 21/5. Vui long lien he TVV de duoc ho tro thu phi!</v>
      </c>
      <c r="AN1132" s="54" t="str">
        <f t="shared" si="5"/>
        <v>0397104806</v>
      </c>
    </row>
    <row r="1133" spans="1:40" ht="13.5" customHeight="1">
      <c r="A1133" s="25">
        <v>1128</v>
      </c>
      <c r="B1133" s="28" t="s">
        <v>74</v>
      </c>
      <c r="C1133" s="28"/>
      <c r="D1133" s="32" t="s">
        <v>80</v>
      </c>
      <c r="E1133" s="28" t="s">
        <v>82</v>
      </c>
      <c r="F1133" s="32" t="s">
        <v>7749</v>
      </c>
      <c r="G1133" s="28" t="s">
        <v>98</v>
      </c>
      <c r="H1133" s="32"/>
      <c r="I1133" s="28" t="s">
        <v>96</v>
      </c>
      <c r="J1133" s="32" t="s">
        <v>661</v>
      </c>
      <c r="K1133" s="28" t="s">
        <v>122</v>
      </c>
      <c r="L1133" s="28" t="s">
        <v>4718</v>
      </c>
      <c r="M1133" s="34">
        <v>40995</v>
      </c>
      <c r="N1133" s="34"/>
      <c r="O1133" s="28" t="s">
        <v>10678</v>
      </c>
      <c r="P1133" s="28" t="s">
        <v>122</v>
      </c>
      <c r="Q1133" s="28" t="s">
        <v>10590</v>
      </c>
      <c r="R1133" s="28" t="s">
        <v>10591</v>
      </c>
      <c r="S1133" s="28" t="s">
        <v>10591</v>
      </c>
      <c r="T1133" s="28"/>
      <c r="U1133" s="28" t="s">
        <v>10679</v>
      </c>
      <c r="V1133" s="28"/>
      <c r="W1133" s="34">
        <v>43612</v>
      </c>
      <c r="X1133" s="34">
        <v>43642</v>
      </c>
      <c r="Y1133" s="36">
        <v>2937200</v>
      </c>
      <c r="Z1133" s="36"/>
      <c r="AA1133" s="34"/>
      <c r="AB1133" s="32"/>
      <c r="AC1133" s="36"/>
      <c r="AD1133" s="36"/>
      <c r="AE1133" s="28" t="s">
        <v>180</v>
      </c>
      <c r="AF1133" s="40">
        <f t="shared" si="0"/>
        <v>27</v>
      </c>
      <c r="AG1133" s="40">
        <f t="shared" si="1"/>
        <v>5</v>
      </c>
      <c r="AH1133" s="40" t="str">
        <f t="shared" si="2"/>
        <v>08608700000201275</v>
      </c>
      <c r="AI1133" s="44" t="str">
        <f t="shared" si="3"/>
        <v/>
      </c>
      <c r="AJ1133" s="47" t="str">
        <f>IF(AD1133&lt;10000,IFERROR(VLOOKUP(AH1133,'BK06'!$X$9:$Y$1196,2,0),""),AD1133)</f>
        <v/>
      </c>
      <c r="AK1133" s="49" t="str">
        <f>IFERROR(VLOOKUP(AH1133,'BK06'!$X$9:$Z$1164,3,0),"")</f>
        <v/>
      </c>
      <c r="AL1133" s="40"/>
      <c r="AM1133" s="51" t="str">
        <f t="shared" si="18"/>
        <v>QK co HDBH so 08608700000201 can phai dong phi 2937200d vao ngay 27/5. Vui long lien he TVV de duoc ho tro thu phi!</v>
      </c>
      <c r="AN1133" s="54" t="str">
        <f t="shared" si="5"/>
        <v>09157716260915771626</v>
      </c>
    </row>
    <row r="1134" spans="1:40" ht="13.5" customHeight="1">
      <c r="A1134" s="25">
        <v>1129</v>
      </c>
      <c r="B1134" s="28" t="s">
        <v>74</v>
      </c>
      <c r="C1134" s="28"/>
      <c r="D1134" s="32" t="s">
        <v>80</v>
      </c>
      <c r="E1134" s="28" t="s">
        <v>82</v>
      </c>
      <c r="F1134" s="32" t="s">
        <v>7749</v>
      </c>
      <c r="G1134" s="28" t="s">
        <v>98</v>
      </c>
      <c r="H1134" s="32"/>
      <c r="I1134" s="28" t="s">
        <v>96</v>
      </c>
      <c r="J1134" s="32" t="s">
        <v>661</v>
      </c>
      <c r="K1134" s="28" t="s">
        <v>122</v>
      </c>
      <c r="L1134" s="28" t="s">
        <v>4718</v>
      </c>
      <c r="M1134" s="34">
        <v>40995</v>
      </c>
      <c r="N1134" s="34"/>
      <c r="O1134" s="28" t="s">
        <v>677</v>
      </c>
      <c r="P1134" s="28" t="s">
        <v>678</v>
      </c>
      <c r="Q1134" s="28" t="s">
        <v>10303</v>
      </c>
      <c r="R1134" s="28" t="s">
        <v>10571</v>
      </c>
      <c r="S1134" s="28"/>
      <c r="T1134" s="28" t="s">
        <v>10572</v>
      </c>
      <c r="U1134" s="28" t="s">
        <v>4240</v>
      </c>
      <c r="V1134" s="28"/>
      <c r="W1134" s="34">
        <v>43614</v>
      </c>
      <c r="X1134" s="34">
        <v>43644</v>
      </c>
      <c r="Y1134" s="36">
        <v>1000000</v>
      </c>
      <c r="Z1134" s="36">
        <v>1000000</v>
      </c>
      <c r="AA1134" s="34">
        <v>43613</v>
      </c>
      <c r="AB1134" s="32"/>
      <c r="AC1134" s="36">
        <v>1000000</v>
      </c>
      <c r="AD1134" s="36"/>
      <c r="AE1134" s="28" t="s">
        <v>95</v>
      </c>
      <c r="AF1134" s="40">
        <f t="shared" si="0"/>
        <v>29</v>
      </c>
      <c r="AG1134" s="40">
        <f t="shared" si="1"/>
        <v>5</v>
      </c>
      <c r="AH1134" s="40" t="str">
        <f t="shared" si="2"/>
        <v>569190293295</v>
      </c>
      <c r="AI1134" s="44">
        <f t="shared" si="3"/>
        <v>1000000</v>
      </c>
      <c r="AJ1134" s="47">
        <f>IF(AD1134&lt;10000,IFERROR(VLOOKUP(AH1134,'BK06'!$X$9:$Y$1196,2,0),""),AD1134)</f>
        <v>1000000</v>
      </c>
      <c r="AK1134" s="49" t="str">
        <f>IFERROR(VLOOKUP(AH1134,'BK06'!$X$9:$Z$1164,3,0),"")</f>
        <v>AC/018P-0350849</v>
      </c>
      <c r="AL1134" s="40"/>
      <c r="AM1134" s="51" t="str">
        <f t="shared" si="18"/>
        <v>QK co HDBH so 569190293 can phai dong phi 1000000d vao ngay 29/5. Vui long lien he TVV de duoc ho tro thu phi!</v>
      </c>
      <c r="AN1134" s="54" t="str">
        <f t="shared" si="5"/>
        <v>08886631680915049210</v>
      </c>
    </row>
    <row r="1135" spans="1:40" ht="13.5" customHeight="1">
      <c r="A1135" s="25">
        <v>1130</v>
      </c>
      <c r="B1135" s="28" t="s">
        <v>74</v>
      </c>
      <c r="C1135" s="28"/>
      <c r="D1135" s="32" t="s">
        <v>80</v>
      </c>
      <c r="E1135" s="28" t="s">
        <v>82</v>
      </c>
      <c r="F1135" s="32" t="s">
        <v>7749</v>
      </c>
      <c r="G1135" s="28" t="s">
        <v>98</v>
      </c>
      <c r="H1135" s="32"/>
      <c r="I1135" s="28" t="s">
        <v>96</v>
      </c>
      <c r="J1135" s="32" t="s">
        <v>661</v>
      </c>
      <c r="K1135" s="28" t="s">
        <v>122</v>
      </c>
      <c r="L1135" s="28" t="s">
        <v>4718</v>
      </c>
      <c r="M1135" s="34">
        <v>40995</v>
      </c>
      <c r="N1135" s="34"/>
      <c r="O1135" s="28" t="s">
        <v>4545</v>
      </c>
      <c r="P1135" s="28" t="s">
        <v>625</v>
      </c>
      <c r="Q1135" s="28" t="s">
        <v>10680</v>
      </c>
      <c r="R1135" s="28" t="s">
        <v>10629</v>
      </c>
      <c r="S1135" s="28"/>
      <c r="T1135" s="28"/>
      <c r="U1135" s="28" t="s">
        <v>4543</v>
      </c>
      <c r="V1135" s="28" t="s">
        <v>4543</v>
      </c>
      <c r="W1135" s="34">
        <v>43615</v>
      </c>
      <c r="X1135" s="34">
        <v>43645</v>
      </c>
      <c r="Y1135" s="36">
        <v>1117000</v>
      </c>
      <c r="Z1135" s="36">
        <v>1117000</v>
      </c>
      <c r="AA1135" s="34">
        <v>43613</v>
      </c>
      <c r="AB1135" s="32"/>
      <c r="AC1135" s="36">
        <v>1117000</v>
      </c>
      <c r="AD1135" s="36"/>
      <c r="AE1135" s="28" t="s">
        <v>180</v>
      </c>
      <c r="AF1135" s="40">
        <f t="shared" si="0"/>
        <v>30</v>
      </c>
      <c r="AG1135" s="40">
        <f t="shared" si="1"/>
        <v>5</v>
      </c>
      <c r="AH1135" s="40" t="str">
        <f t="shared" si="2"/>
        <v>08608700000225305</v>
      </c>
      <c r="AI1135" s="44">
        <f t="shared" si="3"/>
        <v>1117000</v>
      </c>
      <c r="AJ1135" s="47">
        <f>IF(AD1135&lt;10000,IFERROR(VLOOKUP(AH1135,'BK06'!$X$9:$Y$1196,2,0),""),AD1135)</f>
        <v>1116600</v>
      </c>
      <c r="AK1135" s="49">
        <f>IFERROR(VLOOKUP(AH1135,'BK06'!$X$9:$Z$1164,3,0),"")</f>
        <v>0</v>
      </c>
      <c r="AL1135" s="40"/>
      <c r="AM1135" s="51" t="str">
        <f t="shared" si="18"/>
        <v>QK co HDBH so 08608700000225 can phai dong phi 1117000d vao ngay 30/5. Vui long lien he TVV de duoc ho tro thu phi!</v>
      </c>
      <c r="AN1135" s="54" t="str">
        <f t="shared" si="5"/>
        <v>0397104806</v>
      </c>
    </row>
    <row r="1136" spans="1:40" ht="13.5" customHeight="1">
      <c r="A1136" s="25">
        <v>1131</v>
      </c>
      <c r="B1136" s="28" t="s">
        <v>74</v>
      </c>
      <c r="C1136" s="28"/>
      <c r="D1136" s="32" t="s">
        <v>80</v>
      </c>
      <c r="E1136" s="28" t="s">
        <v>82</v>
      </c>
      <c r="F1136" s="32" t="s">
        <v>7749</v>
      </c>
      <c r="G1136" s="28" t="s">
        <v>98</v>
      </c>
      <c r="H1136" s="32"/>
      <c r="I1136" s="28" t="s">
        <v>96</v>
      </c>
      <c r="J1136" s="32" t="s">
        <v>661</v>
      </c>
      <c r="K1136" s="28" t="s">
        <v>122</v>
      </c>
      <c r="L1136" s="28" t="s">
        <v>4718</v>
      </c>
      <c r="M1136" s="34">
        <v>40995</v>
      </c>
      <c r="N1136" s="34"/>
      <c r="O1136" s="28" t="s">
        <v>10681</v>
      </c>
      <c r="P1136" s="28" t="s">
        <v>10682</v>
      </c>
      <c r="Q1136" s="28" t="s">
        <v>10683</v>
      </c>
      <c r="R1136" s="28"/>
      <c r="S1136" s="28"/>
      <c r="T1136" s="28" t="s">
        <v>10684</v>
      </c>
      <c r="U1136" s="28" t="s">
        <v>10685</v>
      </c>
      <c r="V1136" s="28"/>
      <c r="W1136" s="34">
        <v>43615</v>
      </c>
      <c r="X1136" s="34">
        <v>43645</v>
      </c>
      <c r="Y1136" s="36">
        <v>1200000</v>
      </c>
      <c r="Z1136" s="36"/>
      <c r="AA1136" s="34"/>
      <c r="AB1136" s="32"/>
      <c r="AC1136" s="36"/>
      <c r="AD1136" s="36"/>
      <c r="AE1136" s="28" t="s">
        <v>95</v>
      </c>
      <c r="AF1136" s="40">
        <f t="shared" si="0"/>
        <v>30</v>
      </c>
      <c r="AG1136" s="40">
        <f t="shared" si="1"/>
        <v>5</v>
      </c>
      <c r="AH1136" s="40" t="str">
        <f t="shared" si="2"/>
        <v>569493486305</v>
      </c>
      <c r="AI1136" s="44" t="str">
        <f t="shared" si="3"/>
        <v/>
      </c>
      <c r="AJ1136" s="47" t="str">
        <f>IF(AD1136&lt;10000,IFERROR(VLOOKUP(AH1136,'BK06'!$X$9:$Y$1196,2,0),""),AD1136)</f>
        <v/>
      </c>
      <c r="AK1136" s="49" t="str">
        <f>IFERROR(VLOOKUP(AH1136,'BK06'!$X$9:$Z$1164,3,0),"")</f>
        <v/>
      </c>
      <c r="AL1136" s="40"/>
      <c r="AM1136" s="51" t="str">
        <f t="shared" si="18"/>
        <v>QK co HDBH so 569493486 can phai dong phi 1200000d vao ngay 30/5. Vui long lien he TVV de duoc ho tro thu phi!</v>
      </c>
      <c r="AN1136" s="54" t="str">
        <f t="shared" si="5"/>
        <v>0358559422</v>
      </c>
    </row>
    <row r="1137" spans="1:40" ht="13.5" customHeight="1">
      <c r="A1137" s="25">
        <v>1132</v>
      </c>
      <c r="B1137" s="28" t="s">
        <v>74</v>
      </c>
      <c r="C1137" s="28"/>
      <c r="D1137" s="32" t="s">
        <v>80</v>
      </c>
      <c r="E1137" s="28" t="s">
        <v>82</v>
      </c>
      <c r="F1137" s="32" t="s">
        <v>7749</v>
      </c>
      <c r="G1137" s="28" t="s">
        <v>98</v>
      </c>
      <c r="H1137" s="32"/>
      <c r="I1137" s="28" t="s">
        <v>96</v>
      </c>
      <c r="J1137" s="32" t="s">
        <v>4733</v>
      </c>
      <c r="K1137" s="28" t="s">
        <v>4734</v>
      </c>
      <c r="L1137" s="28" t="s">
        <v>89</v>
      </c>
      <c r="M1137" s="34">
        <v>41054</v>
      </c>
      <c r="N1137" s="34"/>
      <c r="O1137" s="28" t="s">
        <v>10686</v>
      </c>
      <c r="P1137" s="28" t="s">
        <v>8249</v>
      </c>
      <c r="Q1137" s="28" t="s">
        <v>10687</v>
      </c>
      <c r="R1137" s="28"/>
      <c r="S1137" s="28"/>
      <c r="T1137" s="28" t="s">
        <v>8252</v>
      </c>
      <c r="U1137" s="28" t="s">
        <v>10688</v>
      </c>
      <c r="V1137" s="28"/>
      <c r="W1137" s="34">
        <v>43588</v>
      </c>
      <c r="X1137" s="34">
        <v>43618</v>
      </c>
      <c r="Y1137" s="36">
        <v>500000</v>
      </c>
      <c r="Z1137" s="36"/>
      <c r="AA1137" s="34"/>
      <c r="AB1137" s="32"/>
      <c r="AC1137" s="36">
        <v>500000</v>
      </c>
      <c r="AD1137" s="36"/>
      <c r="AE1137" s="28" t="s">
        <v>95</v>
      </c>
      <c r="AF1137" s="40">
        <f t="shared" si="0"/>
        <v>3</v>
      </c>
      <c r="AG1137" s="40">
        <f t="shared" si="1"/>
        <v>5</v>
      </c>
      <c r="AH1137" s="40" t="str">
        <f t="shared" si="2"/>
        <v>56812241235</v>
      </c>
      <c r="AI1137" s="44">
        <f t="shared" si="3"/>
        <v>500000</v>
      </c>
      <c r="AJ1137" s="47" t="str">
        <f>IF(AD1137&lt;10000,IFERROR(VLOOKUP(AH1137,'BK06'!$X$9:$Y$1196,2,0),""),AD1137)</f>
        <v/>
      </c>
      <c r="AK1137" s="49" t="str">
        <f>IFERROR(VLOOKUP(AH1137,'BK06'!$X$9:$Z$1164,3,0),"")</f>
        <v/>
      </c>
      <c r="AL1137" s="40"/>
      <c r="AM1137" s="51" t="str">
        <f t="shared" si="18"/>
        <v>QK co HDBH so 568122412 can phai dong phi 500000d vao ngay 3/5. Vui long lien he TVV de duoc ho tro thu phi!</v>
      </c>
      <c r="AN1137" s="54" t="str">
        <f t="shared" si="5"/>
        <v>0912231323</v>
      </c>
    </row>
    <row r="1138" spans="1:40" ht="13.5" customHeight="1">
      <c r="A1138" s="25">
        <v>1133</v>
      </c>
      <c r="B1138" s="28" t="s">
        <v>74</v>
      </c>
      <c r="C1138" s="28"/>
      <c r="D1138" s="32" t="s">
        <v>80</v>
      </c>
      <c r="E1138" s="28" t="s">
        <v>82</v>
      </c>
      <c r="F1138" s="32" t="s">
        <v>7749</v>
      </c>
      <c r="G1138" s="28" t="s">
        <v>98</v>
      </c>
      <c r="H1138" s="32"/>
      <c r="I1138" s="28" t="s">
        <v>96</v>
      </c>
      <c r="J1138" s="32" t="s">
        <v>4733</v>
      </c>
      <c r="K1138" s="28" t="s">
        <v>4734</v>
      </c>
      <c r="L1138" s="28" t="s">
        <v>89</v>
      </c>
      <c r="M1138" s="34">
        <v>41054</v>
      </c>
      <c r="N1138" s="34"/>
      <c r="O1138" s="28" t="s">
        <v>10689</v>
      </c>
      <c r="P1138" s="28" t="s">
        <v>10690</v>
      </c>
      <c r="Q1138" s="28" t="s">
        <v>10691</v>
      </c>
      <c r="R1138" s="28"/>
      <c r="S1138" s="28"/>
      <c r="T1138" s="28" t="s">
        <v>10692</v>
      </c>
      <c r="U1138" s="28" t="s">
        <v>10693</v>
      </c>
      <c r="V1138" s="28"/>
      <c r="W1138" s="34">
        <v>43590</v>
      </c>
      <c r="X1138" s="34">
        <v>43681</v>
      </c>
      <c r="Y1138" s="36">
        <v>6000000</v>
      </c>
      <c r="Z1138" s="36"/>
      <c r="AA1138" s="34"/>
      <c r="AB1138" s="32"/>
      <c r="AC1138" s="36">
        <v>6000000</v>
      </c>
      <c r="AD1138" s="36"/>
      <c r="AE1138" s="28" t="s">
        <v>95</v>
      </c>
      <c r="AF1138" s="40">
        <f t="shared" si="0"/>
        <v>5</v>
      </c>
      <c r="AG1138" s="40">
        <f t="shared" si="1"/>
        <v>5</v>
      </c>
      <c r="AH1138" s="40" t="str">
        <f t="shared" si="2"/>
        <v>56839073255</v>
      </c>
      <c r="AI1138" s="44">
        <f t="shared" si="3"/>
        <v>6000000</v>
      </c>
      <c r="AJ1138" s="47" t="str">
        <f>IF(AD1138&lt;10000,IFERROR(VLOOKUP(AH1138,'BK06'!$X$9:$Y$1196,2,0),""),AD1138)</f>
        <v/>
      </c>
      <c r="AK1138" s="49" t="str">
        <f>IFERROR(VLOOKUP(AH1138,'BK06'!$X$9:$Z$1164,3,0),"")</f>
        <v/>
      </c>
      <c r="AL1138" s="40"/>
      <c r="AM1138" s="51" t="str">
        <f t="shared" si="18"/>
        <v>QK co HDBH so 568390732 can phai dong phi 6000000d vao ngay 5/5. Vui long lien he TVV de duoc ho tro thu phi!</v>
      </c>
      <c r="AN1138" s="54" t="str">
        <f t="shared" si="5"/>
        <v>0983 528 189</v>
      </c>
    </row>
    <row r="1139" spans="1:40" ht="13.5" customHeight="1">
      <c r="A1139" s="25">
        <v>1134</v>
      </c>
      <c r="B1139" s="28" t="s">
        <v>74</v>
      </c>
      <c r="C1139" s="28"/>
      <c r="D1139" s="32" t="s">
        <v>80</v>
      </c>
      <c r="E1139" s="28" t="s">
        <v>82</v>
      </c>
      <c r="F1139" s="32" t="s">
        <v>7749</v>
      </c>
      <c r="G1139" s="28" t="s">
        <v>98</v>
      </c>
      <c r="H1139" s="32"/>
      <c r="I1139" s="28" t="s">
        <v>96</v>
      </c>
      <c r="J1139" s="32" t="s">
        <v>4733</v>
      </c>
      <c r="K1139" s="28" t="s">
        <v>4734</v>
      </c>
      <c r="L1139" s="28" t="s">
        <v>89</v>
      </c>
      <c r="M1139" s="34">
        <v>41054</v>
      </c>
      <c r="N1139" s="34"/>
      <c r="O1139" s="28" t="s">
        <v>10694</v>
      </c>
      <c r="P1139" s="28" t="s">
        <v>10695</v>
      </c>
      <c r="Q1139" s="28" t="s">
        <v>10563</v>
      </c>
      <c r="R1139" s="28"/>
      <c r="S1139" s="28"/>
      <c r="T1139" s="28" t="s">
        <v>10696</v>
      </c>
      <c r="U1139" s="28" t="s">
        <v>10697</v>
      </c>
      <c r="V1139" s="28"/>
      <c r="W1139" s="34">
        <v>43591</v>
      </c>
      <c r="X1139" s="34">
        <v>43956</v>
      </c>
      <c r="Y1139" s="36">
        <v>10000000</v>
      </c>
      <c r="Z1139" s="36"/>
      <c r="AA1139" s="34"/>
      <c r="AB1139" s="32"/>
      <c r="AC1139" s="36">
        <v>10000000</v>
      </c>
      <c r="AD1139" s="36"/>
      <c r="AE1139" s="28" t="s">
        <v>95</v>
      </c>
      <c r="AF1139" s="40">
        <f t="shared" si="0"/>
        <v>6</v>
      </c>
      <c r="AG1139" s="40">
        <f t="shared" si="1"/>
        <v>5</v>
      </c>
      <c r="AH1139" s="40" t="str">
        <f t="shared" si="2"/>
        <v>56839343665</v>
      </c>
      <c r="AI1139" s="44">
        <f t="shared" si="3"/>
        <v>10000000</v>
      </c>
      <c r="AJ1139" s="47" t="str">
        <f>IF(AD1139&lt;10000,IFERROR(VLOOKUP(AH1139,'BK06'!$X$9:$Y$1196,2,0),""),AD1139)</f>
        <v/>
      </c>
      <c r="AK1139" s="49" t="str">
        <f>IFERROR(VLOOKUP(AH1139,'BK06'!$X$9:$Z$1164,3,0),"")</f>
        <v/>
      </c>
      <c r="AL1139" s="40"/>
      <c r="AM1139" s="51" t="str">
        <f t="shared" si="18"/>
        <v>QK co HDBH so 568393436 can phai dong phi 10000000d vao ngay 6/5. Vui long lien he TVV de duoc ho tro thu phi!</v>
      </c>
      <c r="AN1139" s="54" t="str">
        <f t="shared" si="5"/>
        <v>0985 689 230</v>
      </c>
    </row>
    <row r="1140" spans="1:40" ht="13.5" customHeight="1">
      <c r="A1140" s="25">
        <v>1135</v>
      </c>
      <c r="B1140" s="28" t="s">
        <v>74</v>
      </c>
      <c r="C1140" s="28"/>
      <c r="D1140" s="32" t="s">
        <v>80</v>
      </c>
      <c r="E1140" s="28" t="s">
        <v>82</v>
      </c>
      <c r="F1140" s="32" t="s">
        <v>7749</v>
      </c>
      <c r="G1140" s="28" t="s">
        <v>98</v>
      </c>
      <c r="H1140" s="32"/>
      <c r="I1140" s="28" t="s">
        <v>96</v>
      </c>
      <c r="J1140" s="32" t="s">
        <v>4733</v>
      </c>
      <c r="K1140" s="28" t="s">
        <v>4734</v>
      </c>
      <c r="L1140" s="28" t="s">
        <v>89</v>
      </c>
      <c r="M1140" s="34">
        <v>41054</v>
      </c>
      <c r="N1140" s="34"/>
      <c r="O1140" s="28" t="s">
        <v>10698</v>
      </c>
      <c r="P1140" s="28" t="s">
        <v>10699</v>
      </c>
      <c r="Q1140" s="28" t="s">
        <v>10700</v>
      </c>
      <c r="R1140" s="28" t="s">
        <v>10701</v>
      </c>
      <c r="S1140" s="28"/>
      <c r="T1140" s="28"/>
      <c r="U1140" s="28" t="s">
        <v>10702</v>
      </c>
      <c r="V1140" s="28"/>
      <c r="W1140" s="34">
        <v>43596</v>
      </c>
      <c r="X1140" s="34">
        <v>43626</v>
      </c>
      <c r="Y1140" s="36">
        <v>275300</v>
      </c>
      <c r="Z1140" s="36"/>
      <c r="AA1140" s="34"/>
      <c r="AB1140" s="32"/>
      <c r="AC1140" s="36">
        <v>275300</v>
      </c>
      <c r="AD1140" s="36"/>
      <c r="AE1140" s="28" t="s">
        <v>180</v>
      </c>
      <c r="AF1140" s="40">
        <f t="shared" si="0"/>
        <v>11</v>
      </c>
      <c r="AG1140" s="40">
        <f t="shared" si="1"/>
        <v>5</v>
      </c>
      <c r="AH1140" s="40" t="str">
        <f t="shared" si="2"/>
        <v>05701800014116115</v>
      </c>
      <c r="AI1140" s="44">
        <f t="shared" si="3"/>
        <v>275300</v>
      </c>
      <c r="AJ1140" s="47" t="str">
        <f>IF(AD1140&lt;10000,IFERROR(VLOOKUP(AH1140,'BK06'!$X$9:$Y$1196,2,0),""),AD1140)</f>
        <v/>
      </c>
      <c r="AK1140" s="49" t="str">
        <f>IFERROR(VLOOKUP(AH1140,'BK06'!$X$9:$Z$1164,3,0),"")</f>
        <v/>
      </c>
      <c r="AL1140" s="40"/>
      <c r="AM1140" s="51" t="str">
        <f t="shared" si="18"/>
        <v>QK co HDBH so 05701800014116 can phai dong phi 275300d vao ngay 11/5. Vui long lien he TVV de duoc ho tro thu phi!</v>
      </c>
      <c r="AN1140" s="54" t="str">
        <f t="shared" si="5"/>
        <v>0393961112</v>
      </c>
    </row>
    <row r="1141" spans="1:40" ht="13.5" customHeight="1">
      <c r="A1141" s="25">
        <v>1136</v>
      </c>
      <c r="B1141" s="28" t="s">
        <v>74</v>
      </c>
      <c r="C1141" s="28"/>
      <c r="D1141" s="32" t="s">
        <v>80</v>
      </c>
      <c r="E1141" s="28" t="s">
        <v>82</v>
      </c>
      <c r="F1141" s="32" t="s">
        <v>7749</v>
      </c>
      <c r="G1141" s="28" t="s">
        <v>98</v>
      </c>
      <c r="H1141" s="32"/>
      <c r="I1141" s="28" t="s">
        <v>96</v>
      </c>
      <c r="J1141" s="32" t="s">
        <v>4733</v>
      </c>
      <c r="K1141" s="28" t="s">
        <v>4734</v>
      </c>
      <c r="L1141" s="28" t="s">
        <v>89</v>
      </c>
      <c r="M1141" s="34">
        <v>41054</v>
      </c>
      <c r="N1141" s="34"/>
      <c r="O1141" s="28" t="s">
        <v>10703</v>
      </c>
      <c r="P1141" s="28" t="s">
        <v>278</v>
      </c>
      <c r="Q1141" s="28" t="s">
        <v>10704</v>
      </c>
      <c r="R1141" s="28"/>
      <c r="S1141" s="28"/>
      <c r="T1141" s="28" t="s">
        <v>10705</v>
      </c>
      <c r="U1141" s="28" t="s">
        <v>10706</v>
      </c>
      <c r="V1141" s="28"/>
      <c r="W1141" s="34">
        <v>43597</v>
      </c>
      <c r="X1141" s="34">
        <v>43688</v>
      </c>
      <c r="Y1141" s="36">
        <v>1530420</v>
      </c>
      <c r="Z1141" s="36"/>
      <c r="AA1141" s="34"/>
      <c r="AB1141" s="32"/>
      <c r="AC1141" s="36">
        <v>1530420</v>
      </c>
      <c r="AD1141" s="36"/>
      <c r="AE1141" s="28" t="s">
        <v>95</v>
      </c>
      <c r="AF1141" s="40">
        <f t="shared" si="0"/>
        <v>12</v>
      </c>
      <c r="AG1141" s="40">
        <f t="shared" si="1"/>
        <v>5</v>
      </c>
      <c r="AH1141" s="40" t="str">
        <f t="shared" si="2"/>
        <v>568273982125</v>
      </c>
      <c r="AI1141" s="44">
        <f t="shared" si="3"/>
        <v>1530420</v>
      </c>
      <c r="AJ1141" s="47" t="str">
        <f>IF(AD1141&lt;10000,IFERROR(VLOOKUP(AH1141,'BK06'!$X$9:$Y$1196,2,0),""),AD1141)</f>
        <v/>
      </c>
      <c r="AK1141" s="49" t="str">
        <f>IFERROR(VLOOKUP(AH1141,'BK06'!$X$9:$Z$1164,3,0),"")</f>
        <v/>
      </c>
      <c r="AL1141" s="40"/>
      <c r="AM1141" s="51" t="str">
        <f t="shared" si="18"/>
        <v>QK co HDBH so 568273982 can phai dong phi 1530420d vao ngay 12/5. Vui long lien he TVV de duoc ho tro thu phi!</v>
      </c>
      <c r="AN1141" s="54" t="str">
        <f t="shared" si="5"/>
        <v>0169 478 8842</v>
      </c>
    </row>
    <row r="1142" spans="1:40" ht="13.5" customHeight="1">
      <c r="A1142" s="25">
        <v>1137</v>
      </c>
      <c r="B1142" s="28" t="s">
        <v>74</v>
      </c>
      <c r="C1142" s="28"/>
      <c r="D1142" s="32" t="s">
        <v>80</v>
      </c>
      <c r="E1142" s="28" t="s">
        <v>82</v>
      </c>
      <c r="F1142" s="32" t="s">
        <v>7749</v>
      </c>
      <c r="G1142" s="28" t="s">
        <v>98</v>
      </c>
      <c r="H1142" s="32"/>
      <c r="I1142" s="28" t="s">
        <v>96</v>
      </c>
      <c r="J1142" s="32" t="s">
        <v>4733</v>
      </c>
      <c r="K1142" s="28" t="s">
        <v>4734</v>
      </c>
      <c r="L1142" s="28" t="s">
        <v>89</v>
      </c>
      <c r="M1142" s="34">
        <v>41054</v>
      </c>
      <c r="N1142" s="34"/>
      <c r="O1142" s="28" t="s">
        <v>10707</v>
      </c>
      <c r="P1142" s="28" t="s">
        <v>10708</v>
      </c>
      <c r="Q1142" s="28" t="s">
        <v>9884</v>
      </c>
      <c r="R1142" s="28"/>
      <c r="S1142" s="28"/>
      <c r="T1142" s="28" t="s">
        <v>10709</v>
      </c>
      <c r="U1142" s="28" t="s">
        <v>10710</v>
      </c>
      <c r="V1142" s="28"/>
      <c r="W1142" s="34">
        <v>43598</v>
      </c>
      <c r="X1142" s="34">
        <v>43689</v>
      </c>
      <c r="Y1142" s="36">
        <v>750000</v>
      </c>
      <c r="Z1142" s="36"/>
      <c r="AA1142" s="34"/>
      <c r="AB1142" s="32"/>
      <c r="AC1142" s="36">
        <v>750000</v>
      </c>
      <c r="AD1142" s="36"/>
      <c r="AE1142" s="28" t="s">
        <v>95</v>
      </c>
      <c r="AF1142" s="40">
        <f t="shared" si="0"/>
        <v>13</v>
      </c>
      <c r="AG1142" s="40">
        <f t="shared" si="1"/>
        <v>5</v>
      </c>
      <c r="AH1142" s="40" t="str">
        <f t="shared" si="2"/>
        <v>568134664135</v>
      </c>
      <c r="AI1142" s="44">
        <f t="shared" si="3"/>
        <v>750000</v>
      </c>
      <c r="AJ1142" s="47" t="str">
        <f>IF(AD1142&lt;10000,IFERROR(VLOOKUP(AH1142,'BK06'!$X$9:$Y$1196,2,0),""),AD1142)</f>
        <v/>
      </c>
      <c r="AK1142" s="49" t="str">
        <f>IFERROR(VLOOKUP(AH1142,'BK06'!$X$9:$Z$1164,3,0),"")</f>
        <v/>
      </c>
      <c r="AL1142" s="40"/>
      <c r="AM1142" s="51" t="str">
        <f t="shared" si="18"/>
        <v>QK co HDBH so 568134664 can phai dong phi 750000d vao ngay 13/5. Vui long lien he TVV de duoc ho tro thu phi!</v>
      </c>
      <c r="AN1142" s="54" t="str">
        <f t="shared" si="5"/>
        <v>0904735777</v>
      </c>
    </row>
    <row r="1143" spans="1:40" ht="13.5" customHeight="1">
      <c r="A1143" s="25">
        <v>1138</v>
      </c>
      <c r="B1143" s="28" t="s">
        <v>74</v>
      </c>
      <c r="C1143" s="28"/>
      <c r="D1143" s="32" t="s">
        <v>80</v>
      </c>
      <c r="E1143" s="28" t="s">
        <v>82</v>
      </c>
      <c r="F1143" s="32" t="s">
        <v>7749</v>
      </c>
      <c r="G1143" s="28" t="s">
        <v>98</v>
      </c>
      <c r="H1143" s="32"/>
      <c r="I1143" s="28" t="s">
        <v>96</v>
      </c>
      <c r="J1143" s="32" t="s">
        <v>4733</v>
      </c>
      <c r="K1143" s="28" t="s">
        <v>4734</v>
      </c>
      <c r="L1143" s="28" t="s">
        <v>89</v>
      </c>
      <c r="M1143" s="34">
        <v>41054</v>
      </c>
      <c r="N1143" s="34"/>
      <c r="O1143" s="28" t="s">
        <v>10711</v>
      </c>
      <c r="P1143" s="28" t="s">
        <v>7898</v>
      </c>
      <c r="Q1143" s="28" t="s">
        <v>10712</v>
      </c>
      <c r="R1143" s="28" t="s">
        <v>10713</v>
      </c>
      <c r="S1143" s="28"/>
      <c r="T1143" s="28"/>
      <c r="U1143" s="28" t="s">
        <v>10714</v>
      </c>
      <c r="V1143" s="28"/>
      <c r="W1143" s="34">
        <v>43599</v>
      </c>
      <c r="X1143" s="34">
        <v>43690</v>
      </c>
      <c r="Y1143" s="36">
        <v>512474</v>
      </c>
      <c r="Z1143" s="36"/>
      <c r="AA1143" s="34"/>
      <c r="AB1143" s="32"/>
      <c r="AC1143" s="36">
        <v>512474</v>
      </c>
      <c r="AD1143" s="36"/>
      <c r="AE1143" s="28" t="s">
        <v>95</v>
      </c>
      <c r="AF1143" s="40">
        <f t="shared" si="0"/>
        <v>14</v>
      </c>
      <c r="AG1143" s="40">
        <f t="shared" si="1"/>
        <v>5</v>
      </c>
      <c r="AH1143" s="40" t="str">
        <f t="shared" si="2"/>
        <v>568275495145</v>
      </c>
      <c r="AI1143" s="44">
        <f t="shared" si="3"/>
        <v>512474</v>
      </c>
      <c r="AJ1143" s="47" t="str">
        <f>IF(AD1143&lt;10000,IFERROR(VLOOKUP(AH1143,'BK06'!$X$9:$Y$1196,2,0),""),AD1143)</f>
        <v/>
      </c>
      <c r="AK1143" s="49" t="str">
        <f>IFERROR(VLOOKUP(AH1143,'BK06'!$X$9:$Z$1164,3,0),"")</f>
        <v/>
      </c>
      <c r="AL1143" s="40"/>
      <c r="AM1143" s="51" t="str">
        <f t="shared" si="18"/>
        <v>QK co HDBH so 568275495 can phai dong phi 512474d vao ngay 14/5. Vui long lien he TVV de duoc ho tro thu phi!</v>
      </c>
      <c r="AN1143" s="54" t="str">
        <f t="shared" si="5"/>
        <v>01698772554</v>
      </c>
    </row>
    <row r="1144" spans="1:40" ht="13.5" customHeight="1">
      <c r="A1144" s="25">
        <v>1139</v>
      </c>
      <c r="B1144" s="28" t="s">
        <v>74</v>
      </c>
      <c r="C1144" s="28"/>
      <c r="D1144" s="32" t="s">
        <v>80</v>
      </c>
      <c r="E1144" s="28" t="s">
        <v>82</v>
      </c>
      <c r="F1144" s="32" t="s">
        <v>7749</v>
      </c>
      <c r="G1144" s="28" t="s">
        <v>98</v>
      </c>
      <c r="H1144" s="32"/>
      <c r="I1144" s="28" t="s">
        <v>96</v>
      </c>
      <c r="J1144" s="32" t="s">
        <v>4733</v>
      </c>
      <c r="K1144" s="28" t="s">
        <v>4734</v>
      </c>
      <c r="L1144" s="28" t="s">
        <v>89</v>
      </c>
      <c r="M1144" s="34">
        <v>41054</v>
      </c>
      <c r="N1144" s="34"/>
      <c r="O1144" s="28" t="s">
        <v>10715</v>
      </c>
      <c r="P1144" s="28" t="s">
        <v>10716</v>
      </c>
      <c r="Q1144" s="28" t="s">
        <v>9600</v>
      </c>
      <c r="R1144" s="28"/>
      <c r="S1144" s="28"/>
      <c r="T1144" s="28" t="s">
        <v>10717</v>
      </c>
      <c r="U1144" s="28" t="s">
        <v>10718</v>
      </c>
      <c r="V1144" s="28"/>
      <c r="W1144" s="34">
        <v>43600</v>
      </c>
      <c r="X1144" s="34">
        <v>43691</v>
      </c>
      <c r="Y1144" s="36">
        <v>1512474</v>
      </c>
      <c r="Z1144" s="36"/>
      <c r="AA1144" s="34"/>
      <c r="AB1144" s="32"/>
      <c r="AC1144" s="36">
        <v>1512474</v>
      </c>
      <c r="AD1144" s="36"/>
      <c r="AE1144" s="28" t="s">
        <v>95</v>
      </c>
      <c r="AF1144" s="40">
        <f t="shared" si="0"/>
        <v>15</v>
      </c>
      <c r="AG1144" s="40">
        <f t="shared" si="1"/>
        <v>5</v>
      </c>
      <c r="AH1144" s="40" t="str">
        <f t="shared" si="2"/>
        <v>568275675155</v>
      </c>
      <c r="AI1144" s="44">
        <f t="shared" si="3"/>
        <v>1512474</v>
      </c>
      <c r="AJ1144" s="47" t="str">
        <f>IF(AD1144&lt;10000,IFERROR(VLOOKUP(AH1144,'BK06'!$X$9:$Y$1196,2,0),""),AD1144)</f>
        <v/>
      </c>
      <c r="AK1144" s="49" t="str">
        <f>IFERROR(VLOOKUP(AH1144,'BK06'!$X$9:$Z$1164,3,0),"")</f>
        <v/>
      </c>
      <c r="AL1144" s="40"/>
      <c r="AM1144" s="51" t="str">
        <f t="shared" si="18"/>
        <v>QK co HDBH so 568275675 can phai dong phi 1512474d vao ngay 15/5. Vui long lien he TVV de duoc ho tro thu phi!</v>
      </c>
      <c r="AN1144" s="54" t="str">
        <f t="shared" si="5"/>
        <v>0975 854 275</v>
      </c>
    </row>
    <row r="1145" spans="1:40" ht="13.5" customHeight="1">
      <c r="A1145" s="25">
        <v>1140</v>
      </c>
      <c r="B1145" s="28" t="s">
        <v>74</v>
      </c>
      <c r="C1145" s="28"/>
      <c r="D1145" s="32" t="s">
        <v>80</v>
      </c>
      <c r="E1145" s="28" t="s">
        <v>82</v>
      </c>
      <c r="F1145" s="32" t="s">
        <v>7749</v>
      </c>
      <c r="G1145" s="28" t="s">
        <v>98</v>
      </c>
      <c r="H1145" s="32"/>
      <c r="I1145" s="28" t="s">
        <v>96</v>
      </c>
      <c r="J1145" s="32" t="s">
        <v>4733</v>
      </c>
      <c r="K1145" s="28" t="s">
        <v>4734</v>
      </c>
      <c r="L1145" s="28" t="s">
        <v>89</v>
      </c>
      <c r="M1145" s="34">
        <v>41054</v>
      </c>
      <c r="N1145" s="34"/>
      <c r="O1145" s="28" t="s">
        <v>10719</v>
      </c>
      <c r="P1145" s="28" t="s">
        <v>10720</v>
      </c>
      <c r="Q1145" s="28" t="s">
        <v>10721</v>
      </c>
      <c r="R1145" s="28" t="s">
        <v>10722</v>
      </c>
      <c r="S1145" s="28"/>
      <c r="T1145" s="28"/>
      <c r="U1145" s="28" t="s">
        <v>10723</v>
      </c>
      <c r="V1145" s="28"/>
      <c r="W1145" s="34">
        <v>43601</v>
      </c>
      <c r="X1145" s="34">
        <v>43631</v>
      </c>
      <c r="Y1145" s="36">
        <v>502200</v>
      </c>
      <c r="Z1145" s="36"/>
      <c r="AA1145" s="34"/>
      <c r="AB1145" s="32"/>
      <c r="AC1145" s="36">
        <v>502200</v>
      </c>
      <c r="AD1145" s="36"/>
      <c r="AE1145" s="28" t="s">
        <v>180</v>
      </c>
      <c r="AF1145" s="40">
        <f t="shared" si="0"/>
        <v>16</v>
      </c>
      <c r="AG1145" s="40">
        <f t="shared" si="1"/>
        <v>5</v>
      </c>
      <c r="AH1145" s="40" t="str">
        <f t="shared" si="2"/>
        <v>05701800017247165</v>
      </c>
      <c r="AI1145" s="44">
        <f t="shared" si="3"/>
        <v>502200</v>
      </c>
      <c r="AJ1145" s="47" t="str">
        <f>IF(AD1145&lt;10000,IFERROR(VLOOKUP(AH1145,'BK06'!$X$9:$Y$1196,2,0),""),AD1145)</f>
        <v/>
      </c>
      <c r="AK1145" s="49" t="str">
        <f>IFERROR(VLOOKUP(AH1145,'BK06'!$X$9:$Z$1164,3,0),"")</f>
        <v/>
      </c>
      <c r="AL1145" s="40"/>
      <c r="AM1145" s="51" t="str">
        <f t="shared" si="18"/>
        <v>QK co HDBH so 05701800017247 can phai dong phi 502200d vao ngay 16/5. Vui long lien he TVV de duoc ho tro thu phi!</v>
      </c>
      <c r="AN1145" s="54" t="str">
        <f t="shared" si="5"/>
        <v>0964422759</v>
      </c>
    </row>
    <row r="1146" spans="1:40" ht="13.5" customHeight="1">
      <c r="A1146" s="25">
        <v>1141</v>
      </c>
      <c r="B1146" s="28" t="s">
        <v>74</v>
      </c>
      <c r="C1146" s="28"/>
      <c r="D1146" s="32" t="s">
        <v>80</v>
      </c>
      <c r="E1146" s="28" t="s">
        <v>82</v>
      </c>
      <c r="F1146" s="32" t="s">
        <v>7749</v>
      </c>
      <c r="G1146" s="28" t="s">
        <v>98</v>
      </c>
      <c r="H1146" s="32"/>
      <c r="I1146" s="28" t="s">
        <v>96</v>
      </c>
      <c r="J1146" s="32" t="s">
        <v>4733</v>
      </c>
      <c r="K1146" s="28" t="s">
        <v>4734</v>
      </c>
      <c r="L1146" s="28" t="s">
        <v>89</v>
      </c>
      <c r="M1146" s="34">
        <v>41054</v>
      </c>
      <c r="N1146" s="34"/>
      <c r="O1146" s="28" t="s">
        <v>10724</v>
      </c>
      <c r="P1146" s="28" t="s">
        <v>10725</v>
      </c>
      <c r="Q1146" s="28" t="s">
        <v>10066</v>
      </c>
      <c r="R1146" s="28"/>
      <c r="S1146" s="28"/>
      <c r="T1146" s="28" t="s">
        <v>10726</v>
      </c>
      <c r="U1146" s="28" t="s">
        <v>10727</v>
      </c>
      <c r="V1146" s="28"/>
      <c r="W1146" s="34">
        <v>43601</v>
      </c>
      <c r="X1146" s="34">
        <v>43692</v>
      </c>
      <c r="Y1146" s="36">
        <v>1515444</v>
      </c>
      <c r="Z1146" s="36"/>
      <c r="AA1146" s="34"/>
      <c r="AB1146" s="32"/>
      <c r="AC1146" s="36">
        <v>1515444</v>
      </c>
      <c r="AD1146" s="36"/>
      <c r="AE1146" s="28" t="s">
        <v>95</v>
      </c>
      <c r="AF1146" s="40">
        <f t="shared" si="0"/>
        <v>16</v>
      </c>
      <c r="AG1146" s="40">
        <f t="shared" si="1"/>
        <v>5</v>
      </c>
      <c r="AH1146" s="40" t="str">
        <f t="shared" si="2"/>
        <v>568275660165</v>
      </c>
      <c r="AI1146" s="44">
        <f t="shared" si="3"/>
        <v>1515444</v>
      </c>
      <c r="AJ1146" s="47" t="str">
        <f>IF(AD1146&lt;10000,IFERROR(VLOOKUP(AH1146,'BK06'!$X$9:$Y$1196,2,0),""),AD1146)</f>
        <v/>
      </c>
      <c r="AK1146" s="49" t="str">
        <f>IFERROR(VLOOKUP(AH1146,'BK06'!$X$9:$Z$1164,3,0),"")</f>
        <v/>
      </c>
      <c r="AL1146" s="40"/>
      <c r="AM1146" s="51" t="str">
        <f t="shared" si="18"/>
        <v>QK co HDBH so 568275660 can phai dong phi 1515444d vao ngay 16/5. Vui long lien he TVV de duoc ho tro thu phi!</v>
      </c>
      <c r="AN1146" s="54" t="str">
        <f t="shared" si="5"/>
        <v>01678 601 660</v>
      </c>
    </row>
    <row r="1147" spans="1:40" ht="13.5" customHeight="1">
      <c r="A1147" s="25">
        <v>1142</v>
      </c>
      <c r="B1147" s="28" t="s">
        <v>74</v>
      </c>
      <c r="C1147" s="28"/>
      <c r="D1147" s="32" t="s">
        <v>80</v>
      </c>
      <c r="E1147" s="28" t="s">
        <v>82</v>
      </c>
      <c r="F1147" s="32" t="s">
        <v>7749</v>
      </c>
      <c r="G1147" s="28" t="s">
        <v>98</v>
      </c>
      <c r="H1147" s="32"/>
      <c r="I1147" s="28" t="s">
        <v>96</v>
      </c>
      <c r="J1147" s="32" t="s">
        <v>4733</v>
      </c>
      <c r="K1147" s="28" t="s">
        <v>4734</v>
      </c>
      <c r="L1147" s="28" t="s">
        <v>89</v>
      </c>
      <c r="M1147" s="34">
        <v>41054</v>
      </c>
      <c r="N1147" s="34"/>
      <c r="O1147" s="28" t="s">
        <v>10728</v>
      </c>
      <c r="P1147" s="28" t="s">
        <v>10729</v>
      </c>
      <c r="Q1147" s="28" t="s">
        <v>10730</v>
      </c>
      <c r="R1147" s="28"/>
      <c r="S1147" s="28"/>
      <c r="T1147" s="28" t="s">
        <v>10731</v>
      </c>
      <c r="U1147" s="28" t="s">
        <v>10732</v>
      </c>
      <c r="V1147" s="28"/>
      <c r="W1147" s="34">
        <v>43604</v>
      </c>
      <c r="X1147" s="34">
        <v>43969</v>
      </c>
      <c r="Y1147" s="36">
        <v>6340530</v>
      </c>
      <c r="Z1147" s="36"/>
      <c r="AA1147" s="34"/>
      <c r="AB1147" s="32"/>
      <c r="AC1147" s="36">
        <v>6340530</v>
      </c>
      <c r="AD1147" s="36"/>
      <c r="AE1147" s="28" t="s">
        <v>95</v>
      </c>
      <c r="AF1147" s="40">
        <f t="shared" si="0"/>
        <v>19</v>
      </c>
      <c r="AG1147" s="40">
        <f t="shared" si="1"/>
        <v>5</v>
      </c>
      <c r="AH1147" s="40" t="str">
        <f t="shared" si="2"/>
        <v>569031313195</v>
      </c>
      <c r="AI1147" s="44">
        <f t="shared" si="3"/>
        <v>6340530</v>
      </c>
      <c r="AJ1147" s="47" t="str">
        <f>IF(AD1147&lt;10000,IFERROR(VLOOKUP(AH1147,'BK06'!$X$9:$Y$1196,2,0),""),AD1147)</f>
        <v/>
      </c>
      <c r="AK1147" s="49" t="str">
        <f>IFERROR(VLOOKUP(AH1147,'BK06'!$X$9:$Z$1164,3,0),"")</f>
        <v/>
      </c>
      <c r="AL1147" s="40"/>
      <c r="AM1147" s="51" t="str">
        <f t="shared" si="18"/>
        <v>QK co HDBH so 569031313 can phai dong phi 6340530d vao ngay 19/5. Vui long lien he TVV de duoc ho tro thu phi!</v>
      </c>
      <c r="AN1147" s="54" t="str">
        <f t="shared" si="5"/>
        <v>01698530938</v>
      </c>
    </row>
    <row r="1148" spans="1:40" ht="13.5" customHeight="1">
      <c r="A1148" s="25">
        <v>1143</v>
      </c>
      <c r="B1148" s="28" t="s">
        <v>74</v>
      </c>
      <c r="C1148" s="28"/>
      <c r="D1148" s="32" t="s">
        <v>80</v>
      </c>
      <c r="E1148" s="28" t="s">
        <v>82</v>
      </c>
      <c r="F1148" s="32" t="s">
        <v>7749</v>
      </c>
      <c r="G1148" s="28" t="s">
        <v>98</v>
      </c>
      <c r="H1148" s="32"/>
      <c r="I1148" s="28" t="s">
        <v>96</v>
      </c>
      <c r="J1148" s="32" t="s">
        <v>4733</v>
      </c>
      <c r="K1148" s="28" t="s">
        <v>4734</v>
      </c>
      <c r="L1148" s="28" t="s">
        <v>89</v>
      </c>
      <c r="M1148" s="34">
        <v>41054</v>
      </c>
      <c r="N1148" s="34"/>
      <c r="O1148" s="28" t="s">
        <v>10733</v>
      </c>
      <c r="P1148" s="28" t="s">
        <v>10734</v>
      </c>
      <c r="Q1148" s="28" t="s">
        <v>9679</v>
      </c>
      <c r="R1148" s="28"/>
      <c r="S1148" s="28" t="s">
        <v>10735</v>
      </c>
      <c r="T1148" s="28"/>
      <c r="U1148" s="28" t="s">
        <v>10736</v>
      </c>
      <c r="V1148" s="28"/>
      <c r="W1148" s="34">
        <v>43610</v>
      </c>
      <c r="X1148" s="34">
        <v>43640</v>
      </c>
      <c r="Y1148" s="36">
        <v>512650</v>
      </c>
      <c r="Z1148" s="36"/>
      <c r="AA1148" s="34"/>
      <c r="AB1148" s="32"/>
      <c r="AC1148" s="36"/>
      <c r="AD1148" s="36"/>
      <c r="AE1148" s="28" t="s">
        <v>95</v>
      </c>
      <c r="AF1148" s="40">
        <f t="shared" si="0"/>
        <v>25</v>
      </c>
      <c r="AG1148" s="40">
        <f t="shared" si="1"/>
        <v>5</v>
      </c>
      <c r="AH1148" s="40" t="str">
        <f t="shared" si="2"/>
        <v>568242151255</v>
      </c>
      <c r="AI1148" s="44" t="str">
        <f t="shared" si="3"/>
        <v/>
      </c>
      <c r="AJ1148" s="47" t="str">
        <f>IF(AD1148&lt;10000,IFERROR(VLOOKUP(AH1148,'BK06'!$X$9:$Y$1196,2,0),""),AD1148)</f>
        <v/>
      </c>
      <c r="AK1148" s="49" t="str">
        <f>IFERROR(VLOOKUP(AH1148,'BK06'!$X$9:$Z$1164,3,0),"")</f>
        <v/>
      </c>
      <c r="AL1148" s="40"/>
      <c r="AM1148" s="51" t="str">
        <f t="shared" si="18"/>
        <v>QK co HDBH so 568242151 can phai dong phi 512650d vao ngay 25/5. Vui long lien he TVV de duoc ho tro thu phi!</v>
      </c>
      <c r="AN1148" s="54" t="str">
        <f t="shared" si="5"/>
        <v>0934362928</v>
      </c>
    </row>
    <row r="1149" spans="1:40" ht="13.5" customHeight="1">
      <c r="A1149" s="25">
        <v>1144</v>
      </c>
      <c r="B1149" s="28" t="s">
        <v>74</v>
      </c>
      <c r="C1149" s="28"/>
      <c r="D1149" s="32" t="s">
        <v>80</v>
      </c>
      <c r="E1149" s="28" t="s">
        <v>82</v>
      </c>
      <c r="F1149" s="32" t="s">
        <v>7749</v>
      </c>
      <c r="G1149" s="28" t="s">
        <v>98</v>
      </c>
      <c r="H1149" s="32"/>
      <c r="I1149" s="28" t="s">
        <v>96</v>
      </c>
      <c r="J1149" s="32" t="s">
        <v>4733</v>
      </c>
      <c r="K1149" s="28" t="s">
        <v>4734</v>
      </c>
      <c r="L1149" s="28" t="s">
        <v>89</v>
      </c>
      <c r="M1149" s="34">
        <v>41054</v>
      </c>
      <c r="N1149" s="34"/>
      <c r="O1149" s="28" t="s">
        <v>10737</v>
      </c>
      <c r="P1149" s="28" t="s">
        <v>10738</v>
      </c>
      <c r="Q1149" s="28" t="s">
        <v>10303</v>
      </c>
      <c r="R1149" s="28"/>
      <c r="S1149" s="28"/>
      <c r="T1149" s="28" t="s">
        <v>10739</v>
      </c>
      <c r="U1149" s="28" t="s">
        <v>10740</v>
      </c>
      <c r="V1149" s="28"/>
      <c r="W1149" s="34">
        <v>43612</v>
      </c>
      <c r="X1149" s="34">
        <v>43642</v>
      </c>
      <c r="Y1149" s="36">
        <v>513105</v>
      </c>
      <c r="Z1149" s="36"/>
      <c r="AA1149" s="34"/>
      <c r="AB1149" s="32"/>
      <c r="AC1149" s="36"/>
      <c r="AD1149" s="36"/>
      <c r="AE1149" s="28" t="s">
        <v>95</v>
      </c>
      <c r="AF1149" s="40">
        <f t="shared" si="0"/>
        <v>27</v>
      </c>
      <c r="AG1149" s="40">
        <f t="shared" si="1"/>
        <v>5</v>
      </c>
      <c r="AH1149" s="40" t="str">
        <f t="shared" si="2"/>
        <v>568205901275</v>
      </c>
      <c r="AI1149" s="44" t="str">
        <f t="shared" si="3"/>
        <v/>
      </c>
      <c r="AJ1149" s="47" t="str">
        <f>IF(AD1149&lt;10000,IFERROR(VLOOKUP(AH1149,'BK06'!$X$9:$Y$1196,2,0),""),AD1149)</f>
        <v/>
      </c>
      <c r="AK1149" s="49" t="str">
        <f>IFERROR(VLOOKUP(AH1149,'BK06'!$X$9:$Z$1164,3,0),"")</f>
        <v/>
      </c>
      <c r="AL1149" s="40"/>
      <c r="AM1149" s="51" t="str">
        <f t="shared" si="18"/>
        <v>QK co HDBH so 568205901 can phai dong phi 513105d vao ngay 27/5. Vui long lien he TVV de duoc ho tro thu phi!</v>
      </c>
      <c r="AN1149" s="54" t="str">
        <f t="shared" si="5"/>
        <v>01683558805</v>
      </c>
    </row>
    <row r="1150" spans="1:40" ht="13.5" customHeight="1">
      <c r="A1150" s="25">
        <v>1145</v>
      </c>
      <c r="B1150" s="28" t="s">
        <v>74</v>
      </c>
      <c r="C1150" s="28"/>
      <c r="D1150" s="32" t="s">
        <v>80</v>
      </c>
      <c r="E1150" s="28" t="s">
        <v>82</v>
      </c>
      <c r="F1150" s="32" t="s">
        <v>7749</v>
      </c>
      <c r="G1150" s="28" t="s">
        <v>98</v>
      </c>
      <c r="H1150" s="32"/>
      <c r="I1150" s="28" t="s">
        <v>96</v>
      </c>
      <c r="J1150" s="32" t="s">
        <v>4733</v>
      </c>
      <c r="K1150" s="28" t="s">
        <v>4734</v>
      </c>
      <c r="L1150" s="28" t="s">
        <v>89</v>
      </c>
      <c r="M1150" s="34">
        <v>41054</v>
      </c>
      <c r="N1150" s="34"/>
      <c r="O1150" s="28" t="s">
        <v>10741</v>
      </c>
      <c r="P1150" s="28" t="s">
        <v>10742</v>
      </c>
      <c r="Q1150" s="28" t="s">
        <v>10743</v>
      </c>
      <c r="R1150" s="28"/>
      <c r="S1150" s="28"/>
      <c r="T1150" s="28" t="s">
        <v>10744</v>
      </c>
      <c r="U1150" s="28" t="s">
        <v>10745</v>
      </c>
      <c r="V1150" s="28"/>
      <c r="W1150" s="34">
        <v>43612</v>
      </c>
      <c r="X1150" s="34">
        <v>43642</v>
      </c>
      <c r="Y1150" s="36">
        <v>500000</v>
      </c>
      <c r="Z1150" s="36"/>
      <c r="AA1150" s="34"/>
      <c r="AB1150" s="32"/>
      <c r="AC1150" s="36"/>
      <c r="AD1150" s="36"/>
      <c r="AE1150" s="28" t="s">
        <v>95</v>
      </c>
      <c r="AF1150" s="40">
        <f t="shared" si="0"/>
        <v>27</v>
      </c>
      <c r="AG1150" s="40">
        <f t="shared" si="1"/>
        <v>5</v>
      </c>
      <c r="AH1150" s="40" t="str">
        <f t="shared" si="2"/>
        <v>568294279275</v>
      </c>
      <c r="AI1150" s="44" t="str">
        <f t="shared" si="3"/>
        <v/>
      </c>
      <c r="AJ1150" s="47" t="str">
        <f>IF(AD1150&lt;10000,IFERROR(VLOOKUP(AH1150,'BK06'!$X$9:$Y$1196,2,0),""),AD1150)</f>
        <v/>
      </c>
      <c r="AK1150" s="49" t="str">
        <f>IFERROR(VLOOKUP(AH1150,'BK06'!$X$9:$Z$1164,3,0),"")</f>
        <v/>
      </c>
      <c r="AL1150" s="40"/>
      <c r="AM1150" s="51" t="str">
        <f t="shared" si="18"/>
        <v>QK co HDBH so 568294279 can phai dong phi 500000d vao ngay 27/5. Vui long lien he TVV de duoc ho tro thu phi!</v>
      </c>
      <c r="AN1150" s="54" t="str">
        <f t="shared" si="5"/>
        <v>0904 181 951</v>
      </c>
    </row>
    <row r="1151" spans="1:40" ht="13.5" customHeight="1">
      <c r="A1151" s="25">
        <v>1146</v>
      </c>
      <c r="B1151" s="28" t="s">
        <v>74</v>
      </c>
      <c r="C1151" s="28"/>
      <c r="D1151" s="32" t="s">
        <v>80</v>
      </c>
      <c r="E1151" s="28" t="s">
        <v>82</v>
      </c>
      <c r="F1151" s="32" t="s">
        <v>7749</v>
      </c>
      <c r="G1151" s="28" t="s">
        <v>98</v>
      </c>
      <c r="H1151" s="32"/>
      <c r="I1151" s="28" t="s">
        <v>96</v>
      </c>
      <c r="J1151" s="32" t="s">
        <v>4733</v>
      </c>
      <c r="K1151" s="28" t="s">
        <v>4734</v>
      </c>
      <c r="L1151" s="28" t="s">
        <v>89</v>
      </c>
      <c r="M1151" s="34">
        <v>41054</v>
      </c>
      <c r="N1151" s="34"/>
      <c r="O1151" s="28" t="s">
        <v>10746</v>
      </c>
      <c r="P1151" s="28" t="s">
        <v>10747</v>
      </c>
      <c r="Q1151" s="28" t="s">
        <v>10748</v>
      </c>
      <c r="R1151" s="28"/>
      <c r="S1151" s="28"/>
      <c r="T1151" s="28" t="s">
        <v>10749</v>
      </c>
      <c r="U1151" s="28" t="s">
        <v>10750</v>
      </c>
      <c r="V1151" s="28"/>
      <c r="W1151" s="34">
        <v>43613</v>
      </c>
      <c r="X1151" s="34">
        <v>43643</v>
      </c>
      <c r="Y1151" s="36">
        <v>515550</v>
      </c>
      <c r="Z1151" s="36"/>
      <c r="AA1151" s="34"/>
      <c r="AB1151" s="32"/>
      <c r="AC1151" s="36"/>
      <c r="AD1151" s="36"/>
      <c r="AE1151" s="28" t="s">
        <v>95</v>
      </c>
      <c r="AF1151" s="40">
        <f t="shared" si="0"/>
        <v>28</v>
      </c>
      <c r="AG1151" s="40">
        <f t="shared" si="1"/>
        <v>5</v>
      </c>
      <c r="AH1151" s="40" t="str">
        <f t="shared" si="2"/>
        <v>568358514285</v>
      </c>
      <c r="AI1151" s="44" t="str">
        <f t="shared" si="3"/>
        <v/>
      </c>
      <c r="AJ1151" s="47" t="str">
        <f>IF(AD1151&lt;10000,IFERROR(VLOOKUP(AH1151,'BK06'!$X$9:$Y$1196,2,0),""),AD1151)</f>
        <v/>
      </c>
      <c r="AK1151" s="49" t="str">
        <f>IFERROR(VLOOKUP(AH1151,'BK06'!$X$9:$Z$1164,3,0),"")</f>
        <v/>
      </c>
      <c r="AL1151" s="40"/>
      <c r="AM1151" s="51" t="str">
        <f t="shared" si="18"/>
        <v>QK co HDBH so 568358514 can phai dong phi 515550d vao ngay 28/5. Vui long lien he TVV de duoc ho tro thu phi!</v>
      </c>
      <c r="AN1151" s="54" t="str">
        <f t="shared" si="5"/>
        <v>0902060438</v>
      </c>
    </row>
    <row r="1152" spans="1:40" ht="13.5" customHeight="1">
      <c r="A1152" s="25">
        <v>1147</v>
      </c>
      <c r="B1152" s="28" t="s">
        <v>74</v>
      </c>
      <c r="C1152" s="28"/>
      <c r="D1152" s="32" t="s">
        <v>80</v>
      </c>
      <c r="E1152" s="28" t="s">
        <v>82</v>
      </c>
      <c r="F1152" s="32" t="s">
        <v>7749</v>
      </c>
      <c r="G1152" s="28" t="s">
        <v>98</v>
      </c>
      <c r="H1152" s="32"/>
      <c r="I1152" s="28" t="s">
        <v>96</v>
      </c>
      <c r="J1152" s="32" t="s">
        <v>4733</v>
      </c>
      <c r="K1152" s="28" t="s">
        <v>4734</v>
      </c>
      <c r="L1152" s="28" t="s">
        <v>89</v>
      </c>
      <c r="M1152" s="34">
        <v>41054</v>
      </c>
      <c r="N1152" s="34"/>
      <c r="O1152" s="28" t="s">
        <v>10751</v>
      </c>
      <c r="P1152" s="28" t="s">
        <v>10752</v>
      </c>
      <c r="Q1152" s="28" t="s">
        <v>10427</v>
      </c>
      <c r="R1152" s="28"/>
      <c r="S1152" s="28"/>
      <c r="T1152" s="28" t="s">
        <v>10753</v>
      </c>
      <c r="U1152" s="28" t="s">
        <v>10754</v>
      </c>
      <c r="V1152" s="28"/>
      <c r="W1152" s="34">
        <v>43614</v>
      </c>
      <c r="X1152" s="34">
        <v>43705</v>
      </c>
      <c r="Y1152" s="36">
        <v>3083274</v>
      </c>
      <c r="Z1152" s="36"/>
      <c r="AA1152" s="34"/>
      <c r="AB1152" s="32"/>
      <c r="AC1152" s="36"/>
      <c r="AD1152" s="36"/>
      <c r="AE1152" s="28" t="s">
        <v>95</v>
      </c>
      <c r="AF1152" s="40">
        <f t="shared" si="0"/>
        <v>29</v>
      </c>
      <c r="AG1152" s="40">
        <f t="shared" si="1"/>
        <v>5</v>
      </c>
      <c r="AH1152" s="40" t="str">
        <f t="shared" si="2"/>
        <v>568320671295</v>
      </c>
      <c r="AI1152" s="44" t="str">
        <f t="shared" si="3"/>
        <v/>
      </c>
      <c r="AJ1152" s="47" t="str">
        <f>IF(AD1152&lt;10000,IFERROR(VLOOKUP(AH1152,'BK06'!$X$9:$Y$1196,2,0),""),AD1152)</f>
        <v/>
      </c>
      <c r="AK1152" s="49" t="str">
        <f>IFERROR(VLOOKUP(AH1152,'BK06'!$X$9:$Z$1164,3,0),"")</f>
        <v/>
      </c>
      <c r="AL1152" s="40"/>
      <c r="AM1152" s="51" t="str">
        <f t="shared" si="18"/>
        <v>QK co HDBH so 568320671 can phai dong phi 3083274d vao ngay 29/5. Vui long lien he TVV de duoc ho tro thu phi!</v>
      </c>
      <c r="AN1152" s="54" t="str">
        <f t="shared" si="5"/>
        <v>0989 535 545</v>
      </c>
    </row>
    <row r="1153" spans="1:40" ht="13.5" customHeight="1">
      <c r="A1153" s="25">
        <v>1148</v>
      </c>
      <c r="B1153" s="28" t="s">
        <v>74</v>
      </c>
      <c r="C1153" s="28"/>
      <c r="D1153" s="32" t="s">
        <v>80</v>
      </c>
      <c r="E1153" s="28" t="s">
        <v>82</v>
      </c>
      <c r="F1153" s="32" t="s">
        <v>7749</v>
      </c>
      <c r="G1153" s="28" t="s">
        <v>98</v>
      </c>
      <c r="H1153" s="32"/>
      <c r="I1153" s="28" t="s">
        <v>96</v>
      </c>
      <c r="J1153" s="32" t="s">
        <v>4733</v>
      </c>
      <c r="K1153" s="28" t="s">
        <v>4734</v>
      </c>
      <c r="L1153" s="28" t="s">
        <v>89</v>
      </c>
      <c r="M1153" s="34">
        <v>41054</v>
      </c>
      <c r="N1153" s="34"/>
      <c r="O1153" s="28" t="s">
        <v>10755</v>
      </c>
      <c r="P1153" s="28" t="s">
        <v>10756</v>
      </c>
      <c r="Q1153" s="28" t="s">
        <v>10757</v>
      </c>
      <c r="R1153" s="28"/>
      <c r="S1153" s="28"/>
      <c r="T1153" s="28" t="s">
        <v>10758</v>
      </c>
      <c r="U1153" s="28" t="s">
        <v>10759</v>
      </c>
      <c r="V1153" s="28"/>
      <c r="W1153" s="34">
        <v>43614</v>
      </c>
      <c r="X1153" s="34">
        <v>43644</v>
      </c>
      <c r="Y1153" s="36">
        <v>512363</v>
      </c>
      <c r="Z1153" s="36"/>
      <c r="AA1153" s="34"/>
      <c r="AB1153" s="32"/>
      <c r="AC1153" s="36"/>
      <c r="AD1153" s="36"/>
      <c r="AE1153" s="28" t="s">
        <v>95</v>
      </c>
      <c r="AF1153" s="40">
        <f t="shared" si="0"/>
        <v>29</v>
      </c>
      <c r="AG1153" s="40">
        <f t="shared" si="1"/>
        <v>5</v>
      </c>
      <c r="AH1153" s="40" t="str">
        <f t="shared" si="2"/>
        <v>568472117295</v>
      </c>
      <c r="AI1153" s="44" t="str">
        <f t="shared" si="3"/>
        <v/>
      </c>
      <c r="AJ1153" s="47" t="str">
        <f>IF(AD1153&lt;10000,IFERROR(VLOOKUP(AH1153,'BK06'!$X$9:$Y$1196,2,0),""),AD1153)</f>
        <v/>
      </c>
      <c r="AK1153" s="49" t="str">
        <f>IFERROR(VLOOKUP(AH1153,'BK06'!$X$9:$Z$1164,3,0),"")</f>
        <v/>
      </c>
      <c r="AL1153" s="40"/>
      <c r="AM1153" s="51" t="str">
        <f t="shared" si="18"/>
        <v>QK co HDBH so 568472117 can phai dong phi 512363d vao ngay 29/5. Vui long lien he TVV de duoc ho tro thu phi!</v>
      </c>
      <c r="AN1153" s="54" t="str">
        <f t="shared" si="5"/>
        <v>0973668158</v>
      </c>
    </row>
    <row r="1154" spans="1:40" ht="13.5" customHeight="1">
      <c r="A1154" s="25">
        <v>1149</v>
      </c>
      <c r="B1154" s="28" t="s">
        <v>74</v>
      </c>
      <c r="C1154" s="28"/>
      <c r="D1154" s="32" t="s">
        <v>80</v>
      </c>
      <c r="E1154" s="28" t="s">
        <v>82</v>
      </c>
      <c r="F1154" s="32" t="s">
        <v>7749</v>
      </c>
      <c r="G1154" s="28" t="s">
        <v>98</v>
      </c>
      <c r="H1154" s="32"/>
      <c r="I1154" s="28" t="s">
        <v>96</v>
      </c>
      <c r="J1154" s="32" t="s">
        <v>4733</v>
      </c>
      <c r="K1154" s="28" t="s">
        <v>4734</v>
      </c>
      <c r="L1154" s="28" t="s">
        <v>89</v>
      </c>
      <c r="M1154" s="34">
        <v>41054</v>
      </c>
      <c r="N1154" s="34"/>
      <c r="O1154" s="28" t="s">
        <v>10760</v>
      </c>
      <c r="P1154" s="28" t="s">
        <v>10761</v>
      </c>
      <c r="Q1154" s="28" t="s">
        <v>10762</v>
      </c>
      <c r="R1154" s="28" t="s">
        <v>10763</v>
      </c>
      <c r="S1154" s="28"/>
      <c r="T1154" s="28" t="s">
        <v>10764</v>
      </c>
      <c r="U1154" s="28" t="s">
        <v>10765</v>
      </c>
      <c r="V1154" s="28"/>
      <c r="W1154" s="34">
        <v>43615</v>
      </c>
      <c r="X1154" s="34">
        <v>43645</v>
      </c>
      <c r="Y1154" s="36">
        <v>513105</v>
      </c>
      <c r="Z1154" s="36"/>
      <c r="AA1154" s="34"/>
      <c r="AB1154" s="32"/>
      <c r="AC1154" s="36"/>
      <c r="AD1154" s="36"/>
      <c r="AE1154" s="28" t="s">
        <v>95</v>
      </c>
      <c r="AF1154" s="40">
        <f t="shared" si="0"/>
        <v>30</v>
      </c>
      <c r="AG1154" s="40">
        <f t="shared" si="1"/>
        <v>5</v>
      </c>
      <c r="AH1154" s="40" t="str">
        <f t="shared" si="2"/>
        <v>569000289305</v>
      </c>
      <c r="AI1154" s="44" t="str">
        <f t="shared" si="3"/>
        <v/>
      </c>
      <c r="AJ1154" s="47" t="str">
        <f>IF(AD1154&lt;10000,IFERROR(VLOOKUP(AH1154,'BK06'!$X$9:$Y$1196,2,0),""),AD1154)</f>
        <v/>
      </c>
      <c r="AK1154" s="49" t="str">
        <f>IFERROR(VLOOKUP(AH1154,'BK06'!$X$9:$Z$1164,3,0),"")</f>
        <v/>
      </c>
      <c r="AL1154" s="40"/>
      <c r="AM1154" s="51" t="str">
        <f t="shared" si="18"/>
        <v>QK co HDBH so 569000289 can phai dong phi 513105d vao ngay 30/5. Vui long lien he TVV de duoc ho tro thu phi!</v>
      </c>
      <c r="AN1154" s="54" t="str">
        <f t="shared" si="5"/>
        <v>0123393423901687278720</v>
      </c>
    </row>
    <row r="1155" spans="1:40" ht="13.5" customHeight="1">
      <c r="A1155" s="25">
        <v>1150</v>
      </c>
      <c r="B1155" s="28" t="s">
        <v>74</v>
      </c>
      <c r="C1155" s="28"/>
      <c r="D1155" s="32" t="s">
        <v>80</v>
      </c>
      <c r="E1155" s="28" t="s">
        <v>82</v>
      </c>
      <c r="F1155" s="32" t="s">
        <v>7749</v>
      </c>
      <c r="G1155" s="28" t="s">
        <v>98</v>
      </c>
      <c r="H1155" s="32"/>
      <c r="I1155" s="28" t="s">
        <v>96</v>
      </c>
      <c r="J1155" s="32" t="s">
        <v>4733</v>
      </c>
      <c r="K1155" s="28" t="s">
        <v>4734</v>
      </c>
      <c r="L1155" s="28" t="s">
        <v>89</v>
      </c>
      <c r="M1155" s="34">
        <v>41054</v>
      </c>
      <c r="N1155" s="34"/>
      <c r="O1155" s="28" t="s">
        <v>10766</v>
      </c>
      <c r="P1155" s="28" t="s">
        <v>10767</v>
      </c>
      <c r="Q1155" s="28" t="s">
        <v>10029</v>
      </c>
      <c r="R1155" s="28"/>
      <c r="S1155" s="28"/>
      <c r="T1155" s="28" t="s">
        <v>10768</v>
      </c>
      <c r="U1155" s="28" t="s">
        <v>10769</v>
      </c>
      <c r="V1155" s="28"/>
      <c r="W1155" s="34">
        <v>43615</v>
      </c>
      <c r="X1155" s="34">
        <v>43645</v>
      </c>
      <c r="Y1155" s="36">
        <v>509503</v>
      </c>
      <c r="Z1155" s="36"/>
      <c r="AA1155" s="34"/>
      <c r="AB1155" s="32"/>
      <c r="AC1155" s="36"/>
      <c r="AD1155" s="36"/>
      <c r="AE1155" s="28" t="s">
        <v>95</v>
      </c>
      <c r="AF1155" s="40">
        <f t="shared" si="0"/>
        <v>30</v>
      </c>
      <c r="AG1155" s="40">
        <f t="shared" si="1"/>
        <v>5</v>
      </c>
      <c r="AH1155" s="40" t="str">
        <f t="shared" si="2"/>
        <v>568438284305</v>
      </c>
      <c r="AI1155" s="44" t="str">
        <f t="shared" si="3"/>
        <v/>
      </c>
      <c r="AJ1155" s="47" t="str">
        <f>IF(AD1155&lt;10000,IFERROR(VLOOKUP(AH1155,'BK06'!$X$9:$Y$1196,2,0),""),AD1155)</f>
        <v/>
      </c>
      <c r="AK1155" s="49" t="str">
        <f>IFERROR(VLOOKUP(AH1155,'BK06'!$X$9:$Z$1164,3,0),"")</f>
        <v/>
      </c>
      <c r="AL1155" s="40"/>
      <c r="AM1155" s="51" t="str">
        <f t="shared" si="18"/>
        <v>QK co HDBH so 568438284 can phai dong phi 509503d vao ngay 30/5. Vui long lien he TVV de duoc ho tro thu phi!</v>
      </c>
      <c r="AN1155" s="54" t="str">
        <f t="shared" si="5"/>
        <v>0979363222</v>
      </c>
    </row>
    <row r="1156" spans="1:40" ht="13.5" customHeight="1">
      <c r="A1156" s="25">
        <v>1151</v>
      </c>
      <c r="B1156" s="28" t="s">
        <v>74</v>
      </c>
      <c r="C1156" s="28"/>
      <c r="D1156" s="32" t="s">
        <v>80</v>
      </c>
      <c r="E1156" s="28" t="s">
        <v>82</v>
      </c>
      <c r="F1156" s="32" t="s">
        <v>7749</v>
      </c>
      <c r="G1156" s="28" t="s">
        <v>98</v>
      </c>
      <c r="H1156" s="32"/>
      <c r="I1156" s="28" t="s">
        <v>96</v>
      </c>
      <c r="J1156" s="32" t="s">
        <v>251</v>
      </c>
      <c r="K1156" s="28" t="s">
        <v>250</v>
      </c>
      <c r="L1156" s="28" t="s">
        <v>4718</v>
      </c>
      <c r="M1156" s="34">
        <v>41220</v>
      </c>
      <c r="N1156" s="34"/>
      <c r="O1156" s="28" t="s">
        <v>10770</v>
      </c>
      <c r="P1156" s="28" t="s">
        <v>885</v>
      </c>
      <c r="Q1156" s="28" t="s">
        <v>9635</v>
      </c>
      <c r="R1156" s="28"/>
      <c r="S1156" s="28"/>
      <c r="T1156" s="28" t="s">
        <v>10771</v>
      </c>
      <c r="U1156" s="28" t="s">
        <v>10772</v>
      </c>
      <c r="V1156" s="28"/>
      <c r="W1156" s="34">
        <v>43550</v>
      </c>
      <c r="X1156" s="34">
        <v>43733</v>
      </c>
      <c r="Y1156" s="36">
        <v>3059838</v>
      </c>
      <c r="Z1156" s="36"/>
      <c r="AA1156" s="34"/>
      <c r="AB1156" s="32"/>
      <c r="AC1156" s="36">
        <v>3059838</v>
      </c>
      <c r="AD1156" s="36"/>
      <c r="AE1156" s="28" t="s">
        <v>95</v>
      </c>
      <c r="AF1156" s="40">
        <f t="shared" si="0"/>
        <v>26</v>
      </c>
      <c r="AG1156" s="40">
        <f t="shared" si="1"/>
        <v>3</v>
      </c>
      <c r="AH1156" s="40" t="str">
        <f t="shared" si="2"/>
        <v>568294311263</v>
      </c>
      <c r="AI1156" s="44">
        <f t="shared" si="3"/>
        <v>3059838</v>
      </c>
      <c r="AJ1156" s="47" t="str">
        <f>IF(AD1156&lt;10000,IFERROR(VLOOKUP(AH1156,'BK06'!$X$9:$Y$1196,2,0),""),AD1156)</f>
        <v/>
      </c>
      <c r="AK1156" s="49" t="str">
        <f>IFERROR(VLOOKUP(AH1156,'BK06'!$X$9:$Z$1164,3,0),"")</f>
        <v/>
      </c>
      <c r="AL1156" s="40"/>
      <c r="AM1156" s="51" t="str">
        <f t="shared" si="18"/>
        <v>QK co HDBH so 568294311 can phai dong phi 3059838d vao ngay 26/3. Vui long lien he TVV de duoc ho tro thu phi!</v>
      </c>
      <c r="AN1156" s="54" t="str">
        <f t="shared" si="5"/>
        <v>01656 797 266</v>
      </c>
    </row>
    <row r="1157" spans="1:40" ht="13.5" customHeight="1">
      <c r="A1157" s="25">
        <v>1152</v>
      </c>
      <c r="B1157" s="28" t="s">
        <v>74</v>
      </c>
      <c r="C1157" s="28"/>
      <c r="D1157" s="32" t="s">
        <v>80</v>
      </c>
      <c r="E1157" s="28" t="s">
        <v>82</v>
      </c>
      <c r="F1157" s="32" t="s">
        <v>7749</v>
      </c>
      <c r="G1157" s="28" t="s">
        <v>98</v>
      </c>
      <c r="H1157" s="32"/>
      <c r="I1157" s="28" t="s">
        <v>96</v>
      </c>
      <c r="J1157" s="32" t="s">
        <v>251</v>
      </c>
      <c r="K1157" s="28" t="s">
        <v>250</v>
      </c>
      <c r="L1157" s="28" t="s">
        <v>4718</v>
      </c>
      <c r="M1157" s="34">
        <v>41220</v>
      </c>
      <c r="N1157" s="34"/>
      <c r="O1157" s="28" t="s">
        <v>256</v>
      </c>
      <c r="P1157" s="28" t="s">
        <v>257</v>
      </c>
      <c r="Q1157" s="28" t="s">
        <v>10075</v>
      </c>
      <c r="R1157" s="28"/>
      <c r="S1157" s="28"/>
      <c r="T1157" s="28" t="s">
        <v>10773</v>
      </c>
      <c r="U1157" s="28" t="s">
        <v>254</v>
      </c>
      <c r="V1157" s="28"/>
      <c r="W1157" s="34">
        <v>43551</v>
      </c>
      <c r="X1157" s="34">
        <v>43734</v>
      </c>
      <c r="Y1157" s="36">
        <v>3078630</v>
      </c>
      <c r="Z1157" s="36">
        <v>3078630</v>
      </c>
      <c r="AA1157" s="34">
        <v>43608</v>
      </c>
      <c r="AB1157" s="32"/>
      <c r="AC1157" s="36">
        <v>3078630</v>
      </c>
      <c r="AD1157" s="36"/>
      <c r="AE1157" s="28" t="s">
        <v>95</v>
      </c>
      <c r="AF1157" s="40">
        <f t="shared" si="0"/>
        <v>27</v>
      </c>
      <c r="AG1157" s="40">
        <f t="shared" si="1"/>
        <v>3</v>
      </c>
      <c r="AH1157" s="40" t="str">
        <f t="shared" si="2"/>
        <v>568370395273</v>
      </c>
      <c r="AI1157" s="44">
        <f t="shared" si="3"/>
        <v>3078630</v>
      </c>
      <c r="AJ1157" s="47">
        <f>IF(AD1157&lt;10000,IFERROR(VLOOKUP(AH1157,'BK06'!$X$9:$Y$1196,2,0),""),AD1157)</f>
        <v>3078630</v>
      </c>
      <c r="AK1157" s="49" t="str">
        <f>IFERROR(VLOOKUP(AH1157,'BK06'!$X$9:$Z$1164,3,0),"")</f>
        <v>AC/018P-0348444</v>
      </c>
      <c r="AL1157" s="40"/>
      <c r="AM1157" s="51" t="str">
        <f t="shared" si="18"/>
        <v>QK co HDBH so 568370395 can phai dong phi 3078630d vao ngay 27/3. Vui long lien he TVV de duoc ho tro thu phi!</v>
      </c>
      <c r="AN1157" s="54" t="str">
        <f t="shared" si="5"/>
        <v>01666132466</v>
      </c>
    </row>
    <row r="1158" spans="1:40" ht="13.5" customHeight="1">
      <c r="A1158" s="25">
        <v>1153</v>
      </c>
      <c r="B1158" s="28" t="s">
        <v>74</v>
      </c>
      <c r="C1158" s="28"/>
      <c r="D1158" s="32" t="s">
        <v>80</v>
      </c>
      <c r="E1158" s="28" t="s">
        <v>82</v>
      </c>
      <c r="F1158" s="32" t="s">
        <v>7749</v>
      </c>
      <c r="G1158" s="28" t="s">
        <v>98</v>
      </c>
      <c r="H1158" s="32"/>
      <c r="I1158" s="28" t="s">
        <v>96</v>
      </c>
      <c r="J1158" s="32" t="s">
        <v>251</v>
      </c>
      <c r="K1158" s="28" t="s">
        <v>250</v>
      </c>
      <c r="L1158" s="28" t="s">
        <v>4718</v>
      </c>
      <c r="M1158" s="34">
        <v>41220</v>
      </c>
      <c r="N1158" s="34"/>
      <c r="O1158" s="28" t="s">
        <v>266</v>
      </c>
      <c r="P1158" s="28" t="s">
        <v>267</v>
      </c>
      <c r="Q1158" s="28" t="s">
        <v>9600</v>
      </c>
      <c r="R1158" s="28"/>
      <c r="S1158" s="28"/>
      <c r="T1158" s="28" t="s">
        <v>10774</v>
      </c>
      <c r="U1158" s="28" t="s">
        <v>265</v>
      </c>
      <c r="V1158" s="28"/>
      <c r="W1158" s="34">
        <v>43552</v>
      </c>
      <c r="X1158" s="34">
        <v>43643</v>
      </c>
      <c r="Y1158" s="36">
        <v>2007504</v>
      </c>
      <c r="Z1158" s="36">
        <v>2007504</v>
      </c>
      <c r="AA1158" s="34">
        <v>43608</v>
      </c>
      <c r="AB1158" s="32"/>
      <c r="AC1158" s="36">
        <v>2007504</v>
      </c>
      <c r="AD1158" s="36"/>
      <c r="AE1158" s="28" t="s">
        <v>95</v>
      </c>
      <c r="AF1158" s="40">
        <f t="shared" si="0"/>
        <v>28</v>
      </c>
      <c r="AG1158" s="40">
        <f t="shared" si="1"/>
        <v>3</v>
      </c>
      <c r="AH1158" s="40" t="str">
        <f t="shared" si="2"/>
        <v>568259179283</v>
      </c>
      <c r="AI1158" s="44">
        <f t="shared" si="3"/>
        <v>2007504</v>
      </c>
      <c r="AJ1158" s="47">
        <f>IF(AD1158&lt;10000,IFERROR(VLOOKUP(AH1158,'BK06'!$X$9:$Y$1196,2,0),""),AD1158)</f>
        <v>2007504</v>
      </c>
      <c r="AK1158" s="49" t="str">
        <f>IFERROR(VLOOKUP(AH1158,'BK06'!$X$9:$Z$1164,3,0),"")</f>
        <v>AC/018P-0348445</v>
      </c>
      <c r="AL1158" s="40"/>
      <c r="AM1158" s="51" t="str">
        <f t="shared" si="18"/>
        <v>QK co HDBH so 568259179 can phai dong phi 2007504d vao ngay 28/3. Vui long lien he TVV de duoc ho tro thu phi!</v>
      </c>
      <c r="AN1158" s="54" t="str">
        <f t="shared" si="5"/>
        <v>01664816168</v>
      </c>
    </row>
    <row r="1159" spans="1:40" ht="13.5" customHeight="1">
      <c r="A1159" s="25">
        <v>1154</v>
      </c>
      <c r="B1159" s="28" t="s">
        <v>74</v>
      </c>
      <c r="C1159" s="28"/>
      <c r="D1159" s="32" t="s">
        <v>80</v>
      </c>
      <c r="E1159" s="28" t="s">
        <v>82</v>
      </c>
      <c r="F1159" s="32" t="s">
        <v>7749</v>
      </c>
      <c r="G1159" s="28" t="s">
        <v>98</v>
      </c>
      <c r="H1159" s="32"/>
      <c r="I1159" s="28" t="s">
        <v>96</v>
      </c>
      <c r="J1159" s="32" t="s">
        <v>251</v>
      </c>
      <c r="K1159" s="28" t="s">
        <v>250</v>
      </c>
      <c r="L1159" s="28" t="s">
        <v>4718</v>
      </c>
      <c r="M1159" s="34">
        <v>41220</v>
      </c>
      <c r="N1159" s="34"/>
      <c r="O1159" s="28" t="s">
        <v>10775</v>
      </c>
      <c r="P1159" s="28" t="s">
        <v>10776</v>
      </c>
      <c r="Q1159" s="28" t="s">
        <v>10777</v>
      </c>
      <c r="R1159" s="28"/>
      <c r="S1159" s="28"/>
      <c r="T1159" s="28" t="s">
        <v>10778</v>
      </c>
      <c r="U1159" s="28" t="s">
        <v>10779</v>
      </c>
      <c r="V1159" s="28"/>
      <c r="W1159" s="34">
        <v>43590</v>
      </c>
      <c r="X1159" s="34">
        <v>43773</v>
      </c>
      <c r="Y1159" s="36">
        <v>3099267</v>
      </c>
      <c r="Z1159" s="36"/>
      <c r="AA1159" s="34"/>
      <c r="AB1159" s="32"/>
      <c r="AC1159" s="36">
        <v>3099267</v>
      </c>
      <c r="AD1159" s="36"/>
      <c r="AE1159" s="28" t="s">
        <v>95</v>
      </c>
      <c r="AF1159" s="40">
        <f t="shared" si="0"/>
        <v>5</v>
      </c>
      <c r="AG1159" s="40">
        <f t="shared" si="1"/>
        <v>5</v>
      </c>
      <c r="AH1159" s="40" t="str">
        <f t="shared" si="2"/>
        <v>56831100155</v>
      </c>
      <c r="AI1159" s="44">
        <f t="shared" si="3"/>
        <v>3099267</v>
      </c>
      <c r="AJ1159" s="47" t="str">
        <f>IF(AD1159&lt;10000,IFERROR(VLOOKUP(AH1159,'BK06'!$X$9:$Y$1196,2,0),""),AD1159)</f>
        <v/>
      </c>
      <c r="AK1159" s="49" t="str">
        <f>IFERROR(VLOOKUP(AH1159,'BK06'!$X$9:$Z$1164,3,0),"")</f>
        <v/>
      </c>
      <c r="AL1159" s="40"/>
      <c r="AM1159" s="51" t="str">
        <f t="shared" si="18"/>
        <v>QK co HDBH so 568311001 can phai dong phi 3099267d vao ngay 5/5. Vui long lien he TVV de duoc ho tro thu phi!</v>
      </c>
      <c r="AN1159" s="54" t="str">
        <f t="shared" si="5"/>
        <v>01234 781 221</v>
      </c>
    </row>
    <row r="1160" spans="1:40" ht="13.5" customHeight="1">
      <c r="A1160" s="25">
        <v>1155</v>
      </c>
      <c r="B1160" s="28" t="s">
        <v>74</v>
      </c>
      <c r="C1160" s="28"/>
      <c r="D1160" s="32" t="s">
        <v>80</v>
      </c>
      <c r="E1160" s="28" t="s">
        <v>82</v>
      </c>
      <c r="F1160" s="32" t="s">
        <v>7749</v>
      </c>
      <c r="G1160" s="28" t="s">
        <v>98</v>
      </c>
      <c r="H1160" s="32"/>
      <c r="I1160" s="28" t="s">
        <v>96</v>
      </c>
      <c r="J1160" s="32" t="s">
        <v>251</v>
      </c>
      <c r="K1160" s="28" t="s">
        <v>250</v>
      </c>
      <c r="L1160" s="28" t="s">
        <v>4718</v>
      </c>
      <c r="M1160" s="34">
        <v>41220</v>
      </c>
      <c r="N1160" s="34"/>
      <c r="O1160" s="28" t="s">
        <v>4243</v>
      </c>
      <c r="P1160" s="28" t="s">
        <v>4244</v>
      </c>
      <c r="Q1160" s="28" t="s">
        <v>9679</v>
      </c>
      <c r="R1160" s="28"/>
      <c r="S1160" s="28"/>
      <c r="T1160" s="28" t="s">
        <v>10780</v>
      </c>
      <c r="U1160" s="28" t="s">
        <v>4242</v>
      </c>
      <c r="V1160" s="28"/>
      <c r="W1160" s="34">
        <v>43591</v>
      </c>
      <c r="X1160" s="34">
        <v>43956</v>
      </c>
      <c r="Y1160" s="36">
        <v>8018112</v>
      </c>
      <c r="Z1160" s="36">
        <v>8018112</v>
      </c>
      <c r="AA1160" s="34">
        <v>43608</v>
      </c>
      <c r="AB1160" s="32"/>
      <c r="AC1160" s="36">
        <v>8018112</v>
      </c>
      <c r="AD1160" s="36"/>
      <c r="AE1160" s="28" t="s">
        <v>95</v>
      </c>
      <c r="AF1160" s="40">
        <f t="shared" si="0"/>
        <v>6</v>
      </c>
      <c r="AG1160" s="40">
        <f t="shared" si="1"/>
        <v>5</v>
      </c>
      <c r="AH1160" s="40" t="str">
        <f t="shared" si="2"/>
        <v>56877927965</v>
      </c>
      <c r="AI1160" s="44">
        <f t="shared" si="3"/>
        <v>8018112</v>
      </c>
      <c r="AJ1160" s="47">
        <f>IF(AD1160&lt;10000,IFERROR(VLOOKUP(AH1160,'BK06'!$X$9:$Y$1196,2,0),""),AD1160)</f>
        <v>8018112</v>
      </c>
      <c r="AK1160" s="49">
        <f>IFERROR(VLOOKUP(AH1160,'BK06'!$X$9:$Z$1164,3,0),"")</f>
        <v>0</v>
      </c>
      <c r="AL1160" s="40"/>
      <c r="AM1160" s="51" t="str">
        <f t="shared" si="18"/>
        <v>QK co HDBH so 568779279 can phai dong phi 8018112d vao ngay 6/5. Vui long lien he TVV de duoc ho tro thu phi!</v>
      </c>
      <c r="AN1160" s="54" t="str">
        <f t="shared" si="5"/>
        <v>0973189861</v>
      </c>
    </row>
    <row r="1161" spans="1:40" ht="13.5" customHeight="1">
      <c r="A1161" s="25">
        <v>1156</v>
      </c>
      <c r="B1161" s="28" t="s">
        <v>74</v>
      </c>
      <c r="C1161" s="28"/>
      <c r="D1161" s="32" t="s">
        <v>80</v>
      </c>
      <c r="E1161" s="28" t="s">
        <v>82</v>
      </c>
      <c r="F1161" s="32" t="s">
        <v>7749</v>
      </c>
      <c r="G1161" s="28" t="s">
        <v>98</v>
      </c>
      <c r="H1161" s="32"/>
      <c r="I1161" s="28" t="s">
        <v>96</v>
      </c>
      <c r="J1161" s="32" t="s">
        <v>251</v>
      </c>
      <c r="K1161" s="28" t="s">
        <v>250</v>
      </c>
      <c r="L1161" s="28" t="s">
        <v>4718</v>
      </c>
      <c r="M1161" s="34">
        <v>41220</v>
      </c>
      <c r="N1161" s="34"/>
      <c r="O1161" s="28" t="s">
        <v>4252</v>
      </c>
      <c r="P1161" s="28" t="s">
        <v>4253</v>
      </c>
      <c r="Q1161" s="28" t="s">
        <v>8381</v>
      </c>
      <c r="R1161" s="28"/>
      <c r="S1161" s="28"/>
      <c r="T1161" s="28" t="s">
        <v>10781</v>
      </c>
      <c r="U1161" s="28" t="s">
        <v>4251</v>
      </c>
      <c r="V1161" s="28"/>
      <c r="W1161" s="34">
        <v>43593</v>
      </c>
      <c r="X1161" s="34">
        <v>43776</v>
      </c>
      <c r="Y1161" s="36">
        <v>3122943</v>
      </c>
      <c r="Z1161" s="36">
        <v>3122943</v>
      </c>
      <c r="AA1161" s="34">
        <v>43608</v>
      </c>
      <c r="AB1161" s="32"/>
      <c r="AC1161" s="36">
        <v>3122943</v>
      </c>
      <c r="AD1161" s="36"/>
      <c r="AE1161" s="28" t="s">
        <v>95</v>
      </c>
      <c r="AF1161" s="40">
        <f t="shared" si="0"/>
        <v>8</v>
      </c>
      <c r="AG1161" s="40">
        <f t="shared" si="1"/>
        <v>5</v>
      </c>
      <c r="AH1161" s="40" t="str">
        <f t="shared" si="2"/>
        <v>56823488485</v>
      </c>
      <c r="AI1161" s="44">
        <f t="shared" si="3"/>
        <v>3122943</v>
      </c>
      <c r="AJ1161" s="47">
        <f>IF(AD1161&lt;10000,IFERROR(VLOOKUP(AH1161,'BK06'!$X$9:$Y$1196,2,0),""),AD1161)</f>
        <v>3122943</v>
      </c>
      <c r="AK1161" s="49">
        <f>IFERROR(VLOOKUP(AH1161,'BK06'!$X$9:$Z$1164,3,0),"")</f>
        <v>0</v>
      </c>
      <c r="AL1161" s="40"/>
      <c r="AM1161" s="51" t="str">
        <f t="shared" si="18"/>
        <v>QK co HDBH so 568234884 can phai dong phi 3122943d vao ngay 8/5. Vui long lien he TVV de duoc ho tro thu phi!</v>
      </c>
      <c r="AN1161" s="54" t="str">
        <f t="shared" si="5"/>
        <v>0976550413</v>
      </c>
    </row>
    <row r="1162" spans="1:40" ht="13.5" customHeight="1">
      <c r="A1162" s="25">
        <v>1157</v>
      </c>
      <c r="B1162" s="28" t="s">
        <v>74</v>
      </c>
      <c r="C1162" s="28"/>
      <c r="D1162" s="32" t="s">
        <v>80</v>
      </c>
      <c r="E1162" s="28" t="s">
        <v>82</v>
      </c>
      <c r="F1162" s="32" t="s">
        <v>7749</v>
      </c>
      <c r="G1162" s="28" t="s">
        <v>98</v>
      </c>
      <c r="H1162" s="32"/>
      <c r="I1162" s="28" t="s">
        <v>96</v>
      </c>
      <c r="J1162" s="32" t="s">
        <v>251</v>
      </c>
      <c r="K1162" s="28" t="s">
        <v>250</v>
      </c>
      <c r="L1162" s="28" t="s">
        <v>4718</v>
      </c>
      <c r="M1162" s="34">
        <v>41220</v>
      </c>
      <c r="N1162" s="34"/>
      <c r="O1162" s="28" t="s">
        <v>10782</v>
      </c>
      <c r="P1162" s="28" t="s">
        <v>10783</v>
      </c>
      <c r="Q1162" s="28" t="s">
        <v>10784</v>
      </c>
      <c r="R1162" s="28"/>
      <c r="S1162" s="28" t="s">
        <v>10785</v>
      </c>
      <c r="T1162" s="28" t="s">
        <v>10785</v>
      </c>
      <c r="U1162" s="28" t="s">
        <v>10786</v>
      </c>
      <c r="V1162" s="28"/>
      <c r="W1162" s="34">
        <v>43593</v>
      </c>
      <c r="X1162" s="34">
        <v>43776</v>
      </c>
      <c r="Y1162" s="36">
        <v>3000000</v>
      </c>
      <c r="Z1162" s="36"/>
      <c r="AA1162" s="34"/>
      <c r="AB1162" s="32"/>
      <c r="AC1162" s="36">
        <v>3000000</v>
      </c>
      <c r="AD1162" s="36"/>
      <c r="AE1162" s="28" t="s">
        <v>95</v>
      </c>
      <c r="AF1162" s="40">
        <f t="shared" si="0"/>
        <v>8</v>
      </c>
      <c r="AG1162" s="40">
        <f t="shared" si="1"/>
        <v>5</v>
      </c>
      <c r="AH1162" s="40" t="str">
        <f t="shared" si="2"/>
        <v>56936311185</v>
      </c>
      <c r="AI1162" s="44">
        <f t="shared" si="3"/>
        <v>3000000</v>
      </c>
      <c r="AJ1162" s="47" t="str">
        <f>IF(AD1162&lt;10000,IFERROR(VLOOKUP(AH1162,'BK06'!$X$9:$Y$1196,2,0),""),AD1162)</f>
        <v/>
      </c>
      <c r="AK1162" s="49" t="str">
        <f>IFERROR(VLOOKUP(AH1162,'BK06'!$X$9:$Z$1164,3,0),"")</f>
        <v/>
      </c>
      <c r="AL1162" s="40"/>
      <c r="AM1162" s="51" t="str">
        <f t="shared" si="18"/>
        <v>QK co HDBH so 569363111 can phai dong phi 3000000d vao ngay 8/5. Vui long lien he TVV de duoc ho tro thu phi!</v>
      </c>
      <c r="AN1162" s="54" t="str">
        <f t="shared" si="5"/>
        <v>03567978980356797898</v>
      </c>
    </row>
    <row r="1163" spans="1:40" ht="13.5" customHeight="1">
      <c r="A1163" s="25">
        <v>1158</v>
      </c>
      <c r="B1163" s="28" t="s">
        <v>74</v>
      </c>
      <c r="C1163" s="28"/>
      <c r="D1163" s="32" t="s">
        <v>80</v>
      </c>
      <c r="E1163" s="28" t="s">
        <v>82</v>
      </c>
      <c r="F1163" s="32" t="s">
        <v>7749</v>
      </c>
      <c r="G1163" s="28" t="s">
        <v>98</v>
      </c>
      <c r="H1163" s="32"/>
      <c r="I1163" s="28" t="s">
        <v>96</v>
      </c>
      <c r="J1163" s="32" t="s">
        <v>251</v>
      </c>
      <c r="K1163" s="28" t="s">
        <v>250</v>
      </c>
      <c r="L1163" s="28" t="s">
        <v>4718</v>
      </c>
      <c r="M1163" s="34">
        <v>41220</v>
      </c>
      <c r="N1163" s="34"/>
      <c r="O1163" s="28" t="s">
        <v>10787</v>
      </c>
      <c r="P1163" s="28" t="s">
        <v>2692</v>
      </c>
      <c r="Q1163" s="28" t="s">
        <v>9679</v>
      </c>
      <c r="R1163" s="28"/>
      <c r="S1163" s="28"/>
      <c r="T1163" s="28" t="s">
        <v>10788</v>
      </c>
      <c r="U1163" s="28" t="s">
        <v>10789</v>
      </c>
      <c r="V1163" s="28"/>
      <c r="W1163" s="34">
        <v>43594</v>
      </c>
      <c r="X1163" s="34">
        <v>43685</v>
      </c>
      <c r="Y1163" s="36">
        <v>1500000</v>
      </c>
      <c r="Z1163" s="36"/>
      <c r="AA1163" s="34"/>
      <c r="AB1163" s="32"/>
      <c r="AC1163" s="36">
        <v>1500000</v>
      </c>
      <c r="AD1163" s="36"/>
      <c r="AE1163" s="28" t="s">
        <v>95</v>
      </c>
      <c r="AF1163" s="40">
        <f t="shared" si="0"/>
        <v>9</v>
      </c>
      <c r="AG1163" s="40">
        <f t="shared" si="1"/>
        <v>5</v>
      </c>
      <c r="AH1163" s="40" t="str">
        <f t="shared" si="2"/>
        <v>56816501495</v>
      </c>
      <c r="AI1163" s="44">
        <f t="shared" si="3"/>
        <v>1500000</v>
      </c>
      <c r="AJ1163" s="47" t="str">
        <f>IF(AD1163&lt;10000,IFERROR(VLOOKUP(AH1163,'BK06'!$X$9:$Y$1196,2,0),""),AD1163)</f>
        <v/>
      </c>
      <c r="AK1163" s="49" t="str">
        <f>IFERROR(VLOOKUP(AH1163,'BK06'!$X$9:$Z$1164,3,0),"")</f>
        <v/>
      </c>
      <c r="AL1163" s="40"/>
      <c r="AM1163" s="51" t="str">
        <f t="shared" si="18"/>
        <v>QK co HDBH so 568165014 can phai dong phi 1500000d vao ngay 9/5. Vui long lien he TVV de duoc ho tro thu phi!</v>
      </c>
      <c r="AN1163" s="54" t="str">
        <f t="shared" si="5"/>
        <v>0936209163</v>
      </c>
    </row>
    <row r="1164" spans="1:40" ht="13.5" customHeight="1">
      <c r="A1164" s="25">
        <v>1159</v>
      </c>
      <c r="B1164" s="28" t="s">
        <v>74</v>
      </c>
      <c r="C1164" s="28"/>
      <c r="D1164" s="32" t="s">
        <v>80</v>
      </c>
      <c r="E1164" s="28" t="s">
        <v>82</v>
      </c>
      <c r="F1164" s="32" t="s">
        <v>7749</v>
      </c>
      <c r="G1164" s="28" t="s">
        <v>98</v>
      </c>
      <c r="H1164" s="32"/>
      <c r="I1164" s="28" t="s">
        <v>96</v>
      </c>
      <c r="J1164" s="32" t="s">
        <v>251</v>
      </c>
      <c r="K1164" s="28" t="s">
        <v>250</v>
      </c>
      <c r="L1164" s="28" t="s">
        <v>4718</v>
      </c>
      <c r="M1164" s="34">
        <v>41220</v>
      </c>
      <c r="N1164" s="34"/>
      <c r="O1164" s="28" t="s">
        <v>4256</v>
      </c>
      <c r="P1164" s="28" t="s">
        <v>4257</v>
      </c>
      <c r="Q1164" s="28" t="s">
        <v>9633</v>
      </c>
      <c r="R1164" s="28"/>
      <c r="S1164" s="28"/>
      <c r="T1164" s="28" t="s">
        <v>10790</v>
      </c>
      <c r="U1164" s="28" t="s">
        <v>4255</v>
      </c>
      <c r="V1164" s="28"/>
      <c r="W1164" s="34">
        <v>43594</v>
      </c>
      <c r="X1164" s="34">
        <v>43777</v>
      </c>
      <c r="Y1164" s="36">
        <v>5103630</v>
      </c>
      <c r="Z1164" s="36">
        <v>5103630</v>
      </c>
      <c r="AA1164" s="34">
        <v>43608</v>
      </c>
      <c r="AB1164" s="32"/>
      <c r="AC1164" s="36">
        <v>5103630</v>
      </c>
      <c r="AD1164" s="36"/>
      <c r="AE1164" s="28" t="s">
        <v>95</v>
      </c>
      <c r="AF1164" s="40">
        <f t="shared" si="0"/>
        <v>9</v>
      </c>
      <c r="AG1164" s="40">
        <f t="shared" si="1"/>
        <v>5</v>
      </c>
      <c r="AH1164" s="40" t="str">
        <f t="shared" si="2"/>
        <v>56816499995</v>
      </c>
      <c r="AI1164" s="44">
        <f t="shared" si="3"/>
        <v>5103630</v>
      </c>
      <c r="AJ1164" s="47">
        <f>IF(AD1164&lt;10000,IFERROR(VLOOKUP(AH1164,'BK06'!$X$9:$Y$1196,2,0),""),AD1164)</f>
        <v>5103630</v>
      </c>
      <c r="AK1164" s="49">
        <f>IFERROR(VLOOKUP(AH1164,'BK06'!$X$9:$Z$1164,3,0),"")</f>
        <v>0</v>
      </c>
      <c r="AL1164" s="40"/>
      <c r="AM1164" s="51" t="str">
        <f t="shared" si="18"/>
        <v>QK co HDBH so 568164999 can phai dong phi 5103630d vao ngay 9/5. Vui long lien he TVV de duoc ho tro thu phi!</v>
      </c>
      <c r="AN1164" s="54" t="str">
        <f t="shared" si="5"/>
        <v>0969915686</v>
      </c>
    </row>
    <row r="1165" spans="1:40" ht="13.5" customHeight="1">
      <c r="A1165" s="25">
        <v>1160</v>
      </c>
      <c r="B1165" s="28" t="s">
        <v>74</v>
      </c>
      <c r="C1165" s="28"/>
      <c r="D1165" s="32" t="s">
        <v>80</v>
      </c>
      <c r="E1165" s="28" t="s">
        <v>82</v>
      </c>
      <c r="F1165" s="32" t="s">
        <v>7749</v>
      </c>
      <c r="G1165" s="28" t="s">
        <v>98</v>
      </c>
      <c r="H1165" s="32"/>
      <c r="I1165" s="28" t="s">
        <v>96</v>
      </c>
      <c r="J1165" s="32" t="s">
        <v>251</v>
      </c>
      <c r="K1165" s="28" t="s">
        <v>250</v>
      </c>
      <c r="L1165" s="28" t="s">
        <v>4718</v>
      </c>
      <c r="M1165" s="34">
        <v>41220</v>
      </c>
      <c r="N1165" s="34"/>
      <c r="O1165" s="28" t="s">
        <v>4269</v>
      </c>
      <c r="P1165" s="28" t="s">
        <v>4270</v>
      </c>
      <c r="Q1165" s="28" t="s">
        <v>10791</v>
      </c>
      <c r="R1165" s="28"/>
      <c r="S1165" s="28"/>
      <c r="T1165" s="28" t="s">
        <v>10792</v>
      </c>
      <c r="U1165" s="28" t="s">
        <v>4268</v>
      </c>
      <c r="V1165" s="28"/>
      <c r="W1165" s="34">
        <v>43597</v>
      </c>
      <c r="X1165" s="34">
        <v>43780</v>
      </c>
      <c r="Y1165" s="36">
        <v>3062178</v>
      </c>
      <c r="Z1165" s="36">
        <v>3062178</v>
      </c>
      <c r="AA1165" s="34">
        <v>43602</v>
      </c>
      <c r="AB1165" s="32"/>
      <c r="AC1165" s="36">
        <v>3062178</v>
      </c>
      <c r="AD1165" s="36"/>
      <c r="AE1165" s="28" t="s">
        <v>95</v>
      </c>
      <c r="AF1165" s="40">
        <f t="shared" si="0"/>
        <v>12</v>
      </c>
      <c r="AG1165" s="40">
        <f t="shared" si="1"/>
        <v>5</v>
      </c>
      <c r="AH1165" s="40" t="str">
        <f t="shared" si="2"/>
        <v>568495731125</v>
      </c>
      <c r="AI1165" s="44">
        <f t="shared" si="3"/>
        <v>3062178</v>
      </c>
      <c r="AJ1165" s="47">
        <f>IF(AD1165&lt;10000,IFERROR(VLOOKUP(AH1165,'BK06'!$X$9:$Y$1196,2,0),""),AD1165)</f>
        <v>3062178</v>
      </c>
      <c r="AK1165" s="49">
        <f>IFERROR(VLOOKUP(AH1165,'BK06'!$X$9:$Z$1164,3,0),"")</f>
        <v>0</v>
      </c>
      <c r="AL1165" s="40"/>
      <c r="AM1165" s="51" t="str">
        <f t="shared" si="18"/>
        <v>QK co HDBH so 568495731 can phai dong phi 3062178d vao ngay 12/5. Vui long lien he TVV de duoc ho tro thu phi!</v>
      </c>
      <c r="AN1165" s="54" t="str">
        <f t="shared" si="5"/>
        <v>01668020651</v>
      </c>
    </row>
    <row r="1166" spans="1:40" ht="13.5" customHeight="1">
      <c r="A1166" s="25">
        <v>1161</v>
      </c>
      <c r="B1166" s="28" t="s">
        <v>74</v>
      </c>
      <c r="C1166" s="28"/>
      <c r="D1166" s="32" t="s">
        <v>80</v>
      </c>
      <c r="E1166" s="28" t="s">
        <v>82</v>
      </c>
      <c r="F1166" s="32" t="s">
        <v>7749</v>
      </c>
      <c r="G1166" s="28" t="s">
        <v>98</v>
      </c>
      <c r="H1166" s="32"/>
      <c r="I1166" s="28" t="s">
        <v>96</v>
      </c>
      <c r="J1166" s="32" t="s">
        <v>251</v>
      </c>
      <c r="K1166" s="28" t="s">
        <v>250</v>
      </c>
      <c r="L1166" s="28" t="s">
        <v>4718</v>
      </c>
      <c r="M1166" s="34">
        <v>41220</v>
      </c>
      <c r="N1166" s="34"/>
      <c r="O1166" s="28" t="s">
        <v>4260</v>
      </c>
      <c r="P1166" s="28" t="s">
        <v>4261</v>
      </c>
      <c r="Q1166" s="28" t="s">
        <v>10791</v>
      </c>
      <c r="R1166" s="28"/>
      <c r="S1166" s="28"/>
      <c r="T1166" s="28" t="s">
        <v>10793</v>
      </c>
      <c r="U1166" s="28" t="s">
        <v>4259</v>
      </c>
      <c r="V1166" s="28"/>
      <c r="W1166" s="34">
        <v>43597</v>
      </c>
      <c r="X1166" s="34">
        <v>43780</v>
      </c>
      <c r="Y1166" s="36">
        <v>3101640</v>
      </c>
      <c r="Z1166" s="36">
        <v>3101640</v>
      </c>
      <c r="AA1166" s="34">
        <v>43602</v>
      </c>
      <c r="AB1166" s="32"/>
      <c r="AC1166" s="36">
        <v>3101640</v>
      </c>
      <c r="AD1166" s="36"/>
      <c r="AE1166" s="28" t="s">
        <v>95</v>
      </c>
      <c r="AF1166" s="40">
        <f t="shared" si="0"/>
        <v>12</v>
      </c>
      <c r="AG1166" s="40">
        <f t="shared" si="1"/>
        <v>5</v>
      </c>
      <c r="AH1166" s="40" t="str">
        <f t="shared" si="2"/>
        <v>568495690125</v>
      </c>
      <c r="AI1166" s="44">
        <f t="shared" si="3"/>
        <v>3101640</v>
      </c>
      <c r="AJ1166" s="47">
        <f>IF(AD1166&lt;10000,IFERROR(VLOOKUP(AH1166,'BK06'!$X$9:$Y$1196,2,0),""),AD1166)</f>
        <v>3101640</v>
      </c>
      <c r="AK1166" s="49">
        <f>IFERROR(VLOOKUP(AH1166,'BK06'!$X$9:$Z$1164,3,0),"")</f>
        <v>0</v>
      </c>
      <c r="AL1166" s="40"/>
      <c r="AM1166" s="51" t="str">
        <f t="shared" si="18"/>
        <v>QK co HDBH so 568495690 can phai dong phi 3101640d vao ngay 12/5. Vui long lien he TVV de duoc ho tro thu phi!</v>
      </c>
      <c r="AN1166" s="54" t="str">
        <f t="shared" si="5"/>
        <v>0982289399</v>
      </c>
    </row>
    <row r="1167" spans="1:40" ht="13.5" customHeight="1">
      <c r="A1167" s="25">
        <v>1162</v>
      </c>
      <c r="B1167" s="28" t="s">
        <v>74</v>
      </c>
      <c r="C1167" s="28"/>
      <c r="D1167" s="32" t="s">
        <v>80</v>
      </c>
      <c r="E1167" s="28" t="s">
        <v>82</v>
      </c>
      <c r="F1167" s="32" t="s">
        <v>7749</v>
      </c>
      <c r="G1167" s="28" t="s">
        <v>98</v>
      </c>
      <c r="H1167" s="32"/>
      <c r="I1167" s="28" t="s">
        <v>96</v>
      </c>
      <c r="J1167" s="32" t="s">
        <v>251</v>
      </c>
      <c r="K1167" s="28" t="s">
        <v>250</v>
      </c>
      <c r="L1167" s="28" t="s">
        <v>4718</v>
      </c>
      <c r="M1167" s="34">
        <v>41220</v>
      </c>
      <c r="N1167" s="34"/>
      <c r="O1167" s="28" t="s">
        <v>10794</v>
      </c>
      <c r="P1167" s="28" t="s">
        <v>10795</v>
      </c>
      <c r="Q1167" s="28" t="s">
        <v>9902</v>
      </c>
      <c r="R1167" s="28"/>
      <c r="S1167" s="28"/>
      <c r="T1167" s="28" t="s">
        <v>10796</v>
      </c>
      <c r="U1167" s="28" t="s">
        <v>10797</v>
      </c>
      <c r="V1167" s="28"/>
      <c r="W1167" s="34">
        <v>43597</v>
      </c>
      <c r="X1167" s="34">
        <v>43780</v>
      </c>
      <c r="Y1167" s="36">
        <v>3107883</v>
      </c>
      <c r="Z1167" s="36"/>
      <c r="AA1167" s="34"/>
      <c r="AB1167" s="32"/>
      <c r="AC1167" s="36">
        <v>3107883</v>
      </c>
      <c r="AD1167" s="36"/>
      <c r="AE1167" s="28" t="s">
        <v>95</v>
      </c>
      <c r="AF1167" s="40">
        <f t="shared" si="0"/>
        <v>12</v>
      </c>
      <c r="AG1167" s="40">
        <f t="shared" si="1"/>
        <v>5</v>
      </c>
      <c r="AH1167" s="40" t="str">
        <f t="shared" si="2"/>
        <v>568167727125</v>
      </c>
      <c r="AI1167" s="44">
        <f t="shared" si="3"/>
        <v>3107883</v>
      </c>
      <c r="AJ1167" s="47" t="str">
        <f>IF(AD1167&lt;10000,IFERROR(VLOOKUP(AH1167,'BK06'!$X$9:$Y$1196,2,0),""),AD1167)</f>
        <v/>
      </c>
      <c r="AK1167" s="49" t="str">
        <f>IFERROR(VLOOKUP(AH1167,'BK06'!$X$9:$Z$1164,3,0),"")</f>
        <v/>
      </c>
      <c r="AL1167" s="40"/>
      <c r="AM1167" s="51" t="str">
        <f t="shared" si="18"/>
        <v>QK co HDBH so 568167727 can phai dong phi 3107883d vao ngay 12/5. Vui long lien he TVV de duoc ho tro thu phi!</v>
      </c>
      <c r="AN1167" s="54" t="str">
        <f t="shared" si="5"/>
        <v>0915345696</v>
      </c>
    </row>
    <row r="1168" spans="1:40" ht="13.5" customHeight="1">
      <c r="A1168" s="25">
        <v>1163</v>
      </c>
      <c r="B1168" s="28" t="s">
        <v>74</v>
      </c>
      <c r="C1168" s="28"/>
      <c r="D1168" s="32" t="s">
        <v>80</v>
      </c>
      <c r="E1168" s="28" t="s">
        <v>82</v>
      </c>
      <c r="F1168" s="32" t="s">
        <v>7749</v>
      </c>
      <c r="G1168" s="28" t="s">
        <v>98</v>
      </c>
      <c r="H1168" s="32"/>
      <c r="I1168" s="28" t="s">
        <v>96</v>
      </c>
      <c r="J1168" s="32" t="s">
        <v>251</v>
      </c>
      <c r="K1168" s="28" t="s">
        <v>250</v>
      </c>
      <c r="L1168" s="28" t="s">
        <v>4718</v>
      </c>
      <c r="M1168" s="34">
        <v>41220</v>
      </c>
      <c r="N1168" s="34"/>
      <c r="O1168" s="28" t="s">
        <v>10798</v>
      </c>
      <c r="P1168" s="28" t="s">
        <v>10799</v>
      </c>
      <c r="Q1168" s="28" t="s">
        <v>10372</v>
      </c>
      <c r="R1168" s="28"/>
      <c r="S1168" s="28"/>
      <c r="T1168" s="28" t="s">
        <v>10800</v>
      </c>
      <c r="U1168" s="28" t="s">
        <v>10801</v>
      </c>
      <c r="V1168" s="28"/>
      <c r="W1168" s="34">
        <v>43599</v>
      </c>
      <c r="X1168" s="34">
        <v>43964</v>
      </c>
      <c r="Y1168" s="36">
        <v>8011320</v>
      </c>
      <c r="Z1168" s="36"/>
      <c r="AA1168" s="34"/>
      <c r="AB1168" s="32"/>
      <c r="AC1168" s="36">
        <v>8011320</v>
      </c>
      <c r="AD1168" s="36"/>
      <c r="AE1168" s="28" t="s">
        <v>95</v>
      </c>
      <c r="AF1168" s="40">
        <f t="shared" si="0"/>
        <v>14</v>
      </c>
      <c r="AG1168" s="40">
        <f t="shared" si="1"/>
        <v>5</v>
      </c>
      <c r="AH1168" s="40" t="str">
        <f t="shared" si="2"/>
        <v>568579995145</v>
      </c>
      <c r="AI1168" s="44">
        <f t="shared" si="3"/>
        <v>8011320</v>
      </c>
      <c r="AJ1168" s="47" t="str">
        <f>IF(AD1168&lt;10000,IFERROR(VLOOKUP(AH1168,'BK06'!$X$9:$Y$1196,2,0),""),AD1168)</f>
        <v/>
      </c>
      <c r="AK1168" s="49" t="str">
        <f>IFERROR(VLOOKUP(AH1168,'BK06'!$X$9:$Z$1164,3,0),"")</f>
        <v/>
      </c>
      <c r="AL1168" s="40"/>
      <c r="AM1168" s="51" t="str">
        <f t="shared" si="18"/>
        <v>QK co HDBH so 568579995 can phai dong phi 8011320d vao ngay 14/5. Vui long lien he TVV de duoc ho tro thu phi!</v>
      </c>
      <c r="AN1168" s="54" t="str">
        <f t="shared" si="5"/>
        <v>0964326118</v>
      </c>
    </row>
    <row r="1169" spans="1:40" ht="13.5" customHeight="1">
      <c r="A1169" s="25">
        <v>1164</v>
      </c>
      <c r="B1169" s="28" t="s">
        <v>74</v>
      </c>
      <c r="C1169" s="28"/>
      <c r="D1169" s="32" t="s">
        <v>80</v>
      </c>
      <c r="E1169" s="28" t="s">
        <v>82</v>
      </c>
      <c r="F1169" s="32" t="s">
        <v>7749</v>
      </c>
      <c r="G1169" s="28" t="s">
        <v>98</v>
      </c>
      <c r="H1169" s="32"/>
      <c r="I1169" s="28" t="s">
        <v>96</v>
      </c>
      <c r="J1169" s="32" t="s">
        <v>251</v>
      </c>
      <c r="K1169" s="28" t="s">
        <v>250</v>
      </c>
      <c r="L1169" s="28" t="s">
        <v>4718</v>
      </c>
      <c r="M1169" s="34">
        <v>41220</v>
      </c>
      <c r="N1169" s="34"/>
      <c r="O1169" s="28" t="s">
        <v>4277</v>
      </c>
      <c r="P1169" s="28" t="s">
        <v>4278</v>
      </c>
      <c r="Q1169" s="28" t="s">
        <v>10372</v>
      </c>
      <c r="R1169" s="28"/>
      <c r="S1169" s="28"/>
      <c r="T1169" s="28" t="s">
        <v>10802</v>
      </c>
      <c r="U1169" s="28" t="s">
        <v>4276</v>
      </c>
      <c r="V1169" s="28"/>
      <c r="W1169" s="34">
        <v>43599</v>
      </c>
      <c r="X1169" s="34">
        <v>43964</v>
      </c>
      <c r="Y1169" s="36">
        <v>8221296</v>
      </c>
      <c r="Z1169" s="36">
        <v>8221296</v>
      </c>
      <c r="AA1169" s="34">
        <v>43608</v>
      </c>
      <c r="AB1169" s="32"/>
      <c r="AC1169" s="36">
        <v>8221296</v>
      </c>
      <c r="AD1169" s="36"/>
      <c r="AE1169" s="28" t="s">
        <v>95</v>
      </c>
      <c r="AF1169" s="40">
        <f t="shared" si="0"/>
        <v>14</v>
      </c>
      <c r="AG1169" s="40">
        <f t="shared" si="1"/>
        <v>5</v>
      </c>
      <c r="AH1169" s="40" t="str">
        <f t="shared" si="2"/>
        <v>568579964145</v>
      </c>
      <c r="AI1169" s="44">
        <f t="shared" si="3"/>
        <v>8221296</v>
      </c>
      <c r="AJ1169" s="47">
        <f>IF(AD1169&lt;10000,IFERROR(VLOOKUP(AH1169,'BK06'!$X$9:$Y$1196,2,0),""),AD1169)</f>
        <v>8221296</v>
      </c>
      <c r="AK1169" s="49" t="str">
        <f>IFERROR(VLOOKUP(AH1169,'BK06'!$X$9:$Z$1164,3,0),"")</f>
        <v>AC/018P-0350880</v>
      </c>
      <c r="AL1169" s="40"/>
      <c r="AM1169" s="51" t="str">
        <f t="shared" si="18"/>
        <v>QK co HDBH so 568579964 can phai dong phi 8221296d vao ngay 14/5. Vui long lien he TVV de duoc ho tro thu phi!</v>
      </c>
      <c r="AN1169" s="54" t="str">
        <f t="shared" si="5"/>
        <v>01657928865</v>
      </c>
    </row>
    <row r="1170" spans="1:40" ht="13.5" customHeight="1">
      <c r="A1170" s="25">
        <v>1165</v>
      </c>
      <c r="B1170" s="28" t="s">
        <v>74</v>
      </c>
      <c r="C1170" s="28"/>
      <c r="D1170" s="32" t="s">
        <v>80</v>
      </c>
      <c r="E1170" s="28" t="s">
        <v>82</v>
      </c>
      <c r="F1170" s="32" t="s">
        <v>7749</v>
      </c>
      <c r="G1170" s="28" t="s">
        <v>98</v>
      </c>
      <c r="H1170" s="32"/>
      <c r="I1170" s="28" t="s">
        <v>96</v>
      </c>
      <c r="J1170" s="32" t="s">
        <v>251</v>
      </c>
      <c r="K1170" s="28" t="s">
        <v>250</v>
      </c>
      <c r="L1170" s="28" t="s">
        <v>4718</v>
      </c>
      <c r="M1170" s="34">
        <v>41220</v>
      </c>
      <c r="N1170" s="34"/>
      <c r="O1170" s="28" t="s">
        <v>4273</v>
      </c>
      <c r="P1170" s="28" t="s">
        <v>4274</v>
      </c>
      <c r="Q1170" s="28" t="s">
        <v>10372</v>
      </c>
      <c r="R1170" s="28"/>
      <c r="S1170" s="28"/>
      <c r="T1170" s="28" t="s">
        <v>10803</v>
      </c>
      <c r="U1170" s="28" t="s">
        <v>4272</v>
      </c>
      <c r="V1170" s="28"/>
      <c r="W1170" s="34">
        <v>43599</v>
      </c>
      <c r="X1170" s="34">
        <v>43964</v>
      </c>
      <c r="Y1170" s="36">
        <v>8011320</v>
      </c>
      <c r="Z1170" s="36">
        <v>8011320</v>
      </c>
      <c r="AA1170" s="34">
        <v>43608</v>
      </c>
      <c r="AB1170" s="32"/>
      <c r="AC1170" s="36">
        <v>8011320</v>
      </c>
      <c r="AD1170" s="36"/>
      <c r="AE1170" s="28" t="s">
        <v>95</v>
      </c>
      <c r="AF1170" s="40">
        <f t="shared" si="0"/>
        <v>14</v>
      </c>
      <c r="AG1170" s="40">
        <f t="shared" si="1"/>
        <v>5</v>
      </c>
      <c r="AH1170" s="40" t="str">
        <f t="shared" si="2"/>
        <v>568579861145</v>
      </c>
      <c r="AI1170" s="44">
        <f t="shared" si="3"/>
        <v>8011320</v>
      </c>
      <c r="AJ1170" s="47">
        <f>IF(AD1170&lt;10000,IFERROR(VLOOKUP(AH1170,'BK06'!$X$9:$Y$1196,2,0),""),AD1170)</f>
        <v>8011320</v>
      </c>
      <c r="AK1170" s="49">
        <f>IFERROR(VLOOKUP(AH1170,'BK06'!$X$9:$Z$1164,3,0),"")</f>
        <v>0</v>
      </c>
      <c r="AL1170" s="40"/>
      <c r="AM1170" s="51" t="str">
        <f t="shared" si="18"/>
        <v>QK co HDBH so 568579861 can phai dong phi 8011320d vao ngay 14/5. Vui long lien he TVV de duoc ho tro thu phi!</v>
      </c>
      <c r="AN1170" s="54" t="str">
        <f t="shared" si="5"/>
        <v>0934347660</v>
      </c>
    </row>
    <row r="1171" spans="1:40" ht="13.5" customHeight="1">
      <c r="A1171" s="25">
        <v>1166</v>
      </c>
      <c r="B1171" s="28" t="s">
        <v>74</v>
      </c>
      <c r="C1171" s="28"/>
      <c r="D1171" s="32" t="s">
        <v>80</v>
      </c>
      <c r="E1171" s="28" t="s">
        <v>82</v>
      </c>
      <c r="F1171" s="32" t="s">
        <v>7749</v>
      </c>
      <c r="G1171" s="28" t="s">
        <v>98</v>
      </c>
      <c r="H1171" s="32"/>
      <c r="I1171" s="28" t="s">
        <v>96</v>
      </c>
      <c r="J1171" s="32" t="s">
        <v>251</v>
      </c>
      <c r="K1171" s="28" t="s">
        <v>250</v>
      </c>
      <c r="L1171" s="28" t="s">
        <v>4718</v>
      </c>
      <c r="M1171" s="34">
        <v>41220</v>
      </c>
      <c r="N1171" s="34"/>
      <c r="O1171" s="28" t="s">
        <v>10804</v>
      </c>
      <c r="P1171" s="28" t="s">
        <v>10805</v>
      </c>
      <c r="Q1171" s="28" t="s">
        <v>9633</v>
      </c>
      <c r="R1171" s="28"/>
      <c r="S1171" s="28"/>
      <c r="T1171" s="28" t="s">
        <v>10806</v>
      </c>
      <c r="U1171" s="28" t="s">
        <v>10807</v>
      </c>
      <c r="V1171" s="28"/>
      <c r="W1171" s="34">
        <v>43599</v>
      </c>
      <c r="X1171" s="34">
        <v>43690</v>
      </c>
      <c r="Y1171" s="36">
        <v>1500000</v>
      </c>
      <c r="Z1171" s="36"/>
      <c r="AA1171" s="34"/>
      <c r="AB1171" s="32"/>
      <c r="AC1171" s="36">
        <v>1500000</v>
      </c>
      <c r="AD1171" s="36"/>
      <c r="AE1171" s="28" t="s">
        <v>95</v>
      </c>
      <c r="AF1171" s="40">
        <f t="shared" si="0"/>
        <v>14</v>
      </c>
      <c r="AG1171" s="40">
        <f t="shared" si="1"/>
        <v>5</v>
      </c>
      <c r="AH1171" s="40" t="str">
        <f t="shared" si="2"/>
        <v>568167249145</v>
      </c>
      <c r="AI1171" s="44">
        <f t="shared" si="3"/>
        <v>1500000</v>
      </c>
      <c r="AJ1171" s="47" t="str">
        <f>IF(AD1171&lt;10000,IFERROR(VLOOKUP(AH1171,'BK06'!$X$9:$Y$1196,2,0),""),AD1171)</f>
        <v/>
      </c>
      <c r="AK1171" s="49" t="str">
        <f>IFERROR(VLOOKUP(AH1171,'BK06'!$X$9:$Z$1164,3,0),"")</f>
        <v/>
      </c>
      <c r="AL1171" s="40"/>
      <c r="AM1171" s="51" t="str">
        <f t="shared" si="18"/>
        <v>QK co HDBH so 568167249 can phai dong phi 1500000d vao ngay 14/5. Vui long lien he TVV de duoc ho tro thu phi!</v>
      </c>
      <c r="AN1171" s="54" t="str">
        <f t="shared" si="5"/>
        <v>0967782036</v>
      </c>
    </row>
    <row r="1172" spans="1:40" ht="13.5" customHeight="1">
      <c r="A1172" s="25">
        <v>1167</v>
      </c>
      <c r="B1172" s="28" t="s">
        <v>74</v>
      </c>
      <c r="C1172" s="28"/>
      <c r="D1172" s="32" t="s">
        <v>80</v>
      </c>
      <c r="E1172" s="28" t="s">
        <v>82</v>
      </c>
      <c r="F1172" s="32" t="s">
        <v>7749</v>
      </c>
      <c r="G1172" s="28" t="s">
        <v>98</v>
      </c>
      <c r="H1172" s="32"/>
      <c r="I1172" s="28" t="s">
        <v>96</v>
      </c>
      <c r="J1172" s="32" t="s">
        <v>251</v>
      </c>
      <c r="K1172" s="28" t="s">
        <v>250</v>
      </c>
      <c r="L1172" s="28" t="s">
        <v>4718</v>
      </c>
      <c r="M1172" s="34">
        <v>41220</v>
      </c>
      <c r="N1172" s="34"/>
      <c r="O1172" s="28" t="s">
        <v>4283</v>
      </c>
      <c r="P1172" s="28" t="s">
        <v>575</v>
      </c>
      <c r="Q1172" s="28" t="s">
        <v>8381</v>
      </c>
      <c r="R1172" s="28"/>
      <c r="S1172" s="28" t="s">
        <v>10808</v>
      </c>
      <c r="T1172" s="28" t="s">
        <v>10809</v>
      </c>
      <c r="U1172" s="28" t="s">
        <v>4282</v>
      </c>
      <c r="V1172" s="28"/>
      <c r="W1172" s="34">
        <v>43600</v>
      </c>
      <c r="X1172" s="34">
        <v>43783</v>
      </c>
      <c r="Y1172" s="36">
        <v>2536425</v>
      </c>
      <c r="Z1172" s="36">
        <v>2536425</v>
      </c>
      <c r="AA1172" s="34">
        <v>43608</v>
      </c>
      <c r="AB1172" s="32"/>
      <c r="AC1172" s="36">
        <v>2536425</v>
      </c>
      <c r="AD1172" s="36"/>
      <c r="AE1172" s="28" t="s">
        <v>95</v>
      </c>
      <c r="AF1172" s="40">
        <f t="shared" si="0"/>
        <v>15</v>
      </c>
      <c r="AG1172" s="40">
        <f t="shared" si="1"/>
        <v>5</v>
      </c>
      <c r="AH1172" s="40" t="str">
        <f t="shared" si="2"/>
        <v>568168049155</v>
      </c>
      <c r="AI1172" s="44">
        <f t="shared" si="3"/>
        <v>2536425</v>
      </c>
      <c r="AJ1172" s="47">
        <f>IF(AD1172&lt;10000,IFERROR(VLOOKUP(AH1172,'BK06'!$X$9:$Y$1196,2,0),""),AD1172)</f>
        <v>2536425</v>
      </c>
      <c r="AK1172" s="49">
        <f>IFERROR(VLOOKUP(AH1172,'BK06'!$X$9:$Z$1164,3,0),"")</f>
        <v>0</v>
      </c>
      <c r="AL1172" s="40"/>
      <c r="AM1172" s="51" t="str">
        <f t="shared" si="18"/>
        <v>QK co HDBH so 568168049 can phai dong phi 2536425d vao ngay 15/5. Vui long lien he TVV de duoc ho tro thu phi!</v>
      </c>
      <c r="AN1172" s="54" t="str">
        <f t="shared" si="5"/>
        <v>033376116301663681945</v>
      </c>
    </row>
    <row r="1173" spans="1:40" ht="13.5" customHeight="1">
      <c r="A1173" s="25">
        <v>1168</v>
      </c>
      <c r="B1173" s="28" t="s">
        <v>74</v>
      </c>
      <c r="C1173" s="28"/>
      <c r="D1173" s="32" t="s">
        <v>80</v>
      </c>
      <c r="E1173" s="28" t="s">
        <v>82</v>
      </c>
      <c r="F1173" s="32" t="s">
        <v>7749</v>
      </c>
      <c r="G1173" s="28" t="s">
        <v>98</v>
      </c>
      <c r="H1173" s="32"/>
      <c r="I1173" s="28" t="s">
        <v>96</v>
      </c>
      <c r="J1173" s="32" t="s">
        <v>251</v>
      </c>
      <c r="K1173" s="28" t="s">
        <v>250</v>
      </c>
      <c r="L1173" s="28" t="s">
        <v>4718</v>
      </c>
      <c r="M1173" s="34">
        <v>41220</v>
      </c>
      <c r="N1173" s="34"/>
      <c r="O1173" s="28" t="s">
        <v>4286</v>
      </c>
      <c r="P1173" s="28" t="s">
        <v>4287</v>
      </c>
      <c r="Q1173" s="28" t="s">
        <v>10810</v>
      </c>
      <c r="R1173" s="28"/>
      <c r="S1173" s="28"/>
      <c r="T1173" s="28" t="s">
        <v>10811</v>
      </c>
      <c r="U1173" s="28" t="s">
        <v>4285</v>
      </c>
      <c r="V1173" s="28"/>
      <c r="W1173" s="34">
        <v>43600</v>
      </c>
      <c r="X1173" s="34">
        <v>43965</v>
      </c>
      <c r="Y1173" s="36">
        <v>7562220</v>
      </c>
      <c r="Z1173" s="36">
        <v>7562220</v>
      </c>
      <c r="AA1173" s="34">
        <v>43608</v>
      </c>
      <c r="AB1173" s="32"/>
      <c r="AC1173" s="36">
        <v>7562220</v>
      </c>
      <c r="AD1173" s="36"/>
      <c r="AE1173" s="28" t="s">
        <v>95</v>
      </c>
      <c r="AF1173" s="40">
        <f t="shared" si="0"/>
        <v>15</v>
      </c>
      <c r="AG1173" s="40">
        <f t="shared" si="1"/>
        <v>5</v>
      </c>
      <c r="AH1173" s="40" t="str">
        <f t="shared" si="2"/>
        <v>568395551155</v>
      </c>
      <c r="AI1173" s="44">
        <f t="shared" si="3"/>
        <v>7562220</v>
      </c>
      <c r="AJ1173" s="47">
        <f>IF(AD1173&lt;10000,IFERROR(VLOOKUP(AH1173,'BK06'!$X$9:$Y$1196,2,0),""),AD1173)</f>
        <v>7562220</v>
      </c>
      <c r="AK1173" s="49">
        <f>IFERROR(VLOOKUP(AH1173,'BK06'!$X$9:$Z$1164,3,0),"")</f>
        <v>0</v>
      </c>
      <c r="AL1173" s="40"/>
      <c r="AM1173" s="51" t="str">
        <f t="shared" si="18"/>
        <v>QK co HDBH so 568395551 can phai dong phi 7562220d vao ngay 15/5. Vui long lien he TVV de duoc ho tro thu phi!</v>
      </c>
      <c r="AN1173" s="54" t="str">
        <f t="shared" si="5"/>
        <v>01655 317 610</v>
      </c>
    </row>
    <row r="1174" spans="1:40" ht="13.5" customHeight="1">
      <c r="A1174" s="25">
        <v>1169</v>
      </c>
      <c r="B1174" s="28" t="s">
        <v>74</v>
      </c>
      <c r="C1174" s="28"/>
      <c r="D1174" s="32" t="s">
        <v>80</v>
      </c>
      <c r="E1174" s="28" t="s">
        <v>82</v>
      </c>
      <c r="F1174" s="32" t="s">
        <v>7749</v>
      </c>
      <c r="G1174" s="28" t="s">
        <v>98</v>
      </c>
      <c r="H1174" s="32"/>
      <c r="I1174" s="28" t="s">
        <v>96</v>
      </c>
      <c r="J1174" s="32" t="s">
        <v>251</v>
      </c>
      <c r="K1174" s="28" t="s">
        <v>250</v>
      </c>
      <c r="L1174" s="28" t="s">
        <v>4718</v>
      </c>
      <c r="M1174" s="34">
        <v>41220</v>
      </c>
      <c r="N1174" s="34"/>
      <c r="O1174" s="28" t="s">
        <v>10812</v>
      </c>
      <c r="P1174" s="28" t="s">
        <v>10813</v>
      </c>
      <c r="Q1174" s="28" t="s">
        <v>9679</v>
      </c>
      <c r="R1174" s="28"/>
      <c r="S1174" s="28"/>
      <c r="T1174" s="28" t="s">
        <v>10814</v>
      </c>
      <c r="U1174" s="28" t="s">
        <v>10815</v>
      </c>
      <c r="V1174" s="28"/>
      <c r="W1174" s="34">
        <v>43601</v>
      </c>
      <c r="X1174" s="34">
        <v>43784</v>
      </c>
      <c r="Y1174" s="36">
        <v>7652925</v>
      </c>
      <c r="Z1174" s="36"/>
      <c r="AA1174" s="34"/>
      <c r="AB1174" s="32"/>
      <c r="AC1174" s="36">
        <v>7652925</v>
      </c>
      <c r="AD1174" s="36"/>
      <c r="AE1174" s="28" t="s">
        <v>95</v>
      </c>
      <c r="AF1174" s="40">
        <f t="shared" si="0"/>
        <v>16</v>
      </c>
      <c r="AG1174" s="40">
        <f t="shared" si="1"/>
        <v>5</v>
      </c>
      <c r="AH1174" s="40" t="str">
        <f t="shared" si="2"/>
        <v>569238488165</v>
      </c>
      <c r="AI1174" s="44">
        <f t="shared" si="3"/>
        <v>7652925</v>
      </c>
      <c r="AJ1174" s="47" t="str">
        <f>IF(AD1174&lt;10000,IFERROR(VLOOKUP(AH1174,'BK06'!$X$9:$Y$1196,2,0),""),AD1174)</f>
        <v/>
      </c>
      <c r="AK1174" s="49" t="str">
        <f>IFERROR(VLOOKUP(AH1174,'BK06'!$X$9:$Z$1164,3,0),"")</f>
        <v/>
      </c>
      <c r="AL1174" s="40"/>
      <c r="AM1174" s="51" t="str">
        <f t="shared" si="18"/>
        <v>QK co HDBH so 569238488 can phai dong phi 7652925d vao ngay 16/5. Vui long lien he TVV de duoc ho tro thu phi!</v>
      </c>
      <c r="AN1174" s="54" t="str">
        <f t="shared" si="5"/>
        <v>0936559166</v>
      </c>
    </row>
    <row r="1175" spans="1:40" ht="13.5" customHeight="1">
      <c r="A1175" s="25">
        <v>1170</v>
      </c>
      <c r="B1175" s="28" t="s">
        <v>74</v>
      </c>
      <c r="C1175" s="28"/>
      <c r="D1175" s="32" t="s">
        <v>80</v>
      </c>
      <c r="E1175" s="28" t="s">
        <v>82</v>
      </c>
      <c r="F1175" s="32" t="s">
        <v>7749</v>
      </c>
      <c r="G1175" s="28" t="s">
        <v>98</v>
      </c>
      <c r="H1175" s="32"/>
      <c r="I1175" s="28" t="s">
        <v>96</v>
      </c>
      <c r="J1175" s="32" t="s">
        <v>251</v>
      </c>
      <c r="K1175" s="28" t="s">
        <v>250</v>
      </c>
      <c r="L1175" s="28" t="s">
        <v>4718</v>
      </c>
      <c r="M1175" s="34">
        <v>41220</v>
      </c>
      <c r="N1175" s="34"/>
      <c r="O1175" s="28" t="s">
        <v>10816</v>
      </c>
      <c r="P1175" s="28" t="s">
        <v>10817</v>
      </c>
      <c r="Q1175" s="28" t="s">
        <v>10818</v>
      </c>
      <c r="R1175" s="28"/>
      <c r="S1175" s="28"/>
      <c r="T1175" s="28" t="s">
        <v>10819</v>
      </c>
      <c r="U1175" s="28" t="s">
        <v>10820</v>
      </c>
      <c r="V1175" s="28"/>
      <c r="W1175" s="34">
        <v>43601</v>
      </c>
      <c r="X1175" s="34">
        <v>43966</v>
      </c>
      <c r="Y1175" s="36">
        <v>15511422</v>
      </c>
      <c r="Z1175" s="36"/>
      <c r="AA1175" s="34"/>
      <c r="AB1175" s="32"/>
      <c r="AC1175" s="36">
        <v>15511422</v>
      </c>
      <c r="AD1175" s="36"/>
      <c r="AE1175" s="28" t="s">
        <v>95</v>
      </c>
      <c r="AF1175" s="40">
        <f t="shared" si="0"/>
        <v>16</v>
      </c>
      <c r="AG1175" s="40">
        <f t="shared" si="1"/>
        <v>5</v>
      </c>
      <c r="AH1175" s="40" t="str">
        <f t="shared" si="2"/>
        <v>569238504165</v>
      </c>
      <c r="AI1175" s="44">
        <f t="shared" si="3"/>
        <v>15511422</v>
      </c>
      <c r="AJ1175" s="47" t="str">
        <f>IF(AD1175&lt;10000,IFERROR(VLOOKUP(AH1175,'BK06'!$X$9:$Y$1196,2,0),""),AD1175)</f>
        <v/>
      </c>
      <c r="AK1175" s="49" t="str">
        <f>IFERROR(VLOOKUP(AH1175,'BK06'!$X$9:$Z$1164,3,0),"")</f>
        <v/>
      </c>
      <c r="AL1175" s="40"/>
      <c r="AM1175" s="51" t="str">
        <f t="shared" si="18"/>
        <v>QK co HDBH so 569238504 can phai dong phi 15511422d vao ngay 16/5. Vui long lien he TVV de duoc ho tro thu phi!</v>
      </c>
      <c r="AN1175" s="54" t="str">
        <f t="shared" si="5"/>
        <v>01627395268</v>
      </c>
    </row>
    <row r="1176" spans="1:40" ht="13.5" customHeight="1">
      <c r="A1176" s="25">
        <v>1171</v>
      </c>
      <c r="B1176" s="28" t="s">
        <v>74</v>
      </c>
      <c r="C1176" s="28"/>
      <c r="D1176" s="32" t="s">
        <v>80</v>
      </c>
      <c r="E1176" s="28" t="s">
        <v>82</v>
      </c>
      <c r="F1176" s="32" t="s">
        <v>7749</v>
      </c>
      <c r="G1176" s="28" t="s">
        <v>98</v>
      </c>
      <c r="H1176" s="32"/>
      <c r="I1176" s="28" t="s">
        <v>96</v>
      </c>
      <c r="J1176" s="32" t="s">
        <v>251</v>
      </c>
      <c r="K1176" s="28" t="s">
        <v>250</v>
      </c>
      <c r="L1176" s="28" t="s">
        <v>4718</v>
      </c>
      <c r="M1176" s="34">
        <v>41220</v>
      </c>
      <c r="N1176" s="34"/>
      <c r="O1176" s="28" t="s">
        <v>10821</v>
      </c>
      <c r="P1176" s="28" t="s">
        <v>1750</v>
      </c>
      <c r="Q1176" s="28" t="s">
        <v>9679</v>
      </c>
      <c r="R1176" s="28" t="s">
        <v>10822</v>
      </c>
      <c r="S1176" s="28"/>
      <c r="T1176" s="28" t="s">
        <v>10823</v>
      </c>
      <c r="U1176" s="28" t="s">
        <v>10824</v>
      </c>
      <c r="V1176" s="28"/>
      <c r="W1176" s="34">
        <v>43602</v>
      </c>
      <c r="X1176" s="34">
        <v>43967</v>
      </c>
      <c r="Y1176" s="36">
        <v>10090560</v>
      </c>
      <c r="Z1176" s="36"/>
      <c r="AA1176" s="34"/>
      <c r="AB1176" s="32"/>
      <c r="AC1176" s="36">
        <v>10090560</v>
      </c>
      <c r="AD1176" s="36"/>
      <c r="AE1176" s="28" t="s">
        <v>95</v>
      </c>
      <c r="AF1176" s="40">
        <f t="shared" si="0"/>
        <v>17</v>
      </c>
      <c r="AG1176" s="40">
        <f t="shared" si="1"/>
        <v>5</v>
      </c>
      <c r="AH1176" s="40" t="str">
        <f t="shared" si="2"/>
        <v>569029823175</v>
      </c>
      <c r="AI1176" s="44">
        <f t="shared" si="3"/>
        <v>10090560</v>
      </c>
      <c r="AJ1176" s="47" t="str">
        <f>IF(AD1176&lt;10000,IFERROR(VLOOKUP(AH1176,'BK06'!$X$9:$Y$1196,2,0),""),AD1176)</f>
        <v/>
      </c>
      <c r="AK1176" s="49" t="str">
        <f>IFERROR(VLOOKUP(AH1176,'BK06'!$X$9:$Z$1164,3,0),"")</f>
        <v/>
      </c>
      <c r="AL1176" s="40"/>
      <c r="AM1176" s="51" t="str">
        <f t="shared" si="18"/>
        <v>QK co HDBH so 569029823 can phai dong phi 10090560d vao ngay 17/5. Vui long lien he TVV de duoc ho tro thu phi!</v>
      </c>
      <c r="AN1176" s="54" t="str">
        <f t="shared" si="5"/>
        <v>0164290786801692907868</v>
      </c>
    </row>
    <row r="1177" spans="1:40" ht="13.5" customHeight="1">
      <c r="A1177" s="25">
        <v>1172</v>
      </c>
      <c r="B1177" s="28" t="s">
        <v>74</v>
      </c>
      <c r="C1177" s="28"/>
      <c r="D1177" s="32" t="s">
        <v>80</v>
      </c>
      <c r="E1177" s="28" t="s">
        <v>82</v>
      </c>
      <c r="F1177" s="32" t="s">
        <v>7749</v>
      </c>
      <c r="G1177" s="28" t="s">
        <v>98</v>
      </c>
      <c r="H1177" s="32"/>
      <c r="I1177" s="28" t="s">
        <v>96</v>
      </c>
      <c r="J1177" s="32" t="s">
        <v>251</v>
      </c>
      <c r="K1177" s="28" t="s">
        <v>250</v>
      </c>
      <c r="L1177" s="28" t="s">
        <v>4718</v>
      </c>
      <c r="M1177" s="34">
        <v>41220</v>
      </c>
      <c r="N1177" s="34"/>
      <c r="O1177" s="28" t="s">
        <v>10825</v>
      </c>
      <c r="P1177" s="28" t="s">
        <v>10826</v>
      </c>
      <c r="Q1177" s="28" t="s">
        <v>10827</v>
      </c>
      <c r="R1177" s="28"/>
      <c r="S1177" s="28"/>
      <c r="T1177" s="28" t="s">
        <v>10828</v>
      </c>
      <c r="U1177" s="28" t="s">
        <v>10829</v>
      </c>
      <c r="V1177" s="28"/>
      <c r="W1177" s="34">
        <v>43603</v>
      </c>
      <c r="X1177" s="34">
        <v>43968</v>
      </c>
      <c r="Y1177" s="36">
        <v>5011320</v>
      </c>
      <c r="Z1177" s="36"/>
      <c r="AA1177" s="34"/>
      <c r="AB1177" s="32"/>
      <c r="AC1177" s="36">
        <v>5011320</v>
      </c>
      <c r="AD1177" s="36"/>
      <c r="AE1177" s="28" t="s">
        <v>95</v>
      </c>
      <c r="AF1177" s="40">
        <f t="shared" si="0"/>
        <v>18</v>
      </c>
      <c r="AG1177" s="40">
        <f t="shared" si="1"/>
        <v>5</v>
      </c>
      <c r="AH1177" s="40" t="str">
        <f t="shared" si="2"/>
        <v>568583970185</v>
      </c>
      <c r="AI1177" s="44">
        <f t="shared" si="3"/>
        <v>5011320</v>
      </c>
      <c r="AJ1177" s="47" t="str">
        <f>IF(AD1177&lt;10000,IFERROR(VLOOKUP(AH1177,'BK06'!$X$9:$Y$1196,2,0),""),AD1177)</f>
        <v/>
      </c>
      <c r="AK1177" s="49" t="str">
        <f>IFERROR(VLOOKUP(AH1177,'BK06'!$X$9:$Z$1164,3,0),"")</f>
        <v/>
      </c>
      <c r="AL1177" s="40"/>
      <c r="AM1177" s="51" t="str">
        <f t="shared" si="18"/>
        <v>QK co HDBH so 568583970 can phai dong phi 5011320d vao ngay 18/5. Vui long lien he TVV de duoc ho tro thu phi!</v>
      </c>
      <c r="AN1177" s="54" t="str">
        <f t="shared" si="5"/>
        <v>0988438654</v>
      </c>
    </row>
    <row r="1178" spans="1:40" ht="13.5" customHeight="1">
      <c r="A1178" s="25">
        <v>1173</v>
      </c>
      <c r="B1178" s="28" t="s">
        <v>74</v>
      </c>
      <c r="C1178" s="28"/>
      <c r="D1178" s="32" t="s">
        <v>80</v>
      </c>
      <c r="E1178" s="28" t="s">
        <v>82</v>
      </c>
      <c r="F1178" s="32" t="s">
        <v>7749</v>
      </c>
      <c r="G1178" s="28" t="s">
        <v>98</v>
      </c>
      <c r="H1178" s="32"/>
      <c r="I1178" s="28" t="s">
        <v>96</v>
      </c>
      <c r="J1178" s="32" t="s">
        <v>251</v>
      </c>
      <c r="K1178" s="28" t="s">
        <v>250</v>
      </c>
      <c r="L1178" s="28" t="s">
        <v>4718</v>
      </c>
      <c r="M1178" s="34">
        <v>41220</v>
      </c>
      <c r="N1178" s="34"/>
      <c r="O1178" s="28" t="s">
        <v>4302</v>
      </c>
      <c r="P1178" s="28" t="s">
        <v>4303</v>
      </c>
      <c r="Q1178" s="28" t="s">
        <v>10827</v>
      </c>
      <c r="R1178" s="28"/>
      <c r="S1178" s="28"/>
      <c r="T1178" s="28" t="s">
        <v>10830</v>
      </c>
      <c r="U1178" s="28" t="s">
        <v>4301</v>
      </c>
      <c r="V1178" s="28"/>
      <c r="W1178" s="34">
        <v>43603</v>
      </c>
      <c r="X1178" s="34">
        <v>43968</v>
      </c>
      <c r="Y1178" s="36">
        <v>6011320</v>
      </c>
      <c r="Z1178" s="36">
        <v>6011320</v>
      </c>
      <c r="AA1178" s="34">
        <v>43608</v>
      </c>
      <c r="AB1178" s="32"/>
      <c r="AC1178" s="36">
        <v>6011320</v>
      </c>
      <c r="AD1178" s="36"/>
      <c r="AE1178" s="28" t="s">
        <v>95</v>
      </c>
      <c r="AF1178" s="40">
        <f t="shared" si="0"/>
        <v>18</v>
      </c>
      <c r="AG1178" s="40">
        <f t="shared" si="1"/>
        <v>5</v>
      </c>
      <c r="AH1178" s="40" t="str">
        <f t="shared" si="2"/>
        <v>568584079185</v>
      </c>
      <c r="AI1178" s="44">
        <f t="shared" si="3"/>
        <v>6011320</v>
      </c>
      <c r="AJ1178" s="47">
        <f>IF(AD1178&lt;10000,IFERROR(VLOOKUP(AH1178,'BK06'!$X$9:$Y$1196,2,0),""),AD1178)</f>
        <v>6011320</v>
      </c>
      <c r="AK1178" s="49">
        <f>IFERROR(VLOOKUP(AH1178,'BK06'!$X$9:$Z$1164,3,0),"")</f>
        <v>0</v>
      </c>
      <c r="AL1178" s="40"/>
      <c r="AM1178" s="51" t="str">
        <f t="shared" si="18"/>
        <v>QK co HDBH so 568584079 can phai dong phi 6011320d vao ngay 18/5. Vui long lien he TVV de duoc ho tro thu phi!</v>
      </c>
      <c r="AN1178" s="54" t="str">
        <f t="shared" si="5"/>
        <v>0984573576</v>
      </c>
    </row>
    <row r="1179" spans="1:40" ht="13.5" customHeight="1">
      <c r="A1179" s="25">
        <v>1174</v>
      </c>
      <c r="B1179" s="28" t="s">
        <v>74</v>
      </c>
      <c r="C1179" s="28"/>
      <c r="D1179" s="32" t="s">
        <v>80</v>
      </c>
      <c r="E1179" s="28" t="s">
        <v>82</v>
      </c>
      <c r="F1179" s="32" t="s">
        <v>7749</v>
      </c>
      <c r="G1179" s="28" t="s">
        <v>98</v>
      </c>
      <c r="H1179" s="32"/>
      <c r="I1179" s="28" t="s">
        <v>96</v>
      </c>
      <c r="J1179" s="32" t="s">
        <v>251</v>
      </c>
      <c r="K1179" s="28" t="s">
        <v>250</v>
      </c>
      <c r="L1179" s="28" t="s">
        <v>4718</v>
      </c>
      <c r="M1179" s="34">
        <v>41220</v>
      </c>
      <c r="N1179" s="34"/>
      <c r="O1179" s="28" t="s">
        <v>4292</v>
      </c>
      <c r="P1179" s="28" t="s">
        <v>4293</v>
      </c>
      <c r="Q1179" s="28" t="s">
        <v>10827</v>
      </c>
      <c r="R1179" s="28"/>
      <c r="S1179" s="28"/>
      <c r="T1179" s="28" t="s">
        <v>10831</v>
      </c>
      <c r="U1179" s="28" t="s">
        <v>4291</v>
      </c>
      <c r="V1179" s="28"/>
      <c r="W1179" s="34">
        <v>43603</v>
      </c>
      <c r="X1179" s="34">
        <v>43968</v>
      </c>
      <c r="Y1179" s="36">
        <v>6011320</v>
      </c>
      <c r="Z1179" s="36">
        <v>6011320</v>
      </c>
      <c r="AA1179" s="34">
        <v>43608</v>
      </c>
      <c r="AB1179" s="32"/>
      <c r="AC1179" s="36">
        <v>6011320</v>
      </c>
      <c r="AD1179" s="36"/>
      <c r="AE1179" s="28" t="s">
        <v>95</v>
      </c>
      <c r="AF1179" s="40">
        <f t="shared" si="0"/>
        <v>18</v>
      </c>
      <c r="AG1179" s="40">
        <f t="shared" si="1"/>
        <v>5</v>
      </c>
      <c r="AH1179" s="40" t="str">
        <f t="shared" si="2"/>
        <v>568583719185</v>
      </c>
      <c r="AI1179" s="44">
        <f t="shared" si="3"/>
        <v>6011320</v>
      </c>
      <c r="AJ1179" s="47">
        <f>IF(AD1179&lt;10000,IFERROR(VLOOKUP(AH1179,'BK06'!$X$9:$Y$1196,2,0),""),AD1179)</f>
        <v>6011320</v>
      </c>
      <c r="AK1179" s="49">
        <f>IFERROR(VLOOKUP(AH1179,'BK06'!$X$9:$Z$1164,3,0),"")</f>
        <v>0</v>
      </c>
      <c r="AL1179" s="40"/>
      <c r="AM1179" s="51" t="str">
        <f t="shared" si="18"/>
        <v>QK co HDBH so 568583719 can phai dong phi 6011320d vao ngay 18/5. Vui long lien he TVV de duoc ho tro thu phi!</v>
      </c>
      <c r="AN1179" s="54" t="str">
        <f t="shared" si="5"/>
        <v>01639688458</v>
      </c>
    </row>
    <row r="1180" spans="1:40" ht="13.5" customHeight="1">
      <c r="A1180" s="25">
        <v>1175</v>
      </c>
      <c r="B1180" s="28" t="s">
        <v>74</v>
      </c>
      <c r="C1180" s="28"/>
      <c r="D1180" s="32" t="s">
        <v>80</v>
      </c>
      <c r="E1180" s="28" t="s">
        <v>82</v>
      </c>
      <c r="F1180" s="32" t="s">
        <v>7749</v>
      </c>
      <c r="G1180" s="28" t="s">
        <v>98</v>
      </c>
      <c r="H1180" s="32"/>
      <c r="I1180" s="28" t="s">
        <v>96</v>
      </c>
      <c r="J1180" s="32" t="s">
        <v>251</v>
      </c>
      <c r="K1180" s="28" t="s">
        <v>250</v>
      </c>
      <c r="L1180" s="28" t="s">
        <v>4718</v>
      </c>
      <c r="M1180" s="34">
        <v>41220</v>
      </c>
      <c r="N1180" s="34"/>
      <c r="O1180" s="28" t="s">
        <v>4298</v>
      </c>
      <c r="P1180" s="28" t="s">
        <v>4299</v>
      </c>
      <c r="Q1180" s="28" t="s">
        <v>10827</v>
      </c>
      <c r="R1180" s="28"/>
      <c r="S1180" s="28"/>
      <c r="T1180" s="28" t="s">
        <v>10832</v>
      </c>
      <c r="U1180" s="28" t="s">
        <v>4297</v>
      </c>
      <c r="V1180" s="28"/>
      <c r="W1180" s="34">
        <v>43603</v>
      </c>
      <c r="X1180" s="34">
        <v>43968</v>
      </c>
      <c r="Y1180" s="36">
        <v>5216740</v>
      </c>
      <c r="Z1180" s="36">
        <v>5216740</v>
      </c>
      <c r="AA1180" s="34">
        <v>43608</v>
      </c>
      <c r="AB1180" s="32"/>
      <c r="AC1180" s="36">
        <v>5216740</v>
      </c>
      <c r="AD1180" s="36"/>
      <c r="AE1180" s="28" t="s">
        <v>95</v>
      </c>
      <c r="AF1180" s="40">
        <f t="shared" si="0"/>
        <v>18</v>
      </c>
      <c r="AG1180" s="40">
        <f t="shared" si="1"/>
        <v>5</v>
      </c>
      <c r="AH1180" s="40" t="str">
        <f t="shared" si="2"/>
        <v>568583872185</v>
      </c>
      <c r="AI1180" s="44">
        <f t="shared" si="3"/>
        <v>5216740</v>
      </c>
      <c r="AJ1180" s="47">
        <f>IF(AD1180&lt;10000,IFERROR(VLOOKUP(AH1180,'BK06'!$X$9:$Y$1196,2,0),""),AD1180)</f>
        <v>5216740</v>
      </c>
      <c r="AK1180" s="49">
        <f>IFERROR(VLOOKUP(AH1180,'BK06'!$X$9:$Z$1164,3,0),"")</f>
        <v>0</v>
      </c>
      <c r="AL1180" s="40"/>
      <c r="AM1180" s="51" t="str">
        <f t="shared" si="18"/>
        <v>QK co HDBH so 568583872 can phai dong phi 5216740d vao ngay 18/5. Vui long lien he TVV de duoc ho tro thu phi!</v>
      </c>
      <c r="AN1180" s="54" t="str">
        <f t="shared" si="5"/>
        <v>01644361985</v>
      </c>
    </row>
    <row r="1181" spans="1:40" ht="13.5" customHeight="1">
      <c r="A1181" s="25">
        <v>1176</v>
      </c>
      <c r="B1181" s="28" t="s">
        <v>74</v>
      </c>
      <c r="C1181" s="28"/>
      <c r="D1181" s="32" t="s">
        <v>80</v>
      </c>
      <c r="E1181" s="28" t="s">
        <v>82</v>
      </c>
      <c r="F1181" s="32" t="s">
        <v>7749</v>
      </c>
      <c r="G1181" s="28" t="s">
        <v>98</v>
      </c>
      <c r="H1181" s="32"/>
      <c r="I1181" s="28" t="s">
        <v>96</v>
      </c>
      <c r="J1181" s="32" t="s">
        <v>251</v>
      </c>
      <c r="K1181" s="28" t="s">
        <v>250</v>
      </c>
      <c r="L1181" s="28" t="s">
        <v>4718</v>
      </c>
      <c r="M1181" s="34">
        <v>41220</v>
      </c>
      <c r="N1181" s="34"/>
      <c r="O1181" s="28" t="s">
        <v>10833</v>
      </c>
      <c r="P1181" s="28" t="s">
        <v>10834</v>
      </c>
      <c r="Q1181" s="28" t="s">
        <v>10835</v>
      </c>
      <c r="R1181" s="28" t="s">
        <v>10836</v>
      </c>
      <c r="S1181" s="28"/>
      <c r="T1181" s="28" t="s">
        <v>10837</v>
      </c>
      <c r="U1181" s="28" t="s">
        <v>10838</v>
      </c>
      <c r="V1181" s="28"/>
      <c r="W1181" s="34">
        <v>43605</v>
      </c>
      <c r="X1181" s="34">
        <v>43635</v>
      </c>
      <c r="Y1181" s="36">
        <v>1500000</v>
      </c>
      <c r="Z1181" s="36"/>
      <c r="AA1181" s="34"/>
      <c r="AB1181" s="32"/>
      <c r="AC1181" s="36">
        <v>1500000</v>
      </c>
      <c r="AD1181" s="36"/>
      <c r="AE1181" s="28" t="s">
        <v>95</v>
      </c>
      <c r="AF1181" s="40">
        <f t="shared" si="0"/>
        <v>20</v>
      </c>
      <c r="AG1181" s="40">
        <f t="shared" si="1"/>
        <v>5</v>
      </c>
      <c r="AH1181" s="40" t="str">
        <f t="shared" si="2"/>
        <v>569224968205</v>
      </c>
      <c r="AI1181" s="44">
        <f t="shared" si="3"/>
        <v>1500000</v>
      </c>
      <c r="AJ1181" s="47" t="str">
        <f>IF(AD1181&lt;10000,IFERROR(VLOOKUP(AH1181,'BK06'!$X$9:$Y$1196,2,0),""),AD1181)</f>
        <v/>
      </c>
      <c r="AK1181" s="49" t="str">
        <f>IFERROR(VLOOKUP(AH1181,'BK06'!$X$9:$Z$1164,3,0),"")</f>
        <v/>
      </c>
      <c r="AL1181" s="40"/>
      <c r="AM1181" s="51" t="str">
        <f t="shared" si="18"/>
        <v>QK co HDBH so 569224968 can phai dong phi 1500000d vao ngay 20/5. Vui long lien he TVV de duoc ho tro thu phi!</v>
      </c>
      <c r="AN1181" s="54" t="str">
        <f t="shared" si="5"/>
        <v>09769128880965 211 437</v>
      </c>
    </row>
    <row r="1182" spans="1:40" ht="13.5" customHeight="1">
      <c r="A1182" s="25">
        <v>1177</v>
      </c>
      <c r="B1182" s="28" t="s">
        <v>74</v>
      </c>
      <c r="C1182" s="28"/>
      <c r="D1182" s="32" t="s">
        <v>80</v>
      </c>
      <c r="E1182" s="28" t="s">
        <v>82</v>
      </c>
      <c r="F1182" s="32" t="s">
        <v>7749</v>
      </c>
      <c r="G1182" s="28" t="s">
        <v>98</v>
      </c>
      <c r="H1182" s="32"/>
      <c r="I1182" s="28" t="s">
        <v>96</v>
      </c>
      <c r="J1182" s="32" t="s">
        <v>251</v>
      </c>
      <c r="K1182" s="28" t="s">
        <v>250</v>
      </c>
      <c r="L1182" s="28" t="s">
        <v>4718</v>
      </c>
      <c r="M1182" s="34">
        <v>41220</v>
      </c>
      <c r="N1182" s="34"/>
      <c r="O1182" s="28" t="s">
        <v>10839</v>
      </c>
      <c r="P1182" s="28" t="s">
        <v>10840</v>
      </c>
      <c r="Q1182" s="28" t="s">
        <v>9633</v>
      </c>
      <c r="R1182" s="28"/>
      <c r="S1182" s="28"/>
      <c r="T1182" s="28" t="s">
        <v>10841</v>
      </c>
      <c r="U1182" s="28" t="s">
        <v>10842</v>
      </c>
      <c r="V1182" s="28"/>
      <c r="W1182" s="34">
        <v>43612</v>
      </c>
      <c r="X1182" s="34">
        <v>43703</v>
      </c>
      <c r="Y1182" s="36">
        <v>1531932</v>
      </c>
      <c r="Z1182" s="36"/>
      <c r="AA1182" s="34"/>
      <c r="AB1182" s="32"/>
      <c r="AC1182" s="36"/>
      <c r="AD1182" s="36"/>
      <c r="AE1182" s="28" t="s">
        <v>95</v>
      </c>
      <c r="AF1182" s="40">
        <f t="shared" si="0"/>
        <v>27</v>
      </c>
      <c r="AG1182" s="40">
        <f t="shared" si="1"/>
        <v>5</v>
      </c>
      <c r="AH1182" s="40" t="str">
        <f t="shared" si="2"/>
        <v>568205915275</v>
      </c>
      <c r="AI1182" s="44" t="str">
        <f t="shared" si="3"/>
        <v/>
      </c>
      <c r="AJ1182" s="47" t="str">
        <f>IF(AD1182&lt;10000,IFERROR(VLOOKUP(AH1182,'BK06'!$X$9:$Y$1196,2,0),""),AD1182)</f>
        <v/>
      </c>
      <c r="AK1182" s="49" t="str">
        <f>IFERROR(VLOOKUP(AH1182,'BK06'!$X$9:$Z$1164,3,0),"")</f>
        <v/>
      </c>
      <c r="AL1182" s="40"/>
      <c r="AM1182" s="51" t="str">
        <f t="shared" si="18"/>
        <v>QK co HDBH so 568205915 can phai dong phi 1531932d vao ngay 27/5. Vui long lien he TVV de duoc ho tro thu phi!</v>
      </c>
      <c r="AN1182" s="54" t="str">
        <f t="shared" si="5"/>
        <v>01677306694</v>
      </c>
    </row>
    <row r="1183" spans="1:40" ht="13.5" customHeight="1">
      <c r="A1183" s="25">
        <v>1178</v>
      </c>
      <c r="B1183" s="28" t="s">
        <v>74</v>
      </c>
      <c r="C1183" s="28"/>
      <c r="D1183" s="32" t="s">
        <v>80</v>
      </c>
      <c r="E1183" s="28" t="s">
        <v>82</v>
      </c>
      <c r="F1183" s="32" t="s">
        <v>7749</v>
      </c>
      <c r="G1183" s="28" t="s">
        <v>98</v>
      </c>
      <c r="H1183" s="32"/>
      <c r="I1183" s="28" t="s">
        <v>96</v>
      </c>
      <c r="J1183" s="32" t="s">
        <v>251</v>
      </c>
      <c r="K1183" s="28" t="s">
        <v>250</v>
      </c>
      <c r="L1183" s="28" t="s">
        <v>4718</v>
      </c>
      <c r="M1183" s="34">
        <v>41220</v>
      </c>
      <c r="N1183" s="34"/>
      <c r="O1183" s="28" t="s">
        <v>10843</v>
      </c>
      <c r="P1183" s="28" t="s">
        <v>10834</v>
      </c>
      <c r="Q1183" s="28" t="s">
        <v>10835</v>
      </c>
      <c r="R1183" s="28" t="s">
        <v>10836</v>
      </c>
      <c r="S1183" s="28"/>
      <c r="T1183" s="28" t="s">
        <v>10837</v>
      </c>
      <c r="U1183" s="28" t="s">
        <v>10844</v>
      </c>
      <c r="V1183" s="28"/>
      <c r="W1183" s="34">
        <v>43613</v>
      </c>
      <c r="X1183" s="34">
        <v>43643</v>
      </c>
      <c r="Y1183" s="36">
        <v>1071600</v>
      </c>
      <c r="Z1183" s="36"/>
      <c r="AA1183" s="34"/>
      <c r="AB1183" s="32"/>
      <c r="AC1183" s="36"/>
      <c r="AD1183" s="36"/>
      <c r="AE1183" s="28" t="s">
        <v>95</v>
      </c>
      <c r="AF1183" s="40">
        <f t="shared" si="0"/>
        <v>28</v>
      </c>
      <c r="AG1183" s="40">
        <f t="shared" si="1"/>
        <v>5</v>
      </c>
      <c r="AH1183" s="40" t="str">
        <f t="shared" si="2"/>
        <v>568405101285</v>
      </c>
      <c r="AI1183" s="44" t="str">
        <f t="shared" si="3"/>
        <v/>
      </c>
      <c r="AJ1183" s="47" t="str">
        <f>IF(AD1183&lt;10000,IFERROR(VLOOKUP(AH1183,'BK06'!$X$9:$Y$1196,2,0),""),AD1183)</f>
        <v/>
      </c>
      <c r="AK1183" s="49" t="str">
        <f>IFERROR(VLOOKUP(AH1183,'BK06'!$X$9:$Z$1164,3,0),"")</f>
        <v/>
      </c>
      <c r="AL1183" s="40"/>
      <c r="AM1183" s="51" t="str">
        <f t="shared" si="18"/>
        <v>QK co HDBH so 568405101 can phai dong phi 1071600d vao ngay 28/5. Vui long lien he TVV de duoc ho tro thu phi!</v>
      </c>
      <c r="AN1183" s="54" t="str">
        <f t="shared" si="5"/>
        <v>09769128880965 211 437</v>
      </c>
    </row>
    <row r="1184" spans="1:40" ht="13.5" customHeight="1">
      <c r="A1184" s="25">
        <v>1179</v>
      </c>
      <c r="B1184" s="28" t="s">
        <v>74</v>
      </c>
      <c r="C1184" s="28"/>
      <c r="D1184" s="32" t="s">
        <v>80</v>
      </c>
      <c r="E1184" s="28" t="s">
        <v>82</v>
      </c>
      <c r="F1184" s="32" t="s">
        <v>7749</v>
      </c>
      <c r="G1184" s="28" t="s">
        <v>98</v>
      </c>
      <c r="H1184" s="32"/>
      <c r="I1184" s="28" t="s">
        <v>96</v>
      </c>
      <c r="J1184" s="32" t="s">
        <v>4769</v>
      </c>
      <c r="K1184" s="28" t="s">
        <v>4770</v>
      </c>
      <c r="L1184" s="28" t="s">
        <v>89</v>
      </c>
      <c r="M1184" s="34">
        <v>41291</v>
      </c>
      <c r="N1184" s="34"/>
      <c r="O1184" s="28" t="s">
        <v>10845</v>
      </c>
      <c r="P1184" s="28" t="s">
        <v>10846</v>
      </c>
      <c r="Q1184" s="28" t="s">
        <v>10002</v>
      </c>
      <c r="R1184" s="28"/>
      <c r="S1184" s="28"/>
      <c r="T1184" s="28" t="s">
        <v>10847</v>
      </c>
      <c r="U1184" s="28" t="s">
        <v>10848</v>
      </c>
      <c r="V1184" s="28"/>
      <c r="W1184" s="34">
        <v>43609</v>
      </c>
      <c r="X1184" s="34">
        <v>43974</v>
      </c>
      <c r="Y1184" s="36">
        <v>4998877</v>
      </c>
      <c r="Z1184" s="36"/>
      <c r="AA1184" s="34"/>
      <c r="AB1184" s="32"/>
      <c r="AC1184" s="36">
        <v>4998877</v>
      </c>
      <c r="AD1184" s="36"/>
      <c r="AE1184" s="28" t="s">
        <v>95</v>
      </c>
      <c r="AF1184" s="40">
        <f t="shared" si="0"/>
        <v>24</v>
      </c>
      <c r="AG1184" s="40">
        <f t="shared" si="1"/>
        <v>5</v>
      </c>
      <c r="AH1184" s="40" t="str">
        <f t="shared" si="2"/>
        <v>569037101245</v>
      </c>
      <c r="AI1184" s="44">
        <f t="shared" si="3"/>
        <v>4998877</v>
      </c>
      <c r="AJ1184" s="47" t="str">
        <f>IF(AD1184&lt;10000,IFERROR(VLOOKUP(AH1184,'BK06'!$X$9:$Y$1196,2,0),""),AD1184)</f>
        <v/>
      </c>
      <c r="AK1184" s="49" t="str">
        <f>IFERROR(VLOOKUP(AH1184,'BK06'!$X$9:$Z$1164,3,0),"")</f>
        <v/>
      </c>
      <c r="AL1184" s="40"/>
      <c r="AM1184" s="51" t="str">
        <f t="shared" si="18"/>
        <v>QK co HDBH so 569037101 can phai dong phi 4998877d vao ngay 24/5. Vui long lien he TVV de duoc ho tro thu phi!</v>
      </c>
      <c r="AN1184" s="54" t="str">
        <f t="shared" si="5"/>
        <v>0973831780</v>
      </c>
    </row>
    <row r="1185" spans="1:40" ht="13.5" customHeight="1">
      <c r="A1185" s="25">
        <v>1180</v>
      </c>
      <c r="B1185" s="28" t="s">
        <v>74</v>
      </c>
      <c r="C1185" s="28"/>
      <c r="D1185" s="32" t="s">
        <v>80</v>
      </c>
      <c r="E1185" s="28" t="s">
        <v>82</v>
      </c>
      <c r="F1185" s="32" t="s">
        <v>7749</v>
      </c>
      <c r="G1185" s="28" t="s">
        <v>98</v>
      </c>
      <c r="H1185" s="32"/>
      <c r="I1185" s="28" t="s">
        <v>96</v>
      </c>
      <c r="J1185" s="32" t="s">
        <v>4769</v>
      </c>
      <c r="K1185" s="28" t="s">
        <v>4770</v>
      </c>
      <c r="L1185" s="28" t="s">
        <v>89</v>
      </c>
      <c r="M1185" s="34">
        <v>41291</v>
      </c>
      <c r="N1185" s="34"/>
      <c r="O1185" s="28" t="s">
        <v>10849</v>
      </c>
      <c r="P1185" s="28" t="s">
        <v>10850</v>
      </c>
      <c r="Q1185" s="28" t="s">
        <v>10002</v>
      </c>
      <c r="R1185" s="28"/>
      <c r="S1185" s="28"/>
      <c r="T1185" s="28" t="s">
        <v>10851</v>
      </c>
      <c r="U1185" s="28" t="s">
        <v>10852</v>
      </c>
      <c r="V1185" s="28"/>
      <c r="W1185" s="34">
        <v>43609</v>
      </c>
      <c r="X1185" s="34">
        <v>43974</v>
      </c>
      <c r="Y1185" s="36">
        <v>14999596</v>
      </c>
      <c r="Z1185" s="36"/>
      <c r="AA1185" s="34"/>
      <c r="AB1185" s="32"/>
      <c r="AC1185" s="36">
        <v>14999596</v>
      </c>
      <c r="AD1185" s="36"/>
      <c r="AE1185" s="28" t="s">
        <v>95</v>
      </c>
      <c r="AF1185" s="40">
        <f t="shared" si="0"/>
        <v>24</v>
      </c>
      <c r="AG1185" s="40">
        <f t="shared" si="1"/>
        <v>5</v>
      </c>
      <c r="AH1185" s="40" t="str">
        <f t="shared" si="2"/>
        <v>568792684245</v>
      </c>
      <c r="AI1185" s="44">
        <f t="shared" si="3"/>
        <v>14999596</v>
      </c>
      <c r="AJ1185" s="47" t="str">
        <f>IF(AD1185&lt;10000,IFERROR(VLOOKUP(AH1185,'BK06'!$X$9:$Y$1196,2,0),""),AD1185)</f>
        <v/>
      </c>
      <c r="AK1185" s="49" t="str">
        <f>IFERROR(VLOOKUP(AH1185,'BK06'!$X$9:$Z$1164,3,0),"")</f>
        <v/>
      </c>
      <c r="AL1185" s="40"/>
      <c r="AM1185" s="51" t="str">
        <f t="shared" si="18"/>
        <v>QK co HDBH so 568792684 can phai dong phi 14999596d vao ngay 24/5. Vui long lien he TVV de duoc ho tro thu phi!</v>
      </c>
      <c r="AN1185" s="54" t="str">
        <f t="shared" si="5"/>
        <v>01696483514</v>
      </c>
    </row>
    <row r="1186" spans="1:40" ht="13.5" customHeight="1">
      <c r="A1186" s="25">
        <v>1181</v>
      </c>
      <c r="B1186" s="28" t="s">
        <v>74</v>
      </c>
      <c r="C1186" s="28"/>
      <c r="D1186" s="32" t="s">
        <v>80</v>
      </c>
      <c r="E1186" s="28" t="s">
        <v>82</v>
      </c>
      <c r="F1186" s="32" t="s">
        <v>7749</v>
      </c>
      <c r="G1186" s="28" t="s">
        <v>98</v>
      </c>
      <c r="H1186" s="32"/>
      <c r="I1186" s="28" t="s">
        <v>96</v>
      </c>
      <c r="J1186" s="32" t="s">
        <v>680</v>
      </c>
      <c r="K1186" s="28" t="s">
        <v>679</v>
      </c>
      <c r="L1186" s="28" t="s">
        <v>89</v>
      </c>
      <c r="M1186" s="34">
        <v>41291</v>
      </c>
      <c r="N1186" s="34"/>
      <c r="O1186" s="28" t="s">
        <v>683</v>
      </c>
      <c r="P1186" s="28" t="s">
        <v>684</v>
      </c>
      <c r="Q1186" s="28" t="s">
        <v>10853</v>
      </c>
      <c r="R1186" s="28"/>
      <c r="S1186" s="28"/>
      <c r="T1186" s="28" t="s">
        <v>10854</v>
      </c>
      <c r="U1186" s="28" t="s">
        <v>682</v>
      </c>
      <c r="V1186" s="28"/>
      <c r="W1186" s="34">
        <v>43585</v>
      </c>
      <c r="X1186" s="34">
        <v>43768</v>
      </c>
      <c r="Y1186" s="36">
        <v>3000000</v>
      </c>
      <c r="Z1186" s="36">
        <v>3000000</v>
      </c>
      <c r="AA1186" s="34">
        <v>43595</v>
      </c>
      <c r="AB1186" s="32"/>
      <c r="AC1186" s="36">
        <v>3000000</v>
      </c>
      <c r="AD1186" s="36"/>
      <c r="AE1186" s="28" t="s">
        <v>95</v>
      </c>
      <c r="AF1186" s="40">
        <f t="shared" si="0"/>
        <v>30</v>
      </c>
      <c r="AG1186" s="40">
        <f t="shared" si="1"/>
        <v>4</v>
      </c>
      <c r="AH1186" s="40" t="str">
        <f t="shared" si="2"/>
        <v>569352179304</v>
      </c>
      <c r="AI1186" s="44">
        <f t="shared" si="3"/>
        <v>3000000</v>
      </c>
      <c r="AJ1186" s="47">
        <f>IF(AD1186&lt;10000,IFERROR(VLOOKUP(AH1186,'BK06'!$X$9:$Y$1196,2,0),""),AD1186)</f>
        <v>3000000</v>
      </c>
      <c r="AK1186" s="49" t="str">
        <f>IFERROR(VLOOKUP(AH1186,'BK06'!$X$9:$Z$1164,3,0),"")</f>
        <v>AC/018P-0349642</v>
      </c>
      <c r="AL1186" s="40"/>
      <c r="AM1186" s="51" t="str">
        <f t="shared" si="18"/>
        <v>QK co HDBH so 569352179 can phai dong phi 3000000d vao ngay 30/4. Vui long lien he TVV de duoc ho tro thu phi!</v>
      </c>
      <c r="AN1186" s="54" t="str">
        <f t="shared" si="5"/>
        <v>0353036991</v>
      </c>
    </row>
    <row r="1187" spans="1:40" ht="13.5" customHeight="1">
      <c r="A1187" s="25">
        <v>1182</v>
      </c>
      <c r="B1187" s="28" t="s">
        <v>74</v>
      </c>
      <c r="C1187" s="28"/>
      <c r="D1187" s="32" t="s">
        <v>80</v>
      </c>
      <c r="E1187" s="28" t="s">
        <v>82</v>
      </c>
      <c r="F1187" s="32" t="s">
        <v>7749</v>
      </c>
      <c r="G1187" s="28" t="s">
        <v>98</v>
      </c>
      <c r="H1187" s="32"/>
      <c r="I1187" s="28" t="s">
        <v>96</v>
      </c>
      <c r="J1187" s="32" t="s">
        <v>680</v>
      </c>
      <c r="K1187" s="28" t="s">
        <v>679</v>
      </c>
      <c r="L1187" s="28" t="s">
        <v>89</v>
      </c>
      <c r="M1187" s="34">
        <v>41291</v>
      </c>
      <c r="N1187" s="34"/>
      <c r="O1187" s="28" t="s">
        <v>10855</v>
      </c>
      <c r="P1187" s="28" t="s">
        <v>8105</v>
      </c>
      <c r="Q1187" s="28" t="s">
        <v>10856</v>
      </c>
      <c r="R1187" s="28" t="s">
        <v>8113</v>
      </c>
      <c r="S1187" s="28"/>
      <c r="T1187" s="28"/>
      <c r="U1187" s="28" t="s">
        <v>10857</v>
      </c>
      <c r="V1187" s="28"/>
      <c r="W1187" s="34">
        <v>43594</v>
      </c>
      <c r="X1187" s="34">
        <v>43624</v>
      </c>
      <c r="Y1187" s="36">
        <v>254400</v>
      </c>
      <c r="Z1187" s="36"/>
      <c r="AA1187" s="34"/>
      <c r="AB1187" s="32"/>
      <c r="AC1187" s="36">
        <v>254400</v>
      </c>
      <c r="AD1187" s="36"/>
      <c r="AE1187" s="28" t="s">
        <v>180</v>
      </c>
      <c r="AF1187" s="40">
        <f t="shared" si="0"/>
        <v>9</v>
      </c>
      <c r="AG1187" s="40">
        <f t="shared" si="1"/>
        <v>5</v>
      </c>
      <c r="AH1187" s="40" t="str">
        <f t="shared" si="2"/>
        <v>0240180000684795</v>
      </c>
      <c r="AI1187" s="44">
        <f t="shared" si="3"/>
        <v>254400</v>
      </c>
      <c r="AJ1187" s="47" t="str">
        <f>IF(AD1187&lt;10000,IFERROR(VLOOKUP(AH1187,'BK06'!$X$9:$Y$1196,2,0),""),AD1187)</f>
        <v/>
      </c>
      <c r="AK1187" s="49" t="str">
        <f>IFERROR(VLOOKUP(AH1187,'BK06'!$X$9:$Z$1164,3,0),"")</f>
        <v/>
      </c>
      <c r="AL1187" s="40"/>
      <c r="AM1187" s="51" t="str">
        <f t="shared" si="18"/>
        <v>QK co HDBH so 02401800006847 can phai dong phi 254400d vao ngay 9/5. Vui long lien he TVV de duoc ho tro thu phi!</v>
      </c>
      <c r="AN1187" s="54" t="str">
        <f t="shared" si="5"/>
        <v>0375298654</v>
      </c>
    </row>
    <row r="1188" spans="1:40" ht="13.5" customHeight="1">
      <c r="A1188" s="25">
        <v>1183</v>
      </c>
      <c r="B1188" s="28" t="s">
        <v>74</v>
      </c>
      <c r="C1188" s="28"/>
      <c r="D1188" s="32" t="s">
        <v>80</v>
      </c>
      <c r="E1188" s="28" t="s">
        <v>82</v>
      </c>
      <c r="F1188" s="32" t="s">
        <v>7749</v>
      </c>
      <c r="G1188" s="28" t="s">
        <v>98</v>
      </c>
      <c r="H1188" s="32"/>
      <c r="I1188" s="28" t="s">
        <v>96</v>
      </c>
      <c r="J1188" s="32" t="s">
        <v>680</v>
      </c>
      <c r="K1188" s="28" t="s">
        <v>679</v>
      </c>
      <c r="L1188" s="28" t="s">
        <v>89</v>
      </c>
      <c r="M1188" s="34">
        <v>41291</v>
      </c>
      <c r="N1188" s="34"/>
      <c r="O1188" s="28" t="s">
        <v>10858</v>
      </c>
      <c r="P1188" s="28" t="s">
        <v>10859</v>
      </c>
      <c r="Q1188" s="28" t="s">
        <v>10632</v>
      </c>
      <c r="R1188" s="28"/>
      <c r="S1188" s="28"/>
      <c r="T1188" s="28" t="s">
        <v>10860</v>
      </c>
      <c r="U1188" s="28" t="s">
        <v>10861</v>
      </c>
      <c r="V1188" s="28"/>
      <c r="W1188" s="34">
        <v>43599</v>
      </c>
      <c r="X1188" s="34">
        <v>43629</v>
      </c>
      <c r="Y1188" s="36">
        <v>1038334</v>
      </c>
      <c r="Z1188" s="36"/>
      <c r="AA1188" s="34"/>
      <c r="AB1188" s="32"/>
      <c r="AC1188" s="36">
        <v>1038334</v>
      </c>
      <c r="AD1188" s="36"/>
      <c r="AE1188" s="28" t="s">
        <v>95</v>
      </c>
      <c r="AF1188" s="40">
        <f t="shared" si="0"/>
        <v>14</v>
      </c>
      <c r="AG1188" s="40">
        <f t="shared" si="1"/>
        <v>5</v>
      </c>
      <c r="AH1188" s="40" t="str">
        <f t="shared" si="2"/>
        <v>569156699145</v>
      </c>
      <c r="AI1188" s="44">
        <f t="shared" si="3"/>
        <v>1038334</v>
      </c>
      <c r="AJ1188" s="47" t="str">
        <f>IF(AD1188&lt;10000,IFERROR(VLOOKUP(AH1188,'BK06'!$X$9:$Y$1196,2,0),""),AD1188)</f>
        <v/>
      </c>
      <c r="AK1188" s="49" t="str">
        <f>IFERROR(VLOOKUP(AH1188,'BK06'!$X$9:$Z$1164,3,0),"")</f>
        <v/>
      </c>
      <c r="AL1188" s="40"/>
      <c r="AM1188" s="51" t="str">
        <f t="shared" si="18"/>
        <v>QK co HDBH so 569156699 can phai dong phi 1038334d vao ngay 14/5. Vui long lien he TVV de duoc ho tro thu phi!</v>
      </c>
      <c r="AN1188" s="54" t="str">
        <f t="shared" si="5"/>
        <v>0989368158</v>
      </c>
    </row>
    <row r="1189" spans="1:40" ht="13.5" customHeight="1">
      <c r="A1189" s="25">
        <v>1184</v>
      </c>
      <c r="B1189" s="28" t="s">
        <v>74</v>
      </c>
      <c r="C1189" s="28"/>
      <c r="D1189" s="32" t="s">
        <v>80</v>
      </c>
      <c r="E1189" s="28" t="s">
        <v>82</v>
      </c>
      <c r="F1189" s="32" t="s">
        <v>7749</v>
      </c>
      <c r="G1189" s="28" t="s">
        <v>98</v>
      </c>
      <c r="H1189" s="32"/>
      <c r="I1189" s="28" t="s">
        <v>96</v>
      </c>
      <c r="J1189" s="32" t="s">
        <v>4305</v>
      </c>
      <c r="K1189" s="28" t="s">
        <v>4304</v>
      </c>
      <c r="L1189" s="28" t="s">
        <v>4882</v>
      </c>
      <c r="M1189" s="34">
        <v>41472</v>
      </c>
      <c r="N1189" s="34"/>
      <c r="O1189" s="28" t="s">
        <v>4314</v>
      </c>
      <c r="P1189" s="28" t="s">
        <v>4315</v>
      </c>
      <c r="Q1189" s="28" t="s">
        <v>10862</v>
      </c>
      <c r="R1189" s="28"/>
      <c r="S1189" s="28"/>
      <c r="T1189" s="28" t="s">
        <v>10863</v>
      </c>
      <c r="U1189" s="28" t="s">
        <v>4313</v>
      </c>
      <c r="V1189" s="28"/>
      <c r="W1189" s="34">
        <v>43586</v>
      </c>
      <c r="X1189" s="34">
        <v>43616</v>
      </c>
      <c r="Y1189" s="36">
        <v>500000</v>
      </c>
      <c r="Z1189" s="36">
        <v>500000</v>
      </c>
      <c r="AA1189" s="34">
        <v>43599</v>
      </c>
      <c r="AB1189" s="32"/>
      <c r="AC1189" s="36">
        <v>500000</v>
      </c>
      <c r="AD1189" s="36"/>
      <c r="AE1189" s="28" t="s">
        <v>95</v>
      </c>
      <c r="AF1189" s="40">
        <f t="shared" si="0"/>
        <v>1</v>
      </c>
      <c r="AG1189" s="40">
        <f t="shared" si="1"/>
        <v>5</v>
      </c>
      <c r="AH1189" s="40" t="str">
        <f t="shared" si="2"/>
        <v>56830798515</v>
      </c>
      <c r="AI1189" s="44">
        <f t="shared" si="3"/>
        <v>500000</v>
      </c>
      <c r="AJ1189" s="47">
        <f>IF(AD1189&lt;10000,IFERROR(VLOOKUP(AH1189,'BK06'!$X$9:$Y$1196,2,0),""),AD1189)</f>
        <v>500000</v>
      </c>
      <c r="AK1189" s="49">
        <f>IFERROR(VLOOKUP(AH1189,'BK06'!$X$9:$Z$1164,3,0),"")</f>
        <v>0</v>
      </c>
      <c r="AL1189" s="40"/>
      <c r="AM1189" s="51" t="str">
        <f t="shared" si="18"/>
        <v>QK co HDBH so 568307985 can phai dong phi 500000d vao ngay 1/5. Vui long lien he TVV de duoc ho tro thu phi!</v>
      </c>
      <c r="AN1189" s="54" t="str">
        <f t="shared" si="5"/>
        <v>01233 858 856</v>
      </c>
    </row>
    <row r="1190" spans="1:40" ht="13.5" customHeight="1">
      <c r="A1190" s="25">
        <v>1185</v>
      </c>
      <c r="B1190" s="28" t="s">
        <v>74</v>
      </c>
      <c r="C1190" s="28"/>
      <c r="D1190" s="32" t="s">
        <v>80</v>
      </c>
      <c r="E1190" s="28" t="s">
        <v>82</v>
      </c>
      <c r="F1190" s="32" t="s">
        <v>7749</v>
      </c>
      <c r="G1190" s="28" t="s">
        <v>98</v>
      </c>
      <c r="H1190" s="32"/>
      <c r="I1190" s="28" t="s">
        <v>96</v>
      </c>
      <c r="J1190" s="32" t="s">
        <v>4305</v>
      </c>
      <c r="K1190" s="28" t="s">
        <v>4304</v>
      </c>
      <c r="L1190" s="28" t="s">
        <v>4882</v>
      </c>
      <c r="M1190" s="34">
        <v>41472</v>
      </c>
      <c r="N1190" s="34"/>
      <c r="O1190" s="28" t="s">
        <v>4308</v>
      </c>
      <c r="P1190" s="28" t="s">
        <v>4309</v>
      </c>
      <c r="Q1190" s="28" t="s">
        <v>10862</v>
      </c>
      <c r="R1190" s="28"/>
      <c r="S1190" s="28"/>
      <c r="T1190" s="28" t="s">
        <v>10864</v>
      </c>
      <c r="U1190" s="28" t="s">
        <v>4307</v>
      </c>
      <c r="V1190" s="28"/>
      <c r="W1190" s="34">
        <v>43586</v>
      </c>
      <c r="X1190" s="34">
        <v>43677</v>
      </c>
      <c r="Y1190" s="36">
        <v>1500000</v>
      </c>
      <c r="Z1190" s="36">
        <v>1500000</v>
      </c>
      <c r="AA1190" s="34">
        <v>43605</v>
      </c>
      <c r="AB1190" s="32"/>
      <c r="AC1190" s="36">
        <v>1500000</v>
      </c>
      <c r="AD1190" s="36"/>
      <c r="AE1190" s="28" t="s">
        <v>95</v>
      </c>
      <c r="AF1190" s="40">
        <f t="shared" si="0"/>
        <v>1</v>
      </c>
      <c r="AG1190" s="40">
        <f t="shared" si="1"/>
        <v>5</v>
      </c>
      <c r="AH1190" s="40" t="str">
        <f t="shared" si="2"/>
        <v>56830795115</v>
      </c>
      <c r="AI1190" s="44">
        <f t="shared" si="3"/>
        <v>1500000</v>
      </c>
      <c r="AJ1190" s="47">
        <f>IF(AD1190&lt;10000,IFERROR(VLOOKUP(AH1190,'BK06'!$X$9:$Y$1196,2,0),""),AD1190)</f>
        <v>1500000</v>
      </c>
      <c r="AK1190" s="49">
        <f>IFERROR(VLOOKUP(AH1190,'BK06'!$X$9:$Z$1164,3,0),"")</f>
        <v>0</v>
      </c>
      <c r="AL1190" s="40"/>
      <c r="AM1190" s="51" t="str">
        <f t="shared" si="18"/>
        <v>QK co HDBH so 568307951 can phai dong phi 1500000d vao ngay 1/5. Vui long lien he TVV de duoc ho tro thu phi!</v>
      </c>
      <c r="AN1190" s="54" t="str">
        <f t="shared" si="5"/>
        <v>0943 001 254</v>
      </c>
    </row>
    <row r="1191" spans="1:40" ht="13.5" customHeight="1">
      <c r="A1191" s="25">
        <v>1186</v>
      </c>
      <c r="B1191" s="28" t="s">
        <v>74</v>
      </c>
      <c r="C1191" s="28"/>
      <c r="D1191" s="32" t="s">
        <v>80</v>
      </c>
      <c r="E1191" s="28" t="s">
        <v>82</v>
      </c>
      <c r="F1191" s="32" t="s">
        <v>7749</v>
      </c>
      <c r="G1191" s="28" t="s">
        <v>98</v>
      </c>
      <c r="H1191" s="32"/>
      <c r="I1191" s="28" t="s">
        <v>96</v>
      </c>
      <c r="J1191" s="32" t="s">
        <v>4305</v>
      </c>
      <c r="K1191" s="28" t="s">
        <v>4304</v>
      </c>
      <c r="L1191" s="28" t="s">
        <v>4882</v>
      </c>
      <c r="M1191" s="34">
        <v>41472</v>
      </c>
      <c r="N1191" s="34"/>
      <c r="O1191" s="28" t="s">
        <v>4326</v>
      </c>
      <c r="P1191" s="28" t="s">
        <v>4327</v>
      </c>
      <c r="Q1191" s="28" t="s">
        <v>10862</v>
      </c>
      <c r="R1191" s="28"/>
      <c r="S1191" s="28"/>
      <c r="T1191" s="28" t="s">
        <v>10865</v>
      </c>
      <c r="U1191" s="28" t="s">
        <v>4325</v>
      </c>
      <c r="V1191" s="28"/>
      <c r="W1191" s="34">
        <v>43589</v>
      </c>
      <c r="X1191" s="34">
        <v>43772</v>
      </c>
      <c r="Y1191" s="36">
        <v>4011760</v>
      </c>
      <c r="Z1191" s="36">
        <v>4011760</v>
      </c>
      <c r="AA1191" s="34">
        <v>43599</v>
      </c>
      <c r="AB1191" s="32"/>
      <c r="AC1191" s="36">
        <v>4011760</v>
      </c>
      <c r="AD1191" s="36"/>
      <c r="AE1191" s="28" t="s">
        <v>95</v>
      </c>
      <c r="AF1191" s="40">
        <f t="shared" si="0"/>
        <v>4</v>
      </c>
      <c r="AG1191" s="40">
        <f t="shared" si="1"/>
        <v>5</v>
      </c>
      <c r="AH1191" s="40" t="str">
        <f t="shared" si="2"/>
        <v>56831506745</v>
      </c>
      <c r="AI1191" s="44">
        <f t="shared" si="3"/>
        <v>4011760</v>
      </c>
      <c r="AJ1191" s="47">
        <f>IF(AD1191&lt;10000,IFERROR(VLOOKUP(AH1191,'BK06'!$X$9:$Y$1196,2,0),""),AD1191)</f>
        <v>4011760</v>
      </c>
      <c r="AK1191" s="49" t="str">
        <f>IFERROR(VLOOKUP(AH1191,'BK06'!$X$9:$Z$1164,3,0),"")</f>
        <v>AC/018P-0350902</v>
      </c>
      <c r="AL1191" s="40"/>
      <c r="AM1191" s="51" t="str">
        <f t="shared" si="18"/>
        <v>QK co HDBH so 568315067 can phai dong phi 4011760d vao ngay 4/5. Vui long lien he TVV de duoc ho tro thu phi!</v>
      </c>
      <c r="AN1191" s="54" t="str">
        <f t="shared" si="5"/>
        <v>01666 828 458</v>
      </c>
    </row>
    <row r="1192" spans="1:40" ht="13.5" customHeight="1">
      <c r="A1192" s="25">
        <v>1187</v>
      </c>
      <c r="B1192" s="28" t="s">
        <v>74</v>
      </c>
      <c r="C1192" s="28"/>
      <c r="D1192" s="32" t="s">
        <v>80</v>
      </c>
      <c r="E1192" s="28" t="s">
        <v>82</v>
      </c>
      <c r="F1192" s="32" t="s">
        <v>7749</v>
      </c>
      <c r="G1192" s="28" t="s">
        <v>98</v>
      </c>
      <c r="H1192" s="32"/>
      <c r="I1192" s="28" t="s">
        <v>96</v>
      </c>
      <c r="J1192" s="32" t="s">
        <v>4305</v>
      </c>
      <c r="K1192" s="28" t="s">
        <v>4304</v>
      </c>
      <c r="L1192" s="28" t="s">
        <v>4882</v>
      </c>
      <c r="M1192" s="34">
        <v>41472</v>
      </c>
      <c r="N1192" s="34"/>
      <c r="O1192" s="28" t="s">
        <v>10866</v>
      </c>
      <c r="P1192" s="28" t="s">
        <v>10867</v>
      </c>
      <c r="Q1192" s="28" t="s">
        <v>10862</v>
      </c>
      <c r="R1192" s="28"/>
      <c r="S1192" s="28"/>
      <c r="T1192" s="28" t="s">
        <v>10868</v>
      </c>
      <c r="U1192" s="28" t="s">
        <v>10869</v>
      </c>
      <c r="V1192" s="28"/>
      <c r="W1192" s="34">
        <v>43589</v>
      </c>
      <c r="X1192" s="34">
        <v>43680</v>
      </c>
      <c r="Y1192" s="36">
        <v>1543929</v>
      </c>
      <c r="Z1192" s="36"/>
      <c r="AA1192" s="34"/>
      <c r="AB1192" s="32"/>
      <c r="AC1192" s="36">
        <v>1543929</v>
      </c>
      <c r="AD1192" s="36"/>
      <c r="AE1192" s="28" t="s">
        <v>95</v>
      </c>
      <c r="AF1192" s="40">
        <f t="shared" si="0"/>
        <v>4</v>
      </c>
      <c r="AG1192" s="40">
        <f t="shared" si="1"/>
        <v>5</v>
      </c>
      <c r="AH1192" s="40" t="str">
        <f t="shared" si="2"/>
        <v>56830811245</v>
      </c>
      <c r="AI1192" s="44">
        <f t="shared" si="3"/>
        <v>1543929</v>
      </c>
      <c r="AJ1192" s="47" t="str">
        <f>IF(AD1192&lt;10000,IFERROR(VLOOKUP(AH1192,'BK06'!$X$9:$Y$1196,2,0),""),AD1192)</f>
        <v/>
      </c>
      <c r="AK1192" s="49" t="str">
        <f>IFERROR(VLOOKUP(AH1192,'BK06'!$X$9:$Z$1164,3,0),"")</f>
        <v/>
      </c>
      <c r="AL1192" s="40"/>
      <c r="AM1192" s="51" t="str">
        <f t="shared" si="18"/>
        <v>QK co HDBH so 568308112 can phai dong phi 1543929d vao ngay 4/5. Vui long lien he TVV de duoc ho tro thu phi!</v>
      </c>
      <c r="AN1192" s="54" t="str">
        <f t="shared" si="5"/>
        <v>0919 721 910</v>
      </c>
    </row>
    <row r="1193" spans="1:40" ht="13.5" customHeight="1">
      <c r="A1193" s="25">
        <v>1188</v>
      </c>
      <c r="B1193" s="28" t="s">
        <v>74</v>
      </c>
      <c r="C1193" s="28"/>
      <c r="D1193" s="32" t="s">
        <v>80</v>
      </c>
      <c r="E1193" s="28" t="s">
        <v>82</v>
      </c>
      <c r="F1193" s="32" t="s">
        <v>7749</v>
      </c>
      <c r="G1193" s="28" t="s">
        <v>98</v>
      </c>
      <c r="H1193" s="32"/>
      <c r="I1193" s="28" t="s">
        <v>96</v>
      </c>
      <c r="J1193" s="32" t="s">
        <v>4305</v>
      </c>
      <c r="K1193" s="28" t="s">
        <v>4304</v>
      </c>
      <c r="L1193" s="28" t="s">
        <v>4882</v>
      </c>
      <c r="M1193" s="34">
        <v>41472</v>
      </c>
      <c r="N1193" s="34"/>
      <c r="O1193" s="28" t="s">
        <v>4318</v>
      </c>
      <c r="P1193" s="28" t="s">
        <v>4319</v>
      </c>
      <c r="Q1193" s="28" t="s">
        <v>10870</v>
      </c>
      <c r="R1193" s="28"/>
      <c r="S1193" s="28"/>
      <c r="T1193" s="28" t="s">
        <v>10871</v>
      </c>
      <c r="U1193" s="28" t="s">
        <v>4317</v>
      </c>
      <c r="V1193" s="28"/>
      <c r="W1193" s="34">
        <v>43589</v>
      </c>
      <c r="X1193" s="34">
        <v>43619</v>
      </c>
      <c r="Y1193" s="36">
        <v>508456</v>
      </c>
      <c r="Z1193" s="36">
        <v>508456</v>
      </c>
      <c r="AA1193" s="34">
        <v>43603</v>
      </c>
      <c r="AB1193" s="32"/>
      <c r="AC1193" s="36">
        <v>508456</v>
      </c>
      <c r="AD1193" s="36"/>
      <c r="AE1193" s="28" t="s">
        <v>95</v>
      </c>
      <c r="AF1193" s="40">
        <f t="shared" si="0"/>
        <v>4</v>
      </c>
      <c r="AG1193" s="40">
        <f t="shared" si="1"/>
        <v>5</v>
      </c>
      <c r="AH1193" s="40" t="str">
        <f t="shared" si="2"/>
        <v>56826203245</v>
      </c>
      <c r="AI1193" s="44">
        <f t="shared" si="3"/>
        <v>508456</v>
      </c>
      <c r="AJ1193" s="47">
        <f>IF(AD1193&lt;10000,IFERROR(VLOOKUP(AH1193,'BK06'!$X$9:$Y$1196,2,0),""),AD1193)</f>
        <v>508456</v>
      </c>
      <c r="AK1193" s="49">
        <f>IFERROR(VLOOKUP(AH1193,'BK06'!$X$9:$Z$1164,3,0),"")</f>
        <v>0</v>
      </c>
      <c r="AL1193" s="40"/>
      <c r="AM1193" s="51" t="str">
        <f t="shared" si="18"/>
        <v>QK co HDBH so 568262032 can phai dong phi 508456d vao ngay 4/5. Vui long lien he TVV de duoc ho tro thu phi!</v>
      </c>
      <c r="AN1193" s="54" t="str">
        <f t="shared" si="5"/>
        <v>01699538598</v>
      </c>
    </row>
    <row r="1194" spans="1:40" ht="13.5" customHeight="1">
      <c r="A1194" s="25">
        <v>1189</v>
      </c>
      <c r="B1194" s="28" t="s">
        <v>74</v>
      </c>
      <c r="C1194" s="28"/>
      <c r="D1194" s="32" t="s">
        <v>80</v>
      </c>
      <c r="E1194" s="28" t="s">
        <v>82</v>
      </c>
      <c r="F1194" s="32" t="s">
        <v>7749</v>
      </c>
      <c r="G1194" s="28" t="s">
        <v>98</v>
      </c>
      <c r="H1194" s="32"/>
      <c r="I1194" s="28" t="s">
        <v>96</v>
      </c>
      <c r="J1194" s="32" t="s">
        <v>4305</v>
      </c>
      <c r="K1194" s="28" t="s">
        <v>4304</v>
      </c>
      <c r="L1194" s="28" t="s">
        <v>4882</v>
      </c>
      <c r="M1194" s="34">
        <v>41472</v>
      </c>
      <c r="N1194" s="34"/>
      <c r="O1194" s="28" t="s">
        <v>4336</v>
      </c>
      <c r="P1194" s="28" t="s">
        <v>4337</v>
      </c>
      <c r="Q1194" s="28" t="s">
        <v>10872</v>
      </c>
      <c r="R1194" s="28"/>
      <c r="S1194" s="28"/>
      <c r="T1194" s="28" t="s">
        <v>10873</v>
      </c>
      <c r="U1194" s="28" t="s">
        <v>4335</v>
      </c>
      <c r="V1194" s="28"/>
      <c r="W1194" s="34">
        <v>43589</v>
      </c>
      <c r="X1194" s="34">
        <v>43619</v>
      </c>
      <c r="Y1194" s="36">
        <v>1000000</v>
      </c>
      <c r="Z1194" s="36">
        <v>1000000</v>
      </c>
      <c r="AA1194" s="34">
        <v>43599</v>
      </c>
      <c r="AB1194" s="32"/>
      <c r="AC1194" s="36">
        <v>1000000</v>
      </c>
      <c r="AD1194" s="36"/>
      <c r="AE1194" s="28" t="s">
        <v>95</v>
      </c>
      <c r="AF1194" s="40">
        <f t="shared" si="0"/>
        <v>4</v>
      </c>
      <c r="AG1194" s="40">
        <f t="shared" si="1"/>
        <v>5</v>
      </c>
      <c r="AH1194" s="40" t="str">
        <f t="shared" si="2"/>
        <v>56842370745</v>
      </c>
      <c r="AI1194" s="44">
        <f t="shared" si="3"/>
        <v>1000000</v>
      </c>
      <c r="AJ1194" s="47">
        <f>IF(AD1194&lt;10000,IFERROR(VLOOKUP(AH1194,'BK06'!$X$9:$Y$1196,2,0),""),AD1194)</f>
        <v>1000000</v>
      </c>
      <c r="AK1194" s="49" t="str">
        <f>IFERROR(VLOOKUP(AH1194,'BK06'!$X$9:$Z$1164,3,0),"")</f>
        <v>AC/018P-0350904</v>
      </c>
      <c r="AL1194" s="40"/>
      <c r="AM1194" s="51" t="str">
        <f t="shared" si="18"/>
        <v>QK co HDBH so 568423707 can phai dong phi 1000000d vao ngay 4/5. Vui long lien he TVV de duoc ho tro thu phi!</v>
      </c>
      <c r="AN1194" s="54" t="str">
        <f t="shared" si="5"/>
        <v>0915636536</v>
      </c>
    </row>
    <row r="1195" spans="1:40" ht="13.5" customHeight="1">
      <c r="A1195" s="25">
        <v>1190</v>
      </c>
      <c r="B1195" s="28" t="s">
        <v>74</v>
      </c>
      <c r="C1195" s="28"/>
      <c r="D1195" s="32" t="s">
        <v>80</v>
      </c>
      <c r="E1195" s="28" t="s">
        <v>82</v>
      </c>
      <c r="F1195" s="32" t="s">
        <v>7749</v>
      </c>
      <c r="G1195" s="28" t="s">
        <v>98</v>
      </c>
      <c r="H1195" s="32"/>
      <c r="I1195" s="28" t="s">
        <v>96</v>
      </c>
      <c r="J1195" s="32" t="s">
        <v>4305</v>
      </c>
      <c r="K1195" s="28" t="s">
        <v>4304</v>
      </c>
      <c r="L1195" s="28" t="s">
        <v>4882</v>
      </c>
      <c r="M1195" s="34">
        <v>41472</v>
      </c>
      <c r="N1195" s="34"/>
      <c r="O1195" s="28" t="s">
        <v>4332</v>
      </c>
      <c r="P1195" s="28" t="s">
        <v>4333</v>
      </c>
      <c r="Q1195" s="28" t="s">
        <v>10872</v>
      </c>
      <c r="R1195" s="28"/>
      <c r="S1195" s="28"/>
      <c r="T1195" s="28" t="s">
        <v>10874</v>
      </c>
      <c r="U1195" s="28" t="s">
        <v>4331</v>
      </c>
      <c r="V1195" s="28"/>
      <c r="W1195" s="34">
        <v>43589</v>
      </c>
      <c r="X1195" s="34">
        <v>43772</v>
      </c>
      <c r="Y1195" s="36">
        <v>5149929</v>
      </c>
      <c r="Z1195" s="36">
        <v>5149929</v>
      </c>
      <c r="AA1195" s="34">
        <v>43609</v>
      </c>
      <c r="AB1195" s="32"/>
      <c r="AC1195" s="36">
        <v>5149929</v>
      </c>
      <c r="AD1195" s="36"/>
      <c r="AE1195" s="28" t="s">
        <v>95</v>
      </c>
      <c r="AF1195" s="40">
        <f t="shared" si="0"/>
        <v>4</v>
      </c>
      <c r="AG1195" s="40">
        <f t="shared" si="1"/>
        <v>5</v>
      </c>
      <c r="AH1195" s="40" t="str">
        <f t="shared" si="2"/>
        <v>56831552645</v>
      </c>
      <c r="AI1195" s="44">
        <f t="shared" si="3"/>
        <v>5149929</v>
      </c>
      <c r="AJ1195" s="47">
        <f>IF(AD1195&lt;10000,IFERROR(VLOOKUP(AH1195,'BK06'!$X$9:$Y$1196,2,0),""),AD1195)</f>
        <v>5149929</v>
      </c>
      <c r="AK1195" s="49">
        <f>IFERROR(VLOOKUP(AH1195,'BK06'!$X$9:$Z$1164,3,0),"")</f>
        <v>0</v>
      </c>
      <c r="AL1195" s="40"/>
      <c r="AM1195" s="51" t="str">
        <f t="shared" si="18"/>
        <v>QK co HDBH so 568315526 can phai dong phi 5149929d vao ngay 4/5. Vui long lien he TVV de duoc ho tro thu phi!</v>
      </c>
      <c r="AN1195" s="54" t="str">
        <f t="shared" si="5"/>
        <v>01647 371 199</v>
      </c>
    </row>
    <row r="1196" spans="1:40" ht="13.5" customHeight="1">
      <c r="A1196" s="25">
        <v>1191</v>
      </c>
      <c r="B1196" s="28" t="s">
        <v>74</v>
      </c>
      <c r="C1196" s="28"/>
      <c r="D1196" s="32" t="s">
        <v>80</v>
      </c>
      <c r="E1196" s="28" t="s">
        <v>82</v>
      </c>
      <c r="F1196" s="32" t="s">
        <v>7749</v>
      </c>
      <c r="G1196" s="28" t="s">
        <v>98</v>
      </c>
      <c r="H1196" s="32"/>
      <c r="I1196" s="28" t="s">
        <v>96</v>
      </c>
      <c r="J1196" s="32" t="s">
        <v>4305</v>
      </c>
      <c r="K1196" s="28" t="s">
        <v>4304</v>
      </c>
      <c r="L1196" s="28" t="s">
        <v>4882</v>
      </c>
      <c r="M1196" s="34">
        <v>41472</v>
      </c>
      <c r="N1196" s="34"/>
      <c r="O1196" s="28" t="s">
        <v>10875</v>
      </c>
      <c r="P1196" s="28" t="s">
        <v>10876</v>
      </c>
      <c r="Q1196" s="28" t="s">
        <v>10862</v>
      </c>
      <c r="R1196" s="28"/>
      <c r="S1196" s="28"/>
      <c r="T1196" s="28" t="s">
        <v>10877</v>
      </c>
      <c r="U1196" s="28" t="s">
        <v>10878</v>
      </c>
      <c r="V1196" s="28"/>
      <c r="W1196" s="34">
        <v>43589</v>
      </c>
      <c r="X1196" s="34">
        <v>43680</v>
      </c>
      <c r="Y1196" s="36">
        <v>2500000</v>
      </c>
      <c r="Z1196" s="36"/>
      <c r="AA1196" s="34"/>
      <c r="AB1196" s="32"/>
      <c r="AC1196" s="36">
        <v>2500000</v>
      </c>
      <c r="AD1196" s="36"/>
      <c r="AE1196" s="28" t="s">
        <v>95</v>
      </c>
      <c r="AF1196" s="40">
        <f t="shared" si="0"/>
        <v>4</v>
      </c>
      <c r="AG1196" s="40">
        <f t="shared" si="1"/>
        <v>5</v>
      </c>
      <c r="AH1196" s="40" t="str">
        <f t="shared" si="2"/>
        <v>56830793645</v>
      </c>
      <c r="AI1196" s="44">
        <f t="shared" si="3"/>
        <v>2500000</v>
      </c>
      <c r="AJ1196" s="47" t="str">
        <f>IF(AD1196&lt;10000,IFERROR(VLOOKUP(AH1196,'BK06'!$X$9:$Y$1196,2,0),""),AD1196)</f>
        <v/>
      </c>
      <c r="AK1196" s="49" t="str">
        <f>IFERROR(VLOOKUP(AH1196,'BK06'!$X$9:$Z$1164,3,0),"")</f>
        <v/>
      </c>
      <c r="AL1196" s="40"/>
      <c r="AM1196" s="51" t="str">
        <f t="shared" si="18"/>
        <v>QK co HDBH so 568307936 can phai dong phi 2500000d vao ngay 4/5. Vui long lien he TVV de duoc ho tro thu phi!</v>
      </c>
      <c r="AN1196" s="54" t="str">
        <f t="shared" si="5"/>
        <v>0913 760 740</v>
      </c>
    </row>
    <row r="1197" spans="1:40" ht="13.5" customHeight="1">
      <c r="A1197" s="25">
        <v>1192</v>
      </c>
      <c r="B1197" s="28" t="s">
        <v>74</v>
      </c>
      <c r="C1197" s="28"/>
      <c r="D1197" s="32" t="s">
        <v>80</v>
      </c>
      <c r="E1197" s="28" t="s">
        <v>82</v>
      </c>
      <c r="F1197" s="32" t="s">
        <v>7749</v>
      </c>
      <c r="G1197" s="28" t="s">
        <v>98</v>
      </c>
      <c r="H1197" s="32"/>
      <c r="I1197" s="28" t="s">
        <v>96</v>
      </c>
      <c r="J1197" s="32" t="s">
        <v>4305</v>
      </c>
      <c r="K1197" s="28" t="s">
        <v>4304</v>
      </c>
      <c r="L1197" s="28" t="s">
        <v>4882</v>
      </c>
      <c r="M1197" s="34">
        <v>41472</v>
      </c>
      <c r="N1197" s="34"/>
      <c r="O1197" s="28" t="s">
        <v>4322</v>
      </c>
      <c r="P1197" s="28" t="s">
        <v>4323</v>
      </c>
      <c r="Q1197" s="28" t="s">
        <v>10870</v>
      </c>
      <c r="R1197" s="28"/>
      <c r="S1197" s="28"/>
      <c r="T1197" s="28"/>
      <c r="U1197" s="28" t="s">
        <v>4321</v>
      </c>
      <c r="V1197" s="28"/>
      <c r="W1197" s="34">
        <v>43589</v>
      </c>
      <c r="X1197" s="34">
        <v>43619</v>
      </c>
      <c r="Y1197" s="36">
        <v>517090</v>
      </c>
      <c r="Z1197" s="36">
        <v>517090</v>
      </c>
      <c r="AA1197" s="34">
        <v>43603</v>
      </c>
      <c r="AB1197" s="32"/>
      <c r="AC1197" s="36">
        <v>517090</v>
      </c>
      <c r="AD1197" s="36"/>
      <c r="AE1197" s="28" t="s">
        <v>95</v>
      </c>
      <c r="AF1197" s="40">
        <f t="shared" si="0"/>
        <v>4</v>
      </c>
      <c r="AG1197" s="40">
        <f t="shared" si="1"/>
        <v>5</v>
      </c>
      <c r="AH1197" s="40" t="str">
        <f t="shared" si="2"/>
        <v>56826207545</v>
      </c>
      <c r="AI1197" s="44">
        <f t="shared" si="3"/>
        <v>517090</v>
      </c>
      <c r="AJ1197" s="47">
        <f>IF(AD1197&lt;10000,IFERROR(VLOOKUP(AH1197,'BK06'!$X$9:$Y$1196,2,0),""),AD1197)</f>
        <v>517090</v>
      </c>
      <c r="AK1197" s="49">
        <f>IFERROR(VLOOKUP(AH1197,'BK06'!$X$9:$Z$1164,3,0),"")</f>
        <v>0</v>
      </c>
      <c r="AL1197" s="40"/>
      <c r="AM1197" s="51" t="str">
        <f t="shared" si="18"/>
        <v>QK co HDBH so 568262075 can phai dong phi 517090d vao ngay 4/5. Vui long lien he TVV de duoc ho tro thu phi!</v>
      </c>
      <c r="AN1197" s="54" t="str">
        <f t="shared" si="5"/>
        <v/>
      </c>
    </row>
    <row r="1198" spans="1:40" ht="13.5" customHeight="1">
      <c r="A1198" s="25">
        <v>1193</v>
      </c>
      <c r="B1198" s="28" t="s">
        <v>74</v>
      </c>
      <c r="C1198" s="28"/>
      <c r="D1198" s="32" t="s">
        <v>80</v>
      </c>
      <c r="E1198" s="28" t="s">
        <v>82</v>
      </c>
      <c r="F1198" s="32" t="s">
        <v>7749</v>
      </c>
      <c r="G1198" s="28" t="s">
        <v>98</v>
      </c>
      <c r="H1198" s="32"/>
      <c r="I1198" s="28" t="s">
        <v>96</v>
      </c>
      <c r="J1198" s="32" t="s">
        <v>4305</v>
      </c>
      <c r="K1198" s="28" t="s">
        <v>4304</v>
      </c>
      <c r="L1198" s="28" t="s">
        <v>4882</v>
      </c>
      <c r="M1198" s="34">
        <v>41472</v>
      </c>
      <c r="N1198" s="34"/>
      <c r="O1198" s="28" t="s">
        <v>4343</v>
      </c>
      <c r="P1198" s="28" t="s">
        <v>4345</v>
      </c>
      <c r="Q1198" s="28" t="s">
        <v>10879</v>
      </c>
      <c r="R1198" s="28"/>
      <c r="S1198" s="28"/>
      <c r="T1198" s="28" t="s">
        <v>10880</v>
      </c>
      <c r="U1198" s="28" t="s">
        <v>4342</v>
      </c>
      <c r="V1198" s="28"/>
      <c r="W1198" s="34">
        <v>43590</v>
      </c>
      <c r="X1198" s="34">
        <v>43681</v>
      </c>
      <c r="Y1198" s="36">
        <v>1543929</v>
      </c>
      <c r="Z1198" s="36">
        <v>1543929</v>
      </c>
      <c r="AA1198" s="34">
        <v>43599</v>
      </c>
      <c r="AB1198" s="32"/>
      <c r="AC1198" s="36">
        <v>1543929</v>
      </c>
      <c r="AD1198" s="36"/>
      <c r="AE1198" s="28" t="s">
        <v>95</v>
      </c>
      <c r="AF1198" s="40">
        <f t="shared" si="0"/>
        <v>5</v>
      </c>
      <c r="AG1198" s="40">
        <f t="shared" si="1"/>
        <v>5</v>
      </c>
      <c r="AH1198" s="40" t="str">
        <f t="shared" si="2"/>
        <v>56827092255</v>
      </c>
      <c r="AI1198" s="44">
        <f t="shared" si="3"/>
        <v>1543929</v>
      </c>
      <c r="AJ1198" s="47">
        <f>IF(AD1198&lt;10000,IFERROR(VLOOKUP(AH1198,'BK06'!$X$9:$Y$1196,2,0),""),AD1198)</f>
        <v>1543929</v>
      </c>
      <c r="AK1198" s="49">
        <f>IFERROR(VLOOKUP(AH1198,'BK06'!$X$9:$Z$1164,3,0),"")</f>
        <v>0</v>
      </c>
      <c r="AL1198" s="40"/>
      <c r="AM1198" s="51" t="str">
        <f t="shared" si="18"/>
        <v>QK co HDBH so 568270922 can phai dong phi 1543929d vao ngay 5/5. Vui long lien he TVV de duoc ho tro thu phi!</v>
      </c>
      <c r="AN1198" s="54" t="str">
        <f t="shared" si="5"/>
        <v>01236 998 051</v>
      </c>
    </row>
    <row r="1199" spans="1:40" ht="13.5" customHeight="1">
      <c r="A1199" s="25">
        <v>1194</v>
      </c>
      <c r="B1199" s="28" t="s">
        <v>74</v>
      </c>
      <c r="C1199" s="28"/>
      <c r="D1199" s="32" t="s">
        <v>80</v>
      </c>
      <c r="E1199" s="28" t="s">
        <v>82</v>
      </c>
      <c r="F1199" s="32" t="s">
        <v>7749</v>
      </c>
      <c r="G1199" s="28" t="s">
        <v>98</v>
      </c>
      <c r="H1199" s="32"/>
      <c r="I1199" s="28" t="s">
        <v>96</v>
      </c>
      <c r="J1199" s="32" t="s">
        <v>4305</v>
      </c>
      <c r="K1199" s="28" t="s">
        <v>4304</v>
      </c>
      <c r="L1199" s="28" t="s">
        <v>4882</v>
      </c>
      <c r="M1199" s="34">
        <v>41472</v>
      </c>
      <c r="N1199" s="34"/>
      <c r="O1199" s="28" t="s">
        <v>4352</v>
      </c>
      <c r="P1199" s="28" t="s">
        <v>4353</v>
      </c>
      <c r="Q1199" s="28" t="s">
        <v>10862</v>
      </c>
      <c r="R1199" s="28"/>
      <c r="S1199" s="28"/>
      <c r="T1199" s="28" t="s">
        <v>10881</v>
      </c>
      <c r="U1199" s="28" t="s">
        <v>4351</v>
      </c>
      <c r="V1199" s="28"/>
      <c r="W1199" s="34">
        <v>43591</v>
      </c>
      <c r="X1199" s="34">
        <v>43682</v>
      </c>
      <c r="Y1199" s="36">
        <v>1500000</v>
      </c>
      <c r="Z1199" s="36">
        <v>1500000</v>
      </c>
      <c r="AA1199" s="34">
        <v>43605</v>
      </c>
      <c r="AB1199" s="32"/>
      <c r="AC1199" s="36">
        <v>1500000</v>
      </c>
      <c r="AD1199" s="36"/>
      <c r="AE1199" s="28" t="s">
        <v>95</v>
      </c>
      <c r="AF1199" s="40">
        <f t="shared" si="0"/>
        <v>6</v>
      </c>
      <c r="AG1199" s="40">
        <f t="shared" si="1"/>
        <v>5</v>
      </c>
      <c r="AH1199" s="40" t="str">
        <f t="shared" si="2"/>
        <v>56831060965</v>
      </c>
      <c r="AI1199" s="44">
        <f t="shared" si="3"/>
        <v>1500000</v>
      </c>
      <c r="AJ1199" s="47">
        <f>IF(AD1199&lt;10000,IFERROR(VLOOKUP(AH1199,'BK06'!$X$9:$Y$1196,2,0),""),AD1199)</f>
        <v>1500000</v>
      </c>
      <c r="AK1199" s="49">
        <f>IFERROR(VLOOKUP(AH1199,'BK06'!$X$9:$Z$1164,3,0),"")</f>
        <v>0</v>
      </c>
      <c r="AL1199" s="40"/>
      <c r="AM1199" s="51" t="str">
        <f t="shared" si="18"/>
        <v>QK co HDBH so 568310609 can phai dong phi 1500000d vao ngay 6/5. Vui long lien he TVV de duoc ho tro thu phi!</v>
      </c>
      <c r="AN1199" s="54" t="str">
        <f t="shared" si="5"/>
        <v>0125 720 7931</v>
      </c>
    </row>
    <row r="1200" spans="1:40" ht="13.5" customHeight="1">
      <c r="A1200" s="25">
        <v>1195</v>
      </c>
      <c r="B1200" s="28" t="s">
        <v>74</v>
      </c>
      <c r="C1200" s="28"/>
      <c r="D1200" s="32" t="s">
        <v>80</v>
      </c>
      <c r="E1200" s="28" t="s">
        <v>82</v>
      </c>
      <c r="F1200" s="32" t="s">
        <v>7749</v>
      </c>
      <c r="G1200" s="28" t="s">
        <v>98</v>
      </c>
      <c r="H1200" s="32"/>
      <c r="I1200" s="28" t="s">
        <v>96</v>
      </c>
      <c r="J1200" s="32" t="s">
        <v>4305</v>
      </c>
      <c r="K1200" s="28" t="s">
        <v>4304</v>
      </c>
      <c r="L1200" s="28" t="s">
        <v>4882</v>
      </c>
      <c r="M1200" s="34">
        <v>41472</v>
      </c>
      <c r="N1200" s="34"/>
      <c r="O1200" s="28" t="s">
        <v>4349</v>
      </c>
      <c r="P1200" s="28" t="s">
        <v>742</v>
      </c>
      <c r="Q1200" s="28" t="s">
        <v>10882</v>
      </c>
      <c r="R1200" s="28"/>
      <c r="S1200" s="28"/>
      <c r="T1200" s="28" t="s">
        <v>10883</v>
      </c>
      <c r="U1200" s="28" t="s">
        <v>4348</v>
      </c>
      <c r="V1200" s="28"/>
      <c r="W1200" s="34">
        <v>43591</v>
      </c>
      <c r="X1200" s="34">
        <v>43682</v>
      </c>
      <c r="Y1200" s="36">
        <v>768515</v>
      </c>
      <c r="Z1200" s="36">
        <v>768515</v>
      </c>
      <c r="AA1200" s="34">
        <v>43606</v>
      </c>
      <c r="AB1200" s="32"/>
      <c r="AC1200" s="36">
        <v>768515</v>
      </c>
      <c r="AD1200" s="36"/>
      <c r="AE1200" s="28" t="s">
        <v>95</v>
      </c>
      <c r="AF1200" s="40">
        <f t="shared" si="0"/>
        <v>6</v>
      </c>
      <c r="AG1200" s="40">
        <f t="shared" si="1"/>
        <v>5</v>
      </c>
      <c r="AH1200" s="40" t="str">
        <f t="shared" si="2"/>
        <v>56827210365</v>
      </c>
      <c r="AI1200" s="44">
        <f t="shared" si="3"/>
        <v>768515</v>
      </c>
      <c r="AJ1200" s="47">
        <f>IF(AD1200&lt;10000,IFERROR(VLOOKUP(AH1200,'BK06'!$X$9:$Y$1196,2,0),""),AD1200)</f>
        <v>768515</v>
      </c>
      <c r="AK1200" s="49">
        <f>IFERROR(VLOOKUP(AH1200,'BK06'!$X$9:$Z$1164,3,0),"")</f>
        <v>0</v>
      </c>
      <c r="AL1200" s="40"/>
      <c r="AM1200" s="51" t="str">
        <f t="shared" si="18"/>
        <v>QK co HDBH so 568272103 can phai dong phi 768515d vao ngay 6/5. Vui long lien he TVV de duoc ho tro thu phi!</v>
      </c>
      <c r="AN1200" s="54" t="str">
        <f t="shared" si="5"/>
        <v>0927 078 808</v>
      </c>
    </row>
    <row r="1201" spans="1:40" ht="13.5" customHeight="1">
      <c r="A1201" s="25">
        <v>1196</v>
      </c>
      <c r="B1201" s="28" t="s">
        <v>74</v>
      </c>
      <c r="C1201" s="28"/>
      <c r="D1201" s="32" t="s">
        <v>80</v>
      </c>
      <c r="E1201" s="28" t="s">
        <v>82</v>
      </c>
      <c r="F1201" s="32" t="s">
        <v>7749</v>
      </c>
      <c r="G1201" s="28" t="s">
        <v>98</v>
      </c>
      <c r="H1201" s="32"/>
      <c r="I1201" s="28" t="s">
        <v>96</v>
      </c>
      <c r="J1201" s="32" t="s">
        <v>4305</v>
      </c>
      <c r="K1201" s="28" t="s">
        <v>4304</v>
      </c>
      <c r="L1201" s="28" t="s">
        <v>4882</v>
      </c>
      <c r="M1201" s="34">
        <v>41472</v>
      </c>
      <c r="N1201" s="34"/>
      <c r="O1201" s="28" t="s">
        <v>4356</v>
      </c>
      <c r="P1201" s="28" t="s">
        <v>4357</v>
      </c>
      <c r="Q1201" s="28" t="s">
        <v>10884</v>
      </c>
      <c r="R1201" s="28"/>
      <c r="S1201" s="28"/>
      <c r="T1201" s="28" t="s">
        <v>10885</v>
      </c>
      <c r="U1201" s="28" t="s">
        <v>4355</v>
      </c>
      <c r="V1201" s="28"/>
      <c r="W1201" s="34">
        <v>43592</v>
      </c>
      <c r="X1201" s="34">
        <v>43683</v>
      </c>
      <c r="Y1201" s="36">
        <v>1546899</v>
      </c>
      <c r="Z1201" s="36">
        <v>1546899</v>
      </c>
      <c r="AA1201" s="34">
        <v>43602</v>
      </c>
      <c r="AB1201" s="32"/>
      <c r="AC1201" s="36">
        <v>1546899</v>
      </c>
      <c r="AD1201" s="36"/>
      <c r="AE1201" s="28" t="s">
        <v>95</v>
      </c>
      <c r="AF1201" s="40">
        <f t="shared" si="0"/>
        <v>7</v>
      </c>
      <c r="AG1201" s="40">
        <f t="shared" si="1"/>
        <v>5</v>
      </c>
      <c r="AH1201" s="40" t="str">
        <f t="shared" si="2"/>
        <v>56827208975</v>
      </c>
      <c r="AI1201" s="44">
        <f t="shared" si="3"/>
        <v>1546899</v>
      </c>
      <c r="AJ1201" s="47">
        <f>IF(AD1201&lt;10000,IFERROR(VLOOKUP(AH1201,'BK06'!$X$9:$Y$1196,2,0),""),AD1201)</f>
        <v>1546899</v>
      </c>
      <c r="AK1201" s="49">
        <f>IFERROR(VLOOKUP(AH1201,'BK06'!$X$9:$Z$1164,3,0),"")</f>
        <v>0</v>
      </c>
      <c r="AL1201" s="40"/>
      <c r="AM1201" s="51" t="str">
        <f t="shared" si="18"/>
        <v>QK co HDBH so 568272089 can phai dong phi 1546899d vao ngay 7/5. Vui long lien he TVV de duoc ho tro thu phi!</v>
      </c>
      <c r="AN1201" s="54" t="str">
        <f t="shared" si="5"/>
        <v>0969 933 809</v>
      </c>
    </row>
    <row r="1202" spans="1:40" ht="13.5" customHeight="1">
      <c r="A1202" s="25">
        <v>1197</v>
      </c>
      <c r="B1202" s="28" t="s">
        <v>74</v>
      </c>
      <c r="C1202" s="28"/>
      <c r="D1202" s="32" t="s">
        <v>80</v>
      </c>
      <c r="E1202" s="28" t="s">
        <v>82</v>
      </c>
      <c r="F1202" s="32" t="s">
        <v>7749</v>
      </c>
      <c r="G1202" s="28" t="s">
        <v>98</v>
      </c>
      <c r="H1202" s="32"/>
      <c r="I1202" s="28" t="s">
        <v>96</v>
      </c>
      <c r="J1202" s="32" t="s">
        <v>4305</v>
      </c>
      <c r="K1202" s="28" t="s">
        <v>4304</v>
      </c>
      <c r="L1202" s="28" t="s">
        <v>4882</v>
      </c>
      <c r="M1202" s="34">
        <v>41472</v>
      </c>
      <c r="N1202" s="34"/>
      <c r="O1202" s="28" t="s">
        <v>4363</v>
      </c>
      <c r="P1202" s="28" t="s">
        <v>4365</v>
      </c>
      <c r="Q1202" s="28" t="s">
        <v>10862</v>
      </c>
      <c r="R1202" s="28"/>
      <c r="S1202" s="28"/>
      <c r="T1202" s="28" t="s">
        <v>10886</v>
      </c>
      <c r="U1202" s="28" t="s">
        <v>4361</v>
      </c>
      <c r="V1202" s="28"/>
      <c r="W1202" s="34">
        <v>43593</v>
      </c>
      <c r="X1202" s="34">
        <v>43623</v>
      </c>
      <c r="Y1202" s="36">
        <v>1057547</v>
      </c>
      <c r="Z1202" s="36">
        <v>1057547</v>
      </c>
      <c r="AA1202" s="34">
        <v>43599</v>
      </c>
      <c r="AB1202" s="32"/>
      <c r="AC1202" s="36">
        <v>1057547</v>
      </c>
      <c r="AD1202" s="36"/>
      <c r="AE1202" s="28" t="s">
        <v>95</v>
      </c>
      <c r="AF1202" s="40">
        <f t="shared" si="0"/>
        <v>8</v>
      </c>
      <c r="AG1202" s="40">
        <f t="shared" si="1"/>
        <v>5</v>
      </c>
      <c r="AH1202" s="40" t="str">
        <f t="shared" si="2"/>
        <v>56826192385</v>
      </c>
      <c r="AI1202" s="44">
        <f t="shared" si="3"/>
        <v>1057547</v>
      </c>
      <c r="AJ1202" s="47">
        <f>IF(AD1202&lt;10000,IFERROR(VLOOKUP(AH1202,'BK06'!$X$9:$Y$1196,2,0),""),AD1202)</f>
        <v>1057547</v>
      </c>
      <c r="AK1202" s="49" t="str">
        <f>IFERROR(VLOOKUP(AH1202,'BK06'!$X$9:$Z$1164,3,0),"")</f>
        <v>AC/018P-0350909</v>
      </c>
      <c r="AL1202" s="40"/>
      <c r="AM1202" s="51" t="str">
        <f t="shared" si="18"/>
        <v>QK co HDBH so 568261923 can phai dong phi 1057547d vao ngay 8/5. Vui long lien he TVV de duoc ho tro thu phi!</v>
      </c>
      <c r="AN1202" s="54" t="str">
        <f t="shared" si="5"/>
        <v>0947080268</v>
      </c>
    </row>
    <row r="1203" spans="1:40" ht="13.5" customHeight="1">
      <c r="A1203" s="25">
        <v>1198</v>
      </c>
      <c r="B1203" s="28" t="s">
        <v>74</v>
      </c>
      <c r="C1203" s="28"/>
      <c r="D1203" s="32" t="s">
        <v>80</v>
      </c>
      <c r="E1203" s="28" t="s">
        <v>82</v>
      </c>
      <c r="F1203" s="32" t="s">
        <v>7749</v>
      </c>
      <c r="G1203" s="28" t="s">
        <v>98</v>
      </c>
      <c r="H1203" s="32"/>
      <c r="I1203" s="28" t="s">
        <v>96</v>
      </c>
      <c r="J1203" s="32" t="s">
        <v>4305</v>
      </c>
      <c r="K1203" s="28" t="s">
        <v>4304</v>
      </c>
      <c r="L1203" s="28" t="s">
        <v>4882</v>
      </c>
      <c r="M1203" s="34">
        <v>41472</v>
      </c>
      <c r="N1203" s="34"/>
      <c r="O1203" s="28" t="s">
        <v>4368</v>
      </c>
      <c r="P1203" s="28" t="s">
        <v>4369</v>
      </c>
      <c r="Q1203" s="28" t="s">
        <v>10887</v>
      </c>
      <c r="R1203" s="28"/>
      <c r="S1203" s="28"/>
      <c r="T1203" s="28"/>
      <c r="U1203" s="28" t="s">
        <v>4366</v>
      </c>
      <c r="V1203" s="28"/>
      <c r="W1203" s="34">
        <v>43597</v>
      </c>
      <c r="X1203" s="34">
        <v>43962</v>
      </c>
      <c r="Y1203" s="36">
        <v>1456900</v>
      </c>
      <c r="Z1203" s="36"/>
      <c r="AA1203" s="34"/>
      <c r="AB1203" s="32"/>
      <c r="AC1203" s="36">
        <v>1456900</v>
      </c>
      <c r="AD1203" s="36"/>
      <c r="AE1203" s="28" t="s">
        <v>180</v>
      </c>
      <c r="AF1203" s="40">
        <f t="shared" si="0"/>
        <v>12</v>
      </c>
      <c r="AG1203" s="40">
        <f t="shared" si="1"/>
        <v>5</v>
      </c>
      <c r="AH1203" s="40" t="str">
        <f t="shared" si="2"/>
        <v>02301800141916125</v>
      </c>
      <c r="AI1203" s="44">
        <f t="shared" si="3"/>
        <v>1456900</v>
      </c>
      <c r="AJ1203" s="47">
        <f>IF(AD1203&lt;10000,IFERROR(VLOOKUP(AH1203,'BK06'!$X$9:$Y$1196,2,0),""),AD1203)</f>
        <v>1456900</v>
      </c>
      <c r="AK1203" s="49">
        <f>IFERROR(VLOOKUP(AH1203,'BK06'!$X$9:$Z$1164,3,0),"")</f>
        <v>0</v>
      </c>
      <c r="AL1203" s="40"/>
      <c r="AM1203" s="51" t="str">
        <f t="shared" si="18"/>
        <v>QK co HDBH so 02301800141916 can phai dong phi 1456900d vao ngay 12/5. Vui long lien he TVV de duoc ho tro thu phi!</v>
      </c>
      <c r="AN1203" s="54" t="str">
        <f t="shared" si="5"/>
        <v/>
      </c>
    </row>
    <row r="1204" spans="1:40" ht="13.5" customHeight="1">
      <c r="A1204" s="25">
        <v>1199</v>
      </c>
      <c r="B1204" s="28" t="s">
        <v>74</v>
      </c>
      <c r="C1204" s="28"/>
      <c r="D1204" s="32" t="s">
        <v>80</v>
      </c>
      <c r="E1204" s="28" t="s">
        <v>82</v>
      </c>
      <c r="F1204" s="32" t="s">
        <v>7749</v>
      </c>
      <c r="G1204" s="28" t="s">
        <v>98</v>
      </c>
      <c r="H1204" s="32"/>
      <c r="I1204" s="28" t="s">
        <v>96</v>
      </c>
      <c r="J1204" s="32" t="s">
        <v>4305</v>
      </c>
      <c r="K1204" s="28" t="s">
        <v>4304</v>
      </c>
      <c r="L1204" s="28" t="s">
        <v>4882</v>
      </c>
      <c r="M1204" s="34">
        <v>41472</v>
      </c>
      <c r="N1204" s="34"/>
      <c r="O1204" s="28" t="s">
        <v>4372</v>
      </c>
      <c r="P1204" s="28" t="s">
        <v>4373</v>
      </c>
      <c r="Q1204" s="28" t="s">
        <v>10888</v>
      </c>
      <c r="R1204" s="28"/>
      <c r="S1204" s="28"/>
      <c r="T1204" s="28" t="s">
        <v>10889</v>
      </c>
      <c r="U1204" s="28" t="s">
        <v>4371</v>
      </c>
      <c r="V1204" s="28"/>
      <c r="W1204" s="34">
        <v>43597</v>
      </c>
      <c r="X1204" s="34">
        <v>43688</v>
      </c>
      <c r="Y1204" s="36">
        <v>1557501</v>
      </c>
      <c r="Z1204" s="36">
        <v>1557501</v>
      </c>
      <c r="AA1204" s="34">
        <v>43599</v>
      </c>
      <c r="AB1204" s="32"/>
      <c r="AC1204" s="36">
        <v>1557501</v>
      </c>
      <c r="AD1204" s="36"/>
      <c r="AE1204" s="28" t="s">
        <v>95</v>
      </c>
      <c r="AF1204" s="40">
        <f t="shared" si="0"/>
        <v>12</v>
      </c>
      <c r="AG1204" s="40">
        <f t="shared" si="1"/>
        <v>5</v>
      </c>
      <c r="AH1204" s="40" t="str">
        <f t="shared" si="2"/>
        <v>568274332125</v>
      </c>
      <c r="AI1204" s="44">
        <f t="shared" si="3"/>
        <v>1557501</v>
      </c>
      <c r="AJ1204" s="47">
        <f>IF(AD1204&lt;10000,IFERROR(VLOOKUP(AH1204,'BK06'!$X$9:$Y$1196,2,0),""),AD1204)</f>
        <v>1557501</v>
      </c>
      <c r="AK1204" s="49">
        <f>IFERROR(VLOOKUP(AH1204,'BK06'!$X$9:$Z$1164,3,0),"")</f>
        <v>0</v>
      </c>
      <c r="AL1204" s="40"/>
      <c r="AM1204" s="51" t="str">
        <f t="shared" si="18"/>
        <v>QK co HDBH so 568274332 can phai dong phi 1557501d vao ngay 12/5. Vui long lien he TVV de duoc ho tro thu phi!</v>
      </c>
      <c r="AN1204" s="54" t="str">
        <f t="shared" si="5"/>
        <v>0165 605 3106</v>
      </c>
    </row>
    <row r="1205" spans="1:40" ht="13.5" customHeight="1">
      <c r="A1205" s="25">
        <v>1200</v>
      </c>
      <c r="B1205" s="28" t="s">
        <v>74</v>
      </c>
      <c r="C1205" s="28"/>
      <c r="D1205" s="32" t="s">
        <v>80</v>
      </c>
      <c r="E1205" s="28" t="s">
        <v>82</v>
      </c>
      <c r="F1205" s="32" t="s">
        <v>7749</v>
      </c>
      <c r="G1205" s="28" t="s">
        <v>98</v>
      </c>
      <c r="H1205" s="32"/>
      <c r="I1205" s="28" t="s">
        <v>96</v>
      </c>
      <c r="J1205" s="32" t="s">
        <v>4305</v>
      </c>
      <c r="K1205" s="28" t="s">
        <v>4304</v>
      </c>
      <c r="L1205" s="28" t="s">
        <v>4882</v>
      </c>
      <c r="M1205" s="34">
        <v>41472</v>
      </c>
      <c r="N1205" s="34"/>
      <c r="O1205" s="28" t="s">
        <v>4377</v>
      </c>
      <c r="P1205" s="28" t="s">
        <v>4378</v>
      </c>
      <c r="Q1205" s="28" t="s">
        <v>10890</v>
      </c>
      <c r="R1205" s="28"/>
      <c r="S1205" s="28"/>
      <c r="T1205" s="28" t="s">
        <v>10891</v>
      </c>
      <c r="U1205" s="28" t="s">
        <v>4376</v>
      </c>
      <c r="V1205" s="28"/>
      <c r="W1205" s="34">
        <v>43599</v>
      </c>
      <c r="X1205" s="34">
        <v>43690</v>
      </c>
      <c r="Y1205" s="36">
        <v>1551269</v>
      </c>
      <c r="Z1205" s="36">
        <v>1551269</v>
      </c>
      <c r="AA1205" s="34">
        <v>43603</v>
      </c>
      <c r="AB1205" s="32"/>
      <c r="AC1205" s="36">
        <v>1551269</v>
      </c>
      <c r="AD1205" s="36"/>
      <c r="AE1205" s="28" t="s">
        <v>95</v>
      </c>
      <c r="AF1205" s="40">
        <f t="shared" si="0"/>
        <v>14</v>
      </c>
      <c r="AG1205" s="40">
        <f t="shared" si="1"/>
        <v>5</v>
      </c>
      <c r="AH1205" s="40" t="str">
        <f t="shared" si="2"/>
        <v>568631462145</v>
      </c>
      <c r="AI1205" s="44">
        <f t="shared" si="3"/>
        <v>1551269</v>
      </c>
      <c r="AJ1205" s="47">
        <f>IF(AD1205&lt;10000,IFERROR(VLOOKUP(AH1205,'BK06'!$X$9:$Y$1196,2,0),""),AD1205)</f>
        <v>1551269</v>
      </c>
      <c r="AK1205" s="49" t="str">
        <f>IFERROR(VLOOKUP(AH1205,'BK06'!$X$9:$Z$1164,3,0),"")</f>
        <v>AC/018P-0350912</v>
      </c>
      <c r="AL1205" s="40"/>
      <c r="AM1205" s="51" t="str">
        <f t="shared" si="18"/>
        <v>QK co HDBH so 568631462 can phai dong phi 1551269d vao ngay 14/5. Vui long lien he TVV de duoc ho tro thu phi!</v>
      </c>
      <c r="AN1205" s="54" t="str">
        <f t="shared" si="5"/>
        <v>0915826524</v>
      </c>
    </row>
    <row r="1206" spans="1:40" ht="13.5" customHeight="1">
      <c r="A1206" s="25">
        <v>1201</v>
      </c>
      <c r="B1206" s="28" t="s">
        <v>74</v>
      </c>
      <c r="C1206" s="28"/>
      <c r="D1206" s="32" t="s">
        <v>80</v>
      </c>
      <c r="E1206" s="28" t="s">
        <v>82</v>
      </c>
      <c r="F1206" s="32" t="s">
        <v>7749</v>
      </c>
      <c r="G1206" s="28" t="s">
        <v>98</v>
      </c>
      <c r="H1206" s="32"/>
      <c r="I1206" s="28" t="s">
        <v>96</v>
      </c>
      <c r="J1206" s="32" t="s">
        <v>4305</v>
      </c>
      <c r="K1206" s="28" t="s">
        <v>4304</v>
      </c>
      <c r="L1206" s="28" t="s">
        <v>4882</v>
      </c>
      <c r="M1206" s="34">
        <v>41472</v>
      </c>
      <c r="N1206" s="34"/>
      <c r="O1206" s="28" t="s">
        <v>4381</v>
      </c>
      <c r="P1206" s="28" t="s">
        <v>4382</v>
      </c>
      <c r="Q1206" s="28" t="s">
        <v>10890</v>
      </c>
      <c r="R1206" s="28"/>
      <c r="S1206" s="28"/>
      <c r="T1206" s="28" t="s">
        <v>10892</v>
      </c>
      <c r="U1206" s="28" t="s">
        <v>4380</v>
      </c>
      <c r="V1206" s="28"/>
      <c r="W1206" s="34">
        <v>43599</v>
      </c>
      <c r="X1206" s="34">
        <v>43690</v>
      </c>
      <c r="Y1206" s="36">
        <v>1523306</v>
      </c>
      <c r="Z1206" s="36">
        <v>1523306</v>
      </c>
      <c r="AA1206" s="34">
        <v>43603</v>
      </c>
      <c r="AB1206" s="32"/>
      <c r="AC1206" s="36">
        <v>1523306</v>
      </c>
      <c r="AD1206" s="36"/>
      <c r="AE1206" s="28" t="s">
        <v>95</v>
      </c>
      <c r="AF1206" s="40">
        <f t="shared" si="0"/>
        <v>14</v>
      </c>
      <c r="AG1206" s="40">
        <f t="shared" si="1"/>
        <v>5</v>
      </c>
      <c r="AH1206" s="40" t="str">
        <f t="shared" si="2"/>
        <v>568631590145</v>
      </c>
      <c r="AI1206" s="44">
        <f t="shared" si="3"/>
        <v>1523306</v>
      </c>
      <c r="AJ1206" s="47">
        <f>IF(AD1206&lt;10000,IFERROR(VLOOKUP(AH1206,'BK06'!$X$9:$Y$1196,2,0),""),AD1206)</f>
        <v>1523306</v>
      </c>
      <c r="AK1206" s="49" t="str">
        <f>IFERROR(VLOOKUP(AH1206,'BK06'!$X$9:$Z$1164,3,0),"")</f>
        <v>AC/018P-0350913</v>
      </c>
      <c r="AL1206" s="40"/>
      <c r="AM1206" s="51" t="str">
        <f t="shared" si="18"/>
        <v>QK co HDBH so 568631590 can phai dong phi 1523306d vao ngay 14/5. Vui long lien he TVV de duoc ho tro thu phi!</v>
      </c>
      <c r="AN1206" s="54" t="str">
        <f t="shared" si="5"/>
        <v>0984576889</v>
      </c>
    </row>
    <row r="1207" spans="1:40" ht="13.5" customHeight="1">
      <c r="A1207" s="25">
        <v>1202</v>
      </c>
      <c r="B1207" s="28" t="s">
        <v>74</v>
      </c>
      <c r="C1207" s="28"/>
      <c r="D1207" s="32" t="s">
        <v>80</v>
      </c>
      <c r="E1207" s="28" t="s">
        <v>82</v>
      </c>
      <c r="F1207" s="32" t="s">
        <v>7749</v>
      </c>
      <c r="G1207" s="28" t="s">
        <v>98</v>
      </c>
      <c r="H1207" s="32"/>
      <c r="I1207" s="28" t="s">
        <v>96</v>
      </c>
      <c r="J1207" s="32" t="s">
        <v>4305</v>
      </c>
      <c r="K1207" s="28" t="s">
        <v>4304</v>
      </c>
      <c r="L1207" s="28" t="s">
        <v>4882</v>
      </c>
      <c r="M1207" s="34">
        <v>41472</v>
      </c>
      <c r="N1207" s="34"/>
      <c r="O1207" s="28" t="s">
        <v>4389</v>
      </c>
      <c r="P1207" s="28" t="s">
        <v>4337</v>
      </c>
      <c r="Q1207" s="28" t="s">
        <v>10872</v>
      </c>
      <c r="R1207" s="28"/>
      <c r="S1207" s="28"/>
      <c r="T1207" s="28" t="s">
        <v>10873</v>
      </c>
      <c r="U1207" s="28" t="s">
        <v>4388</v>
      </c>
      <c r="V1207" s="28"/>
      <c r="W1207" s="34">
        <v>43601</v>
      </c>
      <c r="X1207" s="34">
        <v>43631</v>
      </c>
      <c r="Y1207" s="36">
        <v>500000</v>
      </c>
      <c r="Z1207" s="36">
        <v>500000</v>
      </c>
      <c r="AA1207" s="34">
        <v>43599</v>
      </c>
      <c r="AB1207" s="32"/>
      <c r="AC1207" s="36">
        <v>500000</v>
      </c>
      <c r="AD1207" s="36"/>
      <c r="AE1207" s="28" t="s">
        <v>95</v>
      </c>
      <c r="AF1207" s="40">
        <f t="shared" si="0"/>
        <v>16</v>
      </c>
      <c r="AG1207" s="40">
        <f t="shared" si="1"/>
        <v>5</v>
      </c>
      <c r="AH1207" s="40" t="str">
        <f t="shared" si="2"/>
        <v>568512703165</v>
      </c>
      <c r="AI1207" s="44">
        <f t="shared" si="3"/>
        <v>500000</v>
      </c>
      <c r="AJ1207" s="47">
        <f>IF(AD1207&lt;10000,IFERROR(VLOOKUP(AH1207,'BK06'!$X$9:$Y$1196,2,0),""),AD1207)</f>
        <v>500000</v>
      </c>
      <c r="AK1207" s="49" t="str">
        <f>IFERROR(VLOOKUP(AH1207,'BK06'!$X$9:$Z$1164,3,0),"")</f>
        <v>AC/018P-0350914</v>
      </c>
      <c r="AL1207" s="40"/>
      <c r="AM1207" s="51" t="str">
        <f t="shared" si="18"/>
        <v>QK co HDBH so 568512703 can phai dong phi 500000d vao ngay 16/5. Vui long lien he TVV de duoc ho tro thu phi!</v>
      </c>
      <c r="AN1207" s="54" t="str">
        <f t="shared" si="5"/>
        <v>0915636536</v>
      </c>
    </row>
    <row r="1208" spans="1:40" ht="13.5" customHeight="1">
      <c r="A1208" s="25">
        <v>1203</v>
      </c>
      <c r="B1208" s="28" t="s">
        <v>74</v>
      </c>
      <c r="C1208" s="28"/>
      <c r="D1208" s="32" t="s">
        <v>80</v>
      </c>
      <c r="E1208" s="28" t="s">
        <v>82</v>
      </c>
      <c r="F1208" s="32" t="s">
        <v>7749</v>
      </c>
      <c r="G1208" s="28" t="s">
        <v>98</v>
      </c>
      <c r="H1208" s="32"/>
      <c r="I1208" s="28" t="s">
        <v>96</v>
      </c>
      <c r="J1208" s="32" t="s">
        <v>4305</v>
      </c>
      <c r="K1208" s="28" t="s">
        <v>4304</v>
      </c>
      <c r="L1208" s="28" t="s">
        <v>4882</v>
      </c>
      <c r="M1208" s="34">
        <v>41472</v>
      </c>
      <c r="N1208" s="34"/>
      <c r="O1208" s="28" t="s">
        <v>4392</v>
      </c>
      <c r="P1208" s="28" t="s">
        <v>4393</v>
      </c>
      <c r="Q1208" s="28" t="s">
        <v>10893</v>
      </c>
      <c r="R1208" s="28" t="s">
        <v>10894</v>
      </c>
      <c r="S1208" s="28"/>
      <c r="T1208" s="28"/>
      <c r="U1208" s="28" t="s">
        <v>4390</v>
      </c>
      <c r="V1208" s="28" t="s">
        <v>4390</v>
      </c>
      <c r="W1208" s="34">
        <v>43602</v>
      </c>
      <c r="X1208" s="34">
        <v>43632</v>
      </c>
      <c r="Y1208" s="36">
        <v>123800</v>
      </c>
      <c r="Z1208" s="36">
        <v>123800</v>
      </c>
      <c r="AA1208" s="34">
        <v>43602</v>
      </c>
      <c r="AB1208" s="32"/>
      <c r="AC1208" s="36">
        <v>123800</v>
      </c>
      <c r="AD1208" s="36"/>
      <c r="AE1208" s="28" t="s">
        <v>180</v>
      </c>
      <c r="AF1208" s="40">
        <f t="shared" si="0"/>
        <v>17</v>
      </c>
      <c r="AG1208" s="40">
        <f t="shared" si="1"/>
        <v>5</v>
      </c>
      <c r="AH1208" s="40" t="str">
        <f t="shared" si="2"/>
        <v>02301800075679175</v>
      </c>
      <c r="AI1208" s="44">
        <f t="shared" si="3"/>
        <v>123800</v>
      </c>
      <c r="AJ1208" s="47">
        <f>IF(AD1208&lt;10000,IFERROR(VLOOKUP(AH1208,'BK06'!$X$9:$Y$1196,2,0),""),AD1208)</f>
        <v>123800</v>
      </c>
      <c r="AK1208" s="49" t="str">
        <f>IFERROR(VLOOKUP(AH1208,'BK06'!$X$9:$Z$1164,3,0),"")</f>
        <v>AC/018P-0350915</v>
      </c>
      <c r="AL1208" s="40"/>
      <c r="AM1208" s="51" t="str">
        <f t="shared" si="18"/>
        <v>QK co HDBH so 02301800075679 can phai dong phi 123800d vao ngay 17/5. Vui long lien he TVV de duoc ho tro thu phi!</v>
      </c>
      <c r="AN1208" s="54" t="str">
        <f t="shared" si="5"/>
        <v>0833167929</v>
      </c>
    </row>
    <row r="1209" spans="1:40" ht="13.5" customHeight="1">
      <c r="A1209" s="25">
        <v>1204</v>
      </c>
      <c r="B1209" s="28" t="s">
        <v>74</v>
      </c>
      <c r="C1209" s="28"/>
      <c r="D1209" s="32" t="s">
        <v>80</v>
      </c>
      <c r="E1209" s="28" t="s">
        <v>82</v>
      </c>
      <c r="F1209" s="32" t="s">
        <v>7749</v>
      </c>
      <c r="G1209" s="28" t="s">
        <v>98</v>
      </c>
      <c r="H1209" s="32"/>
      <c r="I1209" s="28" t="s">
        <v>96</v>
      </c>
      <c r="J1209" s="32" t="s">
        <v>4305</v>
      </c>
      <c r="K1209" s="28" t="s">
        <v>4304</v>
      </c>
      <c r="L1209" s="28" t="s">
        <v>4882</v>
      </c>
      <c r="M1209" s="34">
        <v>41472</v>
      </c>
      <c r="N1209" s="34"/>
      <c r="O1209" s="28" t="s">
        <v>4396</v>
      </c>
      <c r="P1209" s="28" t="s">
        <v>4397</v>
      </c>
      <c r="Q1209" s="28" t="s">
        <v>10895</v>
      </c>
      <c r="R1209" s="28"/>
      <c r="S1209" s="28"/>
      <c r="T1209" s="28" t="s">
        <v>10896</v>
      </c>
      <c r="U1209" s="28" t="s">
        <v>4395</v>
      </c>
      <c r="V1209" s="28"/>
      <c r="W1209" s="34">
        <v>43602</v>
      </c>
      <c r="X1209" s="34">
        <v>43693</v>
      </c>
      <c r="Y1209" s="36">
        <v>1529919</v>
      </c>
      <c r="Z1209" s="36">
        <v>1529919</v>
      </c>
      <c r="AA1209" s="34">
        <v>43599</v>
      </c>
      <c r="AB1209" s="32"/>
      <c r="AC1209" s="36">
        <v>1529919</v>
      </c>
      <c r="AD1209" s="36"/>
      <c r="AE1209" s="28" t="s">
        <v>95</v>
      </c>
      <c r="AF1209" s="40">
        <f t="shared" si="0"/>
        <v>17</v>
      </c>
      <c r="AG1209" s="40">
        <f t="shared" si="1"/>
        <v>5</v>
      </c>
      <c r="AH1209" s="40" t="str">
        <f t="shared" si="2"/>
        <v>568353059175</v>
      </c>
      <c r="AI1209" s="44">
        <f t="shared" si="3"/>
        <v>1529919</v>
      </c>
      <c r="AJ1209" s="47">
        <f>IF(AD1209&lt;10000,IFERROR(VLOOKUP(AH1209,'BK06'!$X$9:$Y$1196,2,0),""),AD1209)</f>
        <v>1529919</v>
      </c>
      <c r="AK1209" s="49" t="str">
        <f>IFERROR(VLOOKUP(AH1209,'BK06'!$X$9:$Z$1164,3,0),"")</f>
        <v>AC/018P-0350916</v>
      </c>
      <c r="AL1209" s="40"/>
      <c r="AM1209" s="51" t="str">
        <f t="shared" si="18"/>
        <v>QK co HDBH so 568353059 can phai dong phi 1529919d vao ngay 17/5. Vui long lien he TVV de duoc ho tro thu phi!</v>
      </c>
      <c r="AN1209" s="54" t="str">
        <f t="shared" si="5"/>
        <v>01665 523 550</v>
      </c>
    </row>
    <row r="1210" spans="1:40" ht="13.5" customHeight="1">
      <c r="A1210" s="25">
        <v>1205</v>
      </c>
      <c r="B1210" s="28" t="s">
        <v>74</v>
      </c>
      <c r="C1210" s="28"/>
      <c r="D1210" s="32" t="s">
        <v>80</v>
      </c>
      <c r="E1210" s="28" t="s">
        <v>82</v>
      </c>
      <c r="F1210" s="32" t="s">
        <v>7749</v>
      </c>
      <c r="G1210" s="28" t="s">
        <v>98</v>
      </c>
      <c r="H1210" s="32"/>
      <c r="I1210" s="28" t="s">
        <v>96</v>
      </c>
      <c r="J1210" s="32" t="s">
        <v>4305</v>
      </c>
      <c r="K1210" s="28" t="s">
        <v>4304</v>
      </c>
      <c r="L1210" s="28" t="s">
        <v>4882</v>
      </c>
      <c r="M1210" s="34">
        <v>41472</v>
      </c>
      <c r="N1210" s="34"/>
      <c r="O1210" s="28" t="s">
        <v>4406</v>
      </c>
      <c r="P1210" s="28" t="s">
        <v>4407</v>
      </c>
      <c r="Q1210" s="28" t="s">
        <v>10872</v>
      </c>
      <c r="R1210" s="28"/>
      <c r="S1210" s="28"/>
      <c r="T1210" s="28" t="s">
        <v>10897</v>
      </c>
      <c r="U1210" s="28" t="s">
        <v>4405</v>
      </c>
      <c r="V1210" s="28"/>
      <c r="W1210" s="34">
        <v>43602</v>
      </c>
      <c r="X1210" s="34">
        <v>43632</v>
      </c>
      <c r="Y1210" s="36">
        <v>509360</v>
      </c>
      <c r="Z1210" s="36">
        <v>509360</v>
      </c>
      <c r="AA1210" s="34">
        <v>43599</v>
      </c>
      <c r="AB1210" s="32"/>
      <c r="AC1210" s="36">
        <v>509360</v>
      </c>
      <c r="AD1210" s="36"/>
      <c r="AE1210" s="28" t="s">
        <v>95</v>
      </c>
      <c r="AF1210" s="40">
        <f t="shared" si="0"/>
        <v>17</v>
      </c>
      <c r="AG1210" s="40">
        <f t="shared" si="1"/>
        <v>5</v>
      </c>
      <c r="AH1210" s="40" t="str">
        <f t="shared" si="2"/>
        <v>568356967175</v>
      </c>
      <c r="AI1210" s="44">
        <f t="shared" si="3"/>
        <v>509360</v>
      </c>
      <c r="AJ1210" s="47">
        <f>IF(AD1210&lt;10000,IFERROR(VLOOKUP(AH1210,'BK06'!$X$9:$Y$1196,2,0),""),AD1210)</f>
        <v>509360</v>
      </c>
      <c r="AK1210" s="49" t="str">
        <f>IFERROR(VLOOKUP(AH1210,'BK06'!$X$9:$Z$1164,3,0),"")</f>
        <v>AC/018P-0350918</v>
      </c>
      <c r="AL1210" s="40"/>
      <c r="AM1210" s="51" t="str">
        <f t="shared" si="18"/>
        <v>QK co HDBH so 568356967 can phai dong phi 509360d vao ngay 17/5. Vui long lien he TVV de duoc ho tro thu phi!</v>
      </c>
      <c r="AN1210" s="54" t="str">
        <f t="shared" si="5"/>
        <v>01256 531 991</v>
      </c>
    </row>
    <row r="1211" spans="1:40" ht="13.5" customHeight="1">
      <c r="A1211" s="25">
        <v>1206</v>
      </c>
      <c r="B1211" s="28" t="s">
        <v>74</v>
      </c>
      <c r="C1211" s="28"/>
      <c r="D1211" s="32" t="s">
        <v>80</v>
      </c>
      <c r="E1211" s="28" t="s">
        <v>82</v>
      </c>
      <c r="F1211" s="32" t="s">
        <v>7749</v>
      </c>
      <c r="G1211" s="28" t="s">
        <v>98</v>
      </c>
      <c r="H1211" s="32"/>
      <c r="I1211" s="28" t="s">
        <v>96</v>
      </c>
      <c r="J1211" s="32" t="s">
        <v>4305</v>
      </c>
      <c r="K1211" s="28" t="s">
        <v>4304</v>
      </c>
      <c r="L1211" s="28" t="s">
        <v>4882</v>
      </c>
      <c r="M1211" s="34">
        <v>41472</v>
      </c>
      <c r="N1211" s="34"/>
      <c r="O1211" s="28" t="s">
        <v>4402</v>
      </c>
      <c r="P1211" s="28" t="s">
        <v>4403</v>
      </c>
      <c r="Q1211" s="28" t="s">
        <v>10862</v>
      </c>
      <c r="R1211" s="28"/>
      <c r="S1211" s="28"/>
      <c r="T1211" s="28" t="s">
        <v>10898</v>
      </c>
      <c r="U1211" s="28" t="s">
        <v>4401</v>
      </c>
      <c r="V1211" s="28"/>
      <c r="W1211" s="34">
        <v>43602</v>
      </c>
      <c r="X1211" s="34">
        <v>43693</v>
      </c>
      <c r="Y1211" s="36">
        <v>1535697</v>
      </c>
      <c r="Z1211" s="36">
        <v>1535697</v>
      </c>
      <c r="AA1211" s="34">
        <v>43605</v>
      </c>
      <c r="AB1211" s="32"/>
      <c r="AC1211" s="36">
        <v>1535697</v>
      </c>
      <c r="AD1211" s="36"/>
      <c r="AE1211" s="28" t="s">
        <v>95</v>
      </c>
      <c r="AF1211" s="40">
        <f t="shared" si="0"/>
        <v>17</v>
      </c>
      <c r="AG1211" s="40">
        <f t="shared" si="1"/>
        <v>5</v>
      </c>
      <c r="AH1211" s="40" t="str">
        <f t="shared" si="2"/>
        <v>568353497175</v>
      </c>
      <c r="AI1211" s="44">
        <f t="shared" si="3"/>
        <v>1535697</v>
      </c>
      <c r="AJ1211" s="47">
        <f>IF(AD1211&lt;10000,IFERROR(VLOOKUP(AH1211,'BK06'!$X$9:$Y$1196,2,0),""),AD1211)</f>
        <v>1535697</v>
      </c>
      <c r="AK1211" s="49" t="str">
        <f>IFERROR(VLOOKUP(AH1211,'BK06'!$X$9:$Z$1164,3,0),"")</f>
        <v>AC/018P-0350917</v>
      </c>
      <c r="AL1211" s="40"/>
      <c r="AM1211" s="51" t="str">
        <f t="shared" si="18"/>
        <v>QK co HDBH so 568353497 can phai dong phi 1535697d vao ngay 17/5. Vui long lien he TVV de duoc ho tro thu phi!</v>
      </c>
      <c r="AN1211" s="54" t="str">
        <f t="shared" si="5"/>
        <v>01677 587 379</v>
      </c>
    </row>
    <row r="1212" spans="1:40" ht="13.5" customHeight="1">
      <c r="A1212" s="25">
        <v>1207</v>
      </c>
      <c r="B1212" s="28" t="s">
        <v>74</v>
      </c>
      <c r="C1212" s="28"/>
      <c r="D1212" s="32" t="s">
        <v>80</v>
      </c>
      <c r="E1212" s="28" t="s">
        <v>82</v>
      </c>
      <c r="F1212" s="32" t="s">
        <v>7749</v>
      </c>
      <c r="G1212" s="28" t="s">
        <v>98</v>
      </c>
      <c r="H1212" s="32"/>
      <c r="I1212" s="28" t="s">
        <v>96</v>
      </c>
      <c r="J1212" s="32" t="s">
        <v>4305</v>
      </c>
      <c r="K1212" s="28" t="s">
        <v>4304</v>
      </c>
      <c r="L1212" s="28" t="s">
        <v>4882</v>
      </c>
      <c r="M1212" s="34">
        <v>41472</v>
      </c>
      <c r="N1212" s="34"/>
      <c r="O1212" s="28" t="s">
        <v>4411</v>
      </c>
      <c r="P1212" s="28" t="s">
        <v>4304</v>
      </c>
      <c r="Q1212" s="28" t="s">
        <v>10890</v>
      </c>
      <c r="R1212" s="28" t="s">
        <v>4935</v>
      </c>
      <c r="S1212" s="28"/>
      <c r="T1212" s="28"/>
      <c r="U1212" s="28" t="s">
        <v>4410</v>
      </c>
      <c r="V1212" s="28"/>
      <c r="W1212" s="34">
        <v>43605</v>
      </c>
      <c r="X1212" s="34">
        <v>43696</v>
      </c>
      <c r="Y1212" s="36">
        <v>1502970</v>
      </c>
      <c r="Z1212" s="36">
        <v>1502970</v>
      </c>
      <c r="AA1212" s="34">
        <v>43599</v>
      </c>
      <c r="AB1212" s="32"/>
      <c r="AC1212" s="36">
        <v>1502970</v>
      </c>
      <c r="AD1212" s="36"/>
      <c r="AE1212" s="28" t="s">
        <v>95</v>
      </c>
      <c r="AF1212" s="40">
        <f t="shared" si="0"/>
        <v>20</v>
      </c>
      <c r="AG1212" s="40">
        <f t="shared" si="1"/>
        <v>5</v>
      </c>
      <c r="AH1212" s="40" t="str">
        <f t="shared" si="2"/>
        <v>568280331205</v>
      </c>
      <c r="AI1212" s="44">
        <f t="shared" si="3"/>
        <v>1502970</v>
      </c>
      <c r="AJ1212" s="47">
        <f>IF(AD1212&lt;10000,IFERROR(VLOOKUP(AH1212,'BK06'!$X$9:$Y$1196,2,0),""),AD1212)</f>
        <v>1502970</v>
      </c>
      <c r="AK1212" s="49">
        <f>IFERROR(VLOOKUP(AH1212,'BK06'!$X$9:$Z$1164,3,0),"")</f>
        <v>0</v>
      </c>
      <c r="AL1212" s="40"/>
      <c r="AM1212" s="51" t="str">
        <f t="shared" si="18"/>
        <v>QK co HDBH so 568280331 can phai dong phi 1502970d vao ngay 20/5. Vui long lien he TVV de duoc ho tro thu phi!</v>
      </c>
      <c r="AN1212" s="54" t="str">
        <f t="shared" si="5"/>
        <v>0946097727</v>
      </c>
    </row>
    <row r="1213" spans="1:40" ht="13.5" customHeight="1">
      <c r="A1213" s="25">
        <v>1208</v>
      </c>
      <c r="B1213" s="28" t="s">
        <v>74</v>
      </c>
      <c r="C1213" s="28"/>
      <c r="D1213" s="32" t="s">
        <v>80</v>
      </c>
      <c r="E1213" s="28" t="s">
        <v>82</v>
      </c>
      <c r="F1213" s="32" t="s">
        <v>7749</v>
      </c>
      <c r="G1213" s="28" t="s">
        <v>98</v>
      </c>
      <c r="H1213" s="32"/>
      <c r="I1213" s="28" t="s">
        <v>96</v>
      </c>
      <c r="J1213" s="32" t="s">
        <v>4305</v>
      </c>
      <c r="K1213" s="28" t="s">
        <v>4304</v>
      </c>
      <c r="L1213" s="28" t="s">
        <v>4882</v>
      </c>
      <c r="M1213" s="34">
        <v>41472</v>
      </c>
      <c r="N1213" s="34"/>
      <c r="O1213" s="28" t="s">
        <v>4418</v>
      </c>
      <c r="P1213" s="28" t="s">
        <v>4419</v>
      </c>
      <c r="Q1213" s="28" t="s">
        <v>10890</v>
      </c>
      <c r="R1213" s="28"/>
      <c r="S1213" s="28"/>
      <c r="T1213" s="28" t="s">
        <v>10899</v>
      </c>
      <c r="U1213" s="28" t="s">
        <v>4417</v>
      </c>
      <c r="V1213" s="28"/>
      <c r="W1213" s="34">
        <v>43605</v>
      </c>
      <c r="X1213" s="34">
        <v>43696</v>
      </c>
      <c r="Y1213" s="36">
        <v>1781084</v>
      </c>
      <c r="Z1213" s="36">
        <v>1781084</v>
      </c>
      <c r="AA1213" s="34">
        <v>43612</v>
      </c>
      <c r="AB1213" s="32"/>
      <c r="AC1213" s="36">
        <v>1781084</v>
      </c>
      <c r="AD1213" s="36"/>
      <c r="AE1213" s="28" t="s">
        <v>95</v>
      </c>
      <c r="AF1213" s="40">
        <f t="shared" si="0"/>
        <v>20</v>
      </c>
      <c r="AG1213" s="40">
        <f t="shared" si="1"/>
        <v>5</v>
      </c>
      <c r="AH1213" s="40" t="str">
        <f t="shared" si="2"/>
        <v>568359742205</v>
      </c>
      <c r="AI1213" s="44">
        <f t="shared" si="3"/>
        <v>1781084</v>
      </c>
      <c r="AJ1213" s="47">
        <f>IF(AD1213&lt;10000,IFERROR(VLOOKUP(AH1213,'BK06'!$X$9:$Y$1196,2,0),""),AD1213)</f>
        <v>1781084</v>
      </c>
      <c r="AK1213" s="49">
        <f>IFERROR(VLOOKUP(AH1213,'BK06'!$X$9:$Z$1164,3,0),"")</f>
        <v>0</v>
      </c>
      <c r="AL1213" s="40"/>
      <c r="AM1213" s="51" t="str">
        <f t="shared" si="18"/>
        <v>QK co HDBH so 568359742 can phai dong phi 1781084d vao ngay 20/5. Vui long lien he TVV de duoc ho tro thu phi!</v>
      </c>
      <c r="AN1213" s="54" t="str">
        <f t="shared" si="5"/>
        <v>01234781179</v>
      </c>
    </row>
    <row r="1214" spans="1:40" ht="13.5" customHeight="1">
      <c r="A1214" s="25">
        <v>1209</v>
      </c>
      <c r="B1214" s="28" t="s">
        <v>74</v>
      </c>
      <c r="C1214" s="28"/>
      <c r="D1214" s="32" t="s">
        <v>80</v>
      </c>
      <c r="E1214" s="28" t="s">
        <v>82</v>
      </c>
      <c r="F1214" s="32" t="s">
        <v>7749</v>
      </c>
      <c r="G1214" s="28" t="s">
        <v>98</v>
      </c>
      <c r="H1214" s="32"/>
      <c r="I1214" s="28" t="s">
        <v>96</v>
      </c>
      <c r="J1214" s="32" t="s">
        <v>4305</v>
      </c>
      <c r="K1214" s="28" t="s">
        <v>4304</v>
      </c>
      <c r="L1214" s="28" t="s">
        <v>4882</v>
      </c>
      <c r="M1214" s="34">
        <v>41472</v>
      </c>
      <c r="N1214" s="34"/>
      <c r="O1214" s="28" t="s">
        <v>4414</v>
      </c>
      <c r="P1214" s="28" t="s">
        <v>4415</v>
      </c>
      <c r="Q1214" s="28" t="s">
        <v>10890</v>
      </c>
      <c r="R1214" s="28"/>
      <c r="S1214" s="28"/>
      <c r="T1214" s="28" t="s">
        <v>10900</v>
      </c>
      <c r="U1214" s="28" t="s">
        <v>4413</v>
      </c>
      <c r="V1214" s="28"/>
      <c r="W1214" s="34">
        <v>43605</v>
      </c>
      <c r="X1214" s="34">
        <v>43696</v>
      </c>
      <c r="Y1214" s="36">
        <v>1526276</v>
      </c>
      <c r="Z1214" s="36">
        <v>1526276</v>
      </c>
      <c r="AA1214" s="34">
        <v>43609</v>
      </c>
      <c r="AB1214" s="32"/>
      <c r="AC1214" s="36">
        <v>1526276</v>
      </c>
      <c r="AD1214" s="36"/>
      <c r="AE1214" s="28" t="s">
        <v>95</v>
      </c>
      <c r="AF1214" s="40">
        <f t="shared" si="0"/>
        <v>20</v>
      </c>
      <c r="AG1214" s="40">
        <f t="shared" si="1"/>
        <v>5</v>
      </c>
      <c r="AH1214" s="40" t="str">
        <f t="shared" si="2"/>
        <v>568281021205</v>
      </c>
      <c r="AI1214" s="44">
        <f t="shared" si="3"/>
        <v>1526276</v>
      </c>
      <c r="AJ1214" s="47">
        <f>IF(AD1214&lt;10000,IFERROR(VLOOKUP(AH1214,'BK06'!$X$9:$Y$1196,2,0),""),AD1214)</f>
        <v>1526276</v>
      </c>
      <c r="AK1214" s="49">
        <f>IFERROR(VLOOKUP(AH1214,'BK06'!$X$9:$Z$1164,3,0),"")</f>
        <v>0</v>
      </c>
      <c r="AL1214" s="40"/>
      <c r="AM1214" s="51" t="str">
        <f t="shared" si="18"/>
        <v>QK co HDBH so 568281021 can phai dong phi 1526276d vao ngay 20/5. Vui long lien he TVV de duoc ho tro thu phi!</v>
      </c>
      <c r="AN1214" s="54" t="str">
        <f t="shared" si="5"/>
        <v>01234 192 330</v>
      </c>
    </row>
    <row r="1215" spans="1:40" ht="13.5" customHeight="1">
      <c r="A1215" s="25">
        <v>1210</v>
      </c>
      <c r="B1215" s="28" t="s">
        <v>74</v>
      </c>
      <c r="C1215" s="28"/>
      <c r="D1215" s="32" t="s">
        <v>80</v>
      </c>
      <c r="E1215" s="28" t="s">
        <v>82</v>
      </c>
      <c r="F1215" s="32" t="s">
        <v>7749</v>
      </c>
      <c r="G1215" s="28" t="s">
        <v>98</v>
      </c>
      <c r="H1215" s="32"/>
      <c r="I1215" s="28" t="s">
        <v>96</v>
      </c>
      <c r="J1215" s="32" t="s">
        <v>4305</v>
      </c>
      <c r="K1215" s="28" t="s">
        <v>4304</v>
      </c>
      <c r="L1215" s="28" t="s">
        <v>4882</v>
      </c>
      <c r="M1215" s="34">
        <v>41472</v>
      </c>
      <c r="N1215" s="34"/>
      <c r="O1215" s="28" t="s">
        <v>4422</v>
      </c>
      <c r="P1215" s="28" t="s">
        <v>907</v>
      </c>
      <c r="Q1215" s="28" t="s">
        <v>10895</v>
      </c>
      <c r="R1215" s="28"/>
      <c r="S1215" s="28"/>
      <c r="T1215" s="28" t="s">
        <v>10901</v>
      </c>
      <c r="U1215" s="28" t="s">
        <v>4421</v>
      </c>
      <c r="V1215" s="28"/>
      <c r="W1215" s="34">
        <v>43605</v>
      </c>
      <c r="X1215" s="34">
        <v>43635</v>
      </c>
      <c r="Y1215" s="36">
        <v>1019767</v>
      </c>
      <c r="Z1215" s="36">
        <v>1019767</v>
      </c>
      <c r="AA1215" s="34">
        <v>43609</v>
      </c>
      <c r="AB1215" s="32"/>
      <c r="AC1215" s="36">
        <v>1019767</v>
      </c>
      <c r="AD1215" s="36"/>
      <c r="AE1215" s="28" t="s">
        <v>95</v>
      </c>
      <c r="AF1215" s="40">
        <f t="shared" si="0"/>
        <v>20</v>
      </c>
      <c r="AG1215" s="40">
        <f t="shared" si="1"/>
        <v>5</v>
      </c>
      <c r="AH1215" s="40" t="str">
        <f t="shared" si="2"/>
        <v>569263660205</v>
      </c>
      <c r="AI1215" s="44">
        <f t="shared" si="3"/>
        <v>1019767</v>
      </c>
      <c r="AJ1215" s="47">
        <f>IF(AD1215&lt;10000,IFERROR(VLOOKUP(AH1215,'BK06'!$X$9:$Y$1196,2,0),""),AD1215)</f>
        <v>1019767</v>
      </c>
      <c r="AK1215" s="49">
        <f>IFERROR(VLOOKUP(AH1215,'BK06'!$X$9:$Z$1164,3,0),"")</f>
        <v>0</v>
      </c>
      <c r="AL1215" s="40"/>
      <c r="AM1215" s="51" t="str">
        <f t="shared" si="18"/>
        <v>QK co HDBH so 569263660 can phai dong phi 1019767d vao ngay 20/5. Vui long lien he TVV de duoc ho tro thu phi!</v>
      </c>
      <c r="AN1215" s="54" t="str">
        <f t="shared" si="5"/>
        <v>0988097967</v>
      </c>
    </row>
    <row r="1216" spans="1:40" ht="13.5" customHeight="1">
      <c r="A1216" s="25">
        <v>1211</v>
      </c>
      <c r="B1216" s="28" t="s">
        <v>74</v>
      </c>
      <c r="C1216" s="28"/>
      <c r="D1216" s="32" t="s">
        <v>80</v>
      </c>
      <c r="E1216" s="28" t="s">
        <v>82</v>
      </c>
      <c r="F1216" s="32" t="s">
        <v>7749</v>
      </c>
      <c r="G1216" s="28" t="s">
        <v>98</v>
      </c>
      <c r="H1216" s="32"/>
      <c r="I1216" s="28" t="s">
        <v>96</v>
      </c>
      <c r="J1216" s="32" t="s">
        <v>4305</v>
      </c>
      <c r="K1216" s="28" t="s">
        <v>4304</v>
      </c>
      <c r="L1216" s="28" t="s">
        <v>4882</v>
      </c>
      <c r="M1216" s="34">
        <v>41472</v>
      </c>
      <c r="N1216" s="34"/>
      <c r="O1216" s="28" t="s">
        <v>4427</v>
      </c>
      <c r="P1216" s="28" t="s">
        <v>4428</v>
      </c>
      <c r="Q1216" s="28" t="s">
        <v>10884</v>
      </c>
      <c r="R1216" s="28"/>
      <c r="S1216" s="28"/>
      <c r="T1216" s="28" t="s">
        <v>10902</v>
      </c>
      <c r="U1216" s="28" t="s">
        <v>4426</v>
      </c>
      <c r="V1216" s="28"/>
      <c r="W1216" s="34">
        <v>43607</v>
      </c>
      <c r="X1216" s="34">
        <v>43637</v>
      </c>
      <c r="Y1216" s="36">
        <v>517545</v>
      </c>
      <c r="Z1216" s="36">
        <v>517545</v>
      </c>
      <c r="AA1216" s="34">
        <v>43612</v>
      </c>
      <c r="AB1216" s="32"/>
      <c r="AC1216" s="36">
        <v>517545</v>
      </c>
      <c r="AD1216" s="36"/>
      <c r="AE1216" s="28" t="s">
        <v>95</v>
      </c>
      <c r="AF1216" s="40">
        <f t="shared" si="0"/>
        <v>22</v>
      </c>
      <c r="AG1216" s="40">
        <f t="shared" si="1"/>
        <v>5</v>
      </c>
      <c r="AH1216" s="40" t="str">
        <f t="shared" si="2"/>
        <v>568267557225</v>
      </c>
      <c r="AI1216" s="44">
        <f t="shared" si="3"/>
        <v>517545</v>
      </c>
      <c r="AJ1216" s="47">
        <f>IF(AD1216&lt;10000,IFERROR(VLOOKUP(AH1216,'BK06'!$X$9:$Y$1196,2,0),""),AD1216)</f>
        <v>517545</v>
      </c>
      <c r="AK1216" s="49">
        <f>IFERROR(VLOOKUP(AH1216,'BK06'!$X$9:$Z$1164,3,0),"")</f>
        <v>0</v>
      </c>
      <c r="AL1216" s="40"/>
      <c r="AM1216" s="51" t="str">
        <f t="shared" si="18"/>
        <v>QK co HDBH so 568267557 can phai dong phi 517545d vao ngay 22/5. Vui long lien he TVV de duoc ho tro thu phi!</v>
      </c>
      <c r="AN1216" s="54" t="str">
        <f t="shared" si="5"/>
        <v>0942 787 729</v>
      </c>
    </row>
    <row r="1217" spans="1:40" ht="13.5" customHeight="1">
      <c r="A1217" s="25">
        <v>1212</v>
      </c>
      <c r="B1217" s="28" t="s">
        <v>74</v>
      </c>
      <c r="C1217" s="28"/>
      <c r="D1217" s="32" t="s">
        <v>80</v>
      </c>
      <c r="E1217" s="28" t="s">
        <v>82</v>
      </c>
      <c r="F1217" s="32" t="s">
        <v>7749</v>
      </c>
      <c r="G1217" s="28" t="s">
        <v>98</v>
      </c>
      <c r="H1217" s="32"/>
      <c r="I1217" s="28" t="s">
        <v>96</v>
      </c>
      <c r="J1217" s="32" t="s">
        <v>4305</v>
      </c>
      <c r="K1217" s="28" t="s">
        <v>4304</v>
      </c>
      <c r="L1217" s="28" t="s">
        <v>4882</v>
      </c>
      <c r="M1217" s="34">
        <v>41472</v>
      </c>
      <c r="N1217" s="34"/>
      <c r="O1217" s="28" t="s">
        <v>4431</v>
      </c>
      <c r="P1217" s="28" t="s">
        <v>4432</v>
      </c>
      <c r="Q1217" s="28" t="s">
        <v>10884</v>
      </c>
      <c r="R1217" s="28"/>
      <c r="S1217" s="28"/>
      <c r="T1217" s="28" t="s">
        <v>10903</v>
      </c>
      <c r="U1217" s="28" t="s">
        <v>4430</v>
      </c>
      <c r="V1217" s="28"/>
      <c r="W1217" s="34">
        <v>43607</v>
      </c>
      <c r="X1217" s="34">
        <v>43637</v>
      </c>
      <c r="Y1217" s="36">
        <v>515643</v>
      </c>
      <c r="Z1217" s="36">
        <v>515643</v>
      </c>
      <c r="AA1217" s="34">
        <v>43602</v>
      </c>
      <c r="AB1217" s="32"/>
      <c r="AC1217" s="36">
        <v>515643</v>
      </c>
      <c r="AD1217" s="36"/>
      <c r="AE1217" s="28" t="s">
        <v>95</v>
      </c>
      <c r="AF1217" s="40">
        <f t="shared" si="0"/>
        <v>22</v>
      </c>
      <c r="AG1217" s="40">
        <f t="shared" si="1"/>
        <v>5</v>
      </c>
      <c r="AH1217" s="40" t="str">
        <f t="shared" si="2"/>
        <v>568267564225</v>
      </c>
      <c r="AI1217" s="44">
        <f t="shared" si="3"/>
        <v>515643</v>
      </c>
      <c r="AJ1217" s="47">
        <f>IF(AD1217&lt;10000,IFERROR(VLOOKUP(AH1217,'BK06'!$X$9:$Y$1196,2,0),""),AD1217)</f>
        <v>515643</v>
      </c>
      <c r="AK1217" s="49">
        <f>IFERROR(VLOOKUP(AH1217,'BK06'!$X$9:$Z$1164,3,0),"")</f>
        <v>0</v>
      </c>
      <c r="AL1217" s="40"/>
      <c r="AM1217" s="51" t="str">
        <f t="shared" si="18"/>
        <v>QK co HDBH so 568267564 can phai dong phi 515643d vao ngay 22/5. Vui long lien he TVV de duoc ho tro thu phi!</v>
      </c>
      <c r="AN1217" s="54" t="str">
        <f t="shared" si="5"/>
        <v>01664 328 512</v>
      </c>
    </row>
    <row r="1218" spans="1:40" ht="13.5" customHeight="1">
      <c r="A1218" s="25">
        <v>1213</v>
      </c>
      <c r="B1218" s="28" t="s">
        <v>74</v>
      </c>
      <c r="C1218" s="28"/>
      <c r="D1218" s="32" t="s">
        <v>80</v>
      </c>
      <c r="E1218" s="28" t="s">
        <v>82</v>
      </c>
      <c r="F1218" s="32" t="s">
        <v>7749</v>
      </c>
      <c r="G1218" s="28" t="s">
        <v>98</v>
      </c>
      <c r="H1218" s="32"/>
      <c r="I1218" s="28" t="s">
        <v>96</v>
      </c>
      <c r="J1218" s="32" t="s">
        <v>4305</v>
      </c>
      <c r="K1218" s="28" t="s">
        <v>4304</v>
      </c>
      <c r="L1218" s="28" t="s">
        <v>4882</v>
      </c>
      <c r="M1218" s="34">
        <v>41472</v>
      </c>
      <c r="N1218" s="34"/>
      <c r="O1218" s="28" t="s">
        <v>4435</v>
      </c>
      <c r="P1218" s="28" t="s">
        <v>4436</v>
      </c>
      <c r="Q1218" s="28" t="s">
        <v>10872</v>
      </c>
      <c r="R1218" s="28"/>
      <c r="S1218" s="28"/>
      <c r="T1218" s="28" t="s">
        <v>10904</v>
      </c>
      <c r="U1218" s="28" t="s">
        <v>4434</v>
      </c>
      <c r="V1218" s="28"/>
      <c r="W1218" s="34">
        <v>43609</v>
      </c>
      <c r="X1218" s="34">
        <v>43639</v>
      </c>
      <c r="Y1218" s="36">
        <v>500000</v>
      </c>
      <c r="Z1218" s="36">
        <v>500000</v>
      </c>
      <c r="AA1218" s="34">
        <v>43599</v>
      </c>
      <c r="AB1218" s="32"/>
      <c r="AC1218" s="36">
        <v>500000</v>
      </c>
      <c r="AD1218" s="36"/>
      <c r="AE1218" s="28" t="s">
        <v>95</v>
      </c>
      <c r="AF1218" s="40">
        <f t="shared" si="0"/>
        <v>24</v>
      </c>
      <c r="AG1218" s="40">
        <f t="shared" si="1"/>
        <v>5</v>
      </c>
      <c r="AH1218" s="40" t="str">
        <f t="shared" si="2"/>
        <v>568370352245</v>
      </c>
      <c r="AI1218" s="44">
        <f t="shared" si="3"/>
        <v>500000</v>
      </c>
      <c r="AJ1218" s="47">
        <f>IF(AD1218&lt;10000,IFERROR(VLOOKUP(AH1218,'BK06'!$X$9:$Y$1196,2,0),""),AD1218)</f>
        <v>500000</v>
      </c>
      <c r="AK1218" s="49">
        <f>IFERROR(VLOOKUP(AH1218,'BK06'!$X$9:$Z$1164,3,0),"")</f>
        <v>0</v>
      </c>
      <c r="AL1218" s="40"/>
      <c r="AM1218" s="51" t="str">
        <f t="shared" si="18"/>
        <v>QK co HDBH so 568370352 can phai dong phi 500000d vao ngay 24/5. Vui long lien he TVV de duoc ho tro thu phi!</v>
      </c>
      <c r="AN1218" s="54" t="str">
        <f t="shared" si="5"/>
        <v>091 493 6236</v>
      </c>
    </row>
    <row r="1219" spans="1:40" ht="13.5" customHeight="1">
      <c r="A1219" s="25">
        <v>1214</v>
      </c>
      <c r="B1219" s="28" t="s">
        <v>74</v>
      </c>
      <c r="C1219" s="28"/>
      <c r="D1219" s="32" t="s">
        <v>80</v>
      </c>
      <c r="E1219" s="28" t="s">
        <v>82</v>
      </c>
      <c r="F1219" s="32" t="s">
        <v>7749</v>
      </c>
      <c r="G1219" s="28" t="s">
        <v>98</v>
      </c>
      <c r="H1219" s="32"/>
      <c r="I1219" s="28" t="s">
        <v>96</v>
      </c>
      <c r="J1219" s="32" t="s">
        <v>4305</v>
      </c>
      <c r="K1219" s="28" t="s">
        <v>4304</v>
      </c>
      <c r="L1219" s="28" t="s">
        <v>4882</v>
      </c>
      <c r="M1219" s="34">
        <v>41472</v>
      </c>
      <c r="N1219" s="34"/>
      <c r="O1219" s="28" t="s">
        <v>4439</v>
      </c>
      <c r="P1219" s="28" t="s">
        <v>4440</v>
      </c>
      <c r="Q1219" s="28" t="s">
        <v>10862</v>
      </c>
      <c r="R1219" s="28"/>
      <c r="S1219" s="28"/>
      <c r="T1219" s="28" t="s">
        <v>10905</v>
      </c>
      <c r="U1219" s="28" t="s">
        <v>4438</v>
      </c>
      <c r="V1219" s="28"/>
      <c r="W1219" s="34">
        <v>43610</v>
      </c>
      <c r="X1219" s="34">
        <v>43640</v>
      </c>
      <c r="Y1219" s="36">
        <v>513105</v>
      </c>
      <c r="Z1219" s="36">
        <v>513105</v>
      </c>
      <c r="AA1219" s="34">
        <v>43612</v>
      </c>
      <c r="AB1219" s="32"/>
      <c r="AC1219" s="36">
        <v>513105</v>
      </c>
      <c r="AD1219" s="36"/>
      <c r="AE1219" s="28" t="s">
        <v>95</v>
      </c>
      <c r="AF1219" s="40">
        <f t="shared" si="0"/>
        <v>25</v>
      </c>
      <c r="AG1219" s="40">
        <f t="shared" si="1"/>
        <v>5</v>
      </c>
      <c r="AH1219" s="40" t="str">
        <f t="shared" si="2"/>
        <v>568267985255</v>
      </c>
      <c r="AI1219" s="44">
        <f t="shared" si="3"/>
        <v>513105</v>
      </c>
      <c r="AJ1219" s="47">
        <f>IF(AD1219&lt;10000,IFERROR(VLOOKUP(AH1219,'BK06'!$X$9:$Y$1196,2,0),""),AD1219)</f>
        <v>513105</v>
      </c>
      <c r="AK1219" s="49">
        <f>IFERROR(VLOOKUP(AH1219,'BK06'!$X$9:$Z$1164,3,0),"")</f>
        <v>0</v>
      </c>
      <c r="AL1219" s="40"/>
      <c r="AM1219" s="51" t="str">
        <f t="shared" si="18"/>
        <v>QK co HDBH so 568267985 can phai dong phi 513105d vao ngay 25/5. Vui long lien he TVV de duoc ho tro thu phi!</v>
      </c>
      <c r="AN1219" s="54" t="str">
        <f t="shared" si="5"/>
        <v>01234290999</v>
      </c>
    </row>
    <row r="1220" spans="1:40" ht="13.5" customHeight="1">
      <c r="A1220" s="25">
        <v>1215</v>
      </c>
      <c r="B1220" s="28" t="s">
        <v>74</v>
      </c>
      <c r="C1220" s="28"/>
      <c r="D1220" s="32" t="s">
        <v>80</v>
      </c>
      <c r="E1220" s="28" t="s">
        <v>82</v>
      </c>
      <c r="F1220" s="32" t="s">
        <v>7749</v>
      </c>
      <c r="G1220" s="28" t="s">
        <v>98</v>
      </c>
      <c r="H1220" s="32"/>
      <c r="I1220" s="28" t="s">
        <v>96</v>
      </c>
      <c r="J1220" s="32" t="s">
        <v>4305</v>
      </c>
      <c r="K1220" s="28" t="s">
        <v>4304</v>
      </c>
      <c r="L1220" s="28" t="s">
        <v>4882</v>
      </c>
      <c r="M1220" s="34">
        <v>41472</v>
      </c>
      <c r="N1220" s="34"/>
      <c r="O1220" s="28" t="s">
        <v>4443</v>
      </c>
      <c r="P1220" s="28" t="s">
        <v>4444</v>
      </c>
      <c r="Q1220" s="28" t="s">
        <v>10862</v>
      </c>
      <c r="R1220" s="28" t="s">
        <v>8067</v>
      </c>
      <c r="S1220" s="28"/>
      <c r="T1220" s="28"/>
      <c r="U1220" s="28" t="s">
        <v>4442</v>
      </c>
      <c r="V1220" s="28"/>
      <c r="W1220" s="34">
        <v>43611</v>
      </c>
      <c r="X1220" s="34">
        <v>43641</v>
      </c>
      <c r="Y1220" s="36">
        <v>500000</v>
      </c>
      <c r="Z1220" s="36">
        <v>500000</v>
      </c>
      <c r="AA1220" s="34">
        <v>43609</v>
      </c>
      <c r="AB1220" s="32"/>
      <c r="AC1220" s="36">
        <v>500000</v>
      </c>
      <c r="AD1220" s="36"/>
      <c r="AE1220" s="28" t="s">
        <v>95</v>
      </c>
      <c r="AF1220" s="40">
        <f t="shared" si="0"/>
        <v>26</v>
      </c>
      <c r="AG1220" s="40">
        <f t="shared" si="1"/>
        <v>5</v>
      </c>
      <c r="AH1220" s="40" t="str">
        <f t="shared" si="2"/>
        <v>568536781265</v>
      </c>
      <c r="AI1220" s="44">
        <f t="shared" si="3"/>
        <v>500000</v>
      </c>
      <c r="AJ1220" s="47">
        <f>IF(AD1220&lt;10000,IFERROR(VLOOKUP(AH1220,'BK06'!$X$9:$Y$1196,2,0),""),AD1220)</f>
        <v>500000</v>
      </c>
      <c r="AK1220" s="49" t="str">
        <f>IFERROR(VLOOKUP(AH1220,'BK06'!$X$9:$Z$1164,3,0),"")</f>
        <v>AC/018P-0350927</v>
      </c>
      <c r="AL1220" s="40"/>
      <c r="AM1220" s="51" t="str">
        <f t="shared" si="18"/>
        <v>QK co HDBH so 568536781 can phai dong phi 500000d vao ngay 26/5. Vui long lien he TVV de duoc ho tro thu phi!</v>
      </c>
      <c r="AN1220" s="54" t="str">
        <f t="shared" si="5"/>
        <v>0942982276</v>
      </c>
    </row>
    <row r="1221" spans="1:40" ht="13.5" customHeight="1">
      <c r="A1221" s="25">
        <v>1216</v>
      </c>
      <c r="B1221" s="28" t="s">
        <v>74</v>
      </c>
      <c r="C1221" s="28"/>
      <c r="D1221" s="32" t="s">
        <v>80</v>
      </c>
      <c r="E1221" s="28" t="s">
        <v>82</v>
      </c>
      <c r="F1221" s="32" t="s">
        <v>7749</v>
      </c>
      <c r="G1221" s="28" t="s">
        <v>98</v>
      </c>
      <c r="H1221" s="32"/>
      <c r="I1221" s="28" t="s">
        <v>96</v>
      </c>
      <c r="J1221" s="32" t="s">
        <v>4305</v>
      </c>
      <c r="K1221" s="28" t="s">
        <v>4304</v>
      </c>
      <c r="L1221" s="28" t="s">
        <v>4882</v>
      </c>
      <c r="M1221" s="34">
        <v>41472</v>
      </c>
      <c r="N1221" s="34"/>
      <c r="O1221" s="28" t="s">
        <v>4447</v>
      </c>
      <c r="P1221" s="28" t="s">
        <v>4448</v>
      </c>
      <c r="Q1221" s="28" t="s">
        <v>10890</v>
      </c>
      <c r="R1221" s="28"/>
      <c r="S1221" s="28"/>
      <c r="T1221" s="28" t="s">
        <v>10906</v>
      </c>
      <c r="U1221" s="28" t="s">
        <v>4446</v>
      </c>
      <c r="V1221" s="28"/>
      <c r="W1221" s="34">
        <v>43612</v>
      </c>
      <c r="X1221" s="34">
        <v>43795</v>
      </c>
      <c r="Y1221" s="36">
        <v>3141183</v>
      </c>
      <c r="Z1221" s="36">
        <v>3141183</v>
      </c>
      <c r="AA1221" s="34">
        <v>43612</v>
      </c>
      <c r="AB1221" s="32"/>
      <c r="AC1221" s="36">
        <v>3141183</v>
      </c>
      <c r="AD1221" s="36"/>
      <c r="AE1221" s="28" t="s">
        <v>95</v>
      </c>
      <c r="AF1221" s="40">
        <f t="shared" si="0"/>
        <v>27</v>
      </c>
      <c r="AG1221" s="40">
        <f t="shared" si="1"/>
        <v>5</v>
      </c>
      <c r="AH1221" s="40" t="str">
        <f t="shared" si="2"/>
        <v>568242251275</v>
      </c>
      <c r="AI1221" s="44">
        <f t="shared" si="3"/>
        <v>3141183</v>
      </c>
      <c r="AJ1221" s="47">
        <f>IF(AD1221&lt;10000,IFERROR(VLOOKUP(AH1221,'BK06'!$X$9:$Y$1196,2,0),""),AD1221)</f>
        <v>3141183</v>
      </c>
      <c r="AK1221" s="49" t="str">
        <f>IFERROR(VLOOKUP(AH1221,'BK06'!$X$9:$Z$1164,3,0),"")</f>
        <v>AC/018P-0350928</v>
      </c>
      <c r="AL1221" s="40"/>
      <c r="AM1221" s="51" t="str">
        <f t="shared" si="18"/>
        <v>QK co HDBH so 568242251 can phai dong phi 3141183d vao ngay 27/5. Vui long lien he TVV de duoc ho tro thu phi!</v>
      </c>
      <c r="AN1221" s="54" t="str">
        <f t="shared" si="5"/>
        <v>0943391932</v>
      </c>
    </row>
    <row r="1222" spans="1:40" ht="13.5" customHeight="1">
      <c r="A1222" s="25">
        <v>1217</v>
      </c>
      <c r="B1222" s="28" t="s">
        <v>74</v>
      </c>
      <c r="C1222" s="28"/>
      <c r="D1222" s="32" t="s">
        <v>80</v>
      </c>
      <c r="E1222" s="28" t="s">
        <v>82</v>
      </c>
      <c r="F1222" s="32" t="s">
        <v>7749</v>
      </c>
      <c r="G1222" s="28" t="s">
        <v>98</v>
      </c>
      <c r="H1222" s="32"/>
      <c r="I1222" s="28" t="s">
        <v>96</v>
      </c>
      <c r="J1222" s="32" t="s">
        <v>4305</v>
      </c>
      <c r="K1222" s="28" t="s">
        <v>4304</v>
      </c>
      <c r="L1222" s="28" t="s">
        <v>4882</v>
      </c>
      <c r="M1222" s="34">
        <v>41472</v>
      </c>
      <c r="N1222" s="34"/>
      <c r="O1222" s="28" t="s">
        <v>4452</v>
      </c>
      <c r="P1222" s="28" t="s">
        <v>4407</v>
      </c>
      <c r="Q1222" s="28" t="s">
        <v>10872</v>
      </c>
      <c r="R1222" s="28"/>
      <c r="S1222" s="28"/>
      <c r="T1222" s="28" t="s">
        <v>10897</v>
      </c>
      <c r="U1222" s="28" t="s">
        <v>4451</v>
      </c>
      <c r="V1222" s="28"/>
      <c r="W1222" s="34">
        <v>43613</v>
      </c>
      <c r="X1222" s="34">
        <v>43643</v>
      </c>
      <c r="Y1222" s="36">
        <v>500000</v>
      </c>
      <c r="Z1222" s="36">
        <v>500000</v>
      </c>
      <c r="AA1222" s="34">
        <v>43599</v>
      </c>
      <c r="AB1222" s="32"/>
      <c r="AC1222" s="36">
        <v>500000</v>
      </c>
      <c r="AD1222" s="36"/>
      <c r="AE1222" s="28" t="s">
        <v>95</v>
      </c>
      <c r="AF1222" s="40">
        <f t="shared" si="0"/>
        <v>28</v>
      </c>
      <c r="AG1222" s="40">
        <f t="shared" si="1"/>
        <v>5</v>
      </c>
      <c r="AH1222" s="40" t="str">
        <f t="shared" si="2"/>
        <v>568435992285</v>
      </c>
      <c r="AI1222" s="44">
        <f t="shared" si="3"/>
        <v>500000</v>
      </c>
      <c r="AJ1222" s="47">
        <f>IF(AD1222&lt;10000,IFERROR(VLOOKUP(AH1222,'BK06'!$X$9:$Y$1196,2,0),""),AD1222)</f>
        <v>500000</v>
      </c>
      <c r="AK1222" s="49">
        <f>IFERROR(VLOOKUP(AH1222,'BK06'!$X$9:$Z$1164,3,0),"")</f>
        <v>0</v>
      </c>
      <c r="AL1222" s="40"/>
      <c r="AM1222" s="51" t="str">
        <f t="shared" si="18"/>
        <v>QK co HDBH so 568435992 can phai dong phi 500000d vao ngay 28/5. Vui long lien he TVV de duoc ho tro thu phi!</v>
      </c>
      <c r="AN1222" s="54" t="str">
        <f t="shared" si="5"/>
        <v>01256 531 991</v>
      </c>
    </row>
    <row r="1223" spans="1:40" ht="13.5" customHeight="1">
      <c r="A1223" s="25">
        <v>1218</v>
      </c>
      <c r="B1223" s="28" t="s">
        <v>74</v>
      </c>
      <c r="C1223" s="28"/>
      <c r="D1223" s="32" t="s">
        <v>80</v>
      </c>
      <c r="E1223" s="28" t="s">
        <v>82</v>
      </c>
      <c r="F1223" s="32" t="s">
        <v>7749</v>
      </c>
      <c r="G1223" s="28" t="s">
        <v>98</v>
      </c>
      <c r="H1223" s="32"/>
      <c r="I1223" s="28" t="s">
        <v>96</v>
      </c>
      <c r="J1223" s="32" t="s">
        <v>4305</v>
      </c>
      <c r="K1223" s="28" t="s">
        <v>4304</v>
      </c>
      <c r="L1223" s="28" t="s">
        <v>4882</v>
      </c>
      <c r="M1223" s="34">
        <v>41472</v>
      </c>
      <c r="N1223" s="34"/>
      <c r="O1223" s="28" t="s">
        <v>4455</v>
      </c>
      <c r="P1223" s="28" t="s">
        <v>4456</v>
      </c>
      <c r="Q1223" s="28" t="s">
        <v>10907</v>
      </c>
      <c r="R1223" s="28" t="s">
        <v>10908</v>
      </c>
      <c r="S1223" s="28"/>
      <c r="T1223" s="28"/>
      <c r="U1223" s="28" t="s">
        <v>4453</v>
      </c>
      <c r="V1223" s="28"/>
      <c r="W1223" s="34">
        <v>43615</v>
      </c>
      <c r="X1223" s="34">
        <v>43645</v>
      </c>
      <c r="Y1223" s="36">
        <v>280500</v>
      </c>
      <c r="Z1223" s="36"/>
      <c r="AA1223" s="34"/>
      <c r="AB1223" s="32"/>
      <c r="AC1223" s="36"/>
      <c r="AD1223" s="36"/>
      <c r="AE1223" s="28" t="s">
        <v>180</v>
      </c>
      <c r="AF1223" s="40">
        <f t="shared" si="0"/>
        <v>30</v>
      </c>
      <c r="AG1223" s="40">
        <f t="shared" si="1"/>
        <v>5</v>
      </c>
      <c r="AH1223" s="40" t="str">
        <f t="shared" si="2"/>
        <v>05701800011382305</v>
      </c>
      <c r="AI1223" s="44">
        <f t="shared" si="3"/>
        <v>280500</v>
      </c>
      <c r="AJ1223" s="47">
        <f>IF(AD1223&lt;10000,IFERROR(VLOOKUP(AH1223,'BK06'!$X$9:$Y$1196,2,0),""),AD1223)</f>
        <v>280500</v>
      </c>
      <c r="AK1223" s="49">
        <f>IFERROR(VLOOKUP(AH1223,'BK06'!$X$9:$Z$1164,3,0),"")</f>
        <v>0</v>
      </c>
      <c r="AL1223" s="40"/>
      <c r="AM1223" s="51" t="str">
        <f t="shared" si="18"/>
        <v>QK co HDBH so 05701800011382 can phai dong phi 280500d vao ngay 30/5. Vui long lien he TVV de duoc ho tro thu phi!</v>
      </c>
      <c r="AN1223" s="54" t="str">
        <f t="shared" si="5"/>
        <v>0944873686</v>
      </c>
    </row>
    <row r="1224" spans="1:40" ht="13.5" customHeight="1">
      <c r="A1224" s="25">
        <v>1219</v>
      </c>
      <c r="B1224" s="28" t="s">
        <v>74</v>
      </c>
      <c r="C1224" s="28"/>
      <c r="D1224" s="32" t="s">
        <v>80</v>
      </c>
      <c r="E1224" s="28" t="s">
        <v>82</v>
      </c>
      <c r="F1224" s="32" t="s">
        <v>7749</v>
      </c>
      <c r="G1224" s="28" t="s">
        <v>98</v>
      </c>
      <c r="H1224" s="32"/>
      <c r="I1224" s="28" t="s">
        <v>96</v>
      </c>
      <c r="J1224" s="32" t="s">
        <v>4305</v>
      </c>
      <c r="K1224" s="28" t="s">
        <v>4304</v>
      </c>
      <c r="L1224" s="28" t="s">
        <v>4882</v>
      </c>
      <c r="M1224" s="34">
        <v>41472</v>
      </c>
      <c r="N1224" s="34"/>
      <c r="O1224" s="28" t="s">
        <v>10909</v>
      </c>
      <c r="P1224" s="28" t="s">
        <v>625</v>
      </c>
      <c r="Q1224" s="28" t="s">
        <v>10590</v>
      </c>
      <c r="R1224" s="28" t="s">
        <v>10629</v>
      </c>
      <c r="S1224" s="28"/>
      <c r="T1224" s="28"/>
      <c r="U1224" s="28" t="s">
        <v>10910</v>
      </c>
      <c r="V1224" s="28"/>
      <c r="W1224" s="34">
        <v>43616</v>
      </c>
      <c r="X1224" s="34">
        <v>43707</v>
      </c>
      <c r="Y1224" s="36">
        <v>2047800</v>
      </c>
      <c r="Z1224" s="36"/>
      <c r="AA1224" s="34"/>
      <c r="AB1224" s="32"/>
      <c r="AC1224" s="36"/>
      <c r="AD1224" s="36"/>
      <c r="AE1224" s="28" t="s">
        <v>180</v>
      </c>
      <c r="AF1224" s="40">
        <f t="shared" si="0"/>
        <v>31</v>
      </c>
      <c r="AG1224" s="40">
        <f t="shared" si="1"/>
        <v>5</v>
      </c>
      <c r="AH1224" s="40" t="str">
        <f t="shared" si="2"/>
        <v>02408700000012315</v>
      </c>
      <c r="AI1224" s="44" t="str">
        <f t="shared" si="3"/>
        <v/>
      </c>
      <c r="AJ1224" s="47" t="str">
        <f>IF(AD1224&lt;10000,IFERROR(VLOOKUP(AH1224,'BK06'!$X$9:$Y$1196,2,0),""),AD1224)</f>
        <v/>
      </c>
      <c r="AK1224" s="49" t="str">
        <f>IFERROR(VLOOKUP(AH1224,'BK06'!$X$9:$Z$1164,3,0),"")</f>
        <v/>
      </c>
      <c r="AL1224" s="40"/>
      <c r="AM1224" s="51" t="str">
        <f t="shared" si="18"/>
        <v>QK co HDBH so 02408700000012 can phai dong phi 2047800d vao ngay 31/5. Vui long lien he TVV de duoc ho tro thu phi!</v>
      </c>
      <c r="AN1224" s="54" t="str">
        <f t="shared" si="5"/>
        <v>0397104806</v>
      </c>
    </row>
    <row r="1225" spans="1:40" ht="13.5" customHeight="1">
      <c r="A1225" s="25">
        <v>1220</v>
      </c>
      <c r="B1225" s="28" t="s">
        <v>74</v>
      </c>
      <c r="C1225" s="28"/>
      <c r="D1225" s="32" t="s">
        <v>80</v>
      </c>
      <c r="E1225" s="28" t="s">
        <v>82</v>
      </c>
      <c r="F1225" s="32" t="s">
        <v>7749</v>
      </c>
      <c r="G1225" s="28" t="s">
        <v>98</v>
      </c>
      <c r="H1225" s="32"/>
      <c r="I1225" s="28" t="s">
        <v>96</v>
      </c>
      <c r="J1225" s="32" t="s">
        <v>687</v>
      </c>
      <c r="K1225" s="28" t="s">
        <v>686</v>
      </c>
      <c r="L1225" s="28" t="s">
        <v>4718</v>
      </c>
      <c r="M1225" s="34">
        <v>41663</v>
      </c>
      <c r="N1225" s="34"/>
      <c r="O1225" s="28" t="s">
        <v>10911</v>
      </c>
      <c r="P1225" s="28" t="s">
        <v>1272</v>
      </c>
      <c r="Q1225" s="28" t="s">
        <v>9535</v>
      </c>
      <c r="R1225" s="28"/>
      <c r="S1225" s="28"/>
      <c r="T1225" s="28" t="s">
        <v>10912</v>
      </c>
      <c r="U1225" s="28" t="s">
        <v>10913</v>
      </c>
      <c r="V1225" s="28"/>
      <c r="W1225" s="34">
        <v>43537</v>
      </c>
      <c r="X1225" s="34">
        <v>43902</v>
      </c>
      <c r="Y1225" s="36">
        <v>8759660</v>
      </c>
      <c r="Z1225" s="36"/>
      <c r="AA1225" s="34"/>
      <c r="AB1225" s="32"/>
      <c r="AC1225" s="36">
        <v>8759660</v>
      </c>
      <c r="AD1225" s="36"/>
      <c r="AE1225" s="28" t="s">
        <v>95</v>
      </c>
      <c r="AF1225" s="40">
        <f t="shared" si="0"/>
        <v>13</v>
      </c>
      <c r="AG1225" s="40">
        <f t="shared" si="1"/>
        <v>3</v>
      </c>
      <c r="AH1225" s="40" t="str">
        <f t="shared" si="2"/>
        <v>569205634133</v>
      </c>
      <c r="AI1225" s="44">
        <f t="shared" si="3"/>
        <v>8759660</v>
      </c>
      <c r="AJ1225" s="47" t="str">
        <f>IF(AD1225&lt;10000,IFERROR(VLOOKUP(AH1225,'BK06'!$X$9:$Y$1196,2,0),""),AD1225)</f>
        <v/>
      </c>
      <c r="AK1225" s="49" t="str">
        <f>IFERROR(VLOOKUP(AH1225,'BK06'!$X$9:$Z$1164,3,0),"")</f>
        <v/>
      </c>
      <c r="AL1225" s="40"/>
      <c r="AM1225" s="51" t="str">
        <f t="shared" si="18"/>
        <v>QK co HDBH so 569205634 can phai dong phi 8759660d vao ngay 13/3. Vui long lien he TVV de duoc ho tro thu phi!</v>
      </c>
      <c r="AN1225" s="54" t="str">
        <f t="shared" si="5"/>
        <v>01697210924</v>
      </c>
    </row>
    <row r="1226" spans="1:40" ht="13.5" customHeight="1">
      <c r="A1226" s="25">
        <v>1221</v>
      </c>
      <c r="B1226" s="28" t="s">
        <v>74</v>
      </c>
      <c r="C1226" s="28"/>
      <c r="D1226" s="32" t="s">
        <v>80</v>
      </c>
      <c r="E1226" s="28" t="s">
        <v>82</v>
      </c>
      <c r="F1226" s="32" t="s">
        <v>7749</v>
      </c>
      <c r="G1226" s="28" t="s">
        <v>98</v>
      </c>
      <c r="H1226" s="32"/>
      <c r="I1226" s="28" t="s">
        <v>96</v>
      </c>
      <c r="J1226" s="32" t="s">
        <v>687</v>
      </c>
      <c r="K1226" s="28" t="s">
        <v>686</v>
      </c>
      <c r="L1226" s="28" t="s">
        <v>4718</v>
      </c>
      <c r="M1226" s="34">
        <v>41663</v>
      </c>
      <c r="N1226" s="34"/>
      <c r="O1226" s="28" t="s">
        <v>10914</v>
      </c>
      <c r="P1226" s="28" t="s">
        <v>10915</v>
      </c>
      <c r="Q1226" s="28" t="s">
        <v>10005</v>
      </c>
      <c r="R1226" s="28"/>
      <c r="S1226" s="28"/>
      <c r="T1226" s="28" t="s">
        <v>10916</v>
      </c>
      <c r="U1226" s="28" t="s">
        <v>10917</v>
      </c>
      <c r="V1226" s="28"/>
      <c r="W1226" s="34">
        <v>43540</v>
      </c>
      <c r="X1226" s="34">
        <v>43723</v>
      </c>
      <c r="Y1226" s="36">
        <v>8157640</v>
      </c>
      <c r="Z1226" s="36"/>
      <c r="AA1226" s="34"/>
      <c r="AB1226" s="32"/>
      <c r="AC1226" s="36">
        <v>8157640</v>
      </c>
      <c r="AD1226" s="36"/>
      <c r="AE1226" s="28" t="s">
        <v>95</v>
      </c>
      <c r="AF1226" s="40">
        <f t="shared" si="0"/>
        <v>16</v>
      </c>
      <c r="AG1226" s="40">
        <f t="shared" si="1"/>
        <v>3</v>
      </c>
      <c r="AH1226" s="40" t="str">
        <f t="shared" si="2"/>
        <v>568987973163</v>
      </c>
      <c r="AI1226" s="44">
        <f t="shared" si="3"/>
        <v>8157640</v>
      </c>
      <c r="AJ1226" s="47" t="str">
        <f>IF(AD1226&lt;10000,IFERROR(VLOOKUP(AH1226,'BK06'!$X$9:$Y$1196,2,0),""),AD1226)</f>
        <v/>
      </c>
      <c r="AK1226" s="49" t="str">
        <f>IFERROR(VLOOKUP(AH1226,'BK06'!$X$9:$Z$1164,3,0),"")</f>
        <v/>
      </c>
      <c r="AL1226" s="40"/>
      <c r="AM1226" s="51" t="str">
        <f t="shared" si="18"/>
        <v>QK co HDBH so 568987973 can phai dong phi 8157640d vao ngay 16/3. Vui long lien he TVV de duoc ho tro thu phi!</v>
      </c>
      <c r="AN1226" s="54" t="str">
        <f t="shared" si="5"/>
        <v>01688713510</v>
      </c>
    </row>
    <row r="1227" spans="1:40" ht="13.5" customHeight="1">
      <c r="A1227" s="25">
        <v>1222</v>
      </c>
      <c r="B1227" s="28" t="s">
        <v>74</v>
      </c>
      <c r="C1227" s="28"/>
      <c r="D1227" s="32" t="s">
        <v>80</v>
      </c>
      <c r="E1227" s="28" t="s">
        <v>82</v>
      </c>
      <c r="F1227" s="32" t="s">
        <v>7749</v>
      </c>
      <c r="G1227" s="28" t="s">
        <v>98</v>
      </c>
      <c r="H1227" s="32"/>
      <c r="I1227" s="28" t="s">
        <v>96</v>
      </c>
      <c r="J1227" s="32" t="s">
        <v>687</v>
      </c>
      <c r="K1227" s="28" t="s">
        <v>686</v>
      </c>
      <c r="L1227" s="28" t="s">
        <v>4718</v>
      </c>
      <c r="M1227" s="34">
        <v>41663</v>
      </c>
      <c r="N1227" s="34"/>
      <c r="O1227" s="28" t="s">
        <v>694</v>
      </c>
      <c r="P1227" s="28" t="s">
        <v>695</v>
      </c>
      <c r="Q1227" s="28" t="s">
        <v>10918</v>
      </c>
      <c r="R1227" s="28" t="s">
        <v>10919</v>
      </c>
      <c r="S1227" s="28" t="s">
        <v>10919</v>
      </c>
      <c r="T1227" s="28"/>
      <c r="U1227" s="28" t="s">
        <v>691</v>
      </c>
      <c r="V1227" s="28" t="s">
        <v>691</v>
      </c>
      <c r="W1227" s="34">
        <v>43585</v>
      </c>
      <c r="X1227" s="34">
        <v>43615</v>
      </c>
      <c r="Y1227" s="36">
        <v>1247700</v>
      </c>
      <c r="Z1227" s="36">
        <v>1247700</v>
      </c>
      <c r="AA1227" s="34">
        <v>43609</v>
      </c>
      <c r="AB1227" s="32"/>
      <c r="AC1227" s="36">
        <v>1247700</v>
      </c>
      <c r="AD1227" s="36"/>
      <c r="AE1227" s="28" t="s">
        <v>180</v>
      </c>
      <c r="AF1227" s="40">
        <f t="shared" si="0"/>
        <v>30</v>
      </c>
      <c r="AG1227" s="40">
        <f t="shared" si="1"/>
        <v>4</v>
      </c>
      <c r="AH1227" s="40" t="str">
        <f t="shared" si="2"/>
        <v>05701800025143304</v>
      </c>
      <c r="AI1227" s="44">
        <f t="shared" si="3"/>
        <v>1247700</v>
      </c>
      <c r="AJ1227" s="47">
        <f>IF(AD1227&lt;10000,IFERROR(VLOOKUP(AH1227,'BK06'!$X$9:$Y$1196,2,0),""),AD1227)</f>
        <v>1247700</v>
      </c>
      <c r="AK1227" s="49" t="str">
        <f>IFERROR(VLOOKUP(AH1227,'BK06'!$X$9:$Z$1164,3,0),"")</f>
        <v>AC/018P-0349681</v>
      </c>
      <c r="AL1227" s="40"/>
      <c r="AM1227" s="51" t="str">
        <f t="shared" si="18"/>
        <v>QK co HDBH so 05701800025143 can phai dong phi 1247700d vao ngay 30/4. Vui long lien he TVV de duoc ho tro thu phi!</v>
      </c>
      <c r="AN1227" s="54" t="str">
        <f t="shared" si="5"/>
        <v>03939303570393930357</v>
      </c>
    </row>
    <row r="1228" spans="1:40" ht="13.5" customHeight="1">
      <c r="A1228" s="25">
        <v>1223</v>
      </c>
      <c r="B1228" s="28" t="s">
        <v>74</v>
      </c>
      <c r="C1228" s="28"/>
      <c r="D1228" s="32" t="s">
        <v>80</v>
      </c>
      <c r="E1228" s="28" t="s">
        <v>82</v>
      </c>
      <c r="F1228" s="32" t="s">
        <v>7749</v>
      </c>
      <c r="G1228" s="28" t="s">
        <v>98</v>
      </c>
      <c r="H1228" s="32"/>
      <c r="I1228" s="28" t="s">
        <v>96</v>
      </c>
      <c r="J1228" s="32" t="s">
        <v>687</v>
      </c>
      <c r="K1228" s="28" t="s">
        <v>686</v>
      </c>
      <c r="L1228" s="28" t="s">
        <v>4718</v>
      </c>
      <c r="M1228" s="34">
        <v>41663</v>
      </c>
      <c r="N1228" s="34"/>
      <c r="O1228" s="28" t="s">
        <v>4459</v>
      </c>
      <c r="P1228" s="28" t="s">
        <v>4460</v>
      </c>
      <c r="Q1228" s="28" t="s">
        <v>9535</v>
      </c>
      <c r="R1228" s="28"/>
      <c r="S1228" s="28" t="s">
        <v>10920</v>
      </c>
      <c r="T1228" s="28"/>
      <c r="U1228" s="28" t="s">
        <v>4458</v>
      </c>
      <c r="V1228" s="28"/>
      <c r="W1228" s="34">
        <v>43590</v>
      </c>
      <c r="X1228" s="34">
        <v>43620</v>
      </c>
      <c r="Y1228" s="36">
        <v>552800</v>
      </c>
      <c r="Z1228" s="36">
        <v>552800</v>
      </c>
      <c r="AA1228" s="34">
        <v>43609</v>
      </c>
      <c r="AB1228" s="32"/>
      <c r="AC1228" s="36">
        <v>552800</v>
      </c>
      <c r="AD1228" s="36"/>
      <c r="AE1228" s="28" t="s">
        <v>95</v>
      </c>
      <c r="AF1228" s="40">
        <f t="shared" si="0"/>
        <v>5</v>
      </c>
      <c r="AG1228" s="40">
        <f t="shared" si="1"/>
        <v>5</v>
      </c>
      <c r="AH1228" s="40" t="str">
        <f t="shared" si="2"/>
        <v>56814606455</v>
      </c>
      <c r="AI1228" s="44">
        <f t="shared" si="3"/>
        <v>552800</v>
      </c>
      <c r="AJ1228" s="47">
        <f>IF(AD1228&lt;10000,IFERROR(VLOOKUP(AH1228,'BK06'!$X$9:$Y$1196,2,0),""),AD1228)</f>
        <v>552800</v>
      </c>
      <c r="AK1228" s="49">
        <f>IFERROR(VLOOKUP(AH1228,'BK06'!$X$9:$Z$1164,3,0),"")</f>
        <v>0</v>
      </c>
      <c r="AL1228" s="40"/>
      <c r="AM1228" s="51" t="str">
        <f t="shared" si="18"/>
        <v>QK co HDBH so 568146064 can phai dong phi 552800d vao ngay 5/5. Vui long lien he TVV de duoc ho tro thu phi!</v>
      </c>
      <c r="AN1228" s="54" t="str">
        <f t="shared" si="5"/>
        <v>01699050280</v>
      </c>
    </row>
    <row r="1229" spans="1:40" ht="13.5" customHeight="1">
      <c r="A1229" s="25">
        <v>1224</v>
      </c>
      <c r="B1229" s="28" t="s">
        <v>74</v>
      </c>
      <c r="C1229" s="28"/>
      <c r="D1229" s="32" t="s">
        <v>80</v>
      </c>
      <c r="E1229" s="28" t="s">
        <v>82</v>
      </c>
      <c r="F1229" s="32" t="s">
        <v>7749</v>
      </c>
      <c r="G1229" s="28" t="s">
        <v>98</v>
      </c>
      <c r="H1229" s="32"/>
      <c r="I1229" s="28" t="s">
        <v>96</v>
      </c>
      <c r="J1229" s="32" t="s">
        <v>687</v>
      </c>
      <c r="K1229" s="28" t="s">
        <v>686</v>
      </c>
      <c r="L1229" s="28" t="s">
        <v>4718</v>
      </c>
      <c r="M1229" s="34">
        <v>41663</v>
      </c>
      <c r="N1229" s="34"/>
      <c r="O1229" s="28" t="s">
        <v>10921</v>
      </c>
      <c r="P1229" s="28" t="s">
        <v>2952</v>
      </c>
      <c r="Q1229" s="28" t="s">
        <v>10922</v>
      </c>
      <c r="R1229" s="28"/>
      <c r="S1229" s="28"/>
      <c r="T1229" s="28" t="s">
        <v>10923</v>
      </c>
      <c r="U1229" s="28" t="s">
        <v>10924</v>
      </c>
      <c r="V1229" s="28"/>
      <c r="W1229" s="34">
        <v>43590</v>
      </c>
      <c r="X1229" s="34">
        <v>43773</v>
      </c>
      <c r="Y1229" s="36">
        <v>10412040</v>
      </c>
      <c r="Z1229" s="36"/>
      <c r="AA1229" s="34"/>
      <c r="AB1229" s="32"/>
      <c r="AC1229" s="36">
        <v>10412040</v>
      </c>
      <c r="AD1229" s="36"/>
      <c r="AE1229" s="28" t="s">
        <v>95</v>
      </c>
      <c r="AF1229" s="40">
        <f t="shared" si="0"/>
        <v>5</v>
      </c>
      <c r="AG1229" s="40">
        <f t="shared" si="1"/>
        <v>5</v>
      </c>
      <c r="AH1229" s="40" t="str">
        <f t="shared" si="2"/>
        <v>56849121755</v>
      </c>
      <c r="AI1229" s="44">
        <f t="shared" si="3"/>
        <v>10412040</v>
      </c>
      <c r="AJ1229" s="47" t="str">
        <f>IF(AD1229&lt;10000,IFERROR(VLOOKUP(AH1229,'BK06'!$X$9:$Y$1196,2,0),""),AD1229)</f>
        <v/>
      </c>
      <c r="AK1229" s="49" t="str">
        <f>IFERROR(VLOOKUP(AH1229,'BK06'!$X$9:$Z$1164,3,0),"")</f>
        <v/>
      </c>
      <c r="AL1229" s="40"/>
      <c r="AM1229" s="51" t="str">
        <f t="shared" si="18"/>
        <v>QK co HDBH so 568491217 can phai dong phi 10412040d vao ngay 5/5. Vui long lien he TVV de duoc ho tro thu phi!</v>
      </c>
      <c r="AN1229" s="54" t="str">
        <f t="shared" si="5"/>
        <v>0982626918</v>
      </c>
    </row>
    <row r="1230" spans="1:40" ht="13.5" customHeight="1">
      <c r="A1230" s="25">
        <v>1225</v>
      </c>
      <c r="B1230" s="28" t="s">
        <v>74</v>
      </c>
      <c r="C1230" s="28"/>
      <c r="D1230" s="32" t="s">
        <v>80</v>
      </c>
      <c r="E1230" s="28" t="s">
        <v>82</v>
      </c>
      <c r="F1230" s="32" t="s">
        <v>7749</v>
      </c>
      <c r="G1230" s="28" t="s">
        <v>98</v>
      </c>
      <c r="H1230" s="32"/>
      <c r="I1230" s="28" t="s">
        <v>96</v>
      </c>
      <c r="J1230" s="32" t="s">
        <v>687</v>
      </c>
      <c r="K1230" s="28" t="s">
        <v>686</v>
      </c>
      <c r="L1230" s="28" t="s">
        <v>4718</v>
      </c>
      <c r="M1230" s="34">
        <v>41663</v>
      </c>
      <c r="N1230" s="34"/>
      <c r="O1230" s="28" t="s">
        <v>10925</v>
      </c>
      <c r="P1230" s="28" t="s">
        <v>10926</v>
      </c>
      <c r="Q1230" s="28" t="s">
        <v>10927</v>
      </c>
      <c r="R1230" s="28"/>
      <c r="S1230" s="28"/>
      <c r="T1230" s="28" t="s">
        <v>10928</v>
      </c>
      <c r="U1230" s="28" t="s">
        <v>10929</v>
      </c>
      <c r="V1230" s="28"/>
      <c r="W1230" s="34">
        <v>43590</v>
      </c>
      <c r="X1230" s="34">
        <v>43955</v>
      </c>
      <c r="Y1230" s="36">
        <v>15000000</v>
      </c>
      <c r="Z1230" s="36"/>
      <c r="AA1230" s="34"/>
      <c r="AB1230" s="32"/>
      <c r="AC1230" s="36">
        <v>15000000</v>
      </c>
      <c r="AD1230" s="36"/>
      <c r="AE1230" s="28" t="s">
        <v>95</v>
      </c>
      <c r="AF1230" s="40">
        <f t="shared" si="0"/>
        <v>5</v>
      </c>
      <c r="AG1230" s="40">
        <f t="shared" si="1"/>
        <v>5</v>
      </c>
      <c r="AH1230" s="40" t="str">
        <f t="shared" si="2"/>
        <v>56839040555</v>
      </c>
      <c r="AI1230" s="44">
        <f t="shared" si="3"/>
        <v>15000000</v>
      </c>
      <c r="AJ1230" s="47" t="str">
        <f>IF(AD1230&lt;10000,IFERROR(VLOOKUP(AH1230,'BK06'!$X$9:$Y$1196,2,0),""),AD1230)</f>
        <v/>
      </c>
      <c r="AK1230" s="49" t="str">
        <f>IFERROR(VLOOKUP(AH1230,'BK06'!$X$9:$Z$1164,3,0),"")</f>
        <v/>
      </c>
      <c r="AL1230" s="40"/>
      <c r="AM1230" s="51" t="str">
        <f t="shared" si="18"/>
        <v>QK co HDBH so 568390405 can phai dong phi 15000000d vao ngay 5/5. Vui long lien he TVV de duoc ho tro thu phi!</v>
      </c>
      <c r="AN1230" s="54" t="str">
        <f t="shared" si="5"/>
        <v>01629864886</v>
      </c>
    </row>
    <row r="1231" spans="1:40" ht="13.5" customHeight="1">
      <c r="A1231" s="25">
        <v>1226</v>
      </c>
      <c r="B1231" s="28" t="s">
        <v>74</v>
      </c>
      <c r="C1231" s="28"/>
      <c r="D1231" s="32" t="s">
        <v>80</v>
      </c>
      <c r="E1231" s="28" t="s">
        <v>82</v>
      </c>
      <c r="F1231" s="32" t="s">
        <v>7749</v>
      </c>
      <c r="G1231" s="28" t="s">
        <v>98</v>
      </c>
      <c r="H1231" s="32"/>
      <c r="I1231" s="28" t="s">
        <v>96</v>
      </c>
      <c r="J1231" s="32" t="s">
        <v>687</v>
      </c>
      <c r="K1231" s="28" t="s">
        <v>686</v>
      </c>
      <c r="L1231" s="28" t="s">
        <v>4718</v>
      </c>
      <c r="M1231" s="34">
        <v>41663</v>
      </c>
      <c r="N1231" s="34"/>
      <c r="O1231" s="28" t="s">
        <v>10930</v>
      </c>
      <c r="P1231" s="28" t="s">
        <v>10931</v>
      </c>
      <c r="Q1231" s="28" t="s">
        <v>10597</v>
      </c>
      <c r="R1231" s="28"/>
      <c r="S1231" s="28"/>
      <c r="T1231" s="28" t="s">
        <v>10932</v>
      </c>
      <c r="U1231" s="28" t="s">
        <v>10933</v>
      </c>
      <c r="V1231" s="28"/>
      <c r="W1231" s="34">
        <v>43590</v>
      </c>
      <c r="X1231" s="34">
        <v>43773</v>
      </c>
      <c r="Y1231" s="36">
        <v>3529400</v>
      </c>
      <c r="Z1231" s="36"/>
      <c r="AA1231" s="34"/>
      <c r="AB1231" s="32"/>
      <c r="AC1231" s="36">
        <v>3529400</v>
      </c>
      <c r="AD1231" s="36"/>
      <c r="AE1231" s="28" t="s">
        <v>95</v>
      </c>
      <c r="AF1231" s="40">
        <f t="shared" si="0"/>
        <v>5</v>
      </c>
      <c r="AG1231" s="40">
        <f t="shared" si="1"/>
        <v>5</v>
      </c>
      <c r="AH1231" s="40" t="str">
        <f t="shared" si="2"/>
        <v>56839070155</v>
      </c>
      <c r="AI1231" s="44">
        <f t="shared" si="3"/>
        <v>3529400</v>
      </c>
      <c r="AJ1231" s="47" t="str">
        <f>IF(AD1231&lt;10000,IFERROR(VLOOKUP(AH1231,'BK06'!$X$9:$Y$1196,2,0),""),AD1231)</f>
        <v/>
      </c>
      <c r="AK1231" s="49" t="str">
        <f>IFERROR(VLOOKUP(AH1231,'BK06'!$X$9:$Z$1164,3,0),"")</f>
        <v/>
      </c>
      <c r="AL1231" s="40"/>
      <c r="AM1231" s="51" t="str">
        <f t="shared" si="18"/>
        <v>QK co HDBH so 568390701 can phai dong phi 3529400d vao ngay 5/5. Vui long lien he TVV de duoc ho tro thu phi!</v>
      </c>
      <c r="AN1231" s="54" t="str">
        <f t="shared" si="5"/>
        <v>0904 943 905</v>
      </c>
    </row>
    <row r="1232" spans="1:40" ht="13.5" customHeight="1">
      <c r="A1232" s="25">
        <v>1227</v>
      </c>
      <c r="B1232" s="28" t="s">
        <v>74</v>
      </c>
      <c r="C1232" s="28"/>
      <c r="D1232" s="32" t="s">
        <v>80</v>
      </c>
      <c r="E1232" s="28" t="s">
        <v>82</v>
      </c>
      <c r="F1232" s="32" t="s">
        <v>7749</v>
      </c>
      <c r="G1232" s="28" t="s">
        <v>98</v>
      </c>
      <c r="H1232" s="32"/>
      <c r="I1232" s="28" t="s">
        <v>96</v>
      </c>
      <c r="J1232" s="32" t="s">
        <v>687</v>
      </c>
      <c r="K1232" s="28" t="s">
        <v>686</v>
      </c>
      <c r="L1232" s="28" t="s">
        <v>4718</v>
      </c>
      <c r="M1232" s="34">
        <v>41663</v>
      </c>
      <c r="N1232" s="34"/>
      <c r="O1232" s="28" t="s">
        <v>10934</v>
      </c>
      <c r="P1232" s="28" t="s">
        <v>3522</v>
      </c>
      <c r="Q1232" s="28" t="s">
        <v>10597</v>
      </c>
      <c r="R1232" s="28"/>
      <c r="S1232" s="28"/>
      <c r="T1232" s="28" t="s">
        <v>10935</v>
      </c>
      <c r="U1232" s="28" t="s">
        <v>10936</v>
      </c>
      <c r="V1232" s="28"/>
      <c r="W1232" s="34">
        <v>43590</v>
      </c>
      <c r="X1232" s="34">
        <v>43773</v>
      </c>
      <c r="Y1232" s="36">
        <v>3029400</v>
      </c>
      <c r="Z1232" s="36"/>
      <c r="AA1232" s="34"/>
      <c r="AB1232" s="32"/>
      <c r="AC1232" s="36">
        <v>3029400</v>
      </c>
      <c r="AD1232" s="36"/>
      <c r="AE1232" s="28" t="s">
        <v>95</v>
      </c>
      <c r="AF1232" s="40">
        <f t="shared" si="0"/>
        <v>5</v>
      </c>
      <c r="AG1232" s="40">
        <f t="shared" si="1"/>
        <v>5</v>
      </c>
      <c r="AH1232" s="40" t="str">
        <f t="shared" si="2"/>
        <v>56839070655</v>
      </c>
      <c r="AI1232" s="44">
        <f t="shared" si="3"/>
        <v>3029400</v>
      </c>
      <c r="AJ1232" s="47" t="str">
        <f>IF(AD1232&lt;10000,IFERROR(VLOOKUP(AH1232,'BK06'!$X$9:$Y$1196,2,0),""),AD1232)</f>
        <v/>
      </c>
      <c r="AK1232" s="49" t="str">
        <f>IFERROR(VLOOKUP(AH1232,'BK06'!$X$9:$Z$1164,3,0),"")</f>
        <v/>
      </c>
      <c r="AL1232" s="40"/>
      <c r="AM1232" s="51" t="str">
        <f t="shared" si="18"/>
        <v>QK co HDBH so 568390706 can phai dong phi 3029400d vao ngay 5/5. Vui long lien he TVV de duoc ho tro thu phi!</v>
      </c>
      <c r="AN1232" s="54" t="str">
        <f t="shared" si="5"/>
        <v>01226 288 288</v>
      </c>
    </row>
    <row r="1233" spans="1:40" ht="13.5" customHeight="1">
      <c r="A1233" s="25">
        <v>1228</v>
      </c>
      <c r="B1233" s="28" t="s">
        <v>74</v>
      </c>
      <c r="C1233" s="28"/>
      <c r="D1233" s="32" t="s">
        <v>80</v>
      </c>
      <c r="E1233" s="28" t="s">
        <v>82</v>
      </c>
      <c r="F1233" s="32" t="s">
        <v>7749</v>
      </c>
      <c r="G1233" s="28" t="s">
        <v>98</v>
      </c>
      <c r="H1233" s="32"/>
      <c r="I1233" s="28" t="s">
        <v>96</v>
      </c>
      <c r="J1233" s="32" t="s">
        <v>687</v>
      </c>
      <c r="K1233" s="28" t="s">
        <v>686</v>
      </c>
      <c r="L1233" s="28" t="s">
        <v>4718</v>
      </c>
      <c r="M1233" s="34">
        <v>41663</v>
      </c>
      <c r="N1233" s="34"/>
      <c r="O1233" s="28" t="s">
        <v>4464</v>
      </c>
      <c r="P1233" s="28" t="s">
        <v>4465</v>
      </c>
      <c r="Q1233" s="28" t="s">
        <v>9535</v>
      </c>
      <c r="R1233" s="28"/>
      <c r="S1233" s="28"/>
      <c r="T1233" s="28" t="s">
        <v>10937</v>
      </c>
      <c r="U1233" s="28" t="s">
        <v>4463</v>
      </c>
      <c r="V1233" s="28"/>
      <c r="W1233" s="34">
        <v>43590</v>
      </c>
      <c r="X1233" s="34">
        <v>43773</v>
      </c>
      <c r="Y1233" s="36">
        <v>3227727</v>
      </c>
      <c r="Z1233" s="36">
        <v>3227727</v>
      </c>
      <c r="AA1233" s="34">
        <v>43609</v>
      </c>
      <c r="AB1233" s="32"/>
      <c r="AC1233" s="36">
        <v>3227727</v>
      </c>
      <c r="AD1233" s="36"/>
      <c r="AE1233" s="28" t="s">
        <v>95</v>
      </c>
      <c r="AF1233" s="40">
        <f t="shared" si="0"/>
        <v>5</v>
      </c>
      <c r="AG1233" s="40">
        <f t="shared" si="1"/>
        <v>5</v>
      </c>
      <c r="AH1233" s="40" t="str">
        <f t="shared" si="2"/>
        <v>56839037055</v>
      </c>
      <c r="AI1233" s="44">
        <f t="shared" si="3"/>
        <v>3227727</v>
      </c>
      <c r="AJ1233" s="47">
        <f>IF(AD1233&lt;10000,IFERROR(VLOOKUP(AH1233,'BK06'!$X$9:$Y$1196,2,0),""),AD1233)</f>
        <v>3227727</v>
      </c>
      <c r="AK1233" s="49">
        <f>IFERROR(VLOOKUP(AH1233,'BK06'!$X$9:$Z$1164,3,0),"")</f>
        <v>0</v>
      </c>
      <c r="AL1233" s="40"/>
      <c r="AM1233" s="51" t="str">
        <f t="shared" si="18"/>
        <v>QK co HDBH so 568390370 can phai dong phi 3227727d vao ngay 5/5. Vui long lien he TVV de duoc ho tro thu phi!</v>
      </c>
      <c r="AN1233" s="54" t="str">
        <f t="shared" si="5"/>
        <v>01685106989</v>
      </c>
    </row>
    <row r="1234" spans="1:40" ht="13.5" customHeight="1">
      <c r="A1234" s="25">
        <v>1229</v>
      </c>
      <c r="B1234" s="28" t="s">
        <v>74</v>
      </c>
      <c r="C1234" s="28"/>
      <c r="D1234" s="32" t="s">
        <v>80</v>
      </c>
      <c r="E1234" s="28" t="s">
        <v>82</v>
      </c>
      <c r="F1234" s="32" t="s">
        <v>7749</v>
      </c>
      <c r="G1234" s="28" t="s">
        <v>98</v>
      </c>
      <c r="H1234" s="32"/>
      <c r="I1234" s="28" t="s">
        <v>96</v>
      </c>
      <c r="J1234" s="32" t="s">
        <v>687</v>
      </c>
      <c r="K1234" s="28" t="s">
        <v>686</v>
      </c>
      <c r="L1234" s="28" t="s">
        <v>4718</v>
      </c>
      <c r="M1234" s="34">
        <v>41663</v>
      </c>
      <c r="N1234" s="34"/>
      <c r="O1234" s="28" t="s">
        <v>4468</v>
      </c>
      <c r="P1234" s="28" t="s">
        <v>686</v>
      </c>
      <c r="Q1234" s="28" t="s">
        <v>10938</v>
      </c>
      <c r="R1234" s="28" t="s">
        <v>4978</v>
      </c>
      <c r="S1234" s="28"/>
      <c r="T1234" s="28"/>
      <c r="U1234" s="28" t="s">
        <v>4466</v>
      </c>
      <c r="V1234" s="28" t="s">
        <v>4466</v>
      </c>
      <c r="W1234" s="34">
        <v>43599</v>
      </c>
      <c r="X1234" s="34">
        <v>43690</v>
      </c>
      <c r="Y1234" s="36">
        <v>693700</v>
      </c>
      <c r="Z1234" s="36">
        <v>693700</v>
      </c>
      <c r="AA1234" s="34">
        <v>43609</v>
      </c>
      <c r="AB1234" s="32"/>
      <c r="AC1234" s="36">
        <v>693700</v>
      </c>
      <c r="AD1234" s="36"/>
      <c r="AE1234" s="28" t="s">
        <v>180</v>
      </c>
      <c r="AF1234" s="40">
        <f t="shared" si="0"/>
        <v>14</v>
      </c>
      <c r="AG1234" s="40">
        <f t="shared" si="1"/>
        <v>5</v>
      </c>
      <c r="AH1234" s="40" t="str">
        <f t="shared" si="2"/>
        <v>05701800020407145</v>
      </c>
      <c r="AI1234" s="44">
        <f t="shared" si="3"/>
        <v>693700</v>
      </c>
      <c r="AJ1234" s="47">
        <f>IF(AD1234&lt;10000,IFERROR(VLOOKUP(AH1234,'BK06'!$X$9:$Y$1196,2,0),""),AD1234)</f>
        <v>693700</v>
      </c>
      <c r="AK1234" s="49">
        <f>IFERROR(VLOOKUP(AH1234,'BK06'!$X$9:$Z$1164,3,0),"")</f>
        <v>0</v>
      </c>
      <c r="AL1234" s="40"/>
      <c r="AM1234" s="51" t="str">
        <f t="shared" si="18"/>
        <v>QK co HDBH so 05701800020407 can phai dong phi 693700d vao ngay 14/5. Vui long lien he TVV de duoc ho tro thu phi!</v>
      </c>
      <c r="AN1234" s="54" t="str">
        <f t="shared" si="5"/>
        <v>0762325668</v>
      </c>
    </row>
    <row r="1235" spans="1:40" ht="13.5" customHeight="1">
      <c r="A1235" s="25">
        <v>1230</v>
      </c>
      <c r="B1235" s="28" t="s">
        <v>74</v>
      </c>
      <c r="C1235" s="28"/>
      <c r="D1235" s="32" t="s">
        <v>80</v>
      </c>
      <c r="E1235" s="28" t="s">
        <v>82</v>
      </c>
      <c r="F1235" s="32" t="s">
        <v>7749</v>
      </c>
      <c r="G1235" s="28" t="s">
        <v>98</v>
      </c>
      <c r="H1235" s="32"/>
      <c r="I1235" s="28" t="s">
        <v>96</v>
      </c>
      <c r="J1235" s="32" t="s">
        <v>687</v>
      </c>
      <c r="K1235" s="28" t="s">
        <v>686</v>
      </c>
      <c r="L1235" s="28" t="s">
        <v>4718</v>
      </c>
      <c r="M1235" s="34">
        <v>41663</v>
      </c>
      <c r="N1235" s="34"/>
      <c r="O1235" s="28" t="s">
        <v>10939</v>
      </c>
      <c r="P1235" s="28" t="s">
        <v>10940</v>
      </c>
      <c r="Q1235" s="28" t="s">
        <v>9633</v>
      </c>
      <c r="R1235" s="28"/>
      <c r="S1235" s="28"/>
      <c r="T1235" s="28" t="s">
        <v>10941</v>
      </c>
      <c r="U1235" s="28" t="s">
        <v>10942</v>
      </c>
      <c r="V1235" s="28"/>
      <c r="W1235" s="34">
        <v>43600</v>
      </c>
      <c r="X1235" s="34">
        <v>43630</v>
      </c>
      <c r="Y1235" s="36">
        <v>1000000</v>
      </c>
      <c r="Z1235" s="36"/>
      <c r="AA1235" s="34"/>
      <c r="AB1235" s="32"/>
      <c r="AC1235" s="36">
        <v>1000000</v>
      </c>
      <c r="AD1235" s="36"/>
      <c r="AE1235" s="28" t="s">
        <v>95</v>
      </c>
      <c r="AF1235" s="40">
        <f t="shared" si="0"/>
        <v>15</v>
      </c>
      <c r="AG1235" s="40">
        <f t="shared" si="1"/>
        <v>5</v>
      </c>
      <c r="AH1235" s="40" t="str">
        <f t="shared" si="2"/>
        <v>568597989155</v>
      </c>
      <c r="AI1235" s="44">
        <f t="shared" si="3"/>
        <v>1000000</v>
      </c>
      <c r="AJ1235" s="47" t="str">
        <f>IF(AD1235&lt;10000,IFERROR(VLOOKUP(AH1235,'BK06'!$X$9:$Y$1196,2,0),""),AD1235)</f>
        <v/>
      </c>
      <c r="AK1235" s="49" t="str">
        <f>IFERROR(VLOOKUP(AH1235,'BK06'!$X$9:$Z$1164,3,0),"")</f>
        <v/>
      </c>
      <c r="AL1235" s="40"/>
      <c r="AM1235" s="51" t="str">
        <f t="shared" si="18"/>
        <v>QK co HDBH so 568597989 can phai dong phi 1000000d vao ngay 15/5. Vui long lien he TVV de duoc ho tro thu phi!</v>
      </c>
      <c r="AN1235" s="54" t="str">
        <f t="shared" si="5"/>
        <v>0976175305</v>
      </c>
    </row>
    <row r="1236" spans="1:40" ht="13.5" customHeight="1">
      <c r="A1236" s="25">
        <v>1231</v>
      </c>
      <c r="B1236" s="28" t="s">
        <v>74</v>
      </c>
      <c r="C1236" s="28"/>
      <c r="D1236" s="32" t="s">
        <v>80</v>
      </c>
      <c r="E1236" s="28" t="s">
        <v>82</v>
      </c>
      <c r="F1236" s="32" t="s">
        <v>7749</v>
      </c>
      <c r="G1236" s="28" t="s">
        <v>98</v>
      </c>
      <c r="H1236" s="32"/>
      <c r="I1236" s="28" t="s">
        <v>96</v>
      </c>
      <c r="J1236" s="32" t="s">
        <v>687</v>
      </c>
      <c r="K1236" s="28" t="s">
        <v>686</v>
      </c>
      <c r="L1236" s="28" t="s">
        <v>4718</v>
      </c>
      <c r="M1236" s="34">
        <v>41663</v>
      </c>
      <c r="N1236" s="34"/>
      <c r="O1236" s="28" t="s">
        <v>4474</v>
      </c>
      <c r="P1236" s="28" t="s">
        <v>4475</v>
      </c>
      <c r="Q1236" s="28" t="s">
        <v>10943</v>
      </c>
      <c r="R1236" s="28"/>
      <c r="S1236" s="28"/>
      <c r="T1236" s="28" t="s">
        <v>10944</v>
      </c>
      <c r="U1236" s="28" t="s">
        <v>4473</v>
      </c>
      <c r="V1236" s="28"/>
      <c r="W1236" s="34">
        <v>43603</v>
      </c>
      <c r="X1236" s="34">
        <v>43968</v>
      </c>
      <c r="Y1236" s="36">
        <v>7999804</v>
      </c>
      <c r="Z1236" s="36">
        <v>7999804</v>
      </c>
      <c r="AA1236" s="34">
        <v>43609</v>
      </c>
      <c r="AB1236" s="32"/>
      <c r="AC1236" s="36">
        <v>7999804</v>
      </c>
      <c r="AD1236" s="36"/>
      <c r="AE1236" s="28" t="s">
        <v>95</v>
      </c>
      <c r="AF1236" s="40">
        <f t="shared" si="0"/>
        <v>18</v>
      </c>
      <c r="AG1236" s="40">
        <f t="shared" si="1"/>
        <v>5</v>
      </c>
      <c r="AH1236" s="40" t="str">
        <f t="shared" si="2"/>
        <v>568584032185</v>
      </c>
      <c r="AI1236" s="44">
        <f t="shared" si="3"/>
        <v>7999804</v>
      </c>
      <c r="AJ1236" s="47">
        <f>IF(AD1236&lt;10000,IFERROR(VLOOKUP(AH1236,'BK06'!$X$9:$Y$1196,2,0),""),AD1236)</f>
        <v>7999804</v>
      </c>
      <c r="AK1236" s="49">
        <f>IFERROR(VLOOKUP(AH1236,'BK06'!$X$9:$Z$1164,3,0),"")</f>
        <v>0</v>
      </c>
      <c r="AL1236" s="40"/>
      <c r="AM1236" s="51" t="str">
        <f t="shared" si="18"/>
        <v>QK co HDBH so 568584032 can phai dong phi 7999804d vao ngay 18/5. Vui long lien he TVV de duoc ho tro thu phi!</v>
      </c>
      <c r="AN1236" s="54" t="str">
        <f t="shared" si="5"/>
        <v>01672290398</v>
      </c>
    </row>
    <row r="1237" spans="1:40" ht="13.5" customHeight="1">
      <c r="A1237" s="25">
        <v>1232</v>
      </c>
      <c r="B1237" s="28" t="s">
        <v>74</v>
      </c>
      <c r="C1237" s="28"/>
      <c r="D1237" s="32" t="s">
        <v>80</v>
      </c>
      <c r="E1237" s="28" t="s">
        <v>82</v>
      </c>
      <c r="F1237" s="32" t="s">
        <v>7749</v>
      </c>
      <c r="G1237" s="28" t="s">
        <v>98</v>
      </c>
      <c r="H1237" s="32"/>
      <c r="I1237" s="28" t="s">
        <v>96</v>
      </c>
      <c r="J1237" s="32" t="s">
        <v>687</v>
      </c>
      <c r="K1237" s="28" t="s">
        <v>686</v>
      </c>
      <c r="L1237" s="28" t="s">
        <v>4718</v>
      </c>
      <c r="M1237" s="34">
        <v>41663</v>
      </c>
      <c r="N1237" s="34"/>
      <c r="O1237" s="28" t="s">
        <v>10945</v>
      </c>
      <c r="P1237" s="28" t="s">
        <v>10915</v>
      </c>
      <c r="Q1237" s="28" t="s">
        <v>10053</v>
      </c>
      <c r="R1237" s="28" t="s">
        <v>10946</v>
      </c>
      <c r="S1237" s="28"/>
      <c r="T1237" s="28"/>
      <c r="U1237" s="28" t="s">
        <v>10947</v>
      </c>
      <c r="V1237" s="28"/>
      <c r="W1237" s="34">
        <v>43603</v>
      </c>
      <c r="X1237" s="34">
        <v>43786</v>
      </c>
      <c r="Y1237" s="36">
        <v>3697300</v>
      </c>
      <c r="Z1237" s="36"/>
      <c r="AA1237" s="34"/>
      <c r="AB1237" s="32"/>
      <c r="AC1237" s="36">
        <v>3697300</v>
      </c>
      <c r="AD1237" s="36"/>
      <c r="AE1237" s="28" t="s">
        <v>180</v>
      </c>
      <c r="AF1237" s="40">
        <f t="shared" si="0"/>
        <v>18</v>
      </c>
      <c r="AG1237" s="40">
        <f t="shared" si="1"/>
        <v>5</v>
      </c>
      <c r="AH1237" s="40" t="str">
        <f t="shared" si="2"/>
        <v>05708700000492185</v>
      </c>
      <c r="AI1237" s="44">
        <f t="shared" si="3"/>
        <v>3697300</v>
      </c>
      <c r="AJ1237" s="47" t="str">
        <f>IF(AD1237&lt;10000,IFERROR(VLOOKUP(AH1237,'BK06'!$X$9:$Y$1196,2,0),""),AD1237)</f>
        <v/>
      </c>
      <c r="AK1237" s="49" t="str">
        <f>IFERROR(VLOOKUP(AH1237,'BK06'!$X$9:$Z$1164,3,0),"")</f>
        <v/>
      </c>
      <c r="AL1237" s="40"/>
      <c r="AM1237" s="51" t="str">
        <f t="shared" si="18"/>
        <v>QK co HDBH so 05708700000492 can phai dong phi 3697300d vao ngay 18/5. Vui long lien he TVV de duoc ho tro thu phi!</v>
      </c>
      <c r="AN1237" s="54" t="str">
        <f t="shared" si="5"/>
        <v>0388713510</v>
      </c>
    </row>
    <row r="1238" spans="1:40" ht="13.5" customHeight="1">
      <c r="A1238" s="25">
        <v>1233</v>
      </c>
      <c r="B1238" s="28" t="s">
        <v>74</v>
      </c>
      <c r="C1238" s="28"/>
      <c r="D1238" s="32" t="s">
        <v>80</v>
      </c>
      <c r="E1238" s="28" t="s">
        <v>82</v>
      </c>
      <c r="F1238" s="32" t="s">
        <v>7749</v>
      </c>
      <c r="G1238" s="28" t="s">
        <v>98</v>
      </c>
      <c r="H1238" s="32"/>
      <c r="I1238" s="28" t="s">
        <v>96</v>
      </c>
      <c r="J1238" s="32" t="s">
        <v>687</v>
      </c>
      <c r="K1238" s="28" t="s">
        <v>686</v>
      </c>
      <c r="L1238" s="28" t="s">
        <v>4718</v>
      </c>
      <c r="M1238" s="34">
        <v>41663</v>
      </c>
      <c r="N1238" s="34"/>
      <c r="O1238" s="28" t="s">
        <v>4471</v>
      </c>
      <c r="P1238" s="28" t="s">
        <v>686</v>
      </c>
      <c r="Q1238" s="28" t="s">
        <v>10938</v>
      </c>
      <c r="R1238" s="28" t="s">
        <v>4978</v>
      </c>
      <c r="S1238" s="28"/>
      <c r="T1238" s="28"/>
      <c r="U1238" s="28" t="s">
        <v>4469</v>
      </c>
      <c r="V1238" s="28" t="s">
        <v>4469</v>
      </c>
      <c r="W1238" s="34">
        <v>43603</v>
      </c>
      <c r="X1238" s="34">
        <v>43694</v>
      </c>
      <c r="Y1238" s="36">
        <v>554300</v>
      </c>
      <c r="Z1238" s="36">
        <v>554300</v>
      </c>
      <c r="AA1238" s="34">
        <v>43609</v>
      </c>
      <c r="AB1238" s="32"/>
      <c r="AC1238" s="36">
        <v>554300</v>
      </c>
      <c r="AD1238" s="36"/>
      <c r="AE1238" s="28" t="s">
        <v>180</v>
      </c>
      <c r="AF1238" s="40">
        <f t="shared" si="0"/>
        <v>18</v>
      </c>
      <c r="AG1238" s="40">
        <f t="shared" si="1"/>
        <v>5</v>
      </c>
      <c r="AH1238" s="40" t="str">
        <f t="shared" si="2"/>
        <v>05701800020438185</v>
      </c>
      <c r="AI1238" s="44">
        <f t="shared" si="3"/>
        <v>554300</v>
      </c>
      <c r="AJ1238" s="47">
        <f>IF(AD1238&lt;10000,IFERROR(VLOOKUP(AH1238,'BK06'!$X$9:$Y$1196,2,0),""),AD1238)</f>
        <v>554300</v>
      </c>
      <c r="AK1238" s="49">
        <f>IFERROR(VLOOKUP(AH1238,'BK06'!$X$9:$Z$1164,3,0),"")</f>
        <v>0</v>
      </c>
      <c r="AL1238" s="40"/>
      <c r="AM1238" s="51" t="str">
        <f t="shared" si="18"/>
        <v>QK co HDBH so 05701800020438 can phai dong phi 554300d vao ngay 18/5. Vui long lien he TVV de duoc ho tro thu phi!</v>
      </c>
      <c r="AN1238" s="54" t="str">
        <f t="shared" si="5"/>
        <v>0762325668</v>
      </c>
    </row>
    <row r="1239" spans="1:40" ht="13.5" customHeight="1">
      <c r="A1239" s="25">
        <v>1234</v>
      </c>
      <c r="B1239" s="28" t="s">
        <v>74</v>
      </c>
      <c r="C1239" s="28"/>
      <c r="D1239" s="32" t="s">
        <v>80</v>
      </c>
      <c r="E1239" s="28" t="s">
        <v>82</v>
      </c>
      <c r="F1239" s="32" t="s">
        <v>7749</v>
      </c>
      <c r="G1239" s="28" t="s">
        <v>98</v>
      </c>
      <c r="H1239" s="32"/>
      <c r="I1239" s="28" t="s">
        <v>96</v>
      </c>
      <c r="J1239" s="32" t="s">
        <v>687</v>
      </c>
      <c r="K1239" s="28" t="s">
        <v>686</v>
      </c>
      <c r="L1239" s="28" t="s">
        <v>4718</v>
      </c>
      <c r="M1239" s="34">
        <v>41663</v>
      </c>
      <c r="N1239" s="34"/>
      <c r="O1239" s="28" t="s">
        <v>10948</v>
      </c>
      <c r="P1239" s="28" t="s">
        <v>10949</v>
      </c>
      <c r="Q1239" s="28" t="s">
        <v>10943</v>
      </c>
      <c r="R1239" s="28"/>
      <c r="S1239" s="28"/>
      <c r="T1239" s="28" t="s">
        <v>10950</v>
      </c>
      <c r="U1239" s="28" t="s">
        <v>10951</v>
      </c>
      <c r="V1239" s="28"/>
      <c r="W1239" s="34">
        <v>43603</v>
      </c>
      <c r="X1239" s="34">
        <v>43968</v>
      </c>
      <c r="Y1239" s="36">
        <v>5999896</v>
      </c>
      <c r="Z1239" s="36"/>
      <c r="AA1239" s="34"/>
      <c r="AB1239" s="32"/>
      <c r="AC1239" s="36">
        <v>5999896</v>
      </c>
      <c r="AD1239" s="36"/>
      <c r="AE1239" s="28" t="s">
        <v>95</v>
      </c>
      <c r="AF1239" s="40">
        <f t="shared" si="0"/>
        <v>18</v>
      </c>
      <c r="AG1239" s="40">
        <f t="shared" si="1"/>
        <v>5</v>
      </c>
      <c r="AH1239" s="40" t="str">
        <f t="shared" si="2"/>
        <v>568584116185</v>
      </c>
      <c r="AI1239" s="44">
        <f t="shared" si="3"/>
        <v>5999896</v>
      </c>
      <c r="AJ1239" s="47" t="str">
        <f>IF(AD1239&lt;10000,IFERROR(VLOOKUP(AH1239,'BK06'!$X$9:$Y$1196,2,0),""),AD1239)</f>
        <v/>
      </c>
      <c r="AK1239" s="49" t="str">
        <f>IFERROR(VLOOKUP(AH1239,'BK06'!$X$9:$Z$1164,3,0),"")</f>
        <v/>
      </c>
      <c r="AL1239" s="40"/>
      <c r="AM1239" s="51" t="str">
        <f t="shared" si="18"/>
        <v>QK co HDBH so 568584116 can phai dong phi 5999896d vao ngay 18/5. Vui long lien he TVV de duoc ho tro thu phi!</v>
      </c>
      <c r="AN1239" s="54" t="str">
        <f t="shared" si="5"/>
        <v>01635603910</v>
      </c>
    </row>
    <row r="1240" spans="1:40" ht="13.5" customHeight="1">
      <c r="A1240" s="25">
        <v>1235</v>
      </c>
      <c r="B1240" s="28" t="s">
        <v>74</v>
      </c>
      <c r="C1240" s="28"/>
      <c r="D1240" s="32" t="s">
        <v>80</v>
      </c>
      <c r="E1240" s="28" t="s">
        <v>82</v>
      </c>
      <c r="F1240" s="32" t="s">
        <v>7749</v>
      </c>
      <c r="G1240" s="28" t="s">
        <v>98</v>
      </c>
      <c r="H1240" s="32"/>
      <c r="I1240" s="28" t="s">
        <v>96</v>
      </c>
      <c r="J1240" s="32" t="s">
        <v>687</v>
      </c>
      <c r="K1240" s="28" t="s">
        <v>686</v>
      </c>
      <c r="L1240" s="28" t="s">
        <v>4718</v>
      </c>
      <c r="M1240" s="34">
        <v>41663</v>
      </c>
      <c r="N1240" s="34"/>
      <c r="O1240" s="28" t="s">
        <v>4478</v>
      </c>
      <c r="P1240" s="28" t="s">
        <v>4480</v>
      </c>
      <c r="Q1240" s="28" t="s">
        <v>9600</v>
      </c>
      <c r="R1240" s="28"/>
      <c r="S1240" s="28"/>
      <c r="T1240" s="28" t="s">
        <v>10952</v>
      </c>
      <c r="U1240" s="28" t="s">
        <v>4477</v>
      </c>
      <c r="V1240" s="28"/>
      <c r="W1240" s="34">
        <v>43604</v>
      </c>
      <c r="X1240" s="34">
        <v>43787</v>
      </c>
      <c r="Y1240" s="36">
        <v>9374406</v>
      </c>
      <c r="Z1240" s="36">
        <v>9374406</v>
      </c>
      <c r="AA1240" s="34">
        <v>43609</v>
      </c>
      <c r="AB1240" s="32"/>
      <c r="AC1240" s="36">
        <v>9374406</v>
      </c>
      <c r="AD1240" s="36"/>
      <c r="AE1240" s="28" t="s">
        <v>95</v>
      </c>
      <c r="AF1240" s="40">
        <f t="shared" si="0"/>
        <v>19</v>
      </c>
      <c r="AG1240" s="40">
        <f t="shared" si="1"/>
        <v>5</v>
      </c>
      <c r="AH1240" s="40" t="str">
        <f t="shared" si="2"/>
        <v>568399197195</v>
      </c>
      <c r="AI1240" s="44">
        <f t="shared" si="3"/>
        <v>9374406</v>
      </c>
      <c r="AJ1240" s="47">
        <f>IF(AD1240&lt;10000,IFERROR(VLOOKUP(AH1240,'BK06'!$X$9:$Y$1196,2,0),""),AD1240)</f>
        <v>9374406</v>
      </c>
      <c r="AK1240" s="49">
        <f>IFERROR(VLOOKUP(AH1240,'BK06'!$X$9:$Z$1164,3,0),"")</f>
        <v>0</v>
      </c>
      <c r="AL1240" s="40"/>
      <c r="AM1240" s="51" t="str">
        <f t="shared" si="18"/>
        <v>QK co HDBH so 568399197 can phai dong phi 9374406d vao ngay 19/5. Vui long lien he TVV de duoc ho tro thu phi!</v>
      </c>
      <c r="AN1240" s="54" t="str">
        <f t="shared" si="5"/>
        <v>0966199251</v>
      </c>
    </row>
    <row r="1241" spans="1:40" ht="13.5" customHeight="1">
      <c r="A1241" s="25">
        <v>1236</v>
      </c>
      <c r="B1241" s="28" t="s">
        <v>74</v>
      </c>
      <c r="C1241" s="28"/>
      <c r="D1241" s="32" t="s">
        <v>80</v>
      </c>
      <c r="E1241" s="28" t="s">
        <v>82</v>
      </c>
      <c r="F1241" s="32" t="s">
        <v>7749</v>
      </c>
      <c r="G1241" s="28" t="s">
        <v>98</v>
      </c>
      <c r="H1241" s="32"/>
      <c r="I1241" s="28" t="s">
        <v>96</v>
      </c>
      <c r="J1241" s="32" t="s">
        <v>687</v>
      </c>
      <c r="K1241" s="28" t="s">
        <v>686</v>
      </c>
      <c r="L1241" s="28" t="s">
        <v>4718</v>
      </c>
      <c r="M1241" s="34">
        <v>41663</v>
      </c>
      <c r="N1241" s="34"/>
      <c r="O1241" s="28" t="s">
        <v>10953</v>
      </c>
      <c r="P1241" s="28" t="s">
        <v>10954</v>
      </c>
      <c r="Q1241" s="28" t="s">
        <v>10005</v>
      </c>
      <c r="R1241" s="28"/>
      <c r="S1241" s="28"/>
      <c r="T1241" s="28" t="s">
        <v>10955</v>
      </c>
      <c r="U1241" s="28" t="s">
        <v>10956</v>
      </c>
      <c r="V1241" s="28"/>
      <c r="W1241" s="34">
        <v>43608</v>
      </c>
      <c r="X1241" s="34">
        <v>43791</v>
      </c>
      <c r="Y1241" s="36">
        <v>3199212</v>
      </c>
      <c r="Z1241" s="36"/>
      <c r="AA1241" s="34"/>
      <c r="AB1241" s="32"/>
      <c r="AC1241" s="36">
        <v>3199212</v>
      </c>
      <c r="AD1241" s="36"/>
      <c r="AE1241" s="28" t="s">
        <v>95</v>
      </c>
      <c r="AF1241" s="40">
        <f t="shared" si="0"/>
        <v>23</v>
      </c>
      <c r="AG1241" s="40">
        <f t="shared" si="1"/>
        <v>5</v>
      </c>
      <c r="AH1241" s="40" t="str">
        <f t="shared" si="2"/>
        <v>569145661235</v>
      </c>
      <c r="AI1241" s="44">
        <f t="shared" si="3"/>
        <v>3199212</v>
      </c>
      <c r="AJ1241" s="47" t="str">
        <f>IF(AD1241&lt;10000,IFERROR(VLOOKUP(AH1241,'BK06'!$X$9:$Y$1196,2,0),""),AD1241)</f>
        <v/>
      </c>
      <c r="AK1241" s="49" t="str">
        <f>IFERROR(VLOOKUP(AH1241,'BK06'!$X$9:$Z$1164,3,0),"")</f>
        <v/>
      </c>
      <c r="AL1241" s="40"/>
      <c r="AM1241" s="51" t="str">
        <f t="shared" si="18"/>
        <v>QK co HDBH so 569145661 can phai dong phi 3199212d vao ngay 23/5. Vui long lien he TVV de duoc ho tro thu phi!</v>
      </c>
      <c r="AN1241" s="54" t="str">
        <f t="shared" si="5"/>
        <v>01637109246</v>
      </c>
    </row>
    <row r="1242" spans="1:40" ht="13.5" customHeight="1">
      <c r="A1242" s="25">
        <v>1237</v>
      </c>
      <c r="B1242" s="28" t="s">
        <v>74</v>
      </c>
      <c r="C1242" s="28"/>
      <c r="D1242" s="32" t="s">
        <v>80</v>
      </c>
      <c r="E1242" s="28" t="s">
        <v>82</v>
      </c>
      <c r="F1242" s="32" t="s">
        <v>7749</v>
      </c>
      <c r="G1242" s="28" t="s">
        <v>98</v>
      </c>
      <c r="H1242" s="32"/>
      <c r="I1242" s="28" t="s">
        <v>96</v>
      </c>
      <c r="J1242" s="32" t="s">
        <v>687</v>
      </c>
      <c r="K1242" s="28" t="s">
        <v>686</v>
      </c>
      <c r="L1242" s="28" t="s">
        <v>4718</v>
      </c>
      <c r="M1242" s="34">
        <v>41663</v>
      </c>
      <c r="N1242" s="34"/>
      <c r="O1242" s="28" t="s">
        <v>10957</v>
      </c>
      <c r="P1242" s="28" t="s">
        <v>10958</v>
      </c>
      <c r="Q1242" s="28" t="s">
        <v>9535</v>
      </c>
      <c r="R1242" s="28"/>
      <c r="S1242" s="28"/>
      <c r="T1242" s="28" t="s">
        <v>10959</v>
      </c>
      <c r="U1242" s="28" t="s">
        <v>10960</v>
      </c>
      <c r="V1242" s="28"/>
      <c r="W1242" s="34">
        <v>43609</v>
      </c>
      <c r="X1242" s="34">
        <v>43700</v>
      </c>
      <c r="Y1242" s="36">
        <v>3599881</v>
      </c>
      <c r="Z1242" s="36"/>
      <c r="AA1242" s="34"/>
      <c r="AB1242" s="32"/>
      <c r="AC1242" s="36">
        <v>3599881</v>
      </c>
      <c r="AD1242" s="36"/>
      <c r="AE1242" s="28" t="s">
        <v>95</v>
      </c>
      <c r="AF1242" s="40">
        <f t="shared" si="0"/>
        <v>24</v>
      </c>
      <c r="AG1242" s="40">
        <f t="shared" si="1"/>
        <v>5</v>
      </c>
      <c r="AH1242" s="40" t="str">
        <f t="shared" si="2"/>
        <v>569146918245</v>
      </c>
      <c r="AI1242" s="44">
        <f t="shared" si="3"/>
        <v>3599881</v>
      </c>
      <c r="AJ1242" s="47" t="str">
        <f>IF(AD1242&lt;10000,IFERROR(VLOOKUP(AH1242,'BK06'!$X$9:$Y$1196,2,0),""),AD1242)</f>
        <v/>
      </c>
      <c r="AK1242" s="49" t="str">
        <f>IFERROR(VLOOKUP(AH1242,'BK06'!$X$9:$Z$1164,3,0),"")</f>
        <v/>
      </c>
      <c r="AL1242" s="40"/>
      <c r="AM1242" s="51" t="str">
        <f t="shared" si="18"/>
        <v>QK co HDBH so 569146918 can phai dong phi 3599881d vao ngay 24/5. Vui long lien he TVV de duoc ho tro thu phi!</v>
      </c>
      <c r="AN1242" s="54" t="str">
        <f t="shared" si="5"/>
        <v>0942445996</v>
      </c>
    </row>
    <row r="1243" spans="1:40" ht="13.5" customHeight="1">
      <c r="A1243" s="25">
        <v>1238</v>
      </c>
      <c r="B1243" s="28" t="s">
        <v>74</v>
      </c>
      <c r="C1243" s="28"/>
      <c r="D1243" s="32" t="s">
        <v>80</v>
      </c>
      <c r="E1243" s="28" t="s">
        <v>82</v>
      </c>
      <c r="F1243" s="32" t="s">
        <v>7749</v>
      </c>
      <c r="G1243" s="28" t="s">
        <v>98</v>
      </c>
      <c r="H1243" s="32"/>
      <c r="I1243" s="28" t="s">
        <v>96</v>
      </c>
      <c r="J1243" s="32" t="s">
        <v>687</v>
      </c>
      <c r="K1243" s="28" t="s">
        <v>686</v>
      </c>
      <c r="L1243" s="28" t="s">
        <v>4718</v>
      </c>
      <c r="M1243" s="34">
        <v>41663</v>
      </c>
      <c r="N1243" s="34"/>
      <c r="O1243" s="28" t="s">
        <v>10961</v>
      </c>
      <c r="P1243" s="28" t="s">
        <v>742</v>
      </c>
      <c r="Q1243" s="28" t="s">
        <v>10005</v>
      </c>
      <c r="R1243" s="28"/>
      <c r="S1243" s="28"/>
      <c r="T1243" s="28" t="s">
        <v>7742</v>
      </c>
      <c r="U1243" s="28" t="s">
        <v>10962</v>
      </c>
      <c r="V1243" s="28"/>
      <c r="W1243" s="34">
        <v>43610</v>
      </c>
      <c r="X1243" s="34">
        <v>43975</v>
      </c>
      <c r="Y1243" s="36">
        <v>15749508</v>
      </c>
      <c r="Z1243" s="36"/>
      <c r="AA1243" s="34"/>
      <c r="AB1243" s="32"/>
      <c r="AC1243" s="36"/>
      <c r="AD1243" s="36"/>
      <c r="AE1243" s="28" t="s">
        <v>95</v>
      </c>
      <c r="AF1243" s="40">
        <f t="shared" si="0"/>
        <v>25</v>
      </c>
      <c r="AG1243" s="40">
        <f t="shared" si="1"/>
        <v>5</v>
      </c>
      <c r="AH1243" s="40" t="str">
        <f t="shared" si="2"/>
        <v>569244996255</v>
      </c>
      <c r="AI1243" s="44" t="str">
        <f t="shared" si="3"/>
        <v/>
      </c>
      <c r="AJ1243" s="47" t="str">
        <f>IF(AD1243&lt;10000,IFERROR(VLOOKUP(AH1243,'BK06'!$X$9:$Y$1196,2,0),""),AD1243)</f>
        <v/>
      </c>
      <c r="AK1243" s="49" t="str">
        <f>IFERROR(VLOOKUP(AH1243,'BK06'!$X$9:$Z$1164,3,0),"")</f>
        <v/>
      </c>
      <c r="AL1243" s="40"/>
      <c r="AM1243" s="51" t="str">
        <f t="shared" si="18"/>
        <v>QK co HDBH so 569244996 can phai dong phi 15749508d vao ngay 25/5. Vui long lien he TVV de duoc ho tro thu phi!</v>
      </c>
      <c r="AN1243" s="54" t="str">
        <f t="shared" si="5"/>
        <v>0975195529</v>
      </c>
    </row>
    <row r="1244" spans="1:40" ht="13.5" customHeight="1">
      <c r="A1244" s="25">
        <v>1239</v>
      </c>
      <c r="B1244" s="28" t="s">
        <v>74</v>
      </c>
      <c r="C1244" s="28"/>
      <c r="D1244" s="32" t="s">
        <v>80</v>
      </c>
      <c r="E1244" s="28" t="s">
        <v>82</v>
      </c>
      <c r="F1244" s="32" t="s">
        <v>7749</v>
      </c>
      <c r="G1244" s="28" t="s">
        <v>98</v>
      </c>
      <c r="H1244" s="32"/>
      <c r="I1244" s="28" t="s">
        <v>96</v>
      </c>
      <c r="J1244" s="32" t="s">
        <v>687</v>
      </c>
      <c r="K1244" s="28" t="s">
        <v>686</v>
      </c>
      <c r="L1244" s="28" t="s">
        <v>4718</v>
      </c>
      <c r="M1244" s="34">
        <v>41663</v>
      </c>
      <c r="N1244" s="34"/>
      <c r="O1244" s="28" t="s">
        <v>694</v>
      </c>
      <c r="P1244" s="28" t="s">
        <v>695</v>
      </c>
      <c r="Q1244" s="28" t="s">
        <v>10918</v>
      </c>
      <c r="R1244" s="28" t="s">
        <v>10919</v>
      </c>
      <c r="S1244" s="28" t="s">
        <v>10919</v>
      </c>
      <c r="T1244" s="28"/>
      <c r="U1244" s="28" t="s">
        <v>10963</v>
      </c>
      <c r="V1244" s="28"/>
      <c r="W1244" s="34">
        <v>43616</v>
      </c>
      <c r="X1244" s="34">
        <v>43645</v>
      </c>
      <c r="Y1244" s="36">
        <v>1247700</v>
      </c>
      <c r="Z1244" s="36"/>
      <c r="AA1244" s="34"/>
      <c r="AB1244" s="32"/>
      <c r="AC1244" s="36"/>
      <c r="AD1244" s="36"/>
      <c r="AE1244" s="28" t="s">
        <v>180</v>
      </c>
      <c r="AF1244" s="40">
        <f t="shared" si="0"/>
        <v>31</v>
      </c>
      <c r="AG1244" s="40">
        <f t="shared" si="1"/>
        <v>5</v>
      </c>
      <c r="AH1244" s="40" t="str">
        <f t="shared" si="2"/>
        <v>05701800025143315</v>
      </c>
      <c r="AI1244" s="44" t="str">
        <f t="shared" si="3"/>
        <v/>
      </c>
      <c r="AJ1244" s="47" t="str">
        <f>IF(AD1244&lt;10000,IFERROR(VLOOKUP(AH1244,'BK06'!$X$9:$Y$1196,2,0),""),AD1244)</f>
        <v/>
      </c>
      <c r="AK1244" s="49" t="str">
        <f>IFERROR(VLOOKUP(AH1244,'BK06'!$X$9:$Z$1164,3,0),"")</f>
        <v/>
      </c>
      <c r="AL1244" s="40"/>
      <c r="AM1244" s="51" t="str">
        <f t="shared" si="18"/>
        <v>QK co HDBH so 05701800025143 can phai dong phi 1247700d vao ngay 31/5. Vui long lien he TVV de duoc ho tro thu phi!</v>
      </c>
      <c r="AN1244" s="54" t="str">
        <f t="shared" si="5"/>
        <v>03939303570393930357</v>
      </c>
    </row>
    <row r="1245" spans="1:40" ht="13.5" customHeight="1">
      <c r="A1245" s="25">
        <v>1240</v>
      </c>
      <c r="B1245" s="28" t="s">
        <v>74</v>
      </c>
      <c r="C1245" s="28"/>
      <c r="D1245" s="32" t="s">
        <v>80</v>
      </c>
      <c r="E1245" s="28" t="s">
        <v>82</v>
      </c>
      <c r="F1245" s="32" t="s">
        <v>7749</v>
      </c>
      <c r="G1245" s="28" t="s">
        <v>98</v>
      </c>
      <c r="H1245" s="32"/>
      <c r="I1245" s="28" t="s">
        <v>96</v>
      </c>
      <c r="J1245" s="32" t="s">
        <v>817</v>
      </c>
      <c r="K1245" s="28" t="s">
        <v>816</v>
      </c>
      <c r="L1245" s="28" t="s">
        <v>89</v>
      </c>
      <c r="M1245" s="34">
        <v>41745</v>
      </c>
      <c r="N1245" s="34"/>
      <c r="O1245" s="28" t="s">
        <v>820</v>
      </c>
      <c r="P1245" s="28" t="s">
        <v>278</v>
      </c>
      <c r="Q1245" s="28" t="s">
        <v>9633</v>
      </c>
      <c r="R1245" s="28"/>
      <c r="S1245" s="28" t="s">
        <v>10964</v>
      </c>
      <c r="T1245" s="28" t="s">
        <v>10965</v>
      </c>
      <c r="U1245" s="28" t="s">
        <v>819</v>
      </c>
      <c r="V1245" s="28"/>
      <c r="W1245" s="34">
        <v>43591</v>
      </c>
      <c r="X1245" s="34">
        <v>43774</v>
      </c>
      <c r="Y1245" s="36">
        <v>5000000</v>
      </c>
      <c r="Z1245" s="36">
        <v>5000000</v>
      </c>
      <c r="AA1245" s="34">
        <v>43612</v>
      </c>
      <c r="AB1245" s="32"/>
      <c r="AC1245" s="36">
        <v>5000000</v>
      </c>
      <c r="AD1245" s="36"/>
      <c r="AE1245" s="28" t="s">
        <v>95</v>
      </c>
      <c r="AF1245" s="40">
        <f t="shared" si="0"/>
        <v>6</v>
      </c>
      <c r="AG1245" s="40">
        <f t="shared" si="1"/>
        <v>5</v>
      </c>
      <c r="AH1245" s="40" t="str">
        <f t="shared" si="2"/>
        <v>56839407165</v>
      </c>
      <c r="AI1245" s="44">
        <f t="shared" si="3"/>
        <v>5000000</v>
      </c>
      <c r="AJ1245" s="47">
        <f>IF(AD1245&lt;10000,IFERROR(VLOOKUP(AH1245,'BK06'!$X$9:$Y$1196,2,0),""),AD1245)</f>
        <v>5000000</v>
      </c>
      <c r="AK1245" s="49" t="str">
        <f>IFERROR(VLOOKUP(AH1245,'BK06'!$X$9:$Z$1164,3,0),"")</f>
        <v>AC/018P-0349747</v>
      </c>
      <c r="AL1245" s="40"/>
      <c r="AM1245" s="51" t="str">
        <f t="shared" si="18"/>
        <v>QK co HDBH so 568394071 can phai dong phi 5000000d vao ngay 6/5. Vui long lien he TVV de duoc ho tro thu phi!</v>
      </c>
      <c r="AN1245" s="54" t="str">
        <f t="shared" si="5"/>
        <v>0333 763 14602033763146</v>
      </c>
    </row>
    <row r="1246" spans="1:40" ht="13.5" customHeight="1">
      <c r="A1246" s="25">
        <v>1241</v>
      </c>
      <c r="B1246" s="28" t="s">
        <v>74</v>
      </c>
      <c r="C1246" s="28"/>
      <c r="D1246" s="32" t="s">
        <v>80</v>
      </c>
      <c r="E1246" s="28" t="s">
        <v>82</v>
      </c>
      <c r="F1246" s="32" t="s">
        <v>7749</v>
      </c>
      <c r="G1246" s="28" t="s">
        <v>98</v>
      </c>
      <c r="H1246" s="32"/>
      <c r="I1246" s="28" t="s">
        <v>96</v>
      </c>
      <c r="J1246" s="32" t="s">
        <v>817</v>
      </c>
      <c r="K1246" s="28" t="s">
        <v>816</v>
      </c>
      <c r="L1246" s="28" t="s">
        <v>89</v>
      </c>
      <c r="M1246" s="34">
        <v>41745</v>
      </c>
      <c r="N1246" s="34"/>
      <c r="O1246" s="28" t="s">
        <v>826</v>
      </c>
      <c r="P1246" s="28" t="s">
        <v>827</v>
      </c>
      <c r="Q1246" s="28" t="s">
        <v>10966</v>
      </c>
      <c r="R1246" s="28"/>
      <c r="S1246" s="28"/>
      <c r="T1246" s="28" t="s">
        <v>10967</v>
      </c>
      <c r="U1246" s="28" t="s">
        <v>825</v>
      </c>
      <c r="V1246" s="28"/>
      <c r="W1246" s="34">
        <v>43600</v>
      </c>
      <c r="X1246" s="34">
        <v>43965</v>
      </c>
      <c r="Y1246" s="36">
        <v>9999244</v>
      </c>
      <c r="Z1246" s="36">
        <v>9999244</v>
      </c>
      <c r="AA1246" s="34">
        <v>43606</v>
      </c>
      <c r="AB1246" s="32"/>
      <c r="AC1246" s="36">
        <v>9999244</v>
      </c>
      <c r="AD1246" s="36"/>
      <c r="AE1246" s="28" t="s">
        <v>95</v>
      </c>
      <c r="AF1246" s="40">
        <f t="shared" si="0"/>
        <v>15</v>
      </c>
      <c r="AG1246" s="40">
        <f t="shared" si="1"/>
        <v>5</v>
      </c>
      <c r="AH1246" s="40" t="str">
        <f t="shared" si="2"/>
        <v>569029832155</v>
      </c>
      <c r="AI1246" s="44">
        <f t="shared" si="3"/>
        <v>9999244</v>
      </c>
      <c r="AJ1246" s="47">
        <f>IF(AD1246&lt;10000,IFERROR(VLOOKUP(AH1246,'BK06'!$X$9:$Y$1196,2,0),""),AD1246)</f>
        <v>9999244</v>
      </c>
      <c r="AK1246" s="49" t="str">
        <f>IFERROR(VLOOKUP(AH1246,'BK06'!$X$9:$Z$1164,3,0),"")</f>
        <v>AC/018P-0349748</v>
      </c>
      <c r="AL1246" s="40"/>
      <c r="AM1246" s="51" t="str">
        <f t="shared" si="18"/>
        <v>QK co HDBH so 569029832 can phai dong phi 9999244d vao ngay 15/5. Vui long lien he TVV de duoc ho tro thu phi!</v>
      </c>
      <c r="AN1246" s="54" t="str">
        <f t="shared" si="5"/>
        <v>01656077668</v>
      </c>
    </row>
    <row r="1247" spans="1:40" ht="13.5" customHeight="1">
      <c r="A1247" s="25">
        <v>1242</v>
      </c>
      <c r="B1247" s="28" t="s">
        <v>74</v>
      </c>
      <c r="C1247" s="28"/>
      <c r="D1247" s="32" t="s">
        <v>80</v>
      </c>
      <c r="E1247" s="28" t="s">
        <v>82</v>
      </c>
      <c r="F1247" s="32" t="s">
        <v>7749</v>
      </c>
      <c r="G1247" s="28" t="s">
        <v>98</v>
      </c>
      <c r="H1247" s="32"/>
      <c r="I1247" s="28" t="s">
        <v>96</v>
      </c>
      <c r="J1247" s="32" t="s">
        <v>817</v>
      </c>
      <c r="K1247" s="28" t="s">
        <v>816</v>
      </c>
      <c r="L1247" s="28" t="s">
        <v>89</v>
      </c>
      <c r="M1247" s="34">
        <v>41745</v>
      </c>
      <c r="N1247" s="34"/>
      <c r="O1247" s="28" t="s">
        <v>831</v>
      </c>
      <c r="P1247" s="28" t="s">
        <v>832</v>
      </c>
      <c r="Q1247" s="28" t="s">
        <v>10075</v>
      </c>
      <c r="R1247" s="28"/>
      <c r="S1247" s="28"/>
      <c r="T1247" s="28" t="s">
        <v>10968</v>
      </c>
      <c r="U1247" s="28" t="s">
        <v>830</v>
      </c>
      <c r="V1247" s="28"/>
      <c r="W1247" s="34">
        <v>43612</v>
      </c>
      <c r="X1247" s="34">
        <v>43977</v>
      </c>
      <c r="Y1247" s="36">
        <v>8000000</v>
      </c>
      <c r="Z1247" s="36">
        <v>8000000</v>
      </c>
      <c r="AA1247" s="34">
        <v>43606</v>
      </c>
      <c r="AB1247" s="32"/>
      <c r="AC1247" s="36">
        <v>8000000</v>
      </c>
      <c r="AD1247" s="36"/>
      <c r="AE1247" s="28" t="s">
        <v>95</v>
      </c>
      <c r="AF1247" s="40">
        <f t="shared" si="0"/>
        <v>27</v>
      </c>
      <c r="AG1247" s="40">
        <f t="shared" si="1"/>
        <v>5</v>
      </c>
      <c r="AH1247" s="40" t="str">
        <f t="shared" si="2"/>
        <v>568405066275</v>
      </c>
      <c r="AI1247" s="44">
        <f t="shared" si="3"/>
        <v>8000000</v>
      </c>
      <c r="AJ1247" s="47">
        <f>IF(AD1247&lt;10000,IFERROR(VLOOKUP(AH1247,'BK06'!$X$9:$Y$1196,2,0),""),AD1247)</f>
        <v>8000000</v>
      </c>
      <c r="AK1247" s="49" t="str">
        <f>IFERROR(VLOOKUP(AH1247,'BK06'!$X$9:$Z$1164,3,0),"")</f>
        <v>AC/018P-0349749</v>
      </c>
      <c r="AL1247" s="40"/>
      <c r="AM1247" s="51" t="str">
        <f t="shared" si="18"/>
        <v>QK co HDBH so 568405066 can phai dong phi 8000000d vao ngay 27/5. Vui long lien he TVV de duoc ho tro thu phi!</v>
      </c>
      <c r="AN1247" s="54" t="str">
        <f t="shared" si="5"/>
        <v>0979 061 358</v>
      </c>
    </row>
    <row r="1248" spans="1:40" ht="13.5" customHeight="1">
      <c r="A1248" s="25">
        <v>1243</v>
      </c>
      <c r="B1248" s="28" t="s">
        <v>74</v>
      </c>
      <c r="C1248" s="28"/>
      <c r="D1248" s="32" t="s">
        <v>80</v>
      </c>
      <c r="E1248" s="28" t="s">
        <v>82</v>
      </c>
      <c r="F1248" s="32" t="s">
        <v>7749</v>
      </c>
      <c r="G1248" s="28" t="s">
        <v>98</v>
      </c>
      <c r="H1248" s="32"/>
      <c r="I1248" s="28" t="s">
        <v>96</v>
      </c>
      <c r="J1248" s="32" t="s">
        <v>698</v>
      </c>
      <c r="K1248" s="28" t="s">
        <v>697</v>
      </c>
      <c r="L1248" s="28" t="s">
        <v>4718</v>
      </c>
      <c r="M1248" s="34">
        <v>41873</v>
      </c>
      <c r="N1248" s="34"/>
      <c r="O1248" s="28" t="s">
        <v>10969</v>
      </c>
      <c r="P1248" s="28" t="s">
        <v>10970</v>
      </c>
      <c r="Q1248" s="28" t="s">
        <v>10971</v>
      </c>
      <c r="R1248" s="28"/>
      <c r="S1248" s="28"/>
      <c r="T1248" s="28" t="s">
        <v>10972</v>
      </c>
      <c r="U1248" s="28" t="s">
        <v>10973</v>
      </c>
      <c r="V1248" s="28"/>
      <c r="W1248" s="34">
        <v>43547</v>
      </c>
      <c r="X1248" s="34">
        <v>43577</v>
      </c>
      <c r="Y1248" s="36">
        <v>1004800</v>
      </c>
      <c r="Z1248" s="36"/>
      <c r="AA1248" s="34"/>
      <c r="AB1248" s="32"/>
      <c r="AC1248" s="36">
        <v>1004800</v>
      </c>
      <c r="AD1248" s="36"/>
      <c r="AE1248" s="28" t="s">
        <v>95</v>
      </c>
      <c r="AF1248" s="40">
        <f t="shared" si="0"/>
        <v>23</v>
      </c>
      <c r="AG1248" s="40">
        <f t="shared" si="1"/>
        <v>3</v>
      </c>
      <c r="AH1248" s="40" t="str">
        <f t="shared" si="2"/>
        <v>568533051233</v>
      </c>
      <c r="AI1248" s="44">
        <f t="shared" si="3"/>
        <v>1004800</v>
      </c>
      <c r="AJ1248" s="47" t="str">
        <f>IF(AD1248&lt;10000,IFERROR(VLOOKUP(AH1248,'BK06'!$X$9:$Y$1196,2,0),""),AD1248)</f>
        <v/>
      </c>
      <c r="AK1248" s="49" t="str">
        <f>IFERROR(VLOOKUP(AH1248,'BK06'!$X$9:$Z$1164,3,0),"")</f>
        <v/>
      </c>
      <c r="AL1248" s="40"/>
      <c r="AM1248" s="51" t="str">
        <f t="shared" si="18"/>
        <v>QK co HDBH so 568533051 can phai dong phi 1004800d vao ngay 23/3. Vui long lien he TVV de duoc ho tro thu phi!</v>
      </c>
      <c r="AN1248" s="54" t="str">
        <f t="shared" si="5"/>
        <v>0912055035</v>
      </c>
    </row>
    <row r="1249" spans="1:40" ht="13.5" customHeight="1">
      <c r="A1249" s="25">
        <v>1244</v>
      </c>
      <c r="B1249" s="28" t="s">
        <v>74</v>
      </c>
      <c r="C1249" s="28"/>
      <c r="D1249" s="32" t="s">
        <v>80</v>
      </c>
      <c r="E1249" s="28" t="s">
        <v>82</v>
      </c>
      <c r="F1249" s="32" t="s">
        <v>7749</v>
      </c>
      <c r="G1249" s="28" t="s">
        <v>98</v>
      </c>
      <c r="H1249" s="32"/>
      <c r="I1249" s="28" t="s">
        <v>96</v>
      </c>
      <c r="J1249" s="32" t="s">
        <v>698</v>
      </c>
      <c r="K1249" s="28" t="s">
        <v>697</v>
      </c>
      <c r="L1249" s="28" t="s">
        <v>4718</v>
      </c>
      <c r="M1249" s="34">
        <v>41873</v>
      </c>
      <c r="N1249" s="34"/>
      <c r="O1249" s="28" t="s">
        <v>701</v>
      </c>
      <c r="P1249" s="28" t="s">
        <v>702</v>
      </c>
      <c r="Q1249" s="28" t="s">
        <v>9772</v>
      </c>
      <c r="R1249" s="28"/>
      <c r="S1249" s="28"/>
      <c r="T1249" s="28" t="s">
        <v>10974</v>
      </c>
      <c r="U1249" s="28" t="s">
        <v>700</v>
      </c>
      <c r="V1249" s="28"/>
      <c r="W1249" s="34">
        <v>43561</v>
      </c>
      <c r="X1249" s="34">
        <v>43926</v>
      </c>
      <c r="Y1249" s="36">
        <v>10090560</v>
      </c>
      <c r="Z1249" s="36">
        <v>10090560</v>
      </c>
      <c r="AA1249" s="34">
        <v>43605</v>
      </c>
      <c r="AB1249" s="32"/>
      <c r="AC1249" s="36">
        <v>10090560</v>
      </c>
      <c r="AD1249" s="36"/>
      <c r="AE1249" s="28" t="s">
        <v>95</v>
      </c>
      <c r="AF1249" s="40">
        <f t="shared" si="0"/>
        <v>6</v>
      </c>
      <c r="AG1249" s="40">
        <f t="shared" si="1"/>
        <v>4</v>
      </c>
      <c r="AH1249" s="40" t="str">
        <f t="shared" si="2"/>
        <v>56856042064</v>
      </c>
      <c r="AI1249" s="44">
        <f t="shared" si="3"/>
        <v>10090560</v>
      </c>
      <c r="AJ1249" s="47">
        <f>IF(AD1249&lt;10000,IFERROR(VLOOKUP(AH1249,'BK06'!$X$9:$Y$1196,2,0),""),AD1249)</f>
        <v>10090560</v>
      </c>
      <c r="AK1249" s="49" t="str">
        <f>IFERROR(VLOOKUP(AH1249,'BK06'!$X$9:$Z$1164,3,0),"")</f>
        <v>AC/018P-0349688</v>
      </c>
      <c r="AL1249" s="40"/>
      <c r="AM1249" s="51" t="str">
        <f t="shared" si="18"/>
        <v>QK co HDBH so 568560420 can phai dong phi 10090560d vao ngay 6/4. Vui long lien he TVV de duoc ho tro thu phi!</v>
      </c>
      <c r="AN1249" s="54" t="str">
        <f t="shared" si="5"/>
        <v>01213293365</v>
      </c>
    </row>
    <row r="1250" spans="1:40" ht="13.5" customHeight="1">
      <c r="A1250" s="25">
        <v>1245</v>
      </c>
      <c r="B1250" s="28" t="s">
        <v>74</v>
      </c>
      <c r="C1250" s="28"/>
      <c r="D1250" s="32" t="s">
        <v>80</v>
      </c>
      <c r="E1250" s="28" t="s">
        <v>82</v>
      </c>
      <c r="F1250" s="32" t="s">
        <v>7749</v>
      </c>
      <c r="G1250" s="28" t="s">
        <v>98</v>
      </c>
      <c r="H1250" s="32"/>
      <c r="I1250" s="28" t="s">
        <v>96</v>
      </c>
      <c r="J1250" s="32" t="s">
        <v>698</v>
      </c>
      <c r="K1250" s="28" t="s">
        <v>697</v>
      </c>
      <c r="L1250" s="28" t="s">
        <v>4718</v>
      </c>
      <c r="M1250" s="34">
        <v>41873</v>
      </c>
      <c r="N1250" s="34"/>
      <c r="O1250" s="28" t="s">
        <v>710</v>
      </c>
      <c r="P1250" s="28" t="s">
        <v>711</v>
      </c>
      <c r="Q1250" s="28" t="s">
        <v>9772</v>
      </c>
      <c r="R1250" s="28"/>
      <c r="S1250" s="28"/>
      <c r="T1250" s="28" t="s">
        <v>10975</v>
      </c>
      <c r="U1250" s="28" t="s">
        <v>709</v>
      </c>
      <c r="V1250" s="28"/>
      <c r="W1250" s="34">
        <v>43564</v>
      </c>
      <c r="X1250" s="34">
        <v>43746</v>
      </c>
      <c r="Y1250" s="36">
        <v>5309240</v>
      </c>
      <c r="Z1250" s="36">
        <v>5309240</v>
      </c>
      <c r="AA1250" s="34">
        <v>43599</v>
      </c>
      <c r="AB1250" s="32"/>
      <c r="AC1250" s="36">
        <v>5309240</v>
      </c>
      <c r="AD1250" s="36"/>
      <c r="AE1250" s="28" t="s">
        <v>95</v>
      </c>
      <c r="AF1250" s="40">
        <f t="shared" si="0"/>
        <v>9</v>
      </c>
      <c r="AG1250" s="40">
        <f t="shared" si="1"/>
        <v>4</v>
      </c>
      <c r="AH1250" s="40" t="str">
        <f t="shared" si="2"/>
        <v>56866303994</v>
      </c>
      <c r="AI1250" s="44">
        <f t="shared" si="3"/>
        <v>5309240</v>
      </c>
      <c r="AJ1250" s="47">
        <f>IF(AD1250&lt;10000,IFERROR(VLOOKUP(AH1250,'BK06'!$X$9:$Y$1196,2,0),""),AD1250)</f>
        <v>5309240</v>
      </c>
      <c r="AK1250" s="49" t="str">
        <f>IFERROR(VLOOKUP(AH1250,'BK06'!$X$9:$Z$1164,3,0),"")</f>
        <v>AC/018P-0349690</v>
      </c>
      <c r="AL1250" s="40"/>
      <c r="AM1250" s="51" t="str">
        <f t="shared" si="18"/>
        <v>QK co HDBH so 568663039 can phai dong phi 5309240d vao ngay 9/4. Vui long lien he TVV de duoc ho tro thu phi!</v>
      </c>
      <c r="AN1250" s="54" t="str">
        <f t="shared" si="5"/>
        <v>0944551326</v>
      </c>
    </row>
    <row r="1251" spans="1:40" ht="13.5" customHeight="1">
      <c r="A1251" s="25">
        <v>1246</v>
      </c>
      <c r="B1251" s="28" t="s">
        <v>74</v>
      </c>
      <c r="C1251" s="28"/>
      <c r="D1251" s="32" t="s">
        <v>80</v>
      </c>
      <c r="E1251" s="28" t="s">
        <v>82</v>
      </c>
      <c r="F1251" s="32" t="s">
        <v>7749</v>
      </c>
      <c r="G1251" s="28" t="s">
        <v>98</v>
      </c>
      <c r="H1251" s="32"/>
      <c r="I1251" s="28" t="s">
        <v>96</v>
      </c>
      <c r="J1251" s="32" t="s">
        <v>698</v>
      </c>
      <c r="K1251" s="28" t="s">
        <v>697</v>
      </c>
      <c r="L1251" s="28" t="s">
        <v>4718</v>
      </c>
      <c r="M1251" s="34">
        <v>41873</v>
      </c>
      <c r="N1251" s="34"/>
      <c r="O1251" s="28" t="s">
        <v>4484</v>
      </c>
      <c r="P1251" s="28" t="s">
        <v>4485</v>
      </c>
      <c r="Q1251" s="28" t="s">
        <v>10976</v>
      </c>
      <c r="R1251" s="28" t="s">
        <v>10977</v>
      </c>
      <c r="S1251" s="28"/>
      <c r="T1251" s="28"/>
      <c r="U1251" s="28" t="s">
        <v>4482</v>
      </c>
      <c r="V1251" s="28" t="s">
        <v>4482</v>
      </c>
      <c r="W1251" s="34">
        <v>43589</v>
      </c>
      <c r="X1251" s="34">
        <v>43954</v>
      </c>
      <c r="Y1251" s="36">
        <v>20025200</v>
      </c>
      <c r="Z1251" s="36">
        <v>20025200</v>
      </c>
      <c r="AA1251" s="34">
        <v>43594</v>
      </c>
      <c r="AB1251" s="32"/>
      <c r="AC1251" s="36">
        <v>20025200</v>
      </c>
      <c r="AD1251" s="36"/>
      <c r="AE1251" s="28" t="s">
        <v>180</v>
      </c>
      <c r="AF1251" s="40">
        <f t="shared" si="0"/>
        <v>4</v>
      </c>
      <c r="AG1251" s="40">
        <f t="shared" si="1"/>
        <v>5</v>
      </c>
      <c r="AH1251" s="40" t="str">
        <f t="shared" si="2"/>
        <v>0570870000113045</v>
      </c>
      <c r="AI1251" s="44">
        <f t="shared" si="3"/>
        <v>20025200</v>
      </c>
      <c r="AJ1251" s="47">
        <f>IF(AD1251&lt;10000,IFERROR(VLOOKUP(AH1251,'BK06'!$X$9:$Y$1196,2,0),""),AD1251)</f>
        <v>20025200</v>
      </c>
      <c r="AK1251" s="49">
        <f>IFERROR(VLOOKUP(AH1251,'BK06'!$X$9:$Z$1164,3,0),"")</f>
        <v>0</v>
      </c>
      <c r="AL1251" s="40"/>
      <c r="AM1251" s="51" t="str">
        <f t="shared" si="18"/>
        <v>QK co HDBH so 05708700001130 can phai dong phi 20025200d vao ngay 4/5. Vui long lien he TVV de duoc ho tro thu phi!</v>
      </c>
      <c r="AN1251" s="54" t="s">
        <v>10978</v>
      </c>
    </row>
    <row r="1252" spans="1:40" ht="13.5" customHeight="1">
      <c r="A1252" s="25">
        <v>1247</v>
      </c>
      <c r="B1252" s="28" t="s">
        <v>74</v>
      </c>
      <c r="C1252" s="28"/>
      <c r="D1252" s="32" t="s">
        <v>80</v>
      </c>
      <c r="E1252" s="28" t="s">
        <v>82</v>
      </c>
      <c r="F1252" s="32" t="s">
        <v>7749</v>
      </c>
      <c r="G1252" s="28" t="s">
        <v>98</v>
      </c>
      <c r="H1252" s="32"/>
      <c r="I1252" s="28" t="s">
        <v>96</v>
      </c>
      <c r="J1252" s="32" t="s">
        <v>698</v>
      </c>
      <c r="K1252" s="28" t="s">
        <v>697</v>
      </c>
      <c r="L1252" s="28" t="s">
        <v>4718</v>
      </c>
      <c r="M1252" s="34">
        <v>41873</v>
      </c>
      <c r="N1252" s="34"/>
      <c r="O1252" s="28" t="s">
        <v>10979</v>
      </c>
      <c r="P1252" s="28" t="s">
        <v>10980</v>
      </c>
      <c r="Q1252" s="28" t="s">
        <v>10981</v>
      </c>
      <c r="R1252" s="28"/>
      <c r="S1252" s="28"/>
      <c r="T1252" s="28" t="s">
        <v>10982</v>
      </c>
      <c r="U1252" s="28" t="s">
        <v>10983</v>
      </c>
      <c r="V1252" s="28"/>
      <c r="W1252" s="34">
        <v>43589</v>
      </c>
      <c r="X1252" s="34">
        <v>43680</v>
      </c>
      <c r="Y1252" s="36">
        <v>2523760</v>
      </c>
      <c r="Z1252" s="36"/>
      <c r="AA1252" s="34"/>
      <c r="AB1252" s="32"/>
      <c r="AC1252" s="36">
        <v>2523760</v>
      </c>
      <c r="AD1252" s="36"/>
      <c r="AE1252" s="28" t="s">
        <v>95</v>
      </c>
      <c r="AF1252" s="40">
        <f t="shared" si="0"/>
        <v>4</v>
      </c>
      <c r="AG1252" s="40">
        <f t="shared" si="1"/>
        <v>5</v>
      </c>
      <c r="AH1252" s="40" t="str">
        <f t="shared" si="2"/>
        <v>56853698445</v>
      </c>
      <c r="AI1252" s="44">
        <f t="shared" si="3"/>
        <v>2523760</v>
      </c>
      <c r="AJ1252" s="47" t="str">
        <f>IF(AD1252&lt;10000,IFERROR(VLOOKUP(AH1252,'BK06'!$X$9:$Y$1196,2,0),""),AD1252)</f>
        <v/>
      </c>
      <c r="AK1252" s="49" t="str">
        <f>IFERROR(VLOOKUP(AH1252,'BK06'!$X$9:$Z$1164,3,0),"")</f>
        <v/>
      </c>
      <c r="AL1252" s="40"/>
      <c r="AM1252" s="51" t="str">
        <f t="shared" si="18"/>
        <v>QK co HDBH so 568536984 can phai dong phi 2523760d vao ngay 4/5. Vui long lien he TVV de duoc ho tro thu phi!</v>
      </c>
      <c r="AN1252" s="54" t="str">
        <f t="shared" ref="AN1252:AN1427" si="19">S1252&amp;T1252&amp;R1252</f>
        <v>01217888013</v>
      </c>
    </row>
    <row r="1253" spans="1:40" ht="13.5" customHeight="1">
      <c r="A1253" s="25">
        <v>1248</v>
      </c>
      <c r="B1253" s="28" t="s">
        <v>74</v>
      </c>
      <c r="C1253" s="28"/>
      <c r="D1253" s="32" t="s">
        <v>80</v>
      </c>
      <c r="E1253" s="28" t="s">
        <v>82</v>
      </c>
      <c r="F1253" s="32" t="s">
        <v>7749</v>
      </c>
      <c r="G1253" s="28" t="s">
        <v>98</v>
      </c>
      <c r="H1253" s="32"/>
      <c r="I1253" s="28" t="s">
        <v>96</v>
      </c>
      <c r="J1253" s="32" t="s">
        <v>698</v>
      </c>
      <c r="K1253" s="28" t="s">
        <v>697</v>
      </c>
      <c r="L1253" s="28" t="s">
        <v>4718</v>
      </c>
      <c r="M1253" s="34">
        <v>41873</v>
      </c>
      <c r="N1253" s="34"/>
      <c r="O1253" s="28" t="s">
        <v>4488</v>
      </c>
      <c r="P1253" s="28" t="s">
        <v>4489</v>
      </c>
      <c r="Q1253" s="28" t="s">
        <v>9855</v>
      </c>
      <c r="R1253" s="28"/>
      <c r="S1253" s="28"/>
      <c r="T1253" s="28" t="s">
        <v>10984</v>
      </c>
      <c r="U1253" s="28" t="s">
        <v>4487</v>
      </c>
      <c r="V1253" s="28"/>
      <c r="W1253" s="34">
        <v>43589</v>
      </c>
      <c r="X1253" s="34">
        <v>43954</v>
      </c>
      <c r="Y1253" s="36">
        <v>10005516</v>
      </c>
      <c r="Z1253" s="36">
        <v>10005516</v>
      </c>
      <c r="AA1253" s="34">
        <v>43601</v>
      </c>
      <c r="AB1253" s="32"/>
      <c r="AC1253" s="36">
        <v>10005516</v>
      </c>
      <c r="AD1253" s="36"/>
      <c r="AE1253" s="28" t="s">
        <v>95</v>
      </c>
      <c r="AF1253" s="40">
        <f t="shared" si="0"/>
        <v>4</v>
      </c>
      <c r="AG1253" s="40">
        <f t="shared" si="1"/>
        <v>5</v>
      </c>
      <c r="AH1253" s="40" t="str">
        <f t="shared" si="2"/>
        <v>56857603945</v>
      </c>
      <c r="AI1253" s="44">
        <f t="shared" si="3"/>
        <v>10005516</v>
      </c>
      <c r="AJ1253" s="47">
        <f>IF(AD1253&lt;10000,IFERROR(VLOOKUP(AH1253,'BK06'!$X$9:$Y$1196,2,0),""),AD1253)</f>
        <v>10005516</v>
      </c>
      <c r="AK1253" s="49">
        <f>IFERROR(VLOOKUP(AH1253,'BK06'!$X$9:$Z$1164,3,0),"")</f>
        <v>0</v>
      </c>
      <c r="AL1253" s="40"/>
      <c r="AM1253" s="51" t="str">
        <f t="shared" si="18"/>
        <v>QK co HDBH so 568576039 can phai dong phi 10005516d vao ngay 4/5. Vui long lien he TVV de duoc ho tro thu phi!</v>
      </c>
      <c r="AN1253" s="54" t="str">
        <f t="shared" si="19"/>
        <v>0983993844</v>
      </c>
    </row>
    <row r="1254" spans="1:40" ht="13.5" customHeight="1">
      <c r="A1254" s="25">
        <v>1249</v>
      </c>
      <c r="B1254" s="28" t="s">
        <v>74</v>
      </c>
      <c r="C1254" s="28"/>
      <c r="D1254" s="32" t="s">
        <v>80</v>
      </c>
      <c r="E1254" s="28" t="s">
        <v>82</v>
      </c>
      <c r="F1254" s="32" t="s">
        <v>7749</v>
      </c>
      <c r="G1254" s="28" t="s">
        <v>98</v>
      </c>
      <c r="H1254" s="32"/>
      <c r="I1254" s="28" t="s">
        <v>96</v>
      </c>
      <c r="J1254" s="32" t="s">
        <v>698</v>
      </c>
      <c r="K1254" s="28" t="s">
        <v>697</v>
      </c>
      <c r="L1254" s="28" t="s">
        <v>4718</v>
      </c>
      <c r="M1254" s="34">
        <v>41873</v>
      </c>
      <c r="N1254" s="34"/>
      <c r="O1254" s="28" t="s">
        <v>4492</v>
      </c>
      <c r="P1254" s="28" t="s">
        <v>4493</v>
      </c>
      <c r="Q1254" s="28" t="s">
        <v>10985</v>
      </c>
      <c r="R1254" s="28"/>
      <c r="S1254" s="28"/>
      <c r="T1254" s="28" t="s">
        <v>10986</v>
      </c>
      <c r="U1254" s="28" t="s">
        <v>4491</v>
      </c>
      <c r="V1254" s="28"/>
      <c r="W1254" s="34">
        <v>43592</v>
      </c>
      <c r="X1254" s="34">
        <v>43622</v>
      </c>
      <c r="Y1254" s="36">
        <v>1205000</v>
      </c>
      <c r="Z1254" s="36">
        <v>1205000</v>
      </c>
      <c r="AA1254" s="34">
        <v>43601</v>
      </c>
      <c r="AB1254" s="32"/>
      <c r="AC1254" s="36">
        <v>1205000</v>
      </c>
      <c r="AD1254" s="36"/>
      <c r="AE1254" s="28" t="s">
        <v>95</v>
      </c>
      <c r="AF1254" s="40">
        <f t="shared" si="0"/>
        <v>7</v>
      </c>
      <c r="AG1254" s="40">
        <f t="shared" si="1"/>
        <v>5</v>
      </c>
      <c r="AH1254" s="40" t="str">
        <f t="shared" si="2"/>
        <v>56861146675</v>
      </c>
      <c r="AI1254" s="44">
        <f t="shared" si="3"/>
        <v>1205000</v>
      </c>
      <c r="AJ1254" s="47">
        <f>IF(AD1254&lt;10000,IFERROR(VLOOKUP(AH1254,'BK06'!$X$9:$Y$1196,2,0),""),AD1254)</f>
        <v>1205000</v>
      </c>
      <c r="AK1254" s="49">
        <f>IFERROR(VLOOKUP(AH1254,'BK06'!$X$9:$Z$1164,3,0),"")</f>
        <v>0</v>
      </c>
      <c r="AL1254" s="40"/>
      <c r="AM1254" s="51" t="str">
        <f t="shared" si="18"/>
        <v>QK co HDBH so 568611466 can phai dong phi 1205000d vao ngay 7/5. Vui long lien he TVV de duoc ho tro thu phi!</v>
      </c>
      <c r="AN1254" s="54" t="str">
        <f t="shared" si="19"/>
        <v>01699304290</v>
      </c>
    </row>
    <row r="1255" spans="1:40" ht="13.5" customHeight="1">
      <c r="A1255" s="25">
        <v>1250</v>
      </c>
      <c r="B1255" s="28" t="s">
        <v>74</v>
      </c>
      <c r="C1255" s="28"/>
      <c r="D1255" s="32" t="s">
        <v>80</v>
      </c>
      <c r="E1255" s="28" t="s">
        <v>82</v>
      </c>
      <c r="F1255" s="32" t="s">
        <v>7749</v>
      </c>
      <c r="G1255" s="28" t="s">
        <v>98</v>
      </c>
      <c r="H1255" s="32"/>
      <c r="I1255" s="28" t="s">
        <v>96</v>
      </c>
      <c r="J1255" s="32" t="s">
        <v>698</v>
      </c>
      <c r="K1255" s="28" t="s">
        <v>697</v>
      </c>
      <c r="L1255" s="28" t="s">
        <v>4718</v>
      </c>
      <c r="M1255" s="34">
        <v>41873</v>
      </c>
      <c r="N1255" s="34"/>
      <c r="O1255" s="28" t="s">
        <v>10987</v>
      </c>
      <c r="P1255" s="28" t="s">
        <v>3276</v>
      </c>
      <c r="Q1255" s="28" t="s">
        <v>9772</v>
      </c>
      <c r="R1255" s="28"/>
      <c r="S1255" s="28"/>
      <c r="T1255" s="28" t="s">
        <v>10988</v>
      </c>
      <c r="U1255" s="28" t="s">
        <v>10989</v>
      </c>
      <c r="V1255" s="28"/>
      <c r="W1255" s="34">
        <v>43593</v>
      </c>
      <c r="X1255" s="34">
        <v>43776</v>
      </c>
      <c r="Y1255" s="36">
        <v>5007747</v>
      </c>
      <c r="Z1255" s="36"/>
      <c r="AA1255" s="34"/>
      <c r="AB1255" s="32"/>
      <c r="AC1255" s="36">
        <v>5007747</v>
      </c>
      <c r="AD1255" s="36"/>
      <c r="AE1255" s="28" t="s">
        <v>95</v>
      </c>
      <c r="AF1255" s="40">
        <f t="shared" si="0"/>
        <v>8</v>
      </c>
      <c r="AG1255" s="40">
        <f t="shared" si="1"/>
        <v>5</v>
      </c>
      <c r="AH1255" s="40" t="str">
        <f t="shared" si="2"/>
        <v>56857609885</v>
      </c>
      <c r="AI1255" s="44">
        <f t="shared" si="3"/>
        <v>5007747</v>
      </c>
      <c r="AJ1255" s="47" t="str">
        <f>IF(AD1255&lt;10000,IFERROR(VLOOKUP(AH1255,'BK06'!$X$9:$Y$1196,2,0),""),AD1255)</f>
        <v/>
      </c>
      <c r="AK1255" s="49" t="str">
        <f>IFERROR(VLOOKUP(AH1255,'BK06'!$X$9:$Z$1164,3,0),"")</f>
        <v/>
      </c>
      <c r="AL1255" s="40"/>
      <c r="AM1255" s="51" t="str">
        <f t="shared" si="18"/>
        <v>QK co HDBH so 568576098 can phai dong phi 5007747d vao ngay 8/5. Vui long lien he TVV de duoc ho tro thu phi!</v>
      </c>
      <c r="AN1255" s="54" t="str">
        <f t="shared" si="19"/>
        <v>0913683620</v>
      </c>
    </row>
    <row r="1256" spans="1:40" ht="13.5" customHeight="1">
      <c r="A1256" s="25">
        <v>1251</v>
      </c>
      <c r="B1256" s="28" t="s">
        <v>74</v>
      </c>
      <c r="C1256" s="28"/>
      <c r="D1256" s="32" t="s">
        <v>80</v>
      </c>
      <c r="E1256" s="28" t="s">
        <v>82</v>
      </c>
      <c r="F1256" s="32" t="s">
        <v>7749</v>
      </c>
      <c r="G1256" s="28" t="s">
        <v>98</v>
      </c>
      <c r="H1256" s="32"/>
      <c r="I1256" s="28" t="s">
        <v>96</v>
      </c>
      <c r="J1256" s="32" t="s">
        <v>698</v>
      </c>
      <c r="K1256" s="28" t="s">
        <v>697</v>
      </c>
      <c r="L1256" s="28" t="s">
        <v>4718</v>
      </c>
      <c r="M1256" s="34">
        <v>41873</v>
      </c>
      <c r="N1256" s="34"/>
      <c r="O1256" s="28" t="s">
        <v>4497</v>
      </c>
      <c r="P1256" s="28" t="s">
        <v>4498</v>
      </c>
      <c r="Q1256" s="28" t="s">
        <v>10990</v>
      </c>
      <c r="R1256" s="28"/>
      <c r="S1256" s="28"/>
      <c r="T1256" s="28" t="s">
        <v>9005</v>
      </c>
      <c r="U1256" s="28" t="s">
        <v>4496</v>
      </c>
      <c r="V1256" s="28"/>
      <c r="W1256" s="34">
        <v>43596</v>
      </c>
      <c r="X1256" s="34">
        <v>43961</v>
      </c>
      <c r="Y1256" s="36">
        <v>15032117</v>
      </c>
      <c r="Z1256" s="36"/>
      <c r="AA1256" s="34"/>
      <c r="AB1256" s="32"/>
      <c r="AC1256" s="36">
        <v>15032117</v>
      </c>
      <c r="AD1256" s="36"/>
      <c r="AE1256" s="28" t="s">
        <v>95</v>
      </c>
      <c r="AF1256" s="40">
        <f t="shared" si="0"/>
        <v>11</v>
      </c>
      <c r="AG1256" s="40">
        <f t="shared" si="1"/>
        <v>5</v>
      </c>
      <c r="AH1256" s="40" t="str">
        <f t="shared" si="2"/>
        <v>568579166115</v>
      </c>
      <c r="AI1256" s="44">
        <f t="shared" si="3"/>
        <v>15032117</v>
      </c>
      <c r="AJ1256" s="47">
        <f>IF(AD1256&lt;10000,IFERROR(VLOOKUP(AH1256,'BK06'!$X$9:$Y$1196,2,0),""),AD1256)</f>
        <v>15032116.800000001</v>
      </c>
      <c r="AK1256" s="49">
        <f>IFERROR(VLOOKUP(AH1256,'BK06'!$X$9:$Z$1164,3,0),"")</f>
        <v>0</v>
      </c>
      <c r="AL1256" s="40"/>
      <c r="AM1256" s="51" t="str">
        <f t="shared" si="18"/>
        <v>QK co HDBH so 568579166 can phai dong phi 15032117d vao ngay 11/5. Vui long lien he TVV de duoc ho tro thu phi!</v>
      </c>
      <c r="AN1256" s="54" t="str">
        <f t="shared" si="19"/>
        <v>0985370898</v>
      </c>
    </row>
    <row r="1257" spans="1:40" ht="13.5" customHeight="1">
      <c r="A1257" s="25">
        <v>1252</v>
      </c>
      <c r="B1257" s="28" t="s">
        <v>74</v>
      </c>
      <c r="C1257" s="28"/>
      <c r="D1257" s="32" t="s">
        <v>80</v>
      </c>
      <c r="E1257" s="28" t="s">
        <v>82</v>
      </c>
      <c r="F1257" s="32" t="s">
        <v>7749</v>
      </c>
      <c r="G1257" s="28" t="s">
        <v>98</v>
      </c>
      <c r="H1257" s="32"/>
      <c r="I1257" s="28" t="s">
        <v>96</v>
      </c>
      <c r="J1257" s="32" t="s">
        <v>698</v>
      </c>
      <c r="K1257" s="28" t="s">
        <v>697</v>
      </c>
      <c r="L1257" s="28" t="s">
        <v>4718</v>
      </c>
      <c r="M1257" s="34">
        <v>41873</v>
      </c>
      <c r="N1257" s="34"/>
      <c r="O1257" s="28" t="s">
        <v>4501</v>
      </c>
      <c r="P1257" s="28" t="s">
        <v>278</v>
      </c>
      <c r="Q1257" s="28" t="s">
        <v>10971</v>
      </c>
      <c r="R1257" s="28"/>
      <c r="S1257" s="28"/>
      <c r="T1257" s="28" t="s">
        <v>10991</v>
      </c>
      <c r="U1257" s="28" t="s">
        <v>4500</v>
      </c>
      <c r="V1257" s="28"/>
      <c r="W1257" s="34">
        <v>43601</v>
      </c>
      <c r="X1257" s="34">
        <v>43631</v>
      </c>
      <c r="Y1257" s="36">
        <v>1019603</v>
      </c>
      <c r="Z1257" s="36">
        <v>1019603</v>
      </c>
      <c r="AA1257" s="34">
        <v>43605</v>
      </c>
      <c r="AB1257" s="32"/>
      <c r="AC1257" s="36">
        <v>1019603</v>
      </c>
      <c r="AD1257" s="36"/>
      <c r="AE1257" s="28" t="s">
        <v>95</v>
      </c>
      <c r="AF1257" s="40">
        <f t="shared" si="0"/>
        <v>16</v>
      </c>
      <c r="AG1257" s="40">
        <f t="shared" si="1"/>
        <v>5</v>
      </c>
      <c r="AH1257" s="40" t="str">
        <f t="shared" si="2"/>
        <v>568551246165</v>
      </c>
      <c r="AI1257" s="44">
        <f t="shared" si="3"/>
        <v>1019603</v>
      </c>
      <c r="AJ1257" s="47">
        <f>IF(AD1257&lt;10000,IFERROR(VLOOKUP(AH1257,'BK06'!$X$9:$Y$1196,2,0),""),AD1257)</f>
        <v>1019603</v>
      </c>
      <c r="AK1257" s="49">
        <f>IFERROR(VLOOKUP(AH1257,'BK06'!$X$9:$Z$1164,3,0),"")</f>
        <v>0</v>
      </c>
      <c r="AL1257" s="40"/>
      <c r="AM1257" s="51"/>
      <c r="AN1257" s="54" t="str">
        <f t="shared" si="19"/>
        <v>01696289527</v>
      </c>
    </row>
    <row r="1258" spans="1:40" ht="13.5" customHeight="1">
      <c r="A1258" s="25">
        <v>1253</v>
      </c>
      <c r="B1258" s="28" t="s">
        <v>74</v>
      </c>
      <c r="C1258" s="28"/>
      <c r="D1258" s="32" t="s">
        <v>80</v>
      </c>
      <c r="E1258" s="28" t="s">
        <v>82</v>
      </c>
      <c r="F1258" s="32" t="s">
        <v>7749</v>
      </c>
      <c r="G1258" s="28" t="s">
        <v>98</v>
      </c>
      <c r="H1258" s="32"/>
      <c r="I1258" s="28" t="s">
        <v>96</v>
      </c>
      <c r="J1258" s="32" t="s">
        <v>698</v>
      </c>
      <c r="K1258" s="28" t="s">
        <v>697</v>
      </c>
      <c r="L1258" s="28" t="s">
        <v>4718</v>
      </c>
      <c r="M1258" s="34">
        <v>41873</v>
      </c>
      <c r="N1258" s="34"/>
      <c r="O1258" s="28" t="s">
        <v>10992</v>
      </c>
      <c r="P1258" s="28" t="s">
        <v>494</v>
      </c>
      <c r="Q1258" s="28" t="s">
        <v>10971</v>
      </c>
      <c r="R1258" s="28"/>
      <c r="S1258" s="28"/>
      <c r="T1258" s="28" t="s">
        <v>10993</v>
      </c>
      <c r="U1258" s="28" t="s">
        <v>10994</v>
      </c>
      <c r="V1258" s="28"/>
      <c r="W1258" s="34">
        <v>43605</v>
      </c>
      <c r="X1258" s="34">
        <v>43696</v>
      </c>
      <c r="Y1258" s="36">
        <v>3014256</v>
      </c>
      <c r="Z1258" s="36"/>
      <c r="AA1258" s="34"/>
      <c r="AB1258" s="32"/>
      <c r="AC1258" s="36">
        <v>3014256</v>
      </c>
      <c r="AD1258" s="36"/>
      <c r="AE1258" s="28" t="s">
        <v>95</v>
      </c>
      <c r="AF1258" s="40">
        <f t="shared" si="0"/>
        <v>20</v>
      </c>
      <c r="AG1258" s="40">
        <f t="shared" si="1"/>
        <v>5</v>
      </c>
      <c r="AH1258" s="40" t="str">
        <f t="shared" si="2"/>
        <v>568584005205</v>
      </c>
      <c r="AI1258" s="44">
        <f t="shared" si="3"/>
        <v>3014256</v>
      </c>
      <c r="AJ1258" s="47" t="str">
        <f>IF(AD1258&lt;10000,IFERROR(VLOOKUP(AH1258,'BK06'!$X$9:$Y$1196,2,0),""),AD1258)</f>
        <v/>
      </c>
      <c r="AK1258" s="49" t="str">
        <f>IFERROR(VLOOKUP(AH1258,'BK06'!$X$9:$Z$1164,3,0),"")</f>
        <v/>
      </c>
      <c r="AL1258" s="40"/>
      <c r="AM1258" s="51" t="str">
        <f t="shared" ref="AM1258:AM1388" si="20">CONCATENATE("QK co HDBH so ",O1258," can phai dong phi ",Y1258,"d vao ngay ",AF1258,"/",AG1258,". Vui long lien he TVV de duoc ho tro thu phi","!")</f>
        <v>QK co HDBH so 568584005 can phai dong phi 3014256d vao ngay 20/5. Vui long lien he TVV de duoc ho tro thu phi!</v>
      </c>
      <c r="AN1258" s="54" t="str">
        <f t="shared" si="19"/>
        <v>0906012866</v>
      </c>
    </row>
    <row r="1259" spans="1:40" ht="13.5" customHeight="1">
      <c r="A1259" s="25">
        <v>1254</v>
      </c>
      <c r="B1259" s="28" t="s">
        <v>74</v>
      </c>
      <c r="C1259" s="28"/>
      <c r="D1259" s="32" t="s">
        <v>80</v>
      </c>
      <c r="E1259" s="28" t="s">
        <v>82</v>
      </c>
      <c r="F1259" s="32" t="s">
        <v>7749</v>
      </c>
      <c r="G1259" s="28" t="s">
        <v>98</v>
      </c>
      <c r="H1259" s="32"/>
      <c r="I1259" s="28" t="s">
        <v>96</v>
      </c>
      <c r="J1259" s="32" t="s">
        <v>698</v>
      </c>
      <c r="K1259" s="28" t="s">
        <v>697</v>
      </c>
      <c r="L1259" s="28" t="s">
        <v>4718</v>
      </c>
      <c r="M1259" s="34">
        <v>41873</v>
      </c>
      <c r="N1259" s="34"/>
      <c r="O1259" s="28" t="s">
        <v>4504</v>
      </c>
      <c r="P1259" s="28" t="s">
        <v>4505</v>
      </c>
      <c r="Q1259" s="28" t="s">
        <v>10995</v>
      </c>
      <c r="R1259" s="28" t="s">
        <v>7457</v>
      </c>
      <c r="S1259" s="28"/>
      <c r="T1259" s="28"/>
      <c r="U1259" s="28" t="s">
        <v>4503</v>
      </c>
      <c r="V1259" s="28"/>
      <c r="W1259" s="34">
        <v>43608</v>
      </c>
      <c r="X1259" s="34">
        <v>43638</v>
      </c>
      <c r="Y1259" s="36">
        <v>1013000</v>
      </c>
      <c r="Z1259" s="36">
        <v>1013000</v>
      </c>
      <c r="AA1259" s="34">
        <v>43601</v>
      </c>
      <c r="AB1259" s="32"/>
      <c r="AC1259" s="36">
        <v>1013000</v>
      </c>
      <c r="AD1259" s="36"/>
      <c r="AE1259" s="28" t="s">
        <v>95</v>
      </c>
      <c r="AF1259" s="40">
        <f t="shared" si="0"/>
        <v>23</v>
      </c>
      <c r="AG1259" s="40">
        <f t="shared" si="1"/>
        <v>5</v>
      </c>
      <c r="AH1259" s="40" t="str">
        <f t="shared" si="2"/>
        <v>568852668235</v>
      </c>
      <c r="AI1259" s="44">
        <f t="shared" si="3"/>
        <v>1013000</v>
      </c>
      <c r="AJ1259" s="47">
        <f>IF(AD1259&lt;10000,IFERROR(VLOOKUP(AH1259,'BK06'!$X$9:$Y$1196,2,0),""),AD1259)</f>
        <v>1013000</v>
      </c>
      <c r="AK1259" s="49">
        <f>IFERROR(VLOOKUP(AH1259,'BK06'!$X$9:$Z$1164,3,0),"")</f>
        <v>0</v>
      </c>
      <c r="AL1259" s="40"/>
      <c r="AM1259" s="51" t="str">
        <f t="shared" si="20"/>
        <v>QK co HDBH so 568852668 can phai dong phi 1013000d vao ngay 23/5. Vui long lien he TVV de duoc ho tro thu phi!</v>
      </c>
      <c r="AN1259" s="54" t="str">
        <f t="shared" si="19"/>
        <v>0979045181</v>
      </c>
    </row>
    <row r="1260" spans="1:40" ht="13.5" customHeight="1">
      <c r="A1260" s="25">
        <v>1255</v>
      </c>
      <c r="B1260" s="28" t="s">
        <v>74</v>
      </c>
      <c r="C1260" s="28"/>
      <c r="D1260" s="32" t="s">
        <v>80</v>
      </c>
      <c r="E1260" s="28" t="s">
        <v>82</v>
      </c>
      <c r="F1260" s="32" t="s">
        <v>7749</v>
      </c>
      <c r="G1260" s="28" t="s">
        <v>98</v>
      </c>
      <c r="H1260" s="32"/>
      <c r="I1260" s="28" t="s">
        <v>96</v>
      </c>
      <c r="J1260" s="32" t="s">
        <v>698</v>
      </c>
      <c r="K1260" s="28" t="s">
        <v>697</v>
      </c>
      <c r="L1260" s="28" t="s">
        <v>4718</v>
      </c>
      <c r="M1260" s="34">
        <v>41873</v>
      </c>
      <c r="N1260" s="34"/>
      <c r="O1260" s="28" t="s">
        <v>4508</v>
      </c>
      <c r="P1260" s="28" t="s">
        <v>4509</v>
      </c>
      <c r="Q1260" s="28" t="s">
        <v>10996</v>
      </c>
      <c r="R1260" s="28"/>
      <c r="S1260" s="28"/>
      <c r="T1260" s="28" t="s">
        <v>10997</v>
      </c>
      <c r="U1260" s="28" t="s">
        <v>4507</v>
      </c>
      <c r="V1260" s="28"/>
      <c r="W1260" s="34">
        <v>43612</v>
      </c>
      <c r="X1260" s="34">
        <v>43977</v>
      </c>
      <c r="Y1260" s="36">
        <v>30090560</v>
      </c>
      <c r="Z1260" s="36">
        <v>30090560</v>
      </c>
      <c r="AA1260" s="34">
        <v>43605</v>
      </c>
      <c r="AB1260" s="32"/>
      <c r="AC1260" s="36">
        <v>30090560</v>
      </c>
      <c r="AD1260" s="36"/>
      <c r="AE1260" s="28" t="s">
        <v>95</v>
      </c>
      <c r="AF1260" s="40">
        <f t="shared" si="0"/>
        <v>27</v>
      </c>
      <c r="AG1260" s="40">
        <f t="shared" si="1"/>
        <v>5</v>
      </c>
      <c r="AH1260" s="40" t="str">
        <f t="shared" si="2"/>
        <v>568586462275</v>
      </c>
      <c r="AI1260" s="44">
        <f t="shared" si="3"/>
        <v>30090560</v>
      </c>
      <c r="AJ1260" s="47">
        <f>IF(AD1260&lt;10000,IFERROR(VLOOKUP(AH1260,'BK06'!$X$9:$Y$1196,2,0),""),AD1260)</f>
        <v>30090560</v>
      </c>
      <c r="AK1260" s="49">
        <f>IFERROR(VLOOKUP(AH1260,'BK06'!$X$9:$Z$1164,3,0),"")</f>
        <v>0</v>
      </c>
      <c r="AL1260" s="40"/>
      <c r="AM1260" s="51" t="str">
        <f t="shared" si="20"/>
        <v>QK co HDBH so 568586462 can phai dong phi 30090560d vao ngay 27/5. Vui long lien he TVV de duoc ho tro thu phi!</v>
      </c>
      <c r="AN1260" s="54" t="str">
        <f t="shared" si="19"/>
        <v>0904083800</v>
      </c>
    </row>
    <row r="1261" spans="1:40" ht="13.5" customHeight="1">
      <c r="A1261" s="25">
        <v>1256</v>
      </c>
      <c r="B1261" s="28" t="s">
        <v>74</v>
      </c>
      <c r="C1261" s="28"/>
      <c r="D1261" s="32" t="s">
        <v>80</v>
      </c>
      <c r="E1261" s="28" t="s">
        <v>82</v>
      </c>
      <c r="F1261" s="32" t="s">
        <v>7749</v>
      </c>
      <c r="G1261" s="28" t="s">
        <v>98</v>
      </c>
      <c r="H1261" s="32"/>
      <c r="I1261" s="28" t="s">
        <v>96</v>
      </c>
      <c r="J1261" s="32" t="s">
        <v>698</v>
      </c>
      <c r="K1261" s="28" t="s">
        <v>697</v>
      </c>
      <c r="L1261" s="28" t="s">
        <v>4718</v>
      </c>
      <c r="M1261" s="34">
        <v>41873</v>
      </c>
      <c r="N1261" s="34"/>
      <c r="O1261" s="28" t="s">
        <v>10998</v>
      </c>
      <c r="P1261" s="28" t="s">
        <v>10999</v>
      </c>
      <c r="Q1261" s="28" t="s">
        <v>11000</v>
      </c>
      <c r="R1261" s="28"/>
      <c r="S1261" s="28"/>
      <c r="T1261" s="28" t="s">
        <v>11001</v>
      </c>
      <c r="U1261" s="28" t="s">
        <v>11002</v>
      </c>
      <c r="V1261" s="28"/>
      <c r="W1261" s="34">
        <v>43614</v>
      </c>
      <c r="X1261" s="34">
        <v>43644</v>
      </c>
      <c r="Y1261" s="36">
        <v>769794</v>
      </c>
      <c r="Z1261" s="36"/>
      <c r="AA1261" s="34"/>
      <c r="AB1261" s="32"/>
      <c r="AC1261" s="36"/>
      <c r="AD1261" s="36"/>
      <c r="AE1261" s="28" t="s">
        <v>95</v>
      </c>
      <c r="AF1261" s="40">
        <f t="shared" si="0"/>
        <v>29</v>
      </c>
      <c r="AG1261" s="40">
        <f t="shared" si="1"/>
        <v>5</v>
      </c>
      <c r="AH1261" s="40" t="str">
        <f t="shared" si="2"/>
        <v>568639133295</v>
      </c>
      <c r="AI1261" s="44" t="str">
        <f t="shared" si="3"/>
        <v/>
      </c>
      <c r="AJ1261" s="47" t="str">
        <f>IF(AD1261&lt;10000,IFERROR(VLOOKUP(AH1261,'BK06'!$X$9:$Y$1196,2,0),""),AD1261)</f>
        <v/>
      </c>
      <c r="AK1261" s="49" t="str">
        <f>IFERROR(VLOOKUP(AH1261,'BK06'!$X$9:$Z$1164,3,0),"")</f>
        <v/>
      </c>
      <c r="AL1261" s="40"/>
      <c r="AM1261" s="51" t="str">
        <f t="shared" si="20"/>
        <v>QK co HDBH so 568639133 can phai dong phi 769794d vao ngay 29/5. Vui long lien he TVV de duoc ho tro thu phi!</v>
      </c>
      <c r="AN1261" s="54" t="str">
        <f t="shared" si="19"/>
        <v>01699067942</v>
      </c>
    </row>
    <row r="1262" spans="1:40" ht="13.5" customHeight="1">
      <c r="A1262" s="25">
        <v>1257</v>
      </c>
      <c r="B1262" s="28" t="s">
        <v>74</v>
      </c>
      <c r="C1262" s="28"/>
      <c r="D1262" s="32" t="s">
        <v>80</v>
      </c>
      <c r="E1262" s="28" t="s">
        <v>82</v>
      </c>
      <c r="F1262" s="32" t="s">
        <v>7749</v>
      </c>
      <c r="G1262" s="28" t="s">
        <v>98</v>
      </c>
      <c r="H1262" s="32"/>
      <c r="I1262" s="28" t="s">
        <v>96</v>
      </c>
      <c r="J1262" s="32" t="s">
        <v>4747</v>
      </c>
      <c r="K1262" s="28" t="s">
        <v>4748</v>
      </c>
      <c r="L1262" s="28" t="s">
        <v>89</v>
      </c>
      <c r="M1262" s="34">
        <v>42048</v>
      </c>
      <c r="N1262" s="34"/>
      <c r="O1262" s="28" t="s">
        <v>11003</v>
      </c>
      <c r="P1262" s="28" t="s">
        <v>11004</v>
      </c>
      <c r="Q1262" s="28" t="s">
        <v>11005</v>
      </c>
      <c r="R1262" s="28"/>
      <c r="S1262" s="28"/>
      <c r="T1262" s="28" t="s">
        <v>11006</v>
      </c>
      <c r="U1262" s="28" t="s">
        <v>11007</v>
      </c>
      <c r="V1262" s="28"/>
      <c r="W1262" s="34">
        <v>43606</v>
      </c>
      <c r="X1262" s="34">
        <v>43971</v>
      </c>
      <c r="Y1262" s="36">
        <v>15342330</v>
      </c>
      <c r="Z1262" s="36"/>
      <c r="AA1262" s="34"/>
      <c r="AB1262" s="32"/>
      <c r="AC1262" s="36">
        <v>15342330</v>
      </c>
      <c r="AD1262" s="36"/>
      <c r="AE1262" s="28" t="s">
        <v>95</v>
      </c>
      <c r="AF1262" s="40">
        <f t="shared" si="0"/>
        <v>21</v>
      </c>
      <c r="AG1262" s="40">
        <f t="shared" si="1"/>
        <v>5</v>
      </c>
      <c r="AH1262" s="40" t="str">
        <f t="shared" si="2"/>
        <v>568584069215</v>
      </c>
      <c r="AI1262" s="44">
        <f t="shared" si="3"/>
        <v>15342330</v>
      </c>
      <c r="AJ1262" s="47" t="str">
        <f>IF(AD1262&lt;10000,IFERROR(VLOOKUP(AH1262,'BK06'!$X$9:$Y$1196,2,0),""),AD1262)</f>
        <v/>
      </c>
      <c r="AK1262" s="49" t="str">
        <f>IFERROR(VLOOKUP(AH1262,'BK06'!$X$9:$Z$1164,3,0),"")</f>
        <v/>
      </c>
      <c r="AL1262" s="40"/>
      <c r="AM1262" s="51" t="str">
        <f t="shared" si="20"/>
        <v>QK co HDBH so 568584069 can phai dong phi 15342330d vao ngay 21/5. Vui long lien he TVV de duoc ho tro thu phi!</v>
      </c>
      <c r="AN1262" s="54" t="str">
        <f t="shared" si="19"/>
        <v>0967272886</v>
      </c>
    </row>
    <row r="1263" spans="1:40" ht="13.5" customHeight="1">
      <c r="A1263" s="25">
        <v>1258</v>
      </c>
      <c r="B1263" s="28" t="s">
        <v>74</v>
      </c>
      <c r="C1263" s="28"/>
      <c r="D1263" s="32" t="s">
        <v>80</v>
      </c>
      <c r="E1263" s="28" t="s">
        <v>82</v>
      </c>
      <c r="F1263" s="32" t="s">
        <v>7749</v>
      </c>
      <c r="G1263" s="28" t="s">
        <v>98</v>
      </c>
      <c r="H1263" s="32"/>
      <c r="I1263" s="28" t="s">
        <v>96</v>
      </c>
      <c r="J1263" s="32" t="s">
        <v>4749</v>
      </c>
      <c r="K1263" s="28" t="s">
        <v>4750</v>
      </c>
      <c r="L1263" s="28" t="s">
        <v>89</v>
      </c>
      <c r="M1263" s="34">
        <v>42389</v>
      </c>
      <c r="N1263" s="34"/>
      <c r="O1263" s="28" t="s">
        <v>11008</v>
      </c>
      <c r="P1263" s="28" t="s">
        <v>4750</v>
      </c>
      <c r="Q1263" s="28" t="s">
        <v>11009</v>
      </c>
      <c r="R1263" s="28" t="s">
        <v>5013</v>
      </c>
      <c r="S1263" s="28"/>
      <c r="T1263" s="28"/>
      <c r="U1263" s="28" t="s">
        <v>11010</v>
      </c>
      <c r="V1263" s="28" t="s">
        <v>11011</v>
      </c>
      <c r="W1263" s="34">
        <v>43615</v>
      </c>
      <c r="X1263" s="34">
        <v>43645</v>
      </c>
      <c r="Y1263" s="36">
        <v>1248300</v>
      </c>
      <c r="Z1263" s="36">
        <v>700</v>
      </c>
      <c r="AA1263" s="34">
        <v>43589</v>
      </c>
      <c r="AB1263" s="32"/>
      <c r="AC1263" s="36">
        <v>1248300</v>
      </c>
      <c r="AD1263" s="36"/>
      <c r="AE1263" s="28" t="s">
        <v>180</v>
      </c>
      <c r="AF1263" s="40">
        <f t="shared" si="0"/>
        <v>30</v>
      </c>
      <c r="AG1263" s="40">
        <f t="shared" si="1"/>
        <v>5</v>
      </c>
      <c r="AH1263" s="40" t="str">
        <f t="shared" si="2"/>
        <v>08608700000232305</v>
      </c>
      <c r="AI1263" s="44">
        <f t="shared" si="3"/>
        <v>1248300</v>
      </c>
      <c r="AJ1263" s="47" t="str">
        <f>IF(AD1263&lt;10000,IFERROR(VLOOKUP(AH1263,'BK06'!$X$9:$Y$1196,2,0),""),AD1263)</f>
        <v/>
      </c>
      <c r="AK1263" s="49" t="str">
        <f>IFERROR(VLOOKUP(AH1263,'BK06'!$X$9:$Z$1164,3,0),"")</f>
        <v/>
      </c>
      <c r="AL1263" s="40"/>
      <c r="AM1263" s="51" t="str">
        <f t="shared" si="20"/>
        <v>QK co HDBH so 08608700000232 can phai dong phi 1248300d vao ngay 30/5. Vui long lien he TVV de duoc ho tro thu phi!</v>
      </c>
      <c r="AN1263" s="54" t="str">
        <f t="shared" si="19"/>
        <v>0936469099</v>
      </c>
    </row>
    <row r="1264" spans="1:40" ht="13.5" customHeight="1">
      <c r="A1264" s="25">
        <v>1259</v>
      </c>
      <c r="B1264" s="28" t="s">
        <v>74</v>
      </c>
      <c r="C1264" s="28"/>
      <c r="D1264" s="32" t="s">
        <v>11012</v>
      </c>
      <c r="E1264" s="28" t="s">
        <v>114</v>
      </c>
      <c r="F1264" s="32" t="s">
        <v>11013</v>
      </c>
      <c r="G1264" s="28" t="s">
        <v>115</v>
      </c>
      <c r="H1264" s="32" t="s">
        <v>11014</v>
      </c>
      <c r="I1264" s="28" t="s">
        <v>116</v>
      </c>
      <c r="J1264" s="32" t="s">
        <v>730</v>
      </c>
      <c r="K1264" s="28" t="s">
        <v>606</v>
      </c>
      <c r="L1264" s="28" t="s">
        <v>89</v>
      </c>
      <c r="M1264" s="34">
        <v>43006</v>
      </c>
      <c r="N1264" s="34"/>
      <c r="O1264" s="28" t="s">
        <v>741</v>
      </c>
      <c r="P1264" s="28" t="s">
        <v>742</v>
      </c>
      <c r="Q1264" s="28" t="s">
        <v>11015</v>
      </c>
      <c r="R1264" s="28"/>
      <c r="S1264" s="28"/>
      <c r="T1264" s="28" t="s">
        <v>11016</v>
      </c>
      <c r="U1264" s="28" t="s">
        <v>740</v>
      </c>
      <c r="V1264" s="28"/>
      <c r="W1264" s="34">
        <v>43603</v>
      </c>
      <c r="X1264" s="34">
        <v>43633</v>
      </c>
      <c r="Y1264" s="36">
        <v>1000000</v>
      </c>
      <c r="Z1264" s="36">
        <v>1000000</v>
      </c>
      <c r="AA1264" s="34">
        <v>43601</v>
      </c>
      <c r="AB1264" s="32"/>
      <c r="AC1264" s="36">
        <v>1000000</v>
      </c>
      <c r="AD1264" s="36"/>
      <c r="AE1264" s="28" t="s">
        <v>95</v>
      </c>
      <c r="AF1264" s="40">
        <f t="shared" si="0"/>
        <v>18</v>
      </c>
      <c r="AG1264" s="40">
        <f t="shared" si="1"/>
        <v>5</v>
      </c>
      <c r="AH1264" s="40" t="str">
        <f t="shared" si="2"/>
        <v>569159562185</v>
      </c>
      <c r="AI1264" s="44">
        <f t="shared" si="3"/>
        <v>1000000</v>
      </c>
      <c r="AJ1264" s="47">
        <f>IF(AD1264&lt;10000,IFERROR(VLOOKUP(AH1264,'BK06'!$X$9:$Y$1196,2,0),""),AD1264)</f>
        <v>1000000</v>
      </c>
      <c r="AK1264" s="49" t="str">
        <f>IFERROR(VLOOKUP(AH1264,'BK06'!$X$9:$Z$1164,3,0),"")</f>
        <v>AC/018P-0349724</v>
      </c>
      <c r="AL1264" s="40"/>
      <c r="AM1264" s="51" t="str">
        <f t="shared" si="20"/>
        <v>QK co HDBH so 569159562 can phai dong phi 1000000d vao ngay 18/5. Vui long lien he TVV de duoc ho tro thu phi!</v>
      </c>
      <c r="AN1264" s="54" t="str">
        <f t="shared" si="19"/>
        <v>0981668298</v>
      </c>
    </row>
    <row r="1265" spans="1:40" ht="13.5" customHeight="1">
      <c r="A1265" s="25">
        <v>1260</v>
      </c>
      <c r="B1265" s="28" t="s">
        <v>74</v>
      </c>
      <c r="C1265" s="28"/>
      <c r="D1265" s="32" t="s">
        <v>11012</v>
      </c>
      <c r="E1265" s="28" t="s">
        <v>114</v>
      </c>
      <c r="F1265" s="32" t="s">
        <v>11013</v>
      </c>
      <c r="G1265" s="28" t="s">
        <v>115</v>
      </c>
      <c r="H1265" s="32" t="s">
        <v>11014</v>
      </c>
      <c r="I1265" s="28" t="s">
        <v>116</v>
      </c>
      <c r="J1265" s="32" t="s">
        <v>730</v>
      </c>
      <c r="K1265" s="28" t="s">
        <v>606</v>
      </c>
      <c r="L1265" s="28" t="s">
        <v>89</v>
      </c>
      <c r="M1265" s="34">
        <v>43006</v>
      </c>
      <c r="N1265" s="34"/>
      <c r="O1265" s="28" t="s">
        <v>733</v>
      </c>
      <c r="P1265" s="28" t="s">
        <v>734</v>
      </c>
      <c r="Q1265" s="28" t="s">
        <v>11017</v>
      </c>
      <c r="R1265" s="28"/>
      <c r="S1265" s="28"/>
      <c r="T1265" s="28" t="s">
        <v>11018</v>
      </c>
      <c r="U1265" s="28" t="s">
        <v>732</v>
      </c>
      <c r="V1265" s="28"/>
      <c r="W1265" s="34">
        <v>43603</v>
      </c>
      <c r="X1265" s="34">
        <v>43633</v>
      </c>
      <c r="Y1265" s="36">
        <v>1000000</v>
      </c>
      <c r="Z1265" s="36">
        <v>1000000</v>
      </c>
      <c r="AA1265" s="34">
        <v>43601</v>
      </c>
      <c r="AB1265" s="32"/>
      <c r="AC1265" s="36">
        <v>1000000</v>
      </c>
      <c r="AD1265" s="36"/>
      <c r="AE1265" s="28" t="s">
        <v>95</v>
      </c>
      <c r="AF1265" s="40">
        <f t="shared" si="0"/>
        <v>18</v>
      </c>
      <c r="AG1265" s="40">
        <f t="shared" si="1"/>
        <v>5</v>
      </c>
      <c r="AH1265" s="40" t="str">
        <f t="shared" si="2"/>
        <v>569159486185</v>
      </c>
      <c r="AI1265" s="44">
        <f t="shared" si="3"/>
        <v>1000000</v>
      </c>
      <c r="AJ1265" s="47">
        <f>IF(AD1265&lt;10000,IFERROR(VLOOKUP(AH1265,'BK06'!$X$9:$Y$1196,2,0),""),AD1265)</f>
        <v>1000000</v>
      </c>
      <c r="AK1265" s="49" t="str">
        <f>IFERROR(VLOOKUP(AH1265,'BK06'!$X$9:$Z$1164,3,0),"")</f>
        <v>AC/018P-0349723</v>
      </c>
      <c r="AL1265" s="40"/>
      <c r="AM1265" s="51" t="str">
        <f t="shared" si="20"/>
        <v>QK co HDBH so 569159486 can phai dong phi 1000000d vao ngay 18/5. Vui long lien he TVV de duoc ho tro thu phi!</v>
      </c>
      <c r="AN1265" s="54" t="str">
        <f t="shared" si="19"/>
        <v>01628606628</v>
      </c>
    </row>
    <row r="1266" spans="1:40" ht="13.5" customHeight="1">
      <c r="A1266" s="25">
        <v>1261</v>
      </c>
      <c r="B1266" s="28" t="s">
        <v>74</v>
      </c>
      <c r="C1266" s="28"/>
      <c r="D1266" s="32" t="s">
        <v>11012</v>
      </c>
      <c r="E1266" s="28" t="s">
        <v>114</v>
      </c>
      <c r="F1266" s="32" t="s">
        <v>11013</v>
      </c>
      <c r="G1266" s="28" t="s">
        <v>115</v>
      </c>
      <c r="H1266" s="32" t="s">
        <v>11014</v>
      </c>
      <c r="I1266" s="28" t="s">
        <v>116</v>
      </c>
      <c r="J1266" s="32" t="s">
        <v>4756</v>
      </c>
      <c r="K1266" s="28" t="s">
        <v>4757</v>
      </c>
      <c r="L1266" s="28" t="s">
        <v>89</v>
      </c>
      <c r="M1266" s="34">
        <v>43026</v>
      </c>
      <c r="N1266" s="34"/>
      <c r="O1266" s="28" t="s">
        <v>11019</v>
      </c>
      <c r="P1266" s="28" t="s">
        <v>6648</v>
      </c>
      <c r="Q1266" s="28" t="s">
        <v>9627</v>
      </c>
      <c r="R1266" s="28"/>
      <c r="S1266" s="28"/>
      <c r="T1266" s="28" t="s">
        <v>9795</v>
      </c>
      <c r="U1266" s="28" t="s">
        <v>11020</v>
      </c>
      <c r="V1266" s="28"/>
      <c r="W1266" s="34">
        <v>43585</v>
      </c>
      <c r="X1266" s="34">
        <v>43768</v>
      </c>
      <c r="Y1266" s="36">
        <v>6000000</v>
      </c>
      <c r="Z1266" s="36"/>
      <c r="AA1266" s="34"/>
      <c r="AB1266" s="32"/>
      <c r="AC1266" s="36">
        <v>6000000</v>
      </c>
      <c r="AD1266" s="36"/>
      <c r="AE1266" s="28" t="s">
        <v>95</v>
      </c>
      <c r="AF1266" s="40">
        <f t="shared" si="0"/>
        <v>30</v>
      </c>
      <c r="AG1266" s="40">
        <f t="shared" si="1"/>
        <v>4</v>
      </c>
      <c r="AH1266" s="40" t="str">
        <f t="shared" si="2"/>
        <v>569133070304</v>
      </c>
      <c r="AI1266" s="44">
        <f t="shared" si="3"/>
        <v>6000000</v>
      </c>
      <c r="AJ1266" s="47" t="str">
        <f>IF(AD1266&lt;10000,IFERROR(VLOOKUP(AH1266,'BK06'!$X$9:$Y$1196,2,0),""),AD1266)</f>
        <v/>
      </c>
      <c r="AK1266" s="49" t="str">
        <f>IFERROR(VLOOKUP(AH1266,'BK06'!$X$9:$Z$1164,3,0),"")</f>
        <v/>
      </c>
      <c r="AL1266" s="40"/>
      <c r="AM1266" s="51" t="str">
        <f t="shared" si="20"/>
        <v>QK co HDBH so 569133070 can phai dong phi 6000000d vao ngay 30/4. Vui long lien he TVV de duoc ho tro thu phi!</v>
      </c>
      <c r="AN1266" s="54" t="str">
        <f t="shared" si="19"/>
        <v>0983286127</v>
      </c>
    </row>
    <row r="1267" spans="1:40" ht="13.5" customHeight="1">
      <c r="A1267" s="25">
        <v>1262</v>
      </c>
      <c r="B1267" s="28" t="s">
        <v>74</v>
      </c>
      <c r="C1267" s="28"/>
      <c r="D1267" s="32" t="s">
        <v>11012</v>
      </c>
      <c r="E1267" s="28" t="s">
        <v>114</v>
      </c>
      <c r="F1267" s="32" t="s">
        <v>11013</v>
      </c>
      <c r="G1267" s="28" t="s">
        <v>115</v>
      </c>
      <c r="H1267" s="32" t="s">
        <v>11014</v>
      </c>
      <c r="I1267" s="28" t="s">
        <v>116</v>
      </c>
      <c r="J1267" s="32" t="s">
        <v>4723</v>
      </c>
      <c r="K1267" s="28" t="s">
        <v>4724</v>
      </c>
      <c r="L1267" s="28" t="s">
        <v>89</v>
      </c>
      <c r="M1267" s="34">
        <v>43047</v>
      </c>
      <c r="N1267" s="34"/>
      <c r="O1267" s="28" t="s">
        <v>11021</v>
      </c>
      <c r="P1267" s="28" t="s">
        <v>11022</v>
      </c>
      <c r="Q1267" s="28" t="s">
        <v>9624</v>
      </c>
      <c r="R1267" s="28"/>
      <c r="S1267" s="28"/>
      <c r="T1267" s="28" t="s">
        <v>11023</v>
      </c>
      <c r="U1267" s="28" t="s">
        <v>11024</v>
      </c>
      <c r="V1267" s="28"/>
      <c r="W1267" s="34">
        <v>43571</v>
      </c>
      <c r="X1267" s="34">
        <v>43936</v>
      </c>
      <c r="Y1267" s="36">
        <v>14963935</v>
      </c>
      <c r="Z1267" s="36"/>
      <c r="AA1267" s="34"/>
      <c r="AB1267" s="32"/>
      <c r="AC1267" s="36">
        <v>14963935</v>
      </c>
      <c r="AD1267" s="36"/>
      <c r="AE1267" s="28" t="s">
        <v>95</v>
      </c>
      <c r="AF1267" s="40">
        <f t="shared" si="0"/>
        <v>16</v>
      </c>
      <c r="AG1267" s="40">
        <f t="shared" si="1"/>
        <v>4</v>
      </c>
      <c r="AH1267" s="40" t="str">
        <f t="shared" si="2"/>
        <v>569222852164</v>
      </c>
      <c r="AI1267" s="44">
        <f t="shared" si="3"/>
        <v>14963935</v>
      </c>
      <c r="AJ1267" s="47" t="str">
        <f>IF(AD1267&lt;10000,IFERROR(VLOOKUP(AH1267,'BK06'!$X$9:$Y$1196,2,0),""),AD1267)</f>
        <v/>
      </c>
      <c r="AK1267" s="49" t="str">
        <f>IFERROR(VLOOKUP(AH1267,'BK06'!$X$9:$Z$1164,3,0),"")</f>
        <v/>
      </c>
      <c r="AL1267" s="40"/>
      <c r="AM1267" s="51" t="str">
        <f t="shared" si="20"/>
        <v>QK co HDBH so 569222852 can phai dong phi 14963935d vao ngay 16/4. Vui long lien he TVV de duoc ho tro thu phi!</v>
      </c>
      <c r="AN1267" s="54" t="str">
        <f t="shared" si="19"/>
        <v>0982013520</v>
      </c>
    </row>
    <row r="1268" spans="1:40" ht="13.5" customHeight="1">
      <c r="A1268" s="25">
        <v>1263</v>
      </c>
      <c r="B1268" s="28" t="s">
        <v>74</v>
      </c>
      <c r="C1268" s="28"/>
      <c r="D1268" s="32" t="s">
        <v>11012</v>
      </c>
      <c r="E1268" s="28" t="s">
        <v>114</v>
      </c>
      <c r="F1268" s="32" t="s">
        <v>11013</v>
      </c>
      <c r="G1268" s="28" t="s">
        <v>115</v>
      </c>
      <c r="H1268" s="32" t="s">
        <v>11014</v>
      </c>
      <c r="I1268" s="28" t="s">
        <v>116</v>
      </c>
      <c r="J1268" s="32" t="s">
        <v>4723</v>
      </c>
      <c r="K1268" s="28" t="s">
        <v>4724</v>
      </c>
      <c r="L1268" s="28" t="s">
        <v>89</v>
      </c>
      <c r="M1268" s="34">
        <v>43047</v>
      </c>
      <c r="N1268" s="34"/>
      <c r="O1268" s="28" t="s">
        <v>11025</v>
      </c>
      <c r="P1268" s="28" t="s">
        <v>11026</v>
      </c>
      <c r="Q1268" s="28" t="s">
        <v>11027</v>
      </c>
      <c r="R1268" s="28"/>
      <c r="S1268" s="28"/>
      <c r="T1268" s="28" t="s">
        <v>11028</v>
      </c>
      <c r="U1268" s="28" t="s">
        <v>11029</v>
      </c>
      <c r="V1268" s="28"/>
      <c r="W1268" s="34">
        <v>43576</v>
      </c>
      <c r="X1268" s="34">
        <v>43941</v>
      </c>
      <c r="Y1268" s="36">
        <v>18079440</v>
      </c>
      <c r="Z1268" s="36"/>
      <c r="AA1268" s="34"/>
      <c r="AB1268" s="32"/>
      <c r="AC1268" s="36">
        <v>18079440</v>
      </c>
      <c r="AD1268" s="36"/>
      <c r="AE1268" s="28" t="s">
        <v>95</v>
      </c>
      <c r="AF1268" s="40">
        <f t="shared" si="0"/>
        <v>21</v>
      </c>
      <c r="AG1268" s="40">
        <f t="shared" si="1"/>
        <v>4</v>
      </c>
      <c r="AH1268" s="40" t="str">
        <f t="shared" si="2"/>
        <v>569226106214</v>
      </c>
      <c r="AI1268" s="44">
        <f t="shared" si="3"/>
        <v>18079440</v>
      </c>
      <c r="AJ1268" s="47" t="str">
        <f>IF(AD1268&lt;10000,IFERROR(VLOOKUP(AH1268,'BK06'!$X$9:$Y$1196,2,0),""),AD1268)</f>
        <v/>
      </c>
      <c r="AK1268" s="49" t="str">
        <f>IFERROR(VLOOKUP(AH1268,'BK06'!$X$9:$Z$1164,3,0),"")</f>
        <v/>
      </c>
      <c r="AL1268" s="40"/>
      <c r="AM1268" s="51" t="str">
        <f t="shared" si="20"/>
        <v>QK co HDBH so 569226106 can phai dong phi 18079440d vao ngay 21/4. Vui long lien he TVV de duoc ho tro thu phi!</v>
      </c>
      <c r="AN1268" s="54" t="str">
        <f t="shared" si="19"/>
        <v>01676236028</v>
      </c>
    </row>
    <row r="1269" spans="1:40" ht="13.5" customHeight="1">
      <c r="A1269" s="25">
        <v>1264</v>
      </c>
      <c r="B1269" s="28" t="s">
        <v>74</v>
      </c>
      <c r="C1269" s="28"/>
      <c r="D1269" s="32" t="s">
        <v>11012</v>
      </c>
      <c r="E1269" s="28" t="s">
        <v>114</v>
      </c>
      <c r="F1269" s="32" t="s">
        <v>11013</v>
      </c>
      <c r="G1269" s="28" t="s">
        <v>115</v>
      </c>
      <c r="H1269" s="32" t="s">
        <v>11014</v>
      </c>
      <c r="I1269" s="28" t="s">
        <v>116</v>
      </c>
      <c r="J1269" s="32" t="s">
        <v>118</v>
      </c>
      <c r="K1269" s="28" t="s">
        <v>117</v>
      </c>
      <c r="L1269" s="28" t="s">
        <v>89</v>
      </c>
      <c r="M1269" s="34">
        <v>43075</v>
      </c>
      <c r="N1269" s="34"/>
      <c r="O1269" s="28" t="s">
        <v>121</v>
      </c>
      <c r="P1269" s="28" t="s">
        <v>122</v>
      </c>
      <c r="Q1269" s="28" t="s">
        <v>11030</v>
      </c>
      <c r="R1269" s="28"/>
      <c r="S1269" s="28"/>
      <c r="T1269" s="28" t="s">
        <v>11031</v>
      </c>
      <c r="U1269" s="28" t="s">
        <v>120</v>
      </c>
      <c r="V1269" s="28"/>
      <c r="W1269" s="34">
        <v>43552</v>
      </c>
      <c r="X1269" s="34">
        <v>43917</v>
      </c>
      <c r="Y1269" s="36">
        <v>15003760</v>
      </c>
      <c r="Z1269" s="36">
        <v>15003760</v>
      </c>
      <c r="AA1269" s="34">
        <v>43598</v>
      </c>
      <c r="AB1269" s="32"/>
      <c r="AC1269" s="36">
        <v>15003760</v>
      </c>
      <c r="AD1269" s="36"/>
      <c r="AE1269" s="28" t="s">
        <v>95</v>
      </c>
      <c r="AF1269" s="40">
        <f t="shared" si="0"/>
        <v>28</v>
      </c>
      <c r="AG1269" s="40">
        <f t="shared" si="1"/>
        <v>3</v>
      </c>
      <c r="AH1269" s="40" t="str">
        <f t="shared" si="2"/>
        <v>569214362283</v>
      </c>
      <c r="AI1269" s="44">
        <f t="shared" si="3"/>
        <v>15003760</v>
      </c>
      <c r="AJ1269" s="47">
        <f>IF(AD1269&lt;10000,IFERROR(VLOOKUP(AH1269,'BK06'!$X$9:$Y$1196,2,0),""),AD1269)</f>
        <v>15003760</v>
      </c>
      <c r="AK1269" s="49" t="str">
        <f>IFERROR(VLOOKUP(AH1269,'BK06'!$X$9:$Z$1164,3,0),"")</f>
        <v>AC/018P-0347306</v>
      </c>
      <c r="AL1269" s="40"/>
      <c r="AM1269" s="51" t="str">
        <f t="shared" si="20"/>
        <v>QK co HDBH so 569214362 can phai dong phi 15003760d vao ngay 28/3. Vui long lien he TVV de duoc ho tro thu phi!</v>
      </c>
      <c r="AN1269" s="54" t="str">
        <f t="shared" si="19"/>
        <v>01656428666</v>
      </c>
    </row>
    <row r="1270" spans="1:40" ht="13.5" customHeight="1">
      <c r="A1270" s="25">
        <v>1265</v>
      </c>
      <c r="B1270" s="28" t="s">
        <v>74</v>
      </c>
      <c r="C1270" s="28"/>
      <c r="D1270" s="32" t="s">
        <v>11012</v>
      </c>
      <c r="E1270" s="28" t="s">
        <v>114</v>
      </c>
      <c r="F1270" s="32" t="s">
        <v>11013</v>
      </c>
      <c r="G1270" s="28" t="s">
        <v>115</v>
      </c>
      <c r="H1270" s="32" t="s">
        <v>11014</v>
      </c>
      <c r="I1270" s="28" t="s">
        <v>116</v>
      </c>
      <c r="J1270" s="32" t="s">
        <v>118</v>
      </c>
      <c r="K1270" s="28" t="s">
        <v>117</v>
      </c>
      <c r="L1270" s="28" t="s">
        <v>89</v>
      </c>
      <c r="M1270" s="34">
        <v>43075</v>
      </c>
      <c r="N1270" s="34"/>
      <c r="O1270" s="28" t="s">
        <v>11032</v>
      </c>
      <c r="P1270" s="28" t="s">
        <v>11033</v>
      </c>
      <c r="Q1270" s="28" t="s">
        <v>11034</v>
      </c>
      <c r="R1270" s="28"/>
      <c r="S1270" s="28"/>
      <c r="T1270" s="28" t="s">
        <v>11035</v>
      </c>
      <c r="U1270" s="28" t="s">
        <v>11036</v>
      </c>
      <c r="V1270" s="28"/>
      <c r="W1270" s="34">
        <v>43552</v>
      </c>
      <c r="X1270" s="34">
        <v>43917</v>
      </c>
      <c r="Y1270" s="36">
        <v>15000000</v>
      </c>
      <c r="Z1270" s="36"/>
      <c r="AA1270" s="34"/>
      <c r="AB1270" s="32"/>
      <c r="AC1270" s="36">
        <v>15000000</v>
      </c>
      <c r="AD1270" s="36"/>
      <c r="AE1270" s="28" t="s">
        <v>95</v>
      </c>
      <c r="AF1270" s="40">
        <f t="shared" si="0"/>
        <v>28</v>
      </c>
      <c r="AG1270" s="40">
        <f t="shared" si="1"/>
        <v>3</v>
      </c>
      <c r="AH1270" s="40" t="str">
        <f t="shared" si="2"/>
        <v>569213908283</v>
      </c>
      <c r="AI1270" s="44">
        <f t="shared" si="3"/>
        <v>15000000</v>
      </c>
      <c r="AJ1270" s="47" t="str">
        <f>IF(AD1270&lt;10000,IFERROR(VLOOKUP(AH1270,'BK06'!$X$9:$Y$1196,2,0),""),AD1270)</f>
        <v/>
      </c>
      <c r="AK1270" s="49" t="str">
        <f>IFERROR(VLOOKUP(AH1270,'BK06'!$X$9:$Z$1164,3,0),"")</f>
        <v/>
      </c>
      <c r="AL1270" s="40"/>
      <c r="AM1270" s="51" t="str">
        <f t="shared" si="20"/>
        <v>QK co HDBH so 569213908 can phai dong phi 15000000d vao ngay 28/3. Vui long lien he TVV de duoc ho tro thu phi!</v>
      </c>
      <c r="AN1270" s="54" t="str">
        <f t="shared" si="19"/>
        <v>01668778282</v>
      </c>
    </row>
    <row r="1271" spans="1:40" ht="13.5" customHeight="1">
      <c r="A1271" s="25">
        <v>1266</v>
      </c>
      <c r="B1271" s="28" t="s">
        <v>74</v>
      </c>
      <c r="C1271" s="28"/>
      <c r="D1271" s="32" t="s">
        <v>11012</v>
      </c>
      <c r="E1271" s="28" t="s">
        <v>114</v>
      </c>
      <c r="F1271" s="32" t="s">
        <v>11013</v>
      </c>
      <c r="G1271" s="28" t="s">
        <v>115</v>
      </c>
      <c r="H1271" s="32" t="s">
        <v>11014</v>
      </c>
      <c r="I1271" s="28" t="s">
        <v>116</v>
      </c>
      <c r="J1271" s="32" t="s">
        <v>4759</v>
      </c>
      <c r="K1271" s="28" t="s">
        <v>4760</v>
      </c>
      <c r="L1271" s="28" t="s">
        <v>89</v>
      </c>
      <c r="M1271" s="34">
        <v>43089</v>
      </c>
      <c r="N1271" s="34"/>
      <c r="O1271" s="28" t="s">
        <v>11037</v>
      </c>
      <c r="P1271" s="28" t="s">
        <v>11038</v>
      </c>
      <c r="Q1271" s="28" t="s">
        <v>11039</v>
      </c>
      <c r="R1271" s="28"/>
      <c r="S1271" s="28"/>
      <c r="T1271" s="28" t="s">
        <v>11040</v>
      </c>
      <c r="U1271" s="28" t="s">
        <v>11041</v>
      </c>
      <c r="V1271" s="28"/>
      <c r="W1271" s="34">
        <v>43612</v>
      </c>
      <c r="X1271" s="34">
        <v>43642</v>
      </c>
      <c r="Y1271" s="36">
        <v>1200000</v>
      </c>
      <c r="Z1271" s="36"/>
      <c r="AA1271" s="34"/>
      <c r="AB1271" s="32"/>
      <c r="AC1271" s="36"/>
      <c r="AD1271" s="36"/>
      <c r="AE1271" s="28" t="s">
        <v>95</v>
      </c>
      <c r="AF1271" s="40">
        <f t="shared" si="0"/>
        <v>27</v>
      </c>
      <c r="AG1271" s="40">
        <f t="shared" si="1"/>
        <v>5</v>
      </c>
      <c r="AH1271" s="40" t="str">
        <f t="shared" si="2"/>
        <v>569165548275</v>
      </c>
      <c r="AI1271" s="44" t="str">
        <f t="shared" si="3"/>
        <v/>
      </c>
      <c r="AJ1271" s="47" t="str">
        <f>IF(AD1271&lt;10000,IFERROR(VLOOKUP(AH1271,'BK06'!$X$9:$Y$1196,2,0),""),AD1271)</f>
        <v/>
      </c>
      <c r="AK1271" s="49" t="str">
        <f>IFERROR(VLOOKUP(AH1271,'BK06'!$X$9:$Z$1164,3,0),"")</f>
        <v/>
      </c>
      <c r="AL1271" s="40"/>
      <c r="AM1271" s="51" t="str">
        <f t="shared" si="20"/>
        <v>QK co HDBH so 569165548 can phai dong phi 1200000d vao ngay 27/5. Vui long lien he TVV de duoc ho tro thu phi!</v>
      </c>
      <c r="AN1271" s="54" t="str">
        <f t="shared" si="19"/>
        <v>0947209536</v>
      </c>
    </row>
    <row r="1272" spans="1:40" ht="13.5" customHeight="1">
      <c r="A1272" s="25">
        <v>1267</v>
      </c>
      <c r="B1272" s="28" t="s">
        <v>74</v>
      </c>
      <c r="C1272" s="28"/>
      <c r="D1272" s="32" t="s">
        <v>11012</v>
      </c>
      <c r="E1272" s="28" t="s">
        <v>114</v>
      </c>
      <c r="F1272" s="32" t="s">
        <v>11013</v>
      </c>
      <c r="G1272" s="28" t="s">
        <v>115</v>
      </c>
      <c r="H1272" s="32" t="s">
        <v>11014</v>
      </c>
      <c r="I1272" s="28" t="s">
        <v>116</v>
      </c>
      <c r="J1272" s="32" t="s">
        <v>4762</v>
      </c>
      <c r="K1272" s="28" t="s">
        <v>4763</v>
      </c>
      <c r="L1272" s="28" t="s">
        <v>89</v>
      </c>
      <c r="M1272" s="34">
        <v>43139</v>
      </c>
      <c r="N1272" s="34"/>
      <c r="O1272" s="28" t="s">
        <v>11042</v>
      </c>
      <c r="P1272" s="28" t="s">
        <v>1272</v>
      </c>
      <c r="Q1272" s="28" t="s">
        <v>11043</v>
      </c>
      <c r="R1272" s="28"/>
      <c r="S1272" s="28"/>
      <c r="T1272" s="28" t="s">
        <v>11044</v>
      </c>
      <c r="U1272" s="28" t="s">
        <v>11045</v>
      </c>
      <c r="V1272" s="28"/>
      <c r="W1272" s="34">
        <v>43572</v>
      </c>
      <c r="X1272" s="34">
        <v>43937</v>
      </c>
      <c r="Y1272" s="36">
        <v>12000000</v>
      </c>
      <c r="Z1272" s="36"/>
      <c r="AA1272" s="34"/>
      <c r="AB1272" s="32"/>
      <c r="AC1272" s="36">
        <v>12000000</v>
      </c>
      <c r="AD1272" s="36"/>
      <c r="AE1272" s="28" t="s">
        <v>95</v>
      </c>
      <c r="AF1272" s="40">
        <f t="shared" si="0"/>
        <v>17</v>
      </c>
      <c r="AG1272" s="40">
        <f t="shared" si="1"/>
        <v>4</v>
      </c>
      <c r="AH1272" s="40" t="str">
        <f t="shared" si="2"/>
        <v>569223571174</v>
      </c>
      <c r="AI1272" s="44">
        <f t="shared" si="3"/>
        <v>12000000</v>
      </c>
      <c r="AJ1272" s="47" t="str">
        <f>IF(AD1272&lt;10000,IFERROR(VLOOKUP(AH1272,'BK06'!$X$9:$Y$1196,2,0),""),AD1272)</f>
        <v/>
      </c>
      <c r="AK1272" s="49" t="str">
        <f>IFERROR(VLOOKUP(AH1272,'BK06'!$X$9:$Z$1164,3,0),"")</f>
        <v/>
      </c>
      <c r="AL1272" s="40"/>
      <c r="AM1272" s="51" t="str">
        <f t="shared" si="20"/>
        <v>QK co HDBH so 569223571 can phai dong phi 12000000d vao ngay 17/4. Vui long lien he TVV de duoc ho tro thu phi!</v>
      </c>
      <c r="AN1272" s="54" t="str">
        <f t="shared" si="19"/>
        <v>01636956625</v>
      </c>
    </row>
    <row r="1273" spans="1:40" ht="13.5" customHeight="1">
      <c r="A1273" s="25">
        <v>1268</v>
      </c>
      <c r="B1273" s="28" t="s">
        <v>74</v>
      </c>
      <c r="C1273" s="28"/>
      <c r="D1273" s="32" t="s">
        <v>11012</v>
      </c>
      <c r="E1273" s="28" t="s">
        <v>114</v>
      </c>
      <c r="F1273" s="32" t="s">
        <v>11013</v>
      </c>
      <c r="G1273" s="28" t="s">
        <v>115</v>
      </c>
      <c r="H1273" s="32" t="s">
        <v>11014</v>
      </c>
      <c r="I1273" s="28" t="s">
        <v>116</v>
      </c>
      <c r="J1273" s="32" t="s">
        <v>4762</v>
      </c>
      <c r="K1273" s="28" t="s">
        <v>4763</v>
      </c>
      <c r="L1273" s="28" t="s">
        <v>89</v>
      </c>
      <c r="M1273" s="34">
        <v>43139</v>
      </c>
      <c r="N1273" s="34"/>
      <c r="O1273" s="28" t="s">
        <v>11046</v>
      </c>
      <c r="P1273" s="28" t="s">
        <v>1272</v>
      </c>
      <c r="Q1273" s="28" t="s">
        <v>11047</v>
      </c>
      <c r="R1273" s="28" t="s">
        <v>11048</v>
      </c>
      <c r="S1273" s="28"/>
      <c r="T1273" s="28"/>
      <c r="U1273" s="28" t="s">
        <v>11049</v>
      </c>
      <c r="V1273" s="28"/>
      <c r="W1273" s="34">
        <v>43572</v>
      </c>
      <c r="X1273" s="34">
        <v>43937</v>
      </c>
      <c r="Y1273" s="36">
        <v>8111200</v>
      </c>
      <c r="Z1273" s="36"/>
      <c r="AA1273" s="34"/>
      <c r="AB1273" s="32"/>
      <c r="AC1273" s="36">
        <v>8111200</v>
      </c>
      <c r="AD1273" s="36"/>
      <c r="AE1273" s="28" t="s">
        <v>180</v>
      </c>
      <c r="AF1273" s="40">
        <f t="shared" si="0"/>
        <v>17</v>
      </c>
      <c r="AG1273" s="40">
        <f t="shared" si="1"/>
        <v>4</v>
      </c>
      <c r="AH1273" s="40" t="str">
        <f t="shared" si="2"/>
        <v>05708700001024174</v>
      </c>
      <c r="AI1273" s="44">
        <f t="shared" si="3"/>
        <v>8111200</v>
      </c>
      <c r="AJ1273" s="47" t="str">
        <f>IF(AD1273&lt;10000,IFERROR(VLOOKUP(AH1273,'BK06'!$X$9:$Y$1196,2,0),""),AD1273)</f>
        <v/>
      </c>
      <c r="AK1273" s="49" t="str">
        <f>IFERROR(VLOOKUP(AH1273,'BK06'!$X$9:$Z$1164,3,0),"")</f>
        <v/>
      </c>
      <c r="AL1273" s="40"/>
      <c r="AM1273" s="51" t="str">
        <f t="shared" si="20"/>
        <v>QK co HDBH so 05708700001024 can phai dong phi 8111200d vao ngay 17/4. Vui long lien he TVV de duoc ho tro thu phi!</v>
      </c>
      <c r="AN1273" s="54" t="str">
        <f t="shared" si="19"/>
        <v>0336956625</v>
      </c>
    </row>
    <row r="1274" spans="1:40" ht="13.5" customHeight="1">
      <c r="A1274" s="25">
        <v>1269</v>
      </c>
      <c r="B1274" s="28" t="s">
        <v>74</v>
      </c>
      <c r="C1274" s="28"/>
      <c r="D1274" s="32" t="s">
        <v>11012</v>
      </c>
      <c r="E1274" s="28" t="s">
        <v>114</v>
      </c>
      <c r="F1274" s="32" t="s">
        <v>11013</v>
      </c>
      <c r="G1274" s="28" t="s">
        <v>115</v>
      </c>
      <c r="H1274" s="32" t="s">
        <v>11014</v>
      </c>
      <c r="I1274" s="28" t="s">
        <v>116</v>
      </c>
      <c r="J1274" s="32" t="s">
        <v>128</v>
      </c>
      <c r="K1274" s="28" t="s">
        <v>127</v>
      </c>
      <c r="L1274" s="28" t="s">
        <v>89</v>
      </c>
      <c r="M1274" s="34">
        <v>43200</v>
      </c>
      <c r="N1274" s="34"/>
      <c r="O1274" s="28" t="s">
        <v>131</v>
      </c>
      <c r="P1274" s="28" t="s">
        <v>132</v>
      </c>
      <c r="Q1274" s="28" t="s">
        <v>9566</v>
      </c>
      <c r="R1274" s="28"/>
      <c r="S1274" s="28"/>
      <c r="T1274" s="28" t="s">
        <v>11050</v>
      </c>
      <c r="U1274" s="28" t="s">
        <v>130</v>
      </c>
      <c r="V1274" s="28"/>
      <c r="W1274" s="34">
        <v>43544</v>
      </c>
      <c r="X1274" s="34">
        <v>43635</v>
      </c>
      <c r="Y1274" s="36">
        <v>3000000</v>
      </c>
      <c r="Z1274" s="36">
        <v>3000000</v>
      </c>
      <c r="AA1274" s="34">
        <v>43607</v>
      </c>
      <c r="AB1274" s="32"/>
      <c r="AC1274" s="36">
        <v>3000000</v>
      </c>
      <c r="AD1274" s="36"/>
      <c r="AE1274" s="28" t="s">
        <v>95</v>
      </c>
      <c r="AF1274" s="40">
        <f t="shared" si="0"/>
        <v>20</v>
      </c>
      <c r="AG1274" s="40">
        <f t="shared" si="1"/>
        <v>3</v>
      </c>
      <c r="AH1274" s="40" t="str">
        <f t="shared" si="2"/>
        <v>569261165203</v>
      </c>
      <c r="AI1274" s="44">
        <f t="shared" si="3"/>
        <v>3000000</v>
      </c>
      <c r="AJ1274" s="47">
        <f>IF(AD1274&lt;10000,IFERROR(VLOOKUP(AH1274,'BK06'!$X$9:$Y$1196,2,0),""),AD1274)</f>
        <v>3000000</v>
      </c>
      <c r="AK1274" s="49" t="str">
        <f>IFERROR(VLOOKUP(AH1274,'BK06'!$X$9:$Z$1164,3,0),"")</f>
        <v>AC/018P-0347310</v>
      </c>
      <c r="AL1274" s="40"/>
      <c r="AM1274" s="51" t="str">
        <f t="shared" si="20"/>
        <v>QK co HDBH so 569261165 can phai dong phi 3000000d vao ngay 20/3. Vui long lien he TVV de duoc ho tro thu phi!</v>
      </c>
      <c r="AN1274" s="54" t="str">
        <f t="shared" si="19"/>
        <v>0977947201</v>
      </c>
    </row>
    <row r="1275" spans="1:40" ht="13.5" customHeight="1">
      <c r="A1275" s="25">
        <v>1270</v>
      </c>
      <c r="B1275" s="28" t="s">
        <v>74</v>
      </c>
      <c r="C1275" s="28"/>
      <c r="D1275" s="32" t="s">
        <v>11012</v>
      </c>
      <c r="E1275" s="28" t="s">
        <v>114</v>
      </c>
      <c r="F1275" s="32" t="s">
        <v>11013</v>
      </c>
      <c r="G1275" s="28" t="s">
        <v>115</v>
      </c>
      <c r="H1275" s="32" t="s">
        <v>11014</v>
      </c>
      <c r="I1275" s="28" t="s">
        <v>116</v>
      </c>
      <c r="J1275" s="32" t="s">
        <v>3799</v>
      </c>
      <c r="K1275" s="28" t="s">
        <v>3798</v>
      </c>
      <c r="L1275" s="28" t="s">
        <v>89</v>
      </c>
      <c r="M1275" s="34">
        <v>43200</v>
      </c>
      <c r="N1275" s="34"/>
      <c r="O1275" s="28" t="s">
        <v>3802</v>
      </c>
      <c r="P1275" s="28" t="s">
        <v>3803</v>
      </c>
      <c r="Q1275" s="28" t="s">
        <v>11051</v>
      </c>
      <c r="R1275" s="28"/>
      <c r="S1275" s="28"/>
      <c r="T1275" s="28" t="s">
        <v>11052</v>
      </c>
      <c r="U1275" s="28" t="s">
        <v>3801</v>
      </c>
      <c r="V1275" s="28"/>
      <c r="W1275" s="34">
        <v>43589</v>
      </c>
      <c r="X1275" s="34">
        <v>43680</v>
      </c>
      <c r="Y1275" s="36">
        <v>3029700</v>
      </c>
      <c r="Z1275" s="36">
        <v>3029700</v>
      </c>
      <c r="AA1275" s="34">
        <v>43598</v>
      </c>
      <c r="AB1275" s="32"/>
      <c r="AC1275" s="36">
        <v>3029700</v>
      </c>
      <c r="AD1275" s="36"/>
      <c r="AE1275" s="28" t="s">
        <v>95</v>
      </c>
      <c r="AF1275" s="40">
        <f t="shared" si="0"/>
        <v>4</v>
      </c>
      <c r="AG1275" s="40">
        <f t="shared" si="1"/>
        <v>5</v>
      </c>
      <c r="AH1275" s="40" t="str">
        <f t="shared" si="2"/>
        <v>56923466545</v>
      </c>
      <c r="AI1275" s="44">
        <f t="shared" si="3"/>
        <v>3029700</v>
      </c>
      <c r="AJ1275" s="47">
        <f>IF(AD1275&lt;10000,IFERROR(VLOOKUP(AH1275,'BK06'!$X$9:$Y$1196,2,0),""),AD1275)</f>
        <v>3029700</v>
      </c>
      <c r="AK1275" s="49">
        <f>IFERROR(VLOOKUP(AH1275,'BK06'!$X$9:$Z$1164,3,0),"")</f>
        <v>0</v>
      </c>
      <c r="AL1275" s="40"/>
      <c r="AM1275" s="51" t="str">
        <f t="shared" si="20"/>
        <v>QK co HDBH so 569234665 can phai dong phi 3029700d vao ngay 4/5. Vui long lien he TVV de duoc ho tro thu phi!</v>
      </c>
      <c r="AN1275" s="54" t="str">
        <f t="shared" si="19"/>
        <v>0979460073</v>
      </c>
    </row>
    <row r="1276" spans="1:40" ht="13.5" customHeight="1">
      <c r="A1276" s="25">
        <v>1271</v>
      </c>
      <c r="B1276" s="28" t="s">
        <v>74</v>
      </c>
      <c r="C1276" s="28"/>
      <c r="D1276" s="32" t="s">
        <v>11012</v>
      </c>
      <c r="E1276" s="28" t="s">
        <v>114</v>
      </c>
      <c r="F1276" s="32" t="s">
        <v>11013</v>
      </c>
      <c r="G1276" s="28" t="s">
        <v>115</v>
      </c>
      <c r="H1276" s="32" t="s">
        <v>11014</v>
      </c>
      <c r="I1276" s="28" t="s">
        <v>116</v>
      </c>
      <c r="J1276" s="32" t="s">
        <v>3799</v>
      </c>
      <c r="K1276" s="28" t="s">
        <v>3798</v>
      </c>
      <c r="L1276" s="28" t="s">
        <v>89</v>
      </c>
      <c r="M1276" s="34">
        <v>43200</v>
      </c>
      <c r="N1276" s="34"/>
      <c r="O1276" s="28" t="s">
        <v>3807</v>
      </c>
      <c r="P1276" s="28" t="s">
        <v>3808</v>
      </c>
      <c r="Q1276" s="28" t="s">
        <v>11053</v>
      </c>
      <c r="R1276" s="28"/>
      <c r="S1276" s="28"/>
      <c r="T1276" s="28" t="s">
        <v>11054</v>
      </c>
      <c r="U1276" s="28" t="s">
        <v>3806</v>
      </c>
      <c r="V1276" s="28"/>
      <c r="W1276" s="34">
        <v>43593</v>
      </c>
      <c r="X1276" s="34">
        <v>43623</v>
      </c>
      <c r="Y1276" s="36">
        <v>2010000</v>
      </c>
      <c r="Z1276" s="36">
        <v>2010000</v>
      </c>
      <c r="AA1276" s="34">
        <v>43598</v>
      </c>
      <c r="AB1276" s="32"/>
      <c r="AC1276" s="36">
        <v>2010000</v>
      </c>
      <c r="AD1276" s="36"/>
      <c r="AE1276" s="28" t="s">
        <v>95</v>
      </c>
      <c r="AF1276" s="40">
        <f t="shared" si="0"/>
        <v>8</v>
      </c>
      <c r="AG1276" s="40">
        <f t="shared" si="1"/>
        <v>5</v>
      </c>
      <c r="AH1276" s="40" t="str">
        <f t="shared" si="2"/>
        <v>56929210685</v>
      </c>
      <c r="AI1276" s="44">
        <f t="shared" si="3"/>
        <v>2010000</v>
      </c>
      <c r="AJ1276" s="47">
        <f>IF(AD1276&lt;10000,IFERROR(VLOOKUP(AH1276,'BK06'!$X$9:$Y$1196,2,0),""),AD1276)</f>
        <v>2010000</v>
      </c>
      <c r="AK1276" s="49">
        <f>IFERROR(VLOOKUP(AH1276,'BK06'!$X$9:$Z$1164,3,0),"")</f>
        <v>0</v>
      </c>
      <c r="AL1276" s="40"/>
      <c r="AM1276" s="51" t="str">
        <f t="shared" si="20"/>
        <v>QK co HDBH so 569292106 can phai dong phi 2010000d vao ngay 8/5. Vui long lien he TVV de duoc ho tro thu phi!</v>
      </c>
      <c r="AN1276" s="54" t="str">
        <f t="shared" si="19"/>
        <v>01662368338</v>
      </c>
    </row>
    <row r="1277" spans="1:40" ht="13.5" customHeight="1">
      <c r="A1277" s="25">
        <v>1272</v>
      </c>
      <c r="B1277" s="28" t="s">
        <v>74</v>
      </c>
      <c r="C1277" s="28"/>
      <c r="D1277" s="32" t="s">
        <v>11012</v>
      </c>
      <c r="E1277" s="28" t="s">
        <v>114</v>
      </c>
      <c r="F1277" s="32" t="s">
        <v>11013</v>
      </c>
      <c r="G1277" s="28" t="s">
        <v>115</v>
      </c>
      <c r="H1277" s="32" t="s">
        <v>11014</v>
      </c>
      <c r="I1277" s="28" t="s">
        <v>116</v>
      </c>
      <c r="J1277" s="32" t="s">
        <v>3461</v>
      </c>
      <c r="K1277" s="28" t="s">
        <v>3460</v>
      </c>
      <c r="L1277" s="28" t="s">
        <v>89</v>
      </c>
      <c r="M1277" s="34">
        <v>43223</v>
      </c>
      <c r="N1277" s="34"/>
      <c r="O1277" s="28" t="s">
        <v>3464</v>
      </c>
      <c r="P1277" s="28" t="s">
        <v>3460</v>
      </c>
      <c r="Q1277" s="28" t="s">
        <v>9991</v>
      </c>
      <c r="R1277" s="28" t="s">
        <v>5360</v>
      </c>
      <c r="S1277" s="28"/>
      <c r="T1277" s="28" t="s">
        <v>11055</v>
      </c>
      <c r="U1277" s="28" t="s">
        <v>3463</v>
      </c>
      <c r="V1277" s="28"/>
      <c r="W1277" s="34">
        <v>43602</v>
      </c>
      <c r="X1277" s="34">
        <v>43967</v>
      </c>
      <c r="Y1277" s="36">
        <v>12022640</v>
      </c>
      <c r="Z1277" s="36">
        <v>12022640</v>
      </c>
      <c r="AA1277" s="34">
        <v>43601</v>
      </c>
      <c r="AB1277" s="32"/>
      <c r="AC1277" s="36">
        <v>12022640</v>
      </c>
      <c r="AD1277" s="36"/>
      <c r="AE1277" s="28" t="s">
        <v>95</v>
      </c>
      <c r="AF1277" s="40">
        <f t="shared" si="0"/>
        <v>17</v>
      </c>
      <c r="AG1277" s="40">
        <f t="shared" si="1"/>
        <v>5</v>
      </c>
      <c r="AH1277" s="40" t="str">
        <f t="shared" si="2"/>
        <v>569239076175</v>
      </c>
      <c r="AI1277" s="44">
        <f t="shared" si="3"/>
        <v>12022640</v>
      </c>
      <c r="AJ1277" s="47">
        <f>IF(AD1277&lt;10000,IFERROR(VLOOKUP(AH1277,'BK06'!$X$9:$Y$1196,2,0),""),AD1277)</f>
        <v>12022640</v>
      </c>
      <c r="AK1277" s="49">
        <f>IFERROR(VLOOKUP(AH1277,'BK06'!$X$9:$Z$1164,3,0),"")</f>
        <v>0</v>
      </c>
      <c r="AL1277" s="40"/>
      <c r="AM1277" s="51" t="str">
        <f t="shared" si="20"/>
        <v>QK co HDBH so 569239076 can phai dong phi 12022640d vao ngay 17/5. Vui long lien he TVV de duoc ho tro thu phi!</v>
      </c>
      <c r="AN1277" s="54" t="str">
        <f t="shared" si="19"/>
        <v>03596191690358900133</v>
      </c>
    </row>
    <row r="1278" spans="1:40" ht="13.5" customHeight="1">
      <c r="A1278" s="25">
        <v>1273</v>
      </c>
      <c r="B1278" s="28" t="s">
        <v>74</v>
      </c>
      <c r="C1278" s="28"/>
      <c r="D1278" s="32" t="s">
        <v>11012</v>
      </c>
      <c r="E1278" s="28" t="s">
        <v>114</v>
      </c>
      <c r="F1278" s="32" t="s">
        <v>11013</v>
      </c>
      <c r="G1278" s="28" t="s">
        <v>115</v>
      </c>
      <c r="H1278" s="32" t="s">
        <v>11014</v>
      </c>
      <c r="I1278" s="28" t="s">
        <v>116</v>
      </c>
      <c r="J1278" s="32" t="s">
        <v>752</v>
      </c>
      <c r="K1278" s="28" t="s">
        <v>751</v>
      </c>
      <c r="L1278" s="28" t="s">
        <v>89</v>
      </c>
      <c r="M1278" s="34">
        <v>43236</v>
      </c>
      <c r="N1278" s="34"/>
      <c r="O1278" s="28" t="s">
        <v>755</v>
      </c>
      <c r="P1278" s="28" t="s">
        <v>751</v>
      </c>
      <c r="Q1278" s="28" t="s">
        <v>8543</v>
      </c>
      <c r="R1278" s="28"/>
      <c r="S1278" s="28" t="s">
        <v>8450</v>
      </c>
      <c r="T1278" s="28" t="s">
        <v>11056</v>
      </c>
      <c r="U1278" s="28" t="s">
        <v>754</v>
      </c>
      <c r="V1278" s="28"/>
      <c r="W1278" s="34">
        <v>43613</v>
      </c>
      <c r="X1278" s="34">
        <v>43978</v>
      </c>
      <c r="Y1278" s="36">
        <v>10011320</v>
      </c>
      <c r="Z1278" s="36">
        <v>10011320</v>
      </c>
      <c r="AA1278" s="34">
        <v>43606</v>
      </c>
      <c r="AB1278" s="32"/>
      <c r="AC1278" s="36">
        <v>10011320</v>
      </c>
      <c r="AD1278" s="36"/>
      <c r="AE1278" s="28" t="s">
        <v>95</v>
      </c>
      <c r="AF1278" s="40">
        <f t="shared" si="0"/>
        <v>28</v>
      </c>
      <c r="AG1278" s="40">
        <f t="shared" si="1"/>
        <v>5</v>
      </c>
      <c r="AH1278" s="40" t="str">
        <f t="shared" si="2"/>
        <v>569247083285</v>
      </c>
      <c r="AI1278" s="44">
        <f t="shared" si="3"/>
        <v>10011320</v>
      </c>
      <c r="AJ1278" s="47">
        <f>IF(AD1278&lt;10000,IFERROR(VLOOKUP(AH1278,'BK06'!$X$9:$Y$1196,2,0),""),AD1278)</f>
        <v>10011320</v>
      </c>
      <c r="AK1278" s="49" t="str">
        <f>IFERROR(VLOOKUP(AH1278,'BK06'!$X$9:$Z$1164,3,0),"")</f>
        <v>AC/018P-0349730</v>
      </c>
      <c r="AL1278" s="40"/>
      <c r="AM1278" s="51" t="str">
        <f t="shared" si="20"/>
        <v>QK co HDBH so 569247083 can phai dong phi 10011320d vao ngay 28/5. Vui long lien he TVV de duoc ho tro thu phi!</v>
      </c>
      <c r="AN1278" s="54" t="str">
        <f t="shared" si="19"/>
        <v>09695487150945687026</v>
      </c>
    </row>
    <row r="1279" spans="1:40" ht="13.5" customHeight="1">
      <c r="A1279" s="25">
        <v>1274</v>
      </c>
      <c r="B1279" s="28" t="s">
        <v>74</v>
      </c>
      <c r="C1279" s="28"/>
      <c r="D1279" s="32" t="s">
        <v>11012</v>
      </c>
      <c r="E1279" s="28" t="s">
        <v>114</v>
      </c>
      <c r="F1279" s="32" t="s">
        <v>11013</v>
      </c>
      <c r="G1279" s="28" t="s">
        <v>115</v>
      </c>
      <c r="H1279" s="32" t="s">
        <v>11014</v>
      </c>
      <c r="I1279" s="28" t="s">
        <v>116</v>
      </c>
      <c r="J1279" s="32" t="s">
        <v>758</v>
      </c>
      <c r="K1279" s="28" t="s">
        <v>757</v>
      </c>
      <c r="L1279" s="28" t="s">
        <v>89</v>
      </c>
      <c r="M1279" s="34">
        <v>43236</v>
      </c>
      <c r="N1279" s="34"/>
      <c r="O1279" s="28" t="s">
        <v>761</v>
      </c>
      <c r="P1279" s="28" t="s">
        <v>762</v>
      </c>
      <c r="Q1279" s="28" t="s">
        <v>11057</v>
      </c>
      <c r="R1279" s="28"/>
      <c r="S1279" s="28"/>
      <c r="T1279" s="28" t="s">
        <v>11058</v>
      </c>
      <c r="U1279" s="28" t="s">
        <v>760</v>
      </c>
      <c r="V1279" s="28"/>
      <c r="W1279" s="34">
        <v>43614</v>
      </c>
      <c r="X1279" s="34">
        <v>43979</v>
      </c>
      <c r="Y1279" s="36">
        <v>12019244</v>
      </c>
      <c r="Z1279" s="36">
        <v>12019244</v>
      </c>
      <c r="AA1279" s="34">
        <v>43598</v>
      </c>
      <c r="AB1279" s="32"/>
      <c r="AC1279" s="36">
        <v>12019244</v>
      </c>
      <c r="AD1279" s="36"/>
      <c r="AE1279" s="28" t="s">
        <v>95</v>
      </c>
      <c r="AF1279" s="40">
        <f t="shared" si="0"/>
        <v>29</v>
      </c>
      <c r="AG1279" s="40">
        <f t="shared" si="1"/>
        <v>5</v>
      </c>
      <c r="AH1279" s="40" t="str">
        <f t="shared" si="2"/>
        <v>569250015295</v>
      </c>
      <c r="AI1279" s="44">
        <f t="shared" si="3"/>
        <v>12019244</v>
      </c>
      <c r="AJ1279" s="47">
        <f>IF(AD1279&lt;10000,IFERROR(VLOOKUP(AH1279,'BK06'!$X$9:$Y$1196,2,0),""),AD1279)</f>
        <v>12019244</v>
      </c>
      <c r="AK1279" s="49" t="str">
        <f>IFERROR(VLOOKUP(AH1279,'BK06'!$X$9:$Z$1164,3,0),"")</f>
        <v>AC/018P-0349731</v>
      </c>
      <c r="AL1279" s="40"/>
      <c r="AM1279" s="51" t="str">
        <f t="shared" si="20"/>
        <v>QK co HDBH so 569250015 can phai dong phi 12019244d vao ngay 29/5. Vui long lien he TVV de duoc ho tro thu phi!</v>
      </c>
      <c r="AN1279" s="54" t="str">
        <f t="shared" si="19"/>
        <v>01667803222</v>
      </c>
    </row>
    <row r="1280" spans="1:40" ht="13.5" customHeight="1">
      <c r="A1280" s="25">
        <v>1275</v>
      </c>
      <c r="B1280" s="28" t="s">
        <v>74</v>
      </c>
      <c r="C1280" s="28"/>
      <c r="D1280" s="32" t="s">
        <v>11012</v>
      </c>
      <c r="E1280" s="28" t="s">
        <v>114</v>
      </c>
      <c r="F1280" s="32" t="s">
        <v>11013</v>
      </c>
      <c r="G1280" s="28" t="s">
        <v>115</v>
      </c>
      <c r="H1280" s="32" t="s">
        <v>11014</v>
      </c>
      <c r="I1280" s="28" t="s">
        <v>116</v>
      </c>
      <c r="J1280" s="32" t="s">
        <v>768</v>
      </c>
      <c r="K1280" s="28" t="s">
        <v>767</v>
      </c>
      <c r="L1280" s="28" t="s">
        <v>89</v>
      </c>
      <c r="M1280" s="34">
        <v>43236</v>
      </c>
      <c r="N1280" s="34"/>
      <c r="O1280" s="28" t="s">
        <v>771</v>
      </c>
      <c r="P1280" s="28" t="s">
        <v>767</v>
      </c>
      <c r="Q1280" s="28" t="s">
        <v>11059</v>
      </c>
      <c r="R1280" s="28" t="s">
        <v>7537</v>
      </c>
      <c r="S1280" s="28"/>
      <c r="T1280" s="28"/>
      <c r="U1280" s="28" t="s">
        <v>769</v>
      </c>
      <c r="V1280" s="28"/>
      <c r="W1280" s="34">
        <v>43610</v>
      </c>
      <c r="X1280" s="34">
        <v>43975</v>
      </c>
      <c r="Y1280" s="36">
        <v>12056600</v>
      </c>
      <c r="Z1280" s="36"/>
      <c r="AA1280" s="34"/>
      <c r="AB1280" s="32"/>
      <c r="AC1280" s="36"/>
      <c r="AD1280" s="36"/>
      <c r="AE1280" s="28" t="s">
        <v>180</v>
      </c>
      <c r="AF1280" s="40">
        <f t="shared" si="0"/>
        <v>25</v>
      </c>
      <c r="AG1280" s="40">
        <f t="shared" si="1"/>
        <v>5</v>
      </c>
      <c r="AH1280" s="40" t="str">
        <f t="shared" si="2"/>
        <v>05708700001215255</v>
      </c>
      <c r="AI1280" s="44">
        <f t="shared" si="3"/>
        <v>12056600</v>
      </c>
      <c r="AJ1280" s="47">
        <f>IF(AD1280&lt;10000,IFERROR(VLOOKUP(AH1280,'BK06'!$X$9:$Y$1196,2,0),""),AD1280)</f>
        <v>12056600</v>
      </c>
      <c r="AK1280" s="49" t="str">
        <f>IFERROR(VLOOKUP(AH1280,'BK06'!$X$9:$Z$1164,3,0),"")</f>
        <v>AC/018P-0349732</v>
      </c>
      <c r="AL1280" s="40"/>
      <c r="AM1280" s="51" t="str">
        <f t="shared" si="20"/>
        <v>QK co HDBH so 05708700001215 can phai dong phi 12056600d vao ngay 25/5. Vui long lien he TVV de duoc ho tro thu phi!</v>
      </c>
      <c r="AN1280" s="54" t="str">
        <f t="shared" si="19"/>
        <v>0986160333</v>
      </c>
    </row>
    <row r="1281" spans="1:40" ht="13.5" customHeight="1">
      <c r="A1281" s="25">
        <v>1276</v>
      </c>
      <c r="B1281" s="28" t="s">
        <v>74</v>
      </c>
      <c r="C1281" s="28"/>
      <c r="D1281" s="32" t="s">
        <v>11012</v>
      </c>
      <c r="E1281" s="28" t="s">
        <v>114</v>
      </c>
      <c r="F1281" s="32" t="s">
        <v>11013</v>
      </c>
      <c r="G1281" s="28" t="s">
        <v>115</v>
      </c>
      <c r="H1281" s="32" t="s">
        <v>11014</v>
      </c>
      <c r="I1281" s="28" t="s">
        <v>116</v>
      </c>
      <c r="J1281" s="32" t="s">
        <v>4709</v>
      </c>
      <c r="K1281" s="28" t="s">
        <v>4710</v>
      </c>
      <c r="L1281" s="28" t="s">
        <v>89</v>
      </c>
      <c r="M1281" s="34">
        <v>43320</v>
      </c>
      <c r="N1281" s="34"/>
      <c r="O1281" s="28" t="s">
        <v>11060</v>
      </c>
      <c r="P1281" s="28" t="s">
        <v>11061</v>
      </c>
      <c r="Q1281" s="28" t="s">
        <v>11062</v>
      </c>
      <c r="R1281" s="28"/>
      <c r="S1281" s="28"/>
      <c r="T1281" s="28" t="s">
        <v>11063</v>
      </c>
      <c r="U1281" s="28" t="s">
        <v>11064</v>
      </c>
      <c r="V1281" s="28"/>
      <c r="W1281" s="34">
        <v>43559</v>
      </c>
      <c r="X1281" s="34">
        <v>43741</v>
      </c>
      <c r="Y1281" s="36">
        <v>4006000</v>
      </c>
      <c r="Z1281" s="36"/>
      <c r="AA1281" s="34"/>
      <c r="AB1281" s="32"/>
      <c r="AC1281" s="36">
        <v>4006000</v>
      </c>
      <c r="AD1281" s="36"/>
      <c r="AE1281" s="28" t="s">
        <v>95</v>
      </c>
      <c r="AF1281" s="40">
        <f t="shared" si="0"/>
        <v>4</v>
      </c>
      <c r="AG1281" s="40">
        <f t="shared" si="1"/>
        <v>4</v>
      </c>
      <c r="AH1281" s="40" t="str">
        <f t="shared" si="2"/>
        <v>56933473744</v>
      </c>
      <c r="AI1281" s="44">
        <f t="shared" si="3"/>
        <v>4006000</v>
      </c>
      <c r="AJ1281" s="47" t="str">
        <f>IF(AD1281&lt;10000,IFERROR(VLOOKUP(AH1281,'BK06'!$X$9:$Y$1196,2,0),""),AD1281)</f>
        <v/>
      </c>
      <c r="AK1281" s="49" t="str">
        <f>IFERROR(VLOOKUP(AH1281,'BK06'!$X$9:$Z$1164,3,0),"")</f>
        <v/>
      </c>
      <c r="AL1281" s="40"/>
      <c r="AM1281" s="51" t="str">
        <f t="shared" si="20"/>
        <v>QK co HDBH so 569334737 can phai dong phi 4006000d vao ngay 4/4. Vui long lien he TVV de duoc ho tro thu phi!</v>
      </c>
      <c r="AN1281" s="54" t="str">
        <f t="shared" si="19"/>
        <v>0978182185</v>
      </c>
    </row>
    <row r="1282" spans="1:40" ht="13.5" customHeight="1">
      <c r="A1282" s="25">
        <v>1277</v>
      </c>
      <c r="B1282" s="28" t="s">
        <v>74</v>
      </c>
      <c r="C1282" s="28"/>
      <c r="D1282" s="32" t="s">
        <v>11012</v>
      </c>
      <c r="E1282" s="28" t="s">
        <v>114</v>
      </c>
      <c r="F1282" s="32" t="s">
        <v>11013</v>
      </c>
      <c r="G1282" s="28" t="s">
        <v>115</v>
      </c>
      <c r="H1282" s="32" t="s">
        <v>11014</v>
      </c>
      <c r="I1282" s="28" t="s">
        <v>116</v>
      </c>
      <c r="J1282" s="32" t="s">
        <v>783</v>
      </c>
      <c r="K1282" s="28" t="s">
        <v>782</v>
      </c>
      <c r="L1282" s="28" t="s">
        <v>89</v>
      </c>
      <c r="M1282" s="34">
        <v>41351</v>
      </c>
      <c r="N1282" s="34"/>
      <c r="O1282" s="28" t="s">
        <v>793</v>
      </c>
      <c r="P1282" s="28" t="s">
        <v>794</v>
      </c>
      <c r="Q1282" s="28" t="s">
        <v>11065</v>
      </c>
      <c r="R1282" s="28"/>
      <c r="S1282" s="28"/>
      <c r="T1282" s="28" t="s">
        <v>11066</v>
      </c>
      <c r="U1282" s="28" t="s">
        <v>792</v>
      </c>
      <c r="V1282" s="28"/>
      <c r="W1282" s="34">
        <v>43592</v>
      </c>
      <c r="X1282" s="34">
        <v>43622</v>
      </c>
      <c r="Y1282" s="36">
        <v>1000000</v>
      </c>
      <c r="Z1282" s="36">
        <v>1000000</v>
      </c>
      <c r="AA1282" s="34">
        <v>43602</v>
      </c>
      <c r="AB1282" s="32"/>
      <c r="AC1282" s="36">
        <v>1000000</v>
      </c>
      <c r="AD1282" s="36"/>
      <c r="AE1282" s="28" t="s">
        <v>95</v>
      </c>
      <c r="AF1282" s="40">
        <f t="shared" si="0"/>
        <v>7</v>
      </c>
      <c r="AG1282" s="40">
        <f t="shared" si="1"/>
        <v>5</v>
      </c>
      <c r="AH1282" s="40" t="str">
        <f t="shared" si="2"/>
        <v>56920512775</v>
      </c>
      <c r="AI1282" s="44">
        <f t="shared" si="3"/>
        <v>1000000</v>
      </c>
      <c r="AJ1282" s="47">
        <f>IF(AD1282&lt;10000,IFERROR(VLOOKUP(AH1282,'BK06'!$X$9:$Y$1196,2,0),""),AD1282)</f>
        <v>1000000</v>
      </c>
      <c r="AK1282" s="49" t="str">
        <f>IFERROR(VLOOKUP(AH1282,'BK06'!$X$9:$Z$1164,3,0),"")</f>
        <v>AC/018P-0349738</v>
      </c>
      <c r="AL1282" s="40"/>
      <c r="AM1282" s="51" t="str">
        <f t="shared" si="20"/>
        <v>QK co HDBH so 569205127 can phai dong phi 1000000d vao ngay 7/5. Vui long lien he TVV de duoc ho tro thu phi!</v>
      </c>
      <c r="AN1282" s="54" t="str">
        <f t="shared" si="19"/>
        <v>0962055788</v>
      </c>
    </row>
    <row r="1283" spans="1:40" ht="13.5" customHeight="1">
      <c r="A1283" s="25">
        <v>1278</v>
      </c>
      <c r="B1283" s="28" t="s">
        <v>74</v>
      </c>
      <c r="C1283" s="28"/>
      <c r="D1283" s="32" t="s">
        <v>11012</v>
      </c>
      <c r="E1283" s="28" t="s">
        <v>114</v>
      </c>
      <c r="F1283" s="32" t="s">
        <v>11013</v>
      </c>
      <c r="G1283" s="28" t="s">
        <v>115</v>
      </c>
      <c r="H1283" s="32" t="s">
        <v>11014</v>
      </c>
      <c r="I1283" s="28" t="s">
        <v>116</v>
      </c>
      <c r="J1283" s="32" t="s">
        <v>783</v>
      </c>
      <c r="K1283" s="28" t="s">
        <v>782</v>
      </c>
      <c r="L1283" s="28" t="s">
        <v>89</v>
      </c>
      <c r="M1283" s="34">
        <v>41351</v>
      </c>
      <c r="N1283" s="34"/>
      <c r="O1283" s="28" t="s">
        <v>786</v>
      </c>
      <c r="P1283" s="28" t="s">
        <v>787</v>
      </c>
      <c r="Q1283" s="28" t="s">
        <v>11067</v>
      </c>
      <c r="R1283" s="28"/>
      <c r="S1283" s="28"/>
      <c r="T1283" s="28" t="s">
        <v>11066</v>
      </c>
      <c r="U1283" s="28" t="s">
        <v>785</v>
      </c>
      <c r="V1283" s="28"/>
      <c r="W1283" s="34">
        <v>43592</v>
      </c>
      <c r="X1283" s="34">
        <v>43622</v>
      </c>
      <c r="Y1283" s="36">
        <v>1026000</v>
      </c>
      <c r="Z1283" s="36">
        <v>1026000</v>
      </c>
      <c r="AA1283" s="34">
        <v>43602</v>
      </c>
      <c r="AB1283" s="32"/>
      <c r="AC1283" s="36">
        <v>1026000</v>
      </c>
      <c r="AD1283" s="36"/>
      <c r="AE1283" s="28" t="s">
        <v>95</v>
      </c>
      <c r="AF1283" s="40">
        <f t="shared" si="0"/>
        <v>7</v>
      </c>
      <c r="AG1283" s="40">
        <f t="shared" si="1"/>
        <v>5</v>
      </c>
      <c r="AH1283" s="40" t="str">
        <f t="shared" si="2"/>
        <v>56920423675</v>
      </c>
      <c r="AI1283" s="44">
        <f t="shared" si="3"/>
        <v>1026000</v>
      </c>
      <c r="AJ1283" s="47">
        <f>IF(AD1283&lt;10000,IFERROR(VLOOKUP(AH1283,'BK06'!$X$9:$Y$1196,2,0),""),AD1283)</f>
        <v>1026000</v>
      </c>
      <c r="AK1283" s="49" t="str">
        <f>IFERROR(VLOOKUP(AH1283,'BK06'!$X$9:$Z$1164,3,0),"")</f>
        <v>AC/018P-0349737</v>
      </c>
      <c r="AL1283" s="40"/>
      <c r="AM1283" s="51" t="str">
        <f t="shared" si="20"/>
        <v>QK co HDBH so 569204236 can phai dong phi 1026000d vao ngay 7/5. Vui long lien he TVV de duoc ho tro thu phi!</v>
      </c>
      <c r="AN1283" s="54" t="str">
        <f t="shared" si="19"/>
        <v>0962055788</v>
      </c>
    </row>
    <row r="1284" spans="1:40" ht="13.5" customHeight="1">
      <c r="A1284" s="25">
        <v>1279</v>
      </c>
      <c r="B1284" s="28" t="s">
        <v>74</v>
      </c>
      <c r="C1284" s="28"/>
      <c r="D1284" s="32" t="s">
        <v>11012</v>
      </c>
      <c r="E1284" s="28" t="s">
        <v>114</v>
      </c>
      <c r="F1284" s="32" t="s">
        <v>11013</v>
      </c>
      <c r="G1284" s="28" t="s">
        <v>115</v>
      </c>
      <c r="H1284" s="32" t="s">
        <v>11014</v>
      </c>
      <c r="I1284" s="28" t="s">
        <v>116</v>
      </c>
      <c r="J1284" s="32" t="s">
        <v>4777</v>
      </c>
      <c r="K1284" s="28" t="s">
        <v>4778</v>
      </c>
      <c r="L1284" s="28" t="s">
        <v>89</v>
      </c>
      <c r="M1284" s="34">
        <v>41404</v>
      </c>
      <c r="N1284" s="34"/>
      <c r="O1284" s="28" t="s">
        <v>11068</v>
      </c>
      <c r="P1284" s="28" t="s">
        <v>11069</v>
      </c>
      <c r="Q1284" s="28" t="s">
        <v>11070</v>
      </c>
      <c r="R1284" s="28"/>
      <c r="S1284" s="28"/>
      <c r="T1284" s="28" t="s">
        <v>11071</v>
      </c>
      <c r="U1284" s="28" t="s">
        <v>11072</v>
      </c>
      <c r="V1284" s="28"/>
      <c r="W1284" s="34">
        <v>43591</v>
      </c>
      <c r="X1284" s="34">
        <v>43682</v>
      </c>
      <c r="Y1284" s="36">
        <v>2569155</v>
      </c>
      <c r="Z1284" s="36"/>
      <c r="AA1284" s="34"/>
      <c r="AB1284" s="32"/>
      <c r="AC1284" s="36">
        <v>2569155</v>
      </c>
      <c r="AD1284" s="36"/>
      <c r="AE1284" s="28" t="s">
        <v>95</v>
      </c>
      <c r="AF1284" s="40">
        <f t="shared" si="0"/>
        <v>6</v>
      </c>
      <c r="AG1284" s="40">
        <f t="shared" si="1"/>
        <v>5</v>
      </c>
      <c r="AH1284" s="40" t="str">
        <f t="shared" si="2"/>
        <v>56919261565</v>
      </c>
      <c r="AI1284" s="44">
        <f t="shared" si="3"/>
        <v>2569155</v>
      </c>
      <c r="AJ1284" s="47" t="str">
        <f>IF(AD1284&lt;10000,IFERROR(VLOOKUP(AH1284,'BK06'!$X$9:$Y$1196,2,0),""),AD1284)</f>
        <v/>
      </c>
      <c r="AK1284" s="49" t="str">
        <f>IFERROR(VLOOKUP(AH1284,'BK06'!$X$9:$Z$1164,3,0),"")</f>
        <v/>
      </c>
      <c r="AL1284" s="40"/>
      <c r="AM1284" s="51" t="str">
        <f t="shared" si="20"/>
        <v>QK co HDBH so 569192615 can phai dong phi 2569155d vao ngay 6/5. Vui long lien he TVV de duoc ho tro thu phi!</v>
      </c>
      <c r="AN1284" s="54" t="str">
        <f t="shared" si="19"/>
        <v>0982160623</v>
      </c>
    </row>
    <row r="1285" spans="1:40" ht="13.5" customHeight="1">
      <c r="A1285" s="25">
        <v>1280</v>
      </c>
      <c r="B1285" s="28" t="s">
        <v>74</v>
      </c>
      <c r="C1285" s="28"/>
      <c r="D1285" s="32" t="s">
        <v>11012</v>
      </c>
      <c r="E1285" s="28" t="s">
        <v>114</v>
      </c>
      <c r="F1285" s="32" t="s">
        <v>11013</v>
      </c>
      <c r="G1285" s="28" t="s">
        <v>115</v>
      </c>
      <c r="H1285" s="32" t="s">
        <v>11014</v>
      </c>
      <c r="I1285" s="28" t="s">
        <v>116</v>
      </c>
      <c r="J1285" s="32" t="s">
        <v>4777</v>
      </c>
      <c r="K1285" s="28" t="s">
        <v>4778</v>
      </c>
      <c r="L1285" s="28" t="s">
        <v>89</v>
      </c>
      <c r="M1285" s="34">
        <v>41404</v>
      </c>
      <c r="N1285" s="34"/>
      <c r="O1285" s="28" t="s">
        <v>11073</v>
      </c>
      <c r="P1285" s="28" t="s">
        <v>11074</v>
      </c>
      <c r="Q1285" s="28" t="s">
        <v>10066</v>
      </c>
      <c r="R1285" s="28"/>
      <c r="S1285" s="28"/>
      <c r="T1285" s="28" t="s">
        <v>11075</v>
      </c>
      <c r="U1285" s="28" t="s">
        <v>11076</v>
      </c>
      <c r="V1285" s="28"/>
      <c r="W1285" s="34">
        <v>43605</v>
      </c>
      <c r="X1285" s="34">
        <v>43970</v>
      </c>
      <c r="Y1285" s="36">
        <v>4135520</v>
      </c>
      <c r="Z1285" s="36"/>
      <c r="AA1285" s="34"/>
      <c r="AB1285" s="32"/>
      <c r="AC1285" s="36">
        <v>4135520</v>
      </c>
      <c r="AD1285" s="36"/>
      <c r="AE1285" s="28" t="s">
        <v>95</v>
      </c>
      <c r="AF1285" s="40">
        <f t="shared" si="0"/>
        <v>20</v>
      </c>
      <c r="AG1285" s="40">
        <f t="shared" si="1"/>
        <v>5</v>
      </c>
      <c r="AH1285" s="40" t="str">
        <f t="shared" si="2"/>
        <v>568238608205</v>
      </c>
      <c r="AI1285" s="44">
        <f t="shared" si="3"/>
        <v>4135520</v>
      </c>
      <c r="AJ1285" s="47" t="str">
        <f>IF(AD1285&lt;10000,IFERROR(VLOOKUP(AH1285,'BK06'!$X$9:$Y$1196,2,0),""),AD1285)</f>
        <v/>
      </c>
      <c r="AK1285" s="49" t="str">
        <f>IFERROR(VLOOKUP(AH1285,'BK06'!$X$9:$Z$1164,3,0),"")</f>
        <v/>
      </c>
      <c r="AL1285" s="40"/>
      <c r="AM1285" s="51" t="str">
        <f t="shared" si="20"/>
        <v>QK co HDBH so 568238608 can phai dong phi 4135520d vao ngay 20/5. Vui long lien he TVV de duoc ho tro thu phi!</v>
      </c>
      <c r="AN1285" s="54" t="str">
        <f t="shared" si="19"/>
        <v>01666681072</v>
      </c>
    </row>
    <row r="1286" spans="1:40" ht="13.5" customHeight="1">
      <c r="A1286" s="25">
        <v>1281</v>
      </c>
      <c r="B1286" s="28" t="s">
        <v>74</v>
      </c>
      <c r="C1286" s="28"/>
      <c r="D1286" s="32" t="s">
        <v>11012</v>
      </c>
      <c r="E1286" s="28" t="s">
        <v>114</v>
      </c>
      <c r="F1286" s="32" t="s">
        <v>11013</v>
      </c>
      <c r="G1286" s="28" t="s">
        <v>115</v>
      </c>
      <c r="H1286" s="32" t="s">
        <v>11014</v>
      </c>
      <c r="I1286" s="28" t="s">
        <v>116</v>
      </c>
      <c r="J1286" s="32" t="s">
        <v>4777</v>
      </c>
      <c r="K1286" s="28" t="s">
        <v>4778</v>
      </c>
      <c r="L1286" s="28" t="s">
        <v>89</v>
      </c>
      <c r="M1286" s="34">
        <v>41404</v>
      </c>
      <c r="N1286" s="34"/>
      <c r="O1286" s="28" t="s">
        <v>11077</v>
      </c>
      <c r="P1286" s="28" t="s">
        <v>249</v>
      </c>
      <c r="Q1286" s="28" t="s">
        <v>8739</v>
      </c>
      <c r="R1286" s="28"/>
      <c r="S1286" s="28"/>
      <c r="T1286" s="28" t="s">
        <v>11078</v>
      </c>
      <c r="U1286" s="28" t="s">
        <v>11079</v>
      </c>
      <c r="V1286" s="28"/>
      <c r="W1286" s="34">
        <v>43613</v>
      </c>
      <c r="X1286" s="34">
        <v>43704</v>
      </c>
      <c r="Y1286" s="36">
        <v>1532984</v>
      </c>
      <c r="Z1286" s="36"/>
      <c r="AA1286" s="34"/>
      <c r="AB1286" s="32"/>
      <c r="AC1286" s="36"/>
      <c r="AD1286" s="36"/>
      <c r="AE1286" s="28" t="s">
        <v>95</v>
      </c>
      <c r="AF1286" s="40">
        <f t="shared" si="0"/>
        <v>28</v>
      </c>
      <c r="AG1286" s="40">
        <f t="shared" si="1"/>
        <v>5</v>
      </c>
      <c r="AH1286" s="40" t="str">
        <f t="shared" si="2"/>
        <v>568242759285</v>
      </c>
      <c r="AI1286" s="44" t="str">
        <f t="shared" si="3"/>
        <v/>
      </c>
      <c r="AJ1286" s="47" t="str">
        <f>IF(AD1286&lt;10000,IFERROR(VLOOKUP(AH1286,'BK06'!$X$9:$Y$1196,2,0),""),AD1286)</f>
        <v/>
      </c>
      <c r="AK1286" s="49" t="str">
        <f>IFERROR(VLOOKUP(AH1286,'BK06'!$X$9:$Z$1164,3,0),"")</f>
        <v/>
      </c>
      <c r="AL1286" s="40"/>
      <c r="AM1286" s="51" t="str">
        <f t="shared" si="20"/>
        <v>QK co HDBH so 568242759 can phai dong phi 1532984d vao ngay 28/5. Vui long lien he TVV de duoc ho tro thu phi!</v>
      </c>
      <c r="AN1286" s="54" t="str">
        <f t="shared" si="19"/>
        <v>0984 478 981</v>
      </c>
    </row>
    <row r="1287" spans="1:40" ht="13.5" customHeight="1">
      <c r="A1287" s="25">
        <v>1282</v>
      </c>
      <c r="B1287" s="28" t="s">
        <v>74</v>
      </c>
      <c r="C1287" s="28"/>
      <c r="D1287" s="32" t="s">
        <v>11012</v>
      </c>
      <c r="E1287" s="28" t="s">
        <v>114</v>
      </c>
      <c r="F1287" s="32" t="s">
        <v>11013</v>
      </c>
      <c r="G1287" s="28" t="s">
        <v>115</v>
      </c>
      <c r="H1287" s="32" t="s">
        <v>11014</v>
      </c>
      <c r="I1287" s="28" t="s">
        <v>116</v>
      </c>
      <c r="J1287" s="32" t="s">
        <v>4777</v>
      </c>
      <c r="K1287" s="28" t="s">
        <v>4778</v>
      </c>
      <c r="L1287" s="28" t="s">
        <v>89</v>
      </c>
      <c r="M1287" s="34">
        <v>41404</v>
      </c>
      <c r="N1287" s="34"/>
      <c r="O1287" s="28" t="s">
        <v>11080</v>
      </c>
      <c r="P1287" s="28" t="s">
        <v>11081</v>
      </c>
      <c r="Q1287" s="28" t="s">
        <v>10066</v>
      </c>
      <c r="R1287" s="28"/>
      <c r="S1287" s="28"/>
      <c r="T1287" s="28" t="s">
        <v>11082</v>
      </c>
      <c r="U1287" s="28" t="s">
        <v>11083</v>
      </c>
      <c r="V1287" s="28"/>
      <c r="W1287" s="34">
        <v>43613</v>
      </c>
      <c r="X1287" s="34">
        <v>43704</v>
      </c>
      <c r="Y1287" s="36">
        <v>1557501</v>
      </c>
      <c r="Z1287" s="36"/>
      <c r="AA1287" s="34"/>
      <c r="AB1287" s="32"/>
      <c r="AC1287" s="36"/>
      <c r="AD1287" s="36"/>
      <c r="AE1287" s="28" t="s">
        <v>95</v>
      </c>
      <c r="AF1287" s="40">
        <f t="shared" si="0"/>
        <v>28</v>
      </c>
      <c r="AG1287" s="40">
        <f t="shared" si="1"/>
        <v>5</v>
      </c>
      <c r="AH1287" s="40" t="str">
        <f t="shared" si="2"/>
        <v>568505680285</v>
      </c>
      <c r="AI1287" s="44" t="str">
        <f t="shared" si="3"/>
        <v/>
      </c>
      <c r="AJ1287" s="47" t="str">
        <f>IF(AD1287&lt;10000,IFERROR(VLOOKUP(AH1287,'BK06'!$X$9:$Y$1196,2,0),""),AD1287)</f>
        <v/>
      </c>
      <c r="AK1287" s="49" t="str">
        <f>IFERROR(VLOOKUP(AH1287,'BK06'!$X$9:$Z$1164,3,0),"")</f>
        <v/>
      </c>
      <c r="AL1287" s="40"/>
      <c r="AM1287" s="51" t="str">
        <f t="shared" si="20"/>
        <v>QK co HDBH so 568505680 can phai dong phi 1557501d vao ngay 28/5. Vui long lien he TVV de duoc ho tro thu phi!</v>
      </c>
      <c r="AN1287" s="54" t="str">
        <f t="shared" si="19"/>
        <v>0978520782</v>
      </c>
    </row>
    <row r="1288" spans="1:40" ht="13.5" customHeight="1">
      <c r="A1288" s="25">
        <v>1283</v>
      </c>
      <c r="B1288" s="28" t="s">
        <v>74</v>
      </c>
      <c r="C1288" s="28"/>
      <c r="D1288" s="32" t="s">
        <v>11012</v>
      </c>
      <c r="E1288" s="28" t="s">
        <v>114</v>
      </c>
      <c r="F1288" s="32" t="s">
        <v>11013</v>
      </c>
      <c r="G1288" s="28" t="s">
        <v>115</v>
      </c>
      <c r="H1288" s="32" t="s">
        <v>11014</v>
      </c>
      <c r="I1288" s="28" t="s">
        <v>116</v>
      </c>
      <c r="J1288" s="32" t="s">
        <v>796</v>
      </c>
      <c r="K1288" s="28" t="s">
        <v>795</v>
      </c>
      <c r="L1288" s="28" t="s">
        <v>89</v>
      </c>
      <c r="M1288" s="34">
        <v>41472</v>
      </c>
      <c r="N1288" s="34"/>
      <c r="O1288" s="28" t="s">
        <v>799</v>
      </c>
      <c r="P1288" s="28" t="s">
        <v>800</v>
      </c>
      <c r="Q1288" s="28" t="s">
        <v>11084</v>
      </c>
      <c r="R1288" s="28"/>
      <c r="S1288" s="28"/>
      <c r="T1288" s="28" t="s">
        <v>11085</v>
      </c>
      <c r="U1288" s="28" t="s">
        <v>798</v>
      </c>
      <c r="V1288" s="28"/>
      <c r="W1288" s="34">
        <v>43597</v>
      </c>
      <c r="X1288" s="34">
        <v>43962</v>
      </c>
      <c r="Y1288" s="36">
        <v>6247820</v>
      </c>
      <c r="Z1288" s="36">
        <v>6247820</v>
      </c>
      <c r="AA1288" s="34">
        <v>43609</v>
      </c>
      <c r="AB1288" s="32"/>
      <c r="AC1288" s="36">
        <v>6247820</v>
      </c>
      <c r="AD1288" s="36"/>
      <c r="AE1288" s="28" t="s">
        <v>95</v>
      </c>
      <c r="AF1288" s="40">
        <f t="shared" si="0"/>
        <v>12</v>
      </c>
      <c r="AG1288" s="40">
        <f t="shared" si="1"/>
        <v>5</v>
      </c>
      <c r="AH1288" s="40" t="str">
        <f t="shared" si="2"/>
        <v>568397688125</v>
      </c>
      <c r="AI1288" s="44">
        <f t="shared" si="3"/>
        <v>6247820</v>
      </c>
      <c r="AJ1288" s="47">
        <f>IF(AD1288&lt;10000,IFERROR(VLOOKUP(AH1288,'BK06'!$X$9:$Y$1196,2,0),""),AD1288)</f>
        <v>6247820</v>
      </c>
      <c r="AK1288" s="49" t="str">
        <f>IFERROR(VLOOKUP(AH1288,'BK06'!$X$9:$Z$1164,3,0),"")</f>
        <v>AC/018P-0349743</v>
      </c>
      <c r="AL1288" s="40"/>
      <c r="AM1288" s="51" t="str">
        <f t="shared" si="20"/>
        <v>QK co HDBH so 568397688 can phai dong phi 6247820d vao ngay 12/5. Vui long lien he TVV de duoc ho tro thu phi!</v>
      </c>
      <c r="AN1288" s="54" t="str">
        <f t="shared" si="19"/>
        <v>01688 854 800</v>
      </c>
    </row>
    <row r="1289" spans="1:40" ht="13.5" customHeight="1">
      <c r="A1289" s="25">
        <v>1284</v>
      </c>
      <c r="B1289" s="28" t="s">
        <v>74</v>
      </c>
      <c r="C1289" s="28"/>
      <c r="D1289" s="32" t="s">
        <v>11012</v>
      </c>
      <c r="E1289" s="28" t="s">
        <v>114</v>
      </c>
      <c r="F1289" s="32" t="s">
        <v>11013</v>
      </c>
      <c r="G1289" s="28" t="s">
        <v>115</v>
      </c>
      <c r="H1289" s="32" t="s">
        <v>11014</v>
      </c>
      <c r="I1289" s="28" t="s">
        <v>116</v>
      </c>
      <c r="J1289" s="32" t="s">
        <v>810</v>
      </c>
      <c r="K1289" s="28" t="s">
        <v>809</v>
      </c>
      <c r="L1289" s="28" t="s">
        <v>89</v>
      </c>
      <c r="M1289" s="34">
        <v>41648</v>
      </c>
      <c r="N1289" s="34"/>
      <c r="O1289" s="28" t="s">
        <v>11086</v>
      </c>
      <c r="P1289" s="28" t="s">
        <v>10729</v>
      </c>
      <c r="Q1289" s="28" t="s">
        <v>10730</v>
      </c>
      <c r="R1289" s="28"/>
      <c r="S1289" s="28"/>
      <c r="T1289" s="28" t="s">
        <v>10731</v>
      </c>
      <c r="U1289" s="28" t="s">
        <v>11087</v>
      </c>
      <c r="V1289" s="28"/>
      <c r="W1289" s="34">
        <v>43590</v>
      </c>
      <c r="X1289" s="34">
        <v>43681</v>
      </c>
      <c r="Y1289" s="36">
        <v>3750000</v>
      </c>
      <c r="Z1289" s="36"/>
      <c r="AA1289" s="34"/>
      <c r="AB1289" s="32"/>
      <c r="AC1289" s="36">
        <v>3750000</v>
      </c>
      <c r="AD1289" s="36"/>
      <c r="AE1289" s="28" t="s">
        <v>95</v>
      </c>
      <c r="AF1289" s="40">
        <f t="shared" si="0"/>
        <v>5</v>
      </c>
      <c r="AG1289" s="40">
        <f t="shared" si="1"/>
        <v>5</v>
      </c>
      <c r="AH1289" s="40" t="str">
        <f t="shared" si="2"/>
        <v>56843997455</v>
      </c>
      <c r="AI1289" s="44">
        <f t="shared" si="3"/>
        <v>3750000</v>
      </c>
      <c r="AJ1289" s="47" t="str">
        <f>IF(AD1289&lt;10000,IFERROR(VLOOKUP(AH1289,'BK06'!$X$9:$Y$1196,2,0),""),AD1289)</f>
        <v/>
      </c>
      <c r="AK1289" s="49" t="str">
        <f>IFERROR(VLOOKUP(AH1289,'BK06'!$X$9:$Z$1164,3,0),"")</f>
        <v/>
      </c>
      <c r="AL1289" s="40"/>
      <c r="AM1289" s="51" t="str">
        <f t="shared" si="20"/>
        <v>QK co HDBH so 568439974 can phai dong phi 3750000d vao ngay 5/5. Vui long lien he TVV de duoc ho tro thu phi!</v>
      </c>
      <c r="AN1289" s="54" t="str">
        <f t="shared" si="19"/>
        <v>01698530938</v>
      </c>
    </row>
    <row r="1290" spans="1:40" ht="13.5" customHeight="1">
      <c r="A1290" s="25">
        <v>1285</v>
      </c>
      <c r="B1290" s="28" t="s">
        <v>74</v>
      </c>
      <c r="C1290" s="28"/>
      <c r="D1290" s="32" t="s">
        <v>11012</v>
      </c>
      <c r="E1290" s="28" t="s">
        <v>114</v>
      </c>
      <c r="F1290" s="32" t="s">
        <v>11013</v>
      </c>
      <c r="G1290" s="28" t="s">
        <v>115</v>
      </c>
      <c r="H1290" s="32" t="s">
        <v>11014</v>
      </c>
      <c r="I1290" s="28" t="s">
        <v>116</v>
      </c>
      <c r="J1290" s="32" t="s">
        <v>810</v>
      </c>
      <c r="K1290" s="28" t="s">
        <v>809</v>
      </c>
      <c r="L1290" s="28" t="s">
        <v>89</v>
      </c>
      <c r="M1290" s="34">
        <v>41648</v>
      </c>
      <c r="N1290" s="34"/>
      <c r="O1290" s="28" t="s">
        <v>813</v>
      </c>
      <c r="P1290" s="28" t="s">
        <v>814</v>
      </c>
      <c r="Q1290" s="28" t="s">
        <v>11088</v>
      </c>
      <c r="R1290" s="28"/>
      <c r="S1290" s="28"/>
      <c r="T1290" s="28" t="s">
        <v>11089</v>
      </c>
      <c r="U1290" s="28" t="s">
        <v>812</v>
      </c>
      <c r="V1290" s="28"/>
      <c r="W1290" s="34">
        <v>43610</v>
      </c>
      <c r="X1290" s="34">
        <v>43701</v>
      </c>
      <c r="Y1290" s="36">
        <v>1000000</v>
      </c>
      <c r="Z1290" s="36">
        <v>1000000</v>
      </c>
      <c r="AA1290" s="34">
        <v>43609</v>
      </c>
      <c r="AB1290" s="32"/>
      <c r="AC1290" s="36">
        <v>1000000</v>
      </c>
      <c r="AD1290" s="36"/>
      <c r="AE1290" s="28" t="s">
        <v>95</v>
      </c>
      <c r="AF1290" s="40">
        <f t="shared" si="0"/>
        <v>25</v>
      </c>
      <c r="AG1290" s="40">
        <f t="shared" si="1"/>
        <v>5</v>
      </c>
      <c r="AH1290" s="40" t="str">
        <f t="shared" si="2"/>
        <v>569037105255</v>
      </c>
      <c r="AI1290" s="44">
        <f t="shared" si="3"/>
        <v>1000000</v>
      </c>
      <c r="AJ1290" s="47">
        <f>IF(AD1290&lt;10000,IFERROR(VLOOKUP(AH1290,'BK06'!$X$9:$Y$1196,2,0),""),AD1290)</f>
        <v>1000000</v>
      </c>
      <c r="AK1290" s="49" t="str">
        <f>IFERROR(VLOOKUP(AH1290,'BK06'!$X$9:$Z$1164,3,0),"")</f>
        <v>AC/018P-0349745</v>
      </c>
      <c r="AL1290" s="40"/>
      <c r="AM1290" s="51" t="str">
        <f t="shared" si="20"/>
        <v>QK co HDBH so 569037105 can phai dong phi 1000000d vao ngay 25/5. Vui long lien he TVV de duoc ho tro thu phi!</v>
      </c>
      <c r="AN1290" s="54" t="str">
        <f t="shared" si="19"/>
        <v>01649234988</v>
      </c>
    </row>
    <row r="1291" spans="1:40" ht="13.5" customHeight="1">
      <c r="A1291" s="25">
        <v>1286</v>
      </c>
      <c r="B1291" s="28" t="s">
        <v>74</v>
      </c>
      <c r="C1291" s="28"/>
      <c r="D1291" s="32" t="s">
        <v>11012</v>
      </c>
      <c r="E1291" s="28" t="s">
        <v>114</v>
      </c>
      <c r="F1291" s="32" t="s">
        <v>11013</v>
      </c>
      <c r="G1291" s="28" t="s">
        <v>115</v>
      </c>
      <c r="H1291" s="32" t="s">
        <v>11014</v>
      </c>
      <c r="I1291" s="28" t="s">
        <v>116</v>
      </c>
      <c r="J1291" s="32" t="s">
        <v>4782</v>
      </c>
      <c r="K1291" s="28" t="s">
        <v>4783</v>
      </c>
      <c r="L1291" s="28" t="s">
        <v>89</v>
      </c>
      <c r="M1291" s="34">
        <v>41698</v>
      </c>
      <c r="N1291" s="34"/>
      <c r="O1291" s="28" t="s">
        <v>11090</v>
      </c>
      <c r="P1291" s="28" t="s">
        <v>11091</v>
      </c>
      <c r="Q1291" s="28" t="s">
        <v>9633</v>
      </c>
      <c r="R1291" s="28"/>
      <c r="S1291" s="28"/>
      <c r="T1291" s="28" t="s">
        <v>11092</v>
      </c>
      <c r="U1291" s="28" t="s">
        <v>11093</v>
      </c>
      <c r="V1291" s="28"/>
      <c r="W1291" s="34">
        <v>43594</v>
      </c>
      <c r="X1291" s="34">
        <v>43959</v>
      </c>
      <c r="Y1291" s="36">
        <v>6262652</v>
      </c>
      <c r="Z1291" s="36"/>
      <c r="AA1291" s="34"/>
      <c r="AB1291" s="32"/>
      <c r="AC1291" s="36">
        <v>6262652</v>
      </c>
      <c r="AD1291" s="36"/>
      <c r="AE1291" s="28" t="s">
        <v>95</v>
      </c>
      <c r="AF1291" s="40">
        <f t="shared" si="0"/>
        <v>9</v>
      </c>
      <c r="AG1291" s="40">
        <f t="shared" si="1"/>
        <v>5</v>
      </c>
      <c r="AH1291" s="40" t="str">
        <f t="shared" si="2"/>
        <v>56839487795</v>
      </c>
      <c r="AI1291" s="44">
        <f t="shared" si="3"/>
        <v>6262652</v>
      </c>
      <c r="AJ1291" s="47" t="str">
        <f>IF(AD1291&lt;10000,IFERROR(VLOOKUP(AH1291,'BK06'!$X$9:$Y$1196,2,0),""),AD1291)</f>
        <v/>
      </c>
      <c r="AK1291" s="49" t="str">
        <f>IFERROR(VLOOKUP(AH1291,'BK06'!$X$9:$Z$1164,3,0),"")</f>
        <v/>
      </c>
      <c r="AL1291" s="40"/>
      <c r="AM1291" s="51" t="str">
        <f t="shared" si="20"/>
        <v>QK co HDBH so 568394877 can phai dong phi 6262652d vao ngay 9/5. Vui long lien he TVV de duoc ho tro thu phi!</v>
      </c>
      <c r="AN1291" s="54" t="str">
        <f t="shared" si="19"/>
        <v>01678 505 590</v>
      </c>
    </row>
    <row r="1292" spans="1:40" ht="13.5" customHeight="1">
      <c r="A1292" s="25">
        <v>1287</v>
      </c>
      <c r="B1292" s="28" t="s">
        <v>74</v>
      </c>
      <c r="C1292" s="28"/>
      <c r="D1292" s="32" t="s">
        <v>11012</v>
      </c>
      <c r="E1292" s="28" t="s">
        <v>114</v>
      </c>
      <c r="F1292" s="32" t="s">
        <v>11013</v>
      </c>
      <c r="G1292" s="28" t="s">
        <v>115</v>
      </c>
      <c r="H1292" s="32" t="s">
        <v>11014</v>
      </c>
      <c r="I1292" s="28" t="s">
        <v>116</v>
      </c>
      <c r="J1292" s="32" t="s">
        <v>4668</v>
      </c>
      <c r="K1292" s="28" t="s">
        <v>4669</v>
      </c>
      <c r="L1292" s="28" t="s">
        <v>89</v>
      </c>
      <c r="M1292" s="34">
        <v>41772</v>
      </c>
      <c r="N1292" s="34"/>
      <c r="O1292" s="28" t="s">
        <v>11094</v>
      </c>
      <c r="P1292" s="28" t="s">
        <v>11095</v>
      </c>
      <c r="Q1292" s="28" t="s">
        <v>9371</v>
      </c>
      <c r="R1292" s="28" t="s">
        <v>11096</v>
      </c>
      <c r="S1292" s="28"/>
      <c r="T1292" s="28"/>
      <c r="U1292" s="28" t="s">
        <v>11097</v>
      </c>
      <c r="V1292" s="28"/>
      <c r="W1292" s="34">
        <v>43597</v>
      </c>
      <c r="X1292" s="34">
        <v>43962</v>
      </c>
      <c r="Y1292" s="36">
        <v>5009700</v>
      </c>
      <c r="Z1292" s="36"/>
      <c r="AA1292" s="34"/>
      <c r="AB1292" s="32"/>
      <c r="AC1292" s="36">
        <v>5009700</v>
      </c>
      <c r="AD1292" s="36"/>
      <c r="AE1292" s="28" t="s">
        <v>180</v>
      </c>
      <c r="AF1292" s="40">
        <f t="shared" si="0"/>
        <v>12</v>
      </c>
      <c r="AG1292" s="40">
        <f t="shared" si="1"/>
        <v>5</v>
      </c>
      <c r="AH1292" s="40" t="str">
        <f t="shared" si="2"/>
        <v>05701800041945125</v>
      </c>
      <c r="AI1292" s="44">
        <f t="shared" si="3"/>
        <v>5009700</v>
      </c>
      <c r="AJ1292" s="47" t="str">
        <f>IF(AD1292&lt;10000,IFERROR(VLOOKUP(AH1292,'BK06'!$X$9:$Y$1196,2,0),""),AD1292)</f>
        <v/>
      </c>
      <c r="AK1292" s="49" t="str">
        <f>IFERROR(VLOOKUP(AH1292,'BK06'!$X$9:$Z$1164,3,0),"")</f>
        <v/>
      </c>
      <c r="AL1292" s="40"/>
      <c r="AM1292" s="51" t="str">
        <f t="shared" si="20"/>
        <v>QK co HDBH so 05701800041945 can phai dong phi 5009700d vao ngay 12/5. Vui long lien he TVV de duoc ho tro thu phi!</v>
      </c>
      <c r="AN1292" s="54" t="str">
        <f t="shared" si="19"/>
        <v>0965848888</v>
      </c>
    </row>
    <row r="1293" spans="1:40" ht="13.5" customHeight="1">
      <c r="A1293" s="25">
        <v>1288</v>
      </c>
      <c r="B1293" s="28" t="s">
        <v>74</v>
      </c>
      <c r="C1293" s="28"/>
      <c r="D1293" s="32" t="s">
        <v>11012</v>
      </c>
      <c r="E1293" s="28" t="s">
        <v>114</v>
      </c>
      <c r="F1293" s="32" t="s">
        <v>11013</v>
      </c>
      <c r="G1293" s="28" t="s">
        <v>115</v>
      </c>
      <c r="H1293" s="32" t="s">
        <v>11014</v>
      </c>
      <c r="I1293" s="28" t="s">
        <v>116</v>
      </c>
      <c r="J1293" s="32" t="s">
        <v>4668</v>
      </c>
      <c r="K1293" s="28" t="s">
        <v>4669</v>
      </c>
      <c r="L1293" s="28" t="s">
        <v>89</v>
      </c>
      <c r="M1293" s="34">
        <v>41772</v>
      </c>
      <c r="N1293" s="34"/>
      <c r="O1293" s="28" t="s">
        <v>11098</v>
      </c>
      <c r="P1293" s="28" t="s">
        <v>11099</v>
      </c>
      <c r="Q1293" s="28" t="s">
        <v>11100</v>
      </c>
      <c r="R1293" s="28"/>
      <c r="S1293" s="28"/>
      <c r="T1293" s="28" t="s">
        <v>11101</v>
      </c>
      <c r="U1293" s="28" t="s">
        <v>11102</v>
      </c>
      <c r="V1293" s="28"/>
      <c r="W1293" s="34">
        <v>43610</v>
      </c>
      <c r="X1293" s="34">
        <v>43793</v>
      </c>
      <c r="Y1293" s="36">
        <v>2649463</v>
      </c>
      <c r="Z1293" s="36"/>
      <c r="AA1293" s="34"/>
      <c r="AB1293" s="32"/>
      <c r="AC1293" s="36"/>
      <c r="AD1293" s="36"/>
      <c r="AE1293" s="28" t="s">
        <v>95</v>
      </c>
      <c r="AF1293" s="40">
        <f t="shared" si="0"/>
        <v>25</v>
      </c>
      <c r="AG1293" s="40">
        <f t="shared" si="1"/>
        <v>5</v>
      </c>
      <c r="AH1293" s="40" t="str">
        <f t="shared" si="2"/>
        <v>568919046255</v>
      </c>
      <c r="AI1293" s="44" t="str">
        <f t="shared" si="3"/>
        <v/>
      </c>
      <c r="AJ1293" s="47" t="str">
        <f>IF(AD1293&lt;10000,IFERROR(VLOOKUP(AH1293,'BK06'!$X$9:$Y$1196,2,0),""),AD1293)</f>
        <v/>
      </c>
      <c r="AK1293" s="49" t="str">
        <f>IFERROR(VLOOKUP(AH1293,'BK06'!$X$9:$Z$1164,3,0),"")</f>
        <v/>
      </c>
      <c r="AL1293" s="40"/>
      <c r="AM1293" s="51" t="str">
        <f t="shared" si="20"/>
        <v>QK co HDBH so 568919046 can phai dong phi 2649463d vao ngay 25/5. Vui long lien he TVV de duoc ho tro thu phi!</v>
      </c>
      <c r="AN1293" s="54" t="str">
        <f t="shared" si="19"/>
        <v>01658178999</v>
      </c>
    </row>
    <row r="1294" spans="1:40" ht="13.5" customHeight="1">
      <c r="A1294" s="25">
        <v>1289</v>
      </c>
      <c r="B1294" s="28" t="s">
        <v>74</v>
      </c>
      <c r="C1294" s="28"/>
      <c r="D1294" s="32" t="s">
        <v>11012</v>
      </c>
      <c r="E1294" s="28" t="s">
        <v>114</v>
      </c>
      <c r="F1294" s="32" t="s">
        <v>11013</v>
      </c>
      <c r="G1294" s="28" t="s">
        <v>115</v>
      </c>
      <c r="H1294" s="32" t="s">
        <v>11014</v>
      </c>
      <c r="I1294" s="28" t="s">
        <v>116</v>
      </c>
      <c r="J1294" s="32" t="s">
        <v>138</v>
      </c>
      <c r="K1294" s="28" t="s">
        <v>137</v>
      </c>
      <c r="L1294" s="28" t="s">
        <v>89</v>
      </c>
      <c r="M1294" s="34">
        <v>41806</v>
      </c>
      <c r="N1294" s="34"/>
      <c r="O1294" s="28" t="s">
        <v>141</v>
      </c>
      <c r="P1294" s="28" t="s">
        <v>142</v>
      </c>
      <c r="Q1294" s="28" t="s">
        <v>11103</v>
      </c>
      <c r="R1294" s="28"/>
      <c r="S1294" s="28"/>
      <c r="T1294" s="28" t="s">
        <v>11104</v>
      </c>
      <c r="U1294" s="28" t="s">
        <v>140</v>
      </c>
      <c r="V1294" s="28"/>
      <c r="W1294" s="34">
        <v>43546</v>
      </c>
      <c r="X1294" s="34">
        <v>43637</v>
      </c>
      <c r="Y1294" s="36">
        <v>3014850</v>
      </c>
      <c r="Z1294" s="36">
        <v>3014850</v>
      </c>
      <c r="AA1294" s="34">
        <v>43592</v>
      </c>
      <c r="AB1294" s="32"/>
      <c r="AC1294" s="36">
        <v>3014850</v>
      </c>
      <c r="AD1294" s="36"/>
      <c r="AE1294" s="28" t="s">
        <v>95</v>
      </c>
      <c r="AF1294" s="40">
        <f t="shared" si="0"/>
        <v>22</v>
      </c>
      <c r="AG1294" s="40">
        <f t="shared" si="1"/>
        <v>3</v>
      </c>
      <c r="AH1294" s="40" t="str">
        <f t="shared" si="2"/>
        <v>569056025223</v>
      </c>
      <c r="AI1294" s="44">
        <f t="shared" si="3"/>
        <v>3014850</v>
      </c>
      <c r="AJ1294" s="47">
        <f>IF(AD1294&lt;10000,IFERROR(VLOOKUP(AH1294,'BK06'!$X$9:$Y$1196,2,0),""),AD1294)</f>
        <v>3014850</v>
      </c>
      <c r="AK1294" s="49" t="str">
        <f>IFERROR(VLOOKUP(AH1294,'BK06'!$X$9:$Z$1164,3,0),"")</f>
        <v>AC/018P-0347364</v>
      </c>
      <c r="AL1294" s="40"/>
      <c r="AM1294" s="51" t="str">
        <f t="shared" si="20"/>
        <v>QK co HDBH so 569056025 can phai dong phi 3014850d vao ngay 22/3. Vui long lien he TVV de duoc ho tro thu phi!</v>
      </c>
      <c r="AN1294" s="54" t="str">
        <f t="shared" si="19"/>
        <v>0904005116</v>
      </c>
    </row>
    <row r="1295" spans="1:40" ht="13.5" customHeight="1">
      <c r="A1295" s="25">
        <v>1290</v>
      </c>
      <c r="B1295" s="28" t="s">
        <v>74</v>
      </c>
      <c r="C1295" s="28"/>
      <c r="D1295" s="32" t="s">
        <v>11012</v>
      </c>
      <c r="E1295" s="28" t="s">
        <v>114</v>
      </c>
      <c r="F1295" s="32" t="s">
        <v>11013</v>
      </c>
      <c r="G1295" s="28" t="s">
        <v>115</v>
      </c>
      <c r="H1295" s="32" t="s">
        <v>11014</v>
      </c>
      <c r="I1295" s="28" t="s">
        <v>116</v>
      </c>
      <c r="J1295" s="32" t="s">
        <v>4786</v>
      </c>
      <c r="K1295" s="28" t="s">
        <v>2059</v>
      </c>
      <c r="L1295" s="28" t="s">
        <v>89</v>
      </c>
      <c r="M1295" s="34">
        <v>41956</v>
      </c>
      <c r="N1295" s="34"/>
      <c r="O1295" s="28" t="s">
        <v>11105</v>
      </c>
      <c r="P1295" s="28" t="s">
        <v>11106</v>
      </c>
      <c r="Q1295" s="28" t="s">
        <v>3011</v>
      </c>
      <c r="R1295" s="28"/>
      <c r="S1295" s="28"/>
      <c r="T1295" s="28" t="s">
        <v>11107</v>
      </c>
      <c r="U1295" s="28" t="s">
        <v>11108</v>
      </c>
      <c r="V1295" s="28"/>
      <c r="W1295" s="34">
        <v>43593</v>
      </c>
      <c r="X1295" s="34">
        <v>43958</v>
      </c>
      <c r="Y1295" s="36">
        <v>10000000</v>
      </c>
      <c r="Z1295" s="36"/>
      <c r="AA1295" s="34"/>
      <c r="AB1295" s="32"/>
      <c r="AC1295" s="36">
        <v>10000000</v>
      </c>
      <c r="AD1295" s="36"/>
      <c r="AE1295" s="28" t="s">
        <v>95</v>
      </c>
      <c r="AF1295" s="40">
        <f t="shared" si="0"/>
        <v>8</v>
      </c>
      <c r="AG1295" s="40">
        <f t="shared" si="1"/>
        <v>5</v>
      </c>
      <c r="AH1295" s="40" t="str">
        <f t="shared" si="2"/>
        <v>56857545185</v>
      </c>
      <c r="AI1295" s="44">
        <f t="shared" si="3"/>
        <v>10000000</v>
      </c>
      <c r="AJ1295" s="47" t="str">
        <f>IF(AD1295&lt;10000,IFERROR(VLOOKUP(AH1295,'BK06'!$X$9:$Y$1196,2,0),""),AD1295)</f>
        <v/>
      </c>
      <c r="AK1295" s="49" t="str">
        <f>IFERROR(VLOOKUP(AH1295,'BK06'!$X$9:$Z$1164,3,0),"")</f>
        <v/>
      </c>
      <c r="AL1295" s="40"/>
      <c r="AM1295" s="51" t="str">
        <f t="shared" si="20"/>
        <v>QK co HDBH so 568575451 can phai dong phi 10000000d vao ngay 8/5. Vui long lien he TVV de duoc ho tro thu phi!</v>
      </c>
      <c r="AN1295" s="54" t="str">
        <f t="shared" si="19"/>
        <v>01682254999</v>
      </c>
    </row>
    <row r="1296" spans="1:40" ht="13.5" customHeight="1">
      <c r="A1296" s="25">
        <v>1291</v>
      </c>
      <c r="B1296" s="28" t="s">
        <v>74</v>
      </c>
      <c r="C1296" s="28"/>
      <c r="D1296" s="32" t="s">
        <v>11012</v>
      </c>
      <c r="E1296" s="28" t="s">
        <v>114</v>
      </c>
      <c r="F1296" s="32" t="s">
        <v>11013</v>
      </c>
      <c r="G1296" s="28" t="s">
        <v>115</v>
      </c>
      <c r="H1296" s="32" t="s">
        <v>11014</v>
      </c>
      <c r="I1296" s="28" t="s">
        <v>116</v>
      </c>
      <c r="J1296" s="32" t="s">
        <v>2696</v>
      </c>
      <c r="K1296" s="28" t="s">
        <v>2695</v>
      </c>
      <c r="L1296" s="28" t="s">
        <v>89</v>
      </c>
      <c r="M1296" s="34">
        <v>42136</v>
      </c>
      <c r="N1296" s="34"/>
      <c r="O1296" s="28" t="s">
        <v>2699</v>
      </c>
      <c r="P1296" s="28" t="s">
        <v>2700</v>
      </c>
      <c r="Q1296" s="28" t="s">
        <v>11109</v>
      </c>
      <c r="R1296" s="28"/>
      <c r="S1296" s="28"/>
      <c r="T1296" s="28" t="s">
        <v>11110</v>
      </c>
      <c r="U1296" s="28" t="s">
        <v>2698</v>
      </c>
      <c r="V1296" s="28"/>
      <c r="W1296" s="34">
        <v>43590</v>
      </c>
      <c r="X1296" s="34">
        <v>43773</v>
      </c>
      <c r="Y1296" s="36">
        <v>6013233</v>
      </c>
      <c r="Z1296" s="36">
        <v>6013233</v>
      </c>
      <c r="AA1296" s="34">
        <v>43609</v>
      </c>
      <c r="AB1296" s="32"/>
      <c r="AC1296" s="36">
        <v>6013233</v>
      </c>
      <c r="AD1296" s="36"/>
      <c r="AE1296" s="28" t="s">
        <v>95</v>
      </c>
      <c r="AF1296" s="40">
        <f t="shared" si="0"/>
        <v>5</v>
      </c>
      <c r="AG1296" s="40">
        <f t="shared" si="1"/>
        <v>5</v>
      </c>
      <c r="AH1296" s="40" t="str">
        <f t="shared" si="2"/>
        <v>56877919855</v>
      </c>
      <c r="AI1296" s="44">
        <f t="shared" si="3"/>
        <v>6013233</v>
      </c>
      <c r="AJ1296" s="47">
        <f>IF(AD1296&lt;10000,IFERROR(VLOOKUP(AH1296,'BK06'!$X$9:$Y$1196,2,0),""),AD1296)</f>
        <v>6013233</v>
      </c>
      <c r="AK1296" s="49" t="str">
        <f>IFERROR(VLOOKUP(AH1296,'BK06'!$X$9:$Z$1164,3,0),"")</f>
        <v>AC/018P-0350339</v>
      </c>
      <c r="AL1296" s="40"/>
      <c r="AM1296" s="51" t="str">
        <f t="shared" si="20"/>
        <v>QK co HDBH so 568779198 can phai dong phi 6013233d vao ngay 5/5. Vui long lien he TVV de duoc ho tro thu phi!</v>
      </c>
      <c r="AN1296" s="54" t="str">
        <f t="shared" si="19"/>
        <v>0969502196</v>
      </c>
    </row>
    <row r="1297" spans="1:40" ht="13.5" customHeight="1">
      <c r="A1297" s="25">
        <v>1292</v>
      </c>
      <c r="B1297" s="28" t="s">
        <v>74</v>
      </c>
      <c r="C1297" s="28"/>
      <c r="D1297" s="32" t="s">
        <v>11012</v>
      </c>
      <c r="E1297" s="28" t="s">
        <v>114</v>
      </c>
      <c r="F1297" s="32" t="s">
        <v>11013</v>
      </c>
      <c r="G1297" s="28" t="s">
        <v>115</v>
      </c>
      <c r="H1297" s="32" t="s">
        <v>11014</v>
      </c>
      <c r="I1297" s="28" t="s">
        <v>116</v>
      </c>
      <c r="J1297" s="32" t="s">
        <v>2696</v>
      </c>
      <c r="K1297" s="28" t="s">
        <v>2695</v>
      </c>
      <c r="L1297" s="28" t="s">
        <v>89</v>
      </c>
      <c r="M1297" s="34">
        <v>42136</v>
      </c>
      <c r="N1297" s="34"/>
      <c r="O1297" s="28" t="s">
        <v>2704</v>
      </c>
      <c r="P1297" s="28" t="s">
        <v>2289</v>
      </c>
      <c r="Q1297" s="28" t="s">
        <v>11111</v>
      </c>
      <c r="R1297" s="28"/>
      <c r="S1297" s="28"/>
      <c r="T1297" s="28" t="s">
        <v>11112</v>
      </c>
      <c r="U1297" s="28" t="s">
        <v>2703</v>
      </c>
      <c r="V1297" s="28"/>
      <c r="W1297" s="34">
        <v>43591</v>
      </c>
      <c r="X1297" s="34">
        <v>43682</v>
      </c>
      <c r="Y1297" s="36">
        <v>1500000</v>
      </c>
      <c r="Z1297" s="36">
        <v>1500000</v>
      </c>
      <c r="AA1297" s="34">
        <v>43609</v>
      </c>
      <c r="AB1297" s="32"/>
      <c r="AC1297" s="36">
        <v>1500000</v>
      </c>
      <c r="AD1297" s="36"/>
      <c r="AE1297" s="28" t="s">
        <v>95</v>
      </c>
      <c r="AF1297" s="40">
        <f t="shared" si="0"/>
        <v>6</v>
      </c>
      <c r="AG1297" s="40">
        <f t="shared" si="1"/>
        <v>5</v>
      </c>
      <c r="AH1297" s="40" t="str">
        <f t="shared" si="2"/>
        <v>56878072065</v>
      </c>
      <c r="AI1297" s="44">
        <f t="shared" si="3"/>
        <v>1500000</v>
      </c>
      <c r="AJ1297" s="47">
        <f>IF(AD1297&lt;10000,IFERROR(VLOOKUP(AH1297,'BK06'!$X$9:$Y$1196,2,0),""),AD1297)</f>
        <v>1500000</v>
      </c>
      <c r="AK1297" s="49" t="str">
        <f>IFERROR(VLOOKUP(AH1297,'BK06'!$X$9:$Z$1164,3,0),"")</f>
        <v>AC/018P-0350340</v>
      </c>
      <c r="AL1297" s="40"/>
      <c r="AM1297" s="51" t="str">
        <f t="shared" si="20"/>
        <v>QK co HDBH so 568780720 can phai dong phi 1500000d vao ngay 6/5. Vui long lien he TVV de duoc ho tro thu phi!</v>
      </c>
      <c r="AN1297" s="54" t="str">
        <f t="shared" si="19"/>
        <v>01682315839</v>
      </c>
    </row>
    <row r="1298" spans="1:40" ht="13.5" customHeight="1">
      <c r="A1298" s="25">
        <v>1293</v>
      </c>
      <c r="B1298" s="28" t="s">
        <v>74</v>
      </c>
      <c r="C1298" s="28"/>
      <c r="D1298" s="32" t="s">
        <v>11012</v>
      </c>
      <c r="E1298" s="28" t="s">
        <v>114</v>
      </c>
      <c r="F1298" s="32" t="s">
        <v>11013</v>
      </c>
      <c r="G1298" s="28" t="s">
        <v>115</v>
      </c>
      <c r="H1298" s="32" t="s">
        <v>11014</v>
      </c>
      <c r="I1298" s="28" t="s">
        <v>116</v>
      </c>
      <c r="J1298" s="32" t="s">
        <v>2696</v>
      </c>
      <c r="K1298" s="28" t="s">
        <v>2695</v>
      </c>
      <c r="L1298" s="28" t="s">
        <v>89</v>
      </c>
      <c r="M1298" s="34">
        <v>42136</v>
      </c>
      <c r="N1298" s="34"/>
      <c r="O1298" s="28" t="s">
        <v>2707</v>
      </c>
      <c r="P1298" s="28" t="s">
        <v>2708</v>
      </c>
      <c r="Q1298" s="28" t="s">
        <v>11113</v>
      </c>
      <c r="R1298" s="28"/>
      <c r="S1298" s="28"/>
      <c r="T1298" s="28" t="s">
        <v>4909</v>
      </c>
      <c r="U1298" s="28" t="s">
        <v>2706</v>
      </c>
      <c r="V1298" s="28"/>
      <c r="W1298" s="34">
        <v>43610</v>
      </c>
      <c r="X1298" s="34">
        <v>43793</v>
      </c>
      <c r="Y1298" s="36">
        <v>3111540</v>
      </c>
      <c r="Z1298" s="36">
        <v>3111540</v>
      </c>
      <c r="AA1298" s="34">
        <v>43609</v>
      </c>
      <c r="AB1298" s="32"/>
      <c r="AC1298" s="36">
        <v>3111540</v>
      </c>
      <c r="AD1298" s="36"/>
      <c r="AE1298" s="28" t="s">
        <v>95</v>
      </c>
      <c r="AF1298" s="40">
        <f t="shared" si="0"/>
        <v>25</v>
      </c>
      <c r="AG1298" s="40">
        <f t="shared" si="1"/>
        <v>5</v>
      </c>
      <c r="AH1298" s="40" t="str">
        <f t="shared" si="2"/>
        <v>569247826255</v>
      </c>
      <c r="AI1298" s="44">
        <f t="shared" si="3"/>
        <v>3111540</v>
      </c>
      <c r="AJ1298" s="47">
        <f>IF(AD1298&lt;10000,IFERROR(VLOOKUP(AH1298,'BK06'!$X$9:$Y$1196,2,0),""),AD1298)</f>
        <v>3111540</v>
      </c>
      <c r="AK1298" s="49" t="str">
        <f>IFERROR(VLOOKUP(AH1298,'BK06'!$X$9:$Z$1164,3,0),"")</f>
        <v>AC/018P-0350341</v>
      </c>
      <c r="AL1298" s="40"/>
      <c r="AM1298" s="51" t="str">
        <f t="shared" si="20"/>
        <v>QK co HDBH so 569247826 can phai dong phi 3111540d vao ngay 25/5. Vui long lien he TVV de duoc ho tro thu phi!</v>
      </c>
      <c r="AN1298" s="54" t="str">
        <f t="shared" si="19"/>
        <v>0965373238</v>
      </c>
    </row>
    <row r="1299" spans="1:40" ht="13.5" customHeight="1">
      <c r="A1299" s="25">
        <v>1294</v>
      </c>
      <c r="B1299" s="28" t="s">
        <v>74</v>
      </c>
      <c r="C1299" s="28"/>
      <c r="D1299" s="32" t="s">
        <v>11012</v>
      </c>
      <c r="E1299" s="28" t="s">
        <v>114</v>
      </c>
      <c r="F1299" s="32" t="s">
        <v>11013</v>
      </c>
      <c r="G1299" s="28" t="s">
        <v>115</v>
      </c>
      <c r="H1299" s="32" t="s">
        <v>11014</v>
      </c>
      <c r="I1299" s="28" t="s">
        <v>116</v>
      </c>
      <c r="J1299" s="32" t="s">
        <v>714</v>
      </c>
      <c r="K1299" s="28" t="s">
        <v>713</v>
      </c>
      <c r="L1299" s="28" t="s">
        <v>89</v>
      </c>
      <c r="M1299" s="34">
        <v>42156</v>
      </c>
      <c r="N1299" s="34"/>
      <c r="O1299" s="28" t="s">
        <v>717</v>
      </c>
      <c r="P1299" s="28" t="s">
        <v>718</v>
      </c>
      <c r="Q1299" s="28" t="s">
        <v>11114</v>
      </c>
      <c r="R1299" s="28" t="s">
        <v>11115</v>
      </c>
      <c r="S1299" s="28"/>
      <c r="T1299" s="28"/>
      <c r="U1299" s="28" t="s">
        <v>715</v>
      </c>
      <c r="V1299" s="28" t="s">
        <v>715</v>
      </c>
      <c r="W1299" s="34">
        <v>43562</v>
      </c>
      <c r="X1299" s="34">
        <v>43927</v>
      </c>
      <c r="Y1299" s="36">
        <v>20057400</v>
      </c>
      <c r="Z1299" s="36">
        <v>20057400</v>
      </c>
      <c r="AA1299" s="34">
        <v>43594</v>
      </c>
      <c r="AB1299" s="32"/>
      <c r="AC1299" s="36">
        <v>20057400</v>
      </c>
      <c r="AD1299" s="36"/>
      <c r="AE1299" s="28" t="s">
        <v>180</v>
      </c>
      <c r="AF1299" s="40">
        <f t="shared" si="0"/>
        <v>7</v>
      </c>
      <c r="AG1299" s="40">
        <f t="shared" si="1"/>
        <v>4</v>
      </c>
      <c r="AH1299" s="40" t="str">
        <f t="shared" si="2"/>
        <v>0570180004062774</v>
      </c>
      <c r="AI1299" s="44">
        <f t="shared" si="3"/>
        <v>20057400</v>
      </c>
      <c r="AJ1299" s="47">
        <f>IF(AD1299&lt;10000,IFERROR(VLOOKUP(AH1299,'BK06'!$X$9:$Y$1196,2,0),""),AD1299)</f>
        <v>20057400</v>
      </c>
      <c r="AK1299" s="49" t="str">
        <f>IFERROR(VLOOKUP(AH1299,'BK06'!$X$9:$Z$1164,3,0),"")</f>
        <v>AC/018P-0349704</v>
      </c>
      <c r="AL1299" s="40"/>
      <c r="AM1299" s="51" t="str">
        <f t="shared" si="20"/>
        <v>QK co HDBH so 05701800040627 can phai dong phi 20057400d vao ngay 7/4. Vui long lien he TVV de duoc ho tro thu phi!</v>
      </c>
      <c r="AN1299" s="54" t="str">
        <f t="shared" si="19"/>
        <v>0936961192</v>
      </c>
    </row>
    <row r="1300" spans="1:40" ht="13.5" customHeight="1">
      <c r="A1300" s="25">
        <v>1295</v>
      </c>
      <c r="B1300" s="28" t="s">
        <v>74</v>
      </c>
      <c r="C1300" s="28"/>
      <c r="D1300" s="32" t="s">
        <v>11012</v>
      </c>
      <c r="E1300" s="28" t="s">
        <v>114</v>
      </c>
      <c r="F1300" s="32" t="s">
        <v>11013</v>
      </c>
      <c r="G1300" s="28" t="s">
        <v>115</v>
      </c>
      <c r="H1300" s="32" t="s">
        <v>11014</v>
      </c>
      <c r="I1300" s="28" t="s">
        <v>116</v>
      </c>
      <c r="J1300" s="32" t="s">
        <v>714</v>
      </c>
      <c r="K1300" s="28" t="s">
        <v>713</v>
      </c>
      <c r="L1300" s="28" t="s">
        <v>89</v>
      </c>
      <c r="M1300" s="34">
        <v>42156</v>
      </c>
      <c r="N1300" s="34"/>
      <c r="O1300" s="28" t="s">
        <v>726</v>
      </c>
      <c r="P1300" s="28" t="s">
        <v>727</v>
      </c>
      <c r="Q1300" s="28" t="s">
        <v>11116</v>
      </c>
      <c r="R1300" s="28"/>
      <c r="S1300" s="28"/>
      <c r="T1300" s="28" t="s">
        <v>11115</v>
      </c>
      <c r="U1300" s="28" t="s">
        <v>725</v>
      </c>
      <c r="V1300" s="28"/>
      <c r="W1300" s="34">
        <v>43574</v>
      </c>
      <c r="X1300" s="34">
        <v>43939</v>
      </c>
      <c r="Y1300" s="36">
        <v>10090560</v>
      </c>
      <c r="Z1300" s="36">
        <v>10090560</v>
      </c>
      <c r="AA1300" s="34">
        <v>43594</v>
      </c>
      <c r="AB1300" s="32"/>
      <c r="AC1300" s="36">
        <v>10090560</v>
      </c>
      <c r="AD1300" s="36"/>
      <c r="AE1300" s="28" t="s">
        <v>95</v>
      </c>
      <c r="AF1300" s="40">
        <f t="shared" si="0"/>
        <v>19</v>
      </c>
      <c r="AG1300" s="40">
        <f t="shared" si="1"/>
        <v>4</v>
      </c>
      <c r="AH1300" s="40" t="str">
        <f t="shared" si="2"/>
        <v>568769260194</v>
      </c>
      <c r="AI1300" s="44">
        <f t="shared" si="3"/>
        <v>10090560</v>
      </c>
      <c r="AJ1300" s="47">
        <f>IF(AD1300&lt;10000,IFERROR(VLOOKUP(AH1300,'BK06'!$X$9:$Y$1196,2,0),""),AD1300)</f>
        <v>10090560</v>
      </c>
      <c r="AK1300" s="49" t="str">
        <f>IFERROR(VLOOKUP(AH1300,'BK06'!$X$9:$Z$1164,3,0),"")</f>
        <v>AC/018P-0349705</v>
      </c>
      <c r="AL1300" s="40"/>
      <c r="AM1300" s="51" t="str">
        <f t="shared" si="20"/>
        <v>QK co HDBH so 568769260 can phai dong phi 10090560d vao ngay 19/4. Vui long lien he TVV de duoc ho tro thu phi!</v>
      </c>
      <c r="AN1300" s="54" t="str">
        <f t="shared" si="19"/>
        <v>0936961192</v>
      </c>
    </row>
    <row r="1301" spans="1:40" ht="13.5" customHeight="1">
      <c r="A1301" s="25">
        <v>1296</v>
      </c>
      <c r="B1301" s="28" t="s">
        <v>74</v>
      </c>
      <c r="C1301" s="28"/>
      <c r="D1301" s="32" t="s">
        <v>11012</v>
      </c>
      <c r="E1301" s="28" t="s">
        <v>114</v>
      </c>
      <c r="F1301" s="32" t="s">
        <v>11013</v>
      </c>
      <c r="G1301" s="28" t="s">
        <v>115</v>
      </c>
      <c r="H1301" s="32" t="s">
        <v>11014</v>
      </c>
      <c r="I1301" s="28" t="s">
        <v>116</v>
      </c>
      <c r="J1301" s="32" t="s">
        <v>714</v>
      </c>
      <c r="K1301" s="28" t="s">
        <v>713</v>
      </c>
      <c r="L1301" s="28" t="s">
        <v>89</v>
      </c>
      <c r="M1301" s="34">
        <v>42156</v>
      </c>
      <c r="N1301" s="34"/>
      <c r="O1301" s="28" t="s">
        <v>4514</v>
      </c>
      <c r="P1301" s="28" t="s">
        <v>4515</v>
      </c>
      <c r="Q1301" s="28" t="s">
        <v>11117</v>
      </c>
      <c r="R1301" s="28"/>
      <c r="S1301" s="28"/>
      <c r="T1301" s="28" t="s">
        <v>11118</v>
      </c>
      <c r="U1301" s="28" t="s">
        <v>4513</v>
      </c>
      <c r="V1301" s="28"/>
      <c r="W1301" s="34">
        <v>43595</v>
      </c>
      <c r="X1301" s="34">
        <v>43960</v>
      </c>
      <c r="Y1301" s="36">
        <v>10375380</v>
      </c>
      <c r="Z1301" s="36">
        <v>10375380</v>
      </c>
      <c r="AA1301" s="34">
        <v>43605</v>
      </c>
      <c r="AB1301" s="32"/>
      <c r="AC1301" s="36">
        <v>10375380</v>
      </c>
      <c r="AD1301" s="36"/>
      <c r="AE1301" s="28" t="s">
        <v>95</v>
      </c>
      <c r="AF1301" s="40">
        <f t="shared" si="0"/>
        <v>10</v>
      </c>
      <c r="AG1301" s="40">
        <f t="shared" si="1"/>
        <v>5</v>
      </c>
      <c r="AH1301" s="40" t="str">
        <f t="shared" si="2"/>
        <v>569027770105</v>
      </c>
      <c r="AI1301" s="44">
        <f t="shared" si="3"/>
        <v>10375380</v>
      </c>
      <c r="AJ1301" s="47">
        <f>IF(AD1301&lt;10000,IFERROR(VLOOKUP(AH1301,'BK06'!$X$9:$Y$1196,2,0),""),AD1301)</f>
        <v>10375380</v>
      </c>
      <c r="AK1301" s="49">
        <f>IFERROR(VLOOKUP(AH1301,'BK06'!$X$9:$Z$1164,3,0),"")</f>
        <v>0</v>
      </c>
      <c r="AL1301" s="40"/>
      <c r="AM1301" s="51" t="str">
        <f t="shared" si="20"/>
        <v>QK co HDBH so 569027770 can phai dong phi 10375380d vao ngay 10/5. Vui long lien he TVV de duoc ho tro thu phi!</v>
      </c>
      <c r="AN1301" s="54" t="str">
        <f t="shared" si="19"/>
        <v>0988246528</v>
      </c>
    </row>
    <row r="1302" spans="1:40" ht="13.5" customHeight="1">
      <c r="A1302" s="25">
        <v>1297</v>
      </c>
      <c r="B1302" s="28" t="s">
        <v>74</v>
      </c>
      <c r="C1302" s="28"/>
      <c r="D1302" s="32" t="s">
        <v>11012</v>
      </c>
      <c r="E1302" s="28" t="s">
        <v>114</v>
      </c>
      <c r="F1302" s="32" t="s">
        <v>11013</v>
      </c>
      <c r="G1302" s="28" t="s">
        <v>115</v>
      </c>
      <c r="H1302" s="32" t="s">
        <v>11014</v>
      </c>
      <c r="I1302" s="28" t="s">
        <v>116</v>
      </c>
      <c r="J1302" s="32" t="s">
        <v>4787</v>
      </c>
      <c r="K1302" s="28" t="s">
        <v>4788</v>
      </c>
      <c r="L1302" s="28" t="s">
        <v>89</v>
      </c>
      <c r="M1302" s="34">
        <v>42263</v>
      </c>
      <c r="N1302" s="34"/>
      <c r="O1302" s="28" t="s">
        <v>11119</v>
      </c>
      <c r="P1302" s="28" t="s">
        <v>278</v>
      </c>
      <c r="Q1302" s="28" t="s">
        <v>11120</v>
      </c>
      <c r="R1302" s="28" t="s">
        <v>8147</v>
      </c>
      <c r="S1302" s="28"/>
      <c r="T1302" s="28"/>
      <c r="U1302" s="28" t="s">
        <v>11121</v>
      </c>
      <c r="V1302" s="28"/>
      <c r="W1302" s="34">
        <v>43575</v>
      </c>
      <c r="X1302" s="34">
        <v>43940</v>
      </c>
      <c r="Y1302" s="36">
        <v>5249800</v>
      </c>
      <c r="Z1302" s="36"/>
      <c r="AA1302" s="34"/>
      <c r="AB1302" s="32"/>
      <c r="AC1302" s="36">
        <v>5249800</v>
      </c>
      <c r="AD1302" s="36"/>
      <c r="AE1302" s="28" t="s">
        <v>180</v>
      </c>
      <c r="AF1302" s="40">
        <f t="shared" si="0"/>
        <v>20</v>
      </c>
      <c r="AG1302" s="40">
        <f t="shared" si="1"/>
        <v>4</v>
      </c>
      <c r="AH1302" s="40" t="str">
        <f t="shared" si="2"/>
        <v>05701800008306204</v>
      </c>
      <c r="AI1302" s="44">
        <f t="shared" si="3"/>
        <v>5249800</v>
      </c>
      <c r="AJ1302" s="47" t="str">
        <f>IF(AD1302&lt;10000,IFERROR(VLOOKUP(AH1302,'BK06'!$X$9:$Y$1196,2,0),""),AD1302)</f>
        <v/>
      </c>
      <c r="AK1302" s="49" t="str">
        <f>IFERROR(VLOOKUP(AH1302,'BK06'!$X$9:$Z$1164,3,0),"")</f>
        <v/>
      </c>
      <c r="AL1302" s="40"/>
      <c r="AM1302" s="51" t="str">
        <f t="shared" si="20"/>
        <v>QK co HDBH so 05701800008306 can phai dong phi 5249800d vao ngay 20/4. Vui long lien he TVV de duoc ho tro thu phi!</v>
      </c>
      <c r="AN1302" s="54" t="str">
        <f t="shared" si="19"/>
        <v>0983950456</v>
      </c>
    </row>
    <row r="1303" spans="1:40" ht="13.5" customHeight="1">
      <c r="A1303" s="25">
        <v>1298</v>
      </c>
      <c r="B1303" s="28" t="s">
        <v>74</v>
      </c>
      <c r="C1303" s="28"/>
      <c r="D1303" s="32" t="s">
        <v>11012</v>
      </c>
      <c r="E1303" s="28" t="s">
        <v>114</v>
      </c>
      <c r="F1303" s="32" t="s">
        <v>11013</v>
      </c>
      <c r="G1303" s="28" t="s">
        <v>115</v>
      </c>
      <c r="H1303" s="32" t="s">
        <v>11014</v>
      </c>
      <c r="I1303" s="28" t="s">
        <v>116</v>
      </c>
      <c r="J1303" s="32" t="s">
        <v>4787</v>
      </c>
      <c r="K1303" s="28" t="s">
        <v>4788</v>
      </c>
      <c r="L1303" s="28" t="s">
        <v>89</v>
      </c>
      <c r="M1303" s="34">
        <v>42263</v>
      </c>
      <c r="N1303" s="34"/>
      <c r="O1303" s="28" t="s">
        <v>11122</v>
      </c>
      <c r="P1303" s="28" t="s">
        <v>11123</v>
      </c>
      <c r="Q1303" s="28" t="s">
        <v>11124</v>
      </c>
      <c r="R1303" s="28"/>
      <c r="S1303" s="28"/>
      <c r="T1303" s="28" t="s">
        <v>11125</v>
      </c>
      <c r="U1303" s="28" t="s">
        <v>11126</v>
      </c>
      <c r="V1303" s="28"/>
      <c r="W1303" s="34">
        <v>43579</v>
      </c>
      <c r="X1303" s="34">
        <v>43944</v>
      </c>
      <c r="Y1303" s="36">
        <v>2999244</v>
      </c>
      <c r="Z1303" s="36"/>
      <c r="AA1303" s="34"/>
      <c r="AB1303" s="32"/>
      <c r="AC1303" s="36">
        <v>2999244</v>
      </c>
      <c r="AD1303" s="36"/>
      <c r="AE1303" s="28" t="s">
        <v>95</v>
      </c>
      <c r="AF1303" s="40">
        <f t="shared" si="0"/>
        <v>24</v>
      </c>
      <c r="AG1303" s="40">
        <f t="shared" si="1"/>
        <v>4</v>
      </c>
      <c r="AH1303" s="40" t="str">
        <f t="shared" si="2"/>
        <v>569016649244</v>
      </c>
      <c r="AI1303" s="44">
        <f t="shared" si="3"/>
        <v>2999244</v>
      </c>
      <c r="AJ1303" s="47" t="str">
        <f>IF(AD1303&lt;10000,IFERROR(VLOOKUP(AH1303,'BK06'!$X$9:$Y$1196,2,0),""),AD1303)</f>
        <v/>
      </c>
      <c r="AK1303" s="49" t="str">
        <f>IFERROR(VLOOKUP(AH1303,'BK06'!$X$9:$Z$1164,3,0),"")</f>
        <v/>
      </c>
      <c r="AL1303" s="40"/>
      <c r="AM1303" s="51" t="str">
        <f t="shared" si="20"/>
        <v>QK co HDBH so 569016649 can phai dong phi 2999244d vao ngay 24/4. Vui long lien he TVV de duoc ho tro thu phi!</v>
      </c>
      <c r="AN1303" s="54" t="str">
        <f t="shared" si="19"/>
        <v>01632684741</v>
      </c>
    </row>
    <row r="1304" spans="1:40" ht="13.5" customHeight="1">
      <c r="A1304" s="25">
        <v>1299</v>
      </c>
      <c r="B1304" s="28" t="s">
        <v>74</v>
      </c>
      <c r="C1304" s="28"/>
      <c r="D1304" s="32" t="s">
        <v>11012</v>
      </c>
      <c r="E1304" s="28" t="s">
        <v>114</v>
      </c>
      <c r="F1304" s="32" t="s">
        <v>11013</v>
      </c>
      <c r="G1304" s="28" t="s">
        <v>115</v>
      </c>
      <c r="H1304" s="32" t="s">
        <v>11014</v>
      </c>
      <c r="I1304" s="28" t="s">
        <v>116</v>
      </c>
      <c r="J1304" s="32" t="s">
        <v>4793</v>
      </c>
      <c r="K1304" s="28" t="s">
        <v>4794</v>
      </c>
      <c r="L1304" s="28" t="s">
        <v>89</v>
      </c>
      <c r="M1304" s="34">
        <v>42269</v>
      </c>
      <c r="N1304" s="34"/>
      <c r="O1304" s="28" t="s">
        <v>11127</v>
      </c>
      <c r="P1304" s="28" t="s">
        <v>237</v>
      </c>
      <c r="Q1304" s="28" t="s">
        <v>11128</v>
      </c>
      <c r="R1304" s="28"/>
      <c r="S1304" s="28"/>
      <c r="T1304" s="28" t="s">
        <v>11129</v>
      </c>
      <c r="U1304" s="28" t="s">
        <v>11130</v>
      </c>
      <c r="V1304" s="28"/>
      <c r="W1304" s="34">
        <v>43547</v>
      </c>
      <c r="X1304" s="34">
        <v>43912</v>
      </c>
      <c r="Y1304" s="36">
        <v>5002252</v>
      </c>
      <c r="Z1304" s="36"/>
      <c r="AA1304" s="34"/>
      <c r="AB1304" s="32"/>
      <c r="AC1304" s="36">
        <v>5002252</v>
      </c>
      <c r="AD1304" s="36"/>
      <c r="AE1304" s="28" t="s">
        <v>95</v>
      </c>
      <c r="AF1304" s="40">
        <f t="shared" si="0"/>
        <v>23</v>
      </c>
      <c r="AG1304" s="40">
        <f t="shared" si="1"/>
        <v>3</v>
      </c>
      <c r="AH1304" s="40" t="str">
        <f t="shared" si="2"/>
        <v>569213151233</v>
      </c>
      <c r="AI1304" s="44">
        <f t="shared" si="3"/>
        <v>5002252</v>
      </c>
      <c r="AJ1304" s="47" t="str">
        <f>IF(AD1304&lt;10000,IFERROR(VLOOKUP(AH1304,'BK06'!$X$9:$Y$1196,2,0),""),AD1304)</f>
        <v/>
      </c>
      <c r="AK1304" s="49" t="str">
        <f>IFERROR(VLOOKUP(AH1304,'BK06'!$X$9:$Z$1164,3,0),"")</f>
        <v/>
      </c>
      <c r="AL1304" s="40"/>
      <c r="AM1304" s="51" t="str">
        <f t="shared" si="20"/>
        <v>QK co HDBH so 569213151 can phai dong phi 5002252d vao ngay 23/3. Vui long lien he TVV de duoc ho tro thu phi!</v>
      </c>
      <c r="AN1304" s="54" t="str">
        <f t="shared" si="19"/>
        <v>01295856856</v>
      </c>
    </row>
    <row r="1305" spans="1:40" ht="13.5" customHeight="1">
      <c r="A1305" s="25">
        <v>1300</v>
      </c>
      <c r="B1305" s="28" t="s">
        <v>74</v>
      </c>
      <c r="C1305" s="28"/>
      <c r="D1305" s="32" t="s">
        <v>11012</v>
      </c>
      <c r="E1305" s="28" t="s">
        <v>114</v>
      </c>
      <c r="F1305" s="32" t="s">
        <v>11013</v>
      </c>
      <c r="G1305" s="28" t="s">
        <v>115</v>
      </c>
      <c r="H1305" s="32" t="s">
        <v>11014</v>
      </c>
      <c r="I1305" s="28" t="s">
        <v>116</v>
      </c>
      <c r="J1305" s="32" t="s">
        <v>4795</v>
      </c>
      <c r="K1305" s="28" t="s">
        <v>288</v>
      </c>
      <c r="L1305" s="28" t="s">
        <v>89</v>
      </c>
      <c r="M1305" s="34">
        <v>42269</v>
      </c>
      <c r="N1305" s="34"/>
      <c r="O1305" s="28" t="s">
        <v>11131</v>
      </c>
      <c r="P1305" s="28" t="s">
        <v>146</v>
      </c>
      <c r="Q1305" s="28" t="s">
        <v>1637</v>
      </c>
      <c r="R1305" s="28"/>
      <c r="S1305" s="28"/>
      <c r="T1305" s="28" t="s">
        <v>7385</v>
      </c>
      <c r="U1305" s="28" t="s">
        <v>11132</v>
      </c>
      <c r="V1305" s="28"/>
      <c r="W1305" s="34">
        <v>43596</v>
      </c>
      <c r="X1305" s="34">
        <v>43626</v>
      </c>
      <c r="Y1305" s="36">
        <v>522636</v>
      </c>
      <c r="Z1305" s="36"/>
      <c r="AA1305" s="34"/>
      <c r="AB1305" s="32"/>
      <c r="AC1305" s="36">
        <v>522636</v>
      </c>
      <c r="AD1305" s="36"/>
      <c r="AE1305" s="28" t="s">
        <v>95</v>
      </c>
      <c r="AF1305" s="40">
        <f t="shared" si="0"/>
        <v>11</v>
      </c>
      <c r="AG1305" s="40">
        <f t="shared" si="1"/>
        <v>5</v>
      </c>
      <c r="AH1305" s="40" t="str">
        <f t="shared" si="2"/>
        <v>568682603115</v>
      </c>
      <c r="AI1305" s="44">
        <f t="shared" si="3"/>
        <v>522636</v>
      </c>
      <c r="AJ1305" s="47" t="str">
        <f>IF(AD1305&lt;10000,IFERROR(VLOOKUP(AH1305,'BK06'!$X$9:$Y$1196,2,0),""),AD1305)</f>
        <v/>
      </c>
      <c r="AK1305" s="49" t="str">
        <f>IFERROR(VLOOKUP(AH1305,'BK06'!$X$9:$Z$1164,3,0),"")</f>
        <v/>
      </c>
      <c r="AL1305" s="40"/>
      <c r="AM1305" s="51" t="str">
        <f t="shared" si="20"/>
        <v>QK co HDBH so 568682603 can phai dong phi 522636d vao ngay 11/5. Vui long lien he TVV de duoc ho tro thu phi!</v>
      </c>
      <c r="AN1305" s="54" t="str">
        <f t="shared" si="19"/>
        <v>0977378828</v>
      </c>
    </row>
    <row r="1306" spans="1:40" ht="13.5" customHeight="1">
      <c r="A1306" s="25">
        <v>1301</v>
      </c>
      <c r="B1306" s="28" t="s">
        <v>74</v>
      </c>
      <c r="C1306" s="28"/>
      <c r="D1306" s="32" t="s">
        <v>11012</v>
      </c>
      <c r="E1306" s="28" t="s">
        <v>114</v>
      </c>
      <c r="F1306" s="32" t="s">
        <v>11013</v>
      </c>
      <c r="G1306" s="28" t="s">
        <v>115</v>
      </c>
      <c r="H1306" s="32" t="s">
        <v>11014</v>
      </c>
      <c r="I1306" s="28" t="s">
        <v>116</v>
      </c>
      <c r="J1306" s="32" t="s">
        <v>4795</v>
      </c>
      <c r="K1306" s="28" t="s">
        <v>288</v>
      </c>
      <c r="L1306" s="28" t="s">
        <v>89</v>
      </c>
      <c r="M1306" s="34">
        <v>42269</v>
      </c>
      <c r="N1306" s="34"/>
      <c r="O1306" s="28" t="s">
        <v>11133</v>
      </c>
      <c r="P1306" s="28" t="s">
        <v>6901</v>
      </c>
      <c r="Q1306" s="28" t="s">
        <v>4328</v>
      </c>
      <c r="R1306" s="28"/>
      <c r="S1306" s="28"/>
      <c r="T1306" s="28" t="s">
        <v>11134</v>
      </c>
      <c r="U1306" s="28" t="s">
        <v>11135</v>
      </c>
      <c r="V1306" s="28"/>
      <c r="W1306" s="34">
        <v>43596</v>
      </c>
      <c r="X1306" s="34">
        <v>43626</v>
      </c>
      <c r="Y1306" s="36">
        <v>513105</v>
      </c>
      <c r="Z1306" s="36"/>
      <c r="AA1306" s="34"/>
      <c r="AB1306" s="32"/>
      <c r="AC1306" s="36">
        <v>513105</v>
      </c>
      <c r="AD1306" s="36"/>
      <c r="AE1306" s="28" t="s">
        <v>95</v>
      </c>
      <c r="AF1306" s="40">
        <f t="shared" si="0"/>
        <v>11</v>
      </c>
      <c r="AG1306" s="40">
        <f t="shared" si="1"/>
        <v>5</v>
      </c>
      <c r="AH1306" s="40" t="str">
        <f t="shared" si="2"/>
        <v>568680342115</v>
      </c>
      <c r="AI1306" s="44">
        <f t="shared" si="3"/>
        <v>513105</v>
      </c>
      <c r="AJ1306" s="47" t="str">
        <f>IF(AD1306&lt;10000,IFERROR(VLOOKUP(AH1306,'BK06'!$X$9:$Y$1196,2,0),""),AD1306)</f>
        <v/>
      </c>
      <c r="AK1306" s="49" t="str">
        <f>IFERROR(VLOOKUP(AH1306,'BK06'!$X$9:$Z$1164,3,0),"")</f>
        <v/>
      </c>
      <c r="AL1306" s="40"/>
      <c r="AM1306" s="51" t="str">
        <f t="shared" si="20"/>
        <v>QK co HDBH so 568680342 can phai dong phi 513105d vao ngay 11/5. Vui long lien he TVV de duoc ho tro thu phi!</v>
      </c>
      <c r="AN1306" s="54" t="str">
        <f t="shared" si="19"/>
        <v>01664276996</v>
      </c>
    </row>
    <row r="1307" spans="1:40" ht="13.5" customHeight="1">
      <c r="A1307" s="25">
        <v>1302</v>
      </c>
      <c r="B1307" s="28" t="s">
        <v>74</v>
      </c>
      <c r="C1307" s="28"/>
      <c r="D1307" s="32" t="s">
        <v>11012</v>
      </c>
      <c r="E1307" s="28" t="s">
        <v>114</v>
      </c>
      <c r="F1307" s="32" t="s">
        <v>11013</v>
      </c>
      <c r="G1307" s="28" t="s">
        <v>115</v>
      </c>
      <c r="H1307" s="32" t="s">
        <v>11014</v>
      </c>
      <c r="I1307" s="28" t="s">
        <v>116</v>
      </c>
      <c r="J1307" s="32" t="s">
        <v>4795</v>
      </c>
      <c r="K1307" s="28" t="s">
        <v>288</v>
      </c>
      <c r="L1307" s="28" t="s">
        <v>89</v>
      </c>
      <c r="M1307" s="34">
        <v>42269</v>
      </c>
      <c r="N1307" s="34"/>
      <c r="O1307" s="28" t="s">
        <v>11136</v>
      </c>
      <c r="P1307" s="28" t="s">
        <v>288</v>
      </c>
      <c r="Q1307" s="28" t="s">
        <v>4328</v>
      </c>
      <c r="R1307" s="28" t="s">
        <v>11137</v>
      </c>
      <c r="S1307" s="28"/>
      <c r="T1307" s="28" t="s">
        <v>11138</v>
      </c>
      <c r="U1307" s="28" t="s">
        <v>11139</v>
      </c>
      <c r="V1307" s="28"/>
      <c r="W1307" s="34">
        <v>43602</v>
      </c>
      <c r="X1307" s="34">
        <v>43632</v>
      </c>
      <c r="Y1307" s="36">
        <v>509360</v>
      </c>
      <c r="Z1307" s="36"/>
      <c r="AA1307" s="34"/>
      <c r="AB1307" s="32"/>
      <c r="AC1307" s="36">
        <v>509360</v>
      </c>
      <c r="AD1307" s="36"/>
      <c r="AE1307" s="28" t="s">
        <v>95</v>
      </c>
      <c r="AF1307" s="40">
        <f t="shared" si="0"/>
        <v>17</v>
      </c>
      <c r="AG1307" s="40">
        <f t="shared" si="1"/>
        <v>5</v>
      </c>
      <c r="AH1307" s="40" t="str">
        <f t="shared" si="2"/>
        <v>568486069175</v>
      </c>
      <c r="AI1307" s="44">
        <f t="shared" si="3"/>
        <v>509360</v>
      </c>
      <c r="AJ1307" s="47" t="str">
        <f>IF(AD1307&lt;10000,IFERROR(VLOOKUP(AH1307,'BK06'!$X$9:$Y$1196,2,0),""),AD1307)</f>
        <v/>
      </c>
      <c r="AK1307" s="49" t="str">
        <f>IFERROR(VLOOKUP(AH1307,'BK06'!$X$9:$Z$1164,3,0),"")</f>
        <v/>
      </c>
      <c r="AL1307" s="40"/>
      <c r="AM1307" s="51" t="str">
        <f t="shared" si="20"/>
        <v>QK co HDBH so 568486069 can phai dong phi 509360d vao ngay 17/5. Vui long lien he TVV de duoc ho tro thu phi!</v>
      </c>
      <c r="AN1307" s="54" t="str">
        <f t="shared" si="19"/>
        <v>0169204363501698579430</v>
      </c>
    </row>
    <row r="1308" spans="1:40" ht="13.5" customHeight="1">
      <c r="A1308" s="25">
        <v>1303</v>
      </c>
      <c r="B1308" s="28" t="s">
        <v>74</v>
      </c>
      <c r="C1308" s="28"/>
      <c r="D1308" s="32" t="s">
        <v>11012</v>
      </c>
      <c r="E1308" s="28" t="s">
        <v>114</v>
      </c>
      <c r="F1308" s="32" t="s">
        <v>11013</v>
      </c>
      <c r="G1308" s="28" t="s">
        <v>115</v>
      </c>
      <c r="H1308" s="32" t="s">
        <v>11014</v>
      </c>
      <c r="I1308" s="28" t="s">
        <v>116</v>
      </c>
      <c r="J1308" s="32" t="s">
        <v>4795</v>
      </c>
      <c r="K1308" s="28" t="s">
        <v>288</v>
      </c>
      <c r="L1308" s="28" t="s">
        <v>89</v>
      </c>
      <c r="M1308" s="34">
        <v>42269</v>
      </c>
      <c r="N1308" s="34"/>
      <c r="O1308" s="28" t="s">
        <v>11140</v>
      </c>
      <c r="P1308" s="28" t="s">
        <v>209</v>
      </c>
      <c r="Q1308" s="28" t="s">
        <v>4328</v>
      </c>
      <c r="R1308" s="28"/>
      <c r="S1308" s="28"/>
      <c r="T1308" s="28" t="s">
        <v>11137</v>
      </c>
      <c r="U1308" s="28" t="s">
        <v>11141</v>
      </c>
      <c r="V1308" s="28"/>
      <c r="W1308" s="34">
        <v>43602</v>
      </c>
      <c r="X1308" s="34">
        <v>43632</v>
      </c>
      <c r="Y1308" s="36">
        <v>533055</v>
      </c>
      <c r="Z1308" s="36"/>
      <c r="AA1308" s="34"/>
      <c r="AB1308" s="32"/>
      <c r="AC1308" s="36">
        <v>533055</v>
      </c>
      <c r="AD1308" s="36"/>
      <c r="AE1308" s="28" t="s">
        <v>95</v>
      </c>
      <c r="AF1308" s="40">
        <f t="shared" si="0"/>
        <v>17</v>
      </c>
      <c r="AG1308" s="40">
        <f t="shared" si="1"/>
        <v>5</v>
      </c>
      <c r="AH1308" s="40" t="str">
        <f t="shared" si="2"/>
        <v>568486168175</v>
      </c>
      <c r="AI1308" s="44">
        <f t="shared" si="3"/>
        <v>533055</v>
      </c>
      <c r="AJ1308" s="47" t="str">
        <f>IF(AD1308&lt;10000,IFERROR(VLOOKUP(AH1308,'BK06'!$X$9:$Y$1196,2,0),""),AD1308)</f>
        <v/>
      </c>
      <c r="AK1308" s="49" t="str">
        <f>IFERROR(VLOOKUP(AH1308,'BK06'!$X$9:$Z$1164,3,0),"")</f>
        <v/>
      </c>
      <c r="AL1308" s="40"/>
      <c r="AM1308" s="51" t="str">
        <f t="shared" si="20"/>
        <v>QK co HDBH so 568486168 can phai dong phi 533055d vao ngay 17/5. Vui long lien he TVV de duoc ho tro thu phi!</v>
      </c>
      <c r="AN1308" s="54" t="str">
        <f t="shared" si="19"/>
        <v>01698579430</v>
      </c>
    </row>
    <row r="1309" spans="1:40" ht="13.5" customHeight="1">
      <c r="A1309" s="25">
        <v>1304</v>
      </c>
      <c r="B1309" s="28" t="s">
        <v>74</v>
      </c>
      <c r="C1309" s="28"/>
      <c r="D1309" s="32" t="s">
        <v>11012</v>
      </c>
      <c r="E1309" s="28" t="s">
        <v>114</v>
      </c>
      <c r="F1309" s="32" t="s">
        <v>11013</v>
      </c>
      <c r="G1309" s="28" t="s">
        <v>115</v>
      </c>
      <c r="H1309" s="32" t="s">
        <v>11014</v>
      </c>
      <c r="I1309" s="28" t="s">
        <v>116</v>
      </c>
      <c r="J1309" s="32" t="s">
        <v>4795</v>
      </c>
      <c r="K1309" s="28" t="s">
        <v>288</v>
      </c>
      <c r="L1309" s="28" t="s">
        <v>89</v>
      </c>
      <c r="M1309" s="34">
        <v>42269</v>
      </c>
      <c r="N1309" s="34"/>
      <c r="O1309" s="28" t="s">
        <v>11142</v>
      </c>
      <c r="P1309" s="28" t="s">
        <v>11143</v>
      </c>
      <c r="Q1309" s="28" t="s">
        <v>1637</v>
      </c>
      <c r="R1309" s="28"/>
      <c r="S1309" s="28"/>
      <c r="T1309" s="28" t="s">
        <v>11144</v>
      </c>
      <c r="U1309" s="28" t="s">
        <v>11145</v>
      </c>
      <c r="V1309" s="28"/>
      <c r="W1309" s="34">
        <v>43607</v>
      </c>
      <c r="X1309" s="34">
        <v>43698</v>
      </c>
      <c r="Y1309" s="36">
        <v>1033880</v>
      </c>
      <c r="Z1309" s="36"/>
      <c r="AA1309" s="34"/>
      <c r="AB1309" s="32"/>
      <c r="AC1309" s="36">
        <v>1033880</v>
      </c>
      <c r="AD1309" s="36"/>
      <c r="AE1309" s="28" t="s">
        <v>95</v>
      </c>
      <c r="AF1309" s="40">
        <f t="shared" si="0"/>
        <v>22</v>
      </c>
      <c r="AG1309" s="40">
        <f t="shared" si="1"/>
        <v>5</v>
      </c>
      <c r="AH1309" s="40" t="str">
        <f t="shared" si="2"/>
        <v>568737993225</v>
      </c>
      <c r="AI1309" s="44">
        <f t="shared" si="3"/>
        <v>1033880</v>
      </c>
      <c r="AJ1309" s="47" t="str">
        <f>IF(AD1309&lt;10000,IFERROR(VLOOKUP(AH1309,'BK06'!$X$9:$Y$1196,2,0),""),AD1309)</f>
        <v/>
      </c>
      <c r="AK1309" s="49" t="str">
        <f>IFERROR(VLOOKUP(AH1309,'BK06'!$X$9:$Z$1164,3,0),"")</f>
        <v/>
      </c>
      <c r="AL1309" s="40"/>
      <c r="AM1309" s="51" t="str">
        <f t="shared" si="20"/>
        <v>QK co HDBH so 568737993 can phai dong phi 1033880d vao ngay 22/5. Vui long lien he TVV de duoc ho tro thu phi!</v>
      </c>
      <c r="AN1309" s="54" t="str">
        <f t="shared" si="19"/>
        <v>01673752998</v>
      </c>
    </row>
    <row r="1310" spans="1:40" ht="13.5" customHeight="1">
      <c r="A1310" s="25">
        <v>1305</v>
      </c>
      <c r="B1310" s="28" t="s">
        <v>74</v>
      </c>
      <c r="C1310" s="28"/>
      <c r="D1310" s="32" t="s">
        <v>11012</v>
      </c>
      <c r="E1310" s="28" t="s">
        <v>114</v>
      </c>
      <c r="F1310" s="32" t="s">
        <v>11013</v>
      </c>
      <c r="G1310" s="28" t="s">
        <v>115</v>
      </c>
      <c r="H1310" s="32" t="s">
        <v>11014</v>
      </c>
      <c r="I1310" s="28" t="s">
        <v>116</v>
      </c>
      <c r="J1310" s="32" t="s">
        <v>4796</v>
      </c>
      <c r="K1310" s="28" t="s">
        <v>4263</v>
      </c>
      <c r="L1310" s="28" t="s">
        <v>89</v>
      </c>
      <c r="M1310" s="34">
        <v>42325</v>
      </c>
      <c r="N1310" s="34"/>
      <c r="O1310" s="28" t="s">
        <v>11146</v>
      </c>
      <c r="P1310" s="28" t="s">
        <v>11147</v>
      </c>
      <c r="Q1310" s="28" t="s">
        <v>11148</v>
      </c>
      <c r="R1310" s="28"/>
      <c r="S1310" s="28"/>
      <c r="T1310" s="28" t="s">
        <v>11149</v>
      </c>
      <c r="U1310" s="28" t="s">
        <v>11150</v>
      </c>
      <c r="V1310" s="28"/>
      <c r="W1310" s="34">
        <v>43568</v>
      </c>
      <c r="X1310" s="34">
        <v>43658</v>
      </c>
      <c r="Y1310" s="36">
        <v>931770</v>
      </c>
      <c r="Z1310" s="36"/>
      <c r="AA1310" s="34"/>
      <c r="AB1310" s="32"/>
      <c r="AC1310" s="36">
        <v>931770</v>
      </c>
      <c r="AD1310" s="36"/>
      <c r="AE1310" s="28" t="s">
        <v>95</v>
      </c>
      <c r="AF1310" s="40">
        <f t="shared" si="0"/>
        <v>13</v>
      </c>
      <c r="AG1310" s="40">
        <f t="shared" si="1"/>
        <v>4</v>
      </c>
      <c r="AH1310" s="40" t="str">
        <f t="shared" si="2"/>
        <v>568720136134</v>
      </c>
      <c r="AI1310" s="44">
        <f t="shared" si="3"/>
        <v>931770</v>
      </c>
      <c r="AJ1310" s="47" t="str">
        <f>IF(AD1310&lt;10000,IFERROR(VLOOKUP(AH1310,'BK06'!$X$9:$Y$1196,2,0),""),AD1310)</f>
        <v/>
      </c>
      <c r="AK1310" s="49" t="str">
        <f>IFERROR(VLOOKUP(AH1310,'BK06'!$X$9:$Z$1164,3,0),"")</f>
        <v/>
      </c>
      <c r="AL1310" s="40"/>
      <c r="AM1310" s="51" t="str">
        <f t="shared" si="20"/>
        <v>QK co HDBH so 568720136 can phai dong phi 931770d vao ngay 13/4. Vui long lien he TVV de duoc ho tro thu phi!</v>
      </c>
      <c r="AN1310" s="54" t="str">
        <f t="shared" si="19"/>
        <v>01676552830</v>
      </c>
    </row>
    <row r="1311" spans="1:40" ht="13.5" customHeight="1">
      <c r="A1311" s="25">
        <v>1306</v>
      </c>
      <c r="B1311" s="28" t="s">
        <v>74</v>
      </c>
      <c r="C1311" s="28"/>
      <c r="D1311" s="32" t="s">
        <v>11012</v>
      </c>
      <c r="E1311" s="28" t="s">
        <v>114</v>
      </c>
      <c r="F1311" s="32" t="s">
        <v>11013</v>
      </c>
      <c r="G1311" s="28" t="s">
        <v>115</v>
      </c>
      <c r="H1311" s="32" t="s">
        <v>11014</v>
      </c>
      <c r="I1311" s="28" t="s">
        <v>116</v>
      </c>
      <c r="J1311" s="32" t="s">
        <v>4796</v>
      </c>
      <c r="K1311" s="28" t="s">
        <v>4263</v>
      </c>
      <c r="L1311" s="28" t="s">
        <v>89</v>
      </c>
      <c r="M1311" s="34">
        <v>42325</v>
      </c>
      <c r="N1311" s="34"/>
      <c r="O1311" s="28" t="s">
        <v>11151</v>
      </c>
      <c r="P1311" s="28" t="s">
        <v>582</v>
      </c>
      <c r="Q1311" s="28" t="s">
        <v>11152</v>
      </c>
      <c r="R1311" s="28"/>
      <c r="S1311" s="28"/>
      <c r="T1311" s="28" t="s">
        <v>11153</v>
      </c>
      <c r="U1311" s="28" t="s">
        <v>11154</v>
      </c>
      <c r="V1311" s="28"/>
      <c r="W1311" s="34">
        <v>43572</v>
      </c>
      <c r="X1311" s="34">
        <v>43601</v>
      </c>
      <c r="Y1311" s="36">
        <v>526800</v>
      </c>
      <c r="Z1311" s="36"/>
      <c r="AA1311" s="34"/>
      <c r="AB1311" s="32"/>
      <c r="AC1311" s="36">
        <v>526800</v>
      </c>
      <c r="AD1311" s="36"/>
      <c r="AE1311" s="28" t="s">
        <v>95</v>
      </c>
      <c r="AF1311" s="40">
        <f t="shared" si="0"/>
        <v>17</v>
      </c>
      <c r="AG1311" s="40">
        <f t="shared" si="1"/>
        <v>4</v>
      </c>
      <c r="AH1311" s="40" t="str">
        <f t="shared" si="2"/>
        <v>568704423174</v>
      </c>
      <c r="AI1311" s="44">
        <f t="shared" si="3"/>
        <v>526800</v>
      </c>
      <c r="AJ1311" s="47" t="str">
        <f>IF(AD1311&lt;10000,IFERROR(VLOOKUP(AH1311,'BK06'!$X$9:$Y$1196,2,0),""),AD1311)</f>
        <v/>
      </c>
      <c r="AK1311" s="49" t="str">
        <f>IFERROR(VLOOKUP(AH1311,'BK06'!$X$9:$Z$1164,3,0),"")</f>
        <v/>
      </c>
      <c r="AL1311" s="40"/>
      <c r="AM1311" s="51" t="str">
        <f t="shared" si="20"/>
        <v>QK co HDBH so 568704423 can phai dong phi 526800d vao ngay 17/4. Vui long lien he TVV de duoc ho tro thu phi!</v>
      </c>
      <c r="AN1311" s="54" t="str">
        <f t="shared" si="19"/>
        <v>0963820404</v>
      </c>
    </row>
    <row r="1312" spans="1:40" ht="13.5" customHeight="1">
      <c r="A1312" s="25">
        <v>1307</v>
      </c>
      <c r="B1312" s="28" t="s">
        <v>74</v>
      </c>
      <c r="C1312" s="28"/>
      <c r="D1312" s="32" t="s">
        <v>11012</v>
      </c>
      <c r="E1312" s="28" t="s">
        <v>114</v>
      </c>
      <c r="F1312" s="32" t="s">
        <v>11013</v>
      </c>
      <c r="G1312" s="28" t="s">
        <v>115</v>
      </c>
      <c r="H1312" s="32" t="s">
        <v>11014</v>
      </c>
      <c r="I1312" s="28" t="s">
        <v>116</v>
      </c>
      <c r="J1312" s="32" t="s">
        <v>4796</v>
      </c>
      <c r="K1312" s="28" t="s">
        <v>4263</v>
      </c>
      <c r="L1312" s="28" t="s">
        <v>89</v>
      </c>
      <c r="M1312" s="34">
        <v>42325</v>
      </c>
      <c r="N1312" s="34"/>
      <c r="O1312" s="28" t="s">
        <v>11155</v>
      </c>
      <c r="P1312" s="28" t="s">
        <v>11156</v>
      </c>
      <c r="Q1312" s="28" t="s">
        <v>11157</v>
      </c>
      <c r="R1312" s="28"/>
      <c r="S1312" s="28"/>
      <c r="T1312" s="28" t="s">
        <v>11158</v>
      </c>
      <c r="U1312" s="28" t="s">
        <v>11159</v>
      </c>
      <c r="V1312" s="28"/>
      <c r="W1312" s="34">
        <v>43572</v>
      </c>
      <c r="X1312" s="34">
        <v>43601</v>
      </c>
      <c r="Y1312" s="36">
        <v>1010000</v>
      </c>
      <c r="Z1312" s="36"/>
      <c r="AA1312" s="34"/>
      <c r="AB1312" s="32"/>
      <c r="AC1312" s="36">
        <v>1010000</v>
      </c>
      <c r="AD1312" s="36"/>
      <c r="AE1312" s="28" t="s">
        <v>95</v>
      </c>
      <c r="AF1312" s="40">
        <f t="shared" si="0"/>
        <v>17</v>
      </c>
      <c r="AG1312" s="40">
        <f t="shared" si="1"/>
        <v>4</v>
      </c>
      <c r="AH1312" s="40" t="str">
        <f t="shared" si="2"/>
        <v>568704710174</v>
      </c>
      <c r="AI1312" s="44">
        <f t="shared" si="3"/>
        <v>1010000</v>
      </c>
      <c r="AJ1312" s="47" t="str">
        <f>IF(AD1312&lt;10000,IFERROR(VLOOKUP(AH1312,'BK06'!$X$9:$Y$1196,2,0),""),AD1312)</f>
        <v/>
      </c>
      <c r="AK1312" s="49" t="str">
        <f>IFERROR(VLOOKUP(AH1312,'BK06'!$X$9:$Z$1164,3,0),"")</f>
        <v/>
      </c>
      <c r="AL1312" s="40"/>
      <c r="AM1312" s="51" t="str">
        <f t="shared" si="20"/>
        <v>QK co HDBH so 568704710 can phai dong phi 1010000d vao ngay 17/4. Vui long lien he TVV de duoc ho tro thu phi!</v>
      </c>
      <c r="AN1312" s="54" t="str">
        <f t="shared" si="19"/>
        <v>01236804319</v>
      </c>
    </row>
    <row r="1313" spans="1:40" ht="13.5" customHeight="1">
      <c r="A1313" s="25">
        <v>1308</v>
      </c>
      <c r="B1313" s="28" t="s">
        <v>74</v>
      </c>
      <c r="C1313" s="28"/>
      <c r="D1313" s="32" t="s">
        <v>11012</v>
      </c>
      <c r="E1313" s="28" t="s">
        <v>114</v>
      </c>
      <c r="F1313" s="32" t="s">
        <v>11013</v>
      </c>
      <c r="G1313" s="28" t="s">
        <v>115</v>
      </c>
      <c r="H1313" s="32" t="s">
        <v>11014</v>
      </c>
      <c r="I1313" s="28" t="s">
        <v>116</v>
      </c>
      <c r="J1313" s="32" t="s">
        <v>4796</v>
      </c>
      <c r="K1313" s="28" t="s">
        <v>4263</v>
      </c>
      <c r="L1313" s="28" t="s">
        <v>89</v>
      </c>
      <c r="M1313" s="34">
        <v>42325</v>
      </c>
      <c r="N1313" s="34"/>
      <c r="O1313" s="28" t="s">
        <v>11160</v>
      </c>
      <c r="P1313" s="28" t="s">
        <v>11161</v>
      </c>
      <c r="Q1313" s="28" t="s">
        <v>11157</v>
      </c>
      <c r="R1313" s="28"/>
      <c r="S1313" s="28"/>
      <c r="T1313" s="28" t="s">
        <v>11162</v>
      </c>
      <c r="U1313" s="28" t="s">
        <v>11163</v>
      </c>
      <c r="V1313" s="28"/>
      <c r="W1313" s="34">
        <v>43572</v>
      </c>
      <c r="X1313" s="34">
        <v>43601</v>
      </c>
      <c r="Y1313" s="36">
        <v>1010000</v>
      </c>
      <c r="Z1313" s="36"/>
      <c r="AA1313" s="34"/>
      <c r="AB1313" s="32"/>
      <c r="AC1313" s="36">
        <v>1010000</v>
      </c>
      <c r="AD1313" s="36"/>
      <c r="AE1313" s="28" t="s">
        <v>95</v>
      </c>
      <c r="AF1313" s="40">
        <f t="shared" si="0"/>
        <v>17</v>
      </c>
      <c r="AG1313" s="40">
        <f t="shared" si="1"/>
        <v>4</v>
      </c>
      <c r="AH1313" s="40" t="str">
        <f t="shared" si="2"/>
        <v>568704462174</v>
      </c>
      <c r="AI1313" s="44">
        <f t="shared" si="3"/>
        <v>1010000</v>
      </c>
      <c r="AJ1313" s="47" t="str">
        <f>IF(AD1313&lt;10000,IFERROR(VLOOKUP(AH1313,'BK06'!$X$9:$Y$1196,2,0),""),AD1313)</f>
        <v/>
      </c>
      <c r="AK1313" s="49" t="str">
        <f>IFERROR(VLOOKUP(AH1313,'BK06'!$X$9:$Z$1164,3,0),"")</f>
        <v/>
      </c>
      <c r="AL1313" s="40"/>
      <c r="AM1313" s="51" t="str">
        <f t="shared" si="20"/>
        <v>QK co HDBH so 568704462 can phai dong phi 1010000d vao ngay 17/4. Vui long lien he TVV de duoc ho tro thu phi!</v>
      </c>
      <c r="AN1313" s="54" t="str">
        <f t="shared" si="19"/>
        <v>01632219170</v>
      </c>
    </row>
    <row r="1314" spans="1:40" ht="13.5" customHeight="1">
      <c r="A1314" s="25">
        <v>1309</v>
      </c>
      <c r="B1314" s="28" t="s">
        <v>74</v>
      </c>
      <c r="C1314" s="28"/>
      <c r="D1314" s="32" t="s">
        <v>11012</v>
      </c>
      <c r="E1314" s="28" t="s">
        <v>114</v>
      </c>
      <c r="F1314" s="32" t="s">
        <v>11013</v>
      </c>
      <c r="G1314" s="28" t="s">
        <v>115</v>
      </c>
      <c r="H1314" s="32" t="s">
        <v>11014</v>
      </c>
      <c r="I1314" s="28" t="s">
        <v>116</v>
      </c>
      <c r="J1314" s="32" t="s">
        <v>4796</v>
      </c>
      <c r="K1314" s="28" t="s">
        <v>4263</v>
      </c>
      <c r="L1314" s="28" t="s">
        <v>89</v>
      </c>
      <c r="M1314" s="34">
        <v>42325</v>
      </c>
      <c r="N1314" s="34"/>
      <c r="O1314" s="28" t="s">
        <v>11164</v>
      </c>
      <c r="P1314" s="28" t="s">
        <v>11156</v>
      </c>
      <c r="Q1314" s="28" t="s">
        <v>11157</v>
      </c>
      <c r="R1314" s="28"/>
      <c r="S1314" s="28"/>
      <c r="T1314" s="28" t="s">
        <v>11158</v>
      </c>
      <c r="U1314" s="28" t="s">
        <v>11165</v>
      </c>
      <c r="V1314" s="28"/>
      <c r="W1314" s="34">
        <v>43572</v>
      </c>
      <c r="X1314" s="34">
        <v>43601</v>
      </c>
      <c r="Y1314" s="36">
        <v>1033880</v>
      </c>
      <c r="Z1314" s="36"/>
      <c r="AA1314" s="34"/>
      <c r="AB1314" s="32"/>
      <c r="AC1314" s="36">
        <v>1033880</v>
      </c>
      <c r="AD1314" s="36"/>
      <c r="AE1314" s="28" t="s">
        <v>95</v>
      </c>
      <c r="AF1314" s="40">
        <f t="shared" si="0"/>
        <v>17</v>
      </c>
      <c r="AG1314" s="40">
        <f t="shared" si="1"/>
        <v>4</v>
      </c>
      <c r="AH1314" s="40" t="str">
        <f t="shared" si="2"/>
        <v>568704374174</v>
      </c>
      <c r="AI1314" s="44">
        <f t="shared" si="3"/>
        <v>1033880</v>
      </c>
      <c r="AJ1314" s="47" t="str">
        <f>IF(AD1314&lt;10000,IFERROR(VLOOKUP(AH1314,'BK06'!$X$9:$Y$1196,2,0),""),AD1314)</f>
        <v/>
      </c>
      <c r="AK1314" s="49" t="str">
        <f>IFERROR(VLOOKUP(AH1314,'BK06'!$X$9:$Z$1164,3,0),"")</f>
        <v/>
      </c>
      <c r="AL1314" s="40"/>
      <c r="AM1314" s="51" t="str">
        <f t="shared" si="20"/>
        <v>QK co HDBH so 568704374 can phai dong phi 1033880d vao ngay 17/4. Vui long lien he TVV de duoc ho tro thu phi!</v>
      </c>
      <c r="AN1314" s="54" t="str">
        <f t="shared" si="19"/>
        <v>01236804319</v>
      </c>
    </row>
    <row r="1315" spans="1:40" ht="13.5" customHeight="1">
      <c r="A1315" s="25">
        <v>1310</v>
      </c>
      <c r="B1315" s="28" t="s">
        <v>74</v>
      </c>
      <c r="C1315" s="28"/>
      <c r="D1315" s="32" t="s">
        <v>11012</v>
      </c>
      <c r="E1315" s="28" t="s">
        <v>114</v>
      </c>
      <c r="F1315" s="32" t="s">
        <v>11013</v>
      </c>
      <c r="G1315" s="28" t="s">
        <v>115</v>
      </c>
      <c r="H1315" s="32" t="s">
        <v>11014</v>
      </c>
      <c r="I1315" s="28" t="s">
        <v>116</v>
      </c>
      <c r="J1315" s="32" t="s">
        <v>4796</v>
      </c>
      <c r="K1315" s="28" t="s">
        <v>4263</v>
      </c>
      <c r="L1315" s="28" t="s">
        <v>89</v>
      </c>
      <c r="M1315" s="34">
        <v>42325</v>
      </c>
      <c r="N1315" s="34"/>
      <c r="O1315" s="28" t="s">
        <v>11166</v>
      </c>
      <c r="P1315" s="28" t="s">
        <v>11167</v>
      </c>
      <c r="Q1315" s="28" t="s">
        <v>11152</v>
      </c>
      <c r="R1315" s="28"/>
      <c r="S1315" s="28"/>
      <c r="T1315" s="28" t="s">
        <v>11168</v>
      </c>
      <c r="U1315" s="28" t="s">
        <v>11169</v>
      </c>
      <c r="V1315" s="28"/>
      <c r="W1315" s="34">
        <v>43572</v>
      </c>
      <c r="X1315" s="34">
        <v>43601</v>
      </c>
      <c r="Y1315" s="36">
        <v>525990</v>
      </c>
      <c r="Z1315" s="36"/>
      <c r="AA1315" s="34"/>
      <c r="AB1315" s="32"/>
      <c r="AC1315" s="36">
        <v>525990</v>
      </c>
      <c r="AD1315" s="36"/>
      <c r="AE1315" s="28" t="s">
        <v>95</v>
      </c>
      <c r="AF1315" s="40">
        <f t="shared" si="0"/>
        <v>17</v>
      </c>
      <c r="AG1315" s="40">
        <f t="shared" si="1"/>
        <v>4</v>
      </c>
      <c r="AH1315" s="40" t="str">
        <f t="shared" si="2"/>
        <v>568704692174</v>
      </c>
      <c r="AI1315" s="44">
        <f t="shared" si="3"/>
        <v>525990</v>
      </c>
      <c r="AJ1315" s="47" t="str">
        <f>IF(AD1315&lt;10000,IFERROR(VLOOKUP(AH1315,'BK06'!$X$9:$Y$1196,2,0),""),AD1315)</f>
        <v/>
      </c>
      <c r="AK1315" s="49" t="str">
        <f>IFERROR(VLOOKUP(AH1315,'BK06'!$X$9:$Z$1164,3,0),"")</f>
        <v/>
      </c>
      <c r="AL1315" s="40"/>
      <c r="AM1315" s="51" t="str">
        <f t="shared" si="20"/>
        <v>QK co HDBH so 568704692 can phai dong phi 525990d vao ngay 17/4. Vui long lien he TVV de duoc ho tro thu phi!</v>
      </c>
      <c r="AN1315" s="54" t="str">
        <f t="shared" si="19"/>
        <v>0981989102</v>
      </c>
    </row>
    <row r="1316" spans="1:40" ht="13.5" customHeight="1">
      <c r="A1316" s="25">
        <v>1311</v>
      </c>
      <c r="B1316" s="28" t="s">
        <v>74</v>
      </c>
      <c r="C1316" s="28"/>
      <c r="D1316" s="32" t="s">
        <v>11012</v>
      </c>
      <c r="E1316" s="28" t="s">
        <v>114</v>
      </c>
      <c r="F1316" s="32" t="s">
        <v>11013</v>
      </c>
      <c r="G1316" s="28" t="s">
        <v>115</v>
      </c>
      <c r="H1316" s="32" t="s">
        <v>11014</v>
      </c>
      <c r="I1316" s="28" t="s">
        <v>116</v>
      </c>
      <c r="J1316" s="32" t="s">
        <v>4796</v>
      </c>
      <c r="K1316" s="28" t="s">
        <v>4263</v>
      </c>
      <c r="L1316" s="28" t="s">
        <v>89</v>
      </c>
      <c r="M1316" s="34">
        <v>42325</v>
      </c>
      <c r="N1316" s="34"/>
      <c r="O1316" s="28" t="s">
        <v>11170</v>
      </c>
      <c r="P1316" s="28" t="s">
        <v>11171</v>
      </c>
      <c r="Q1316" s="28" t="s">
        <v>11172</v>
      </c>
      <c r="R1316" s="28"/>
      <c r="S1316" s="28"/>
      <c r="T1316" s="28" t="s">
        <v>11173</v>
      </c>
      <c r="U1316" s="28" t="s">
        <v>11174</v>
      </c>
      <c r="V1316" s="28"/>
      <c r="W1316" s="34">
        <v>43576</v>
      </c>
      <c r="X1316" s="34">
        <v>43605</v>
      </c>
      <c r="Y1316" s="36">
        <v>509973</v>
      </c>
      <c r="Z1316" s="36"/>
      <c r="AA1316" s="34"/>
      <c r="AB1316" s="32"/>
      <c r="AC1316" s="36">
        <v>509973</v>
      </c>
      <c r="AD1316" s="36"/>
      <c r="AE1316" s="28" t="s">
        <v>95</v>
      </c>
      <c r="AF1316" s="40">
        <f t="shared" si="0"/>
        <v>21</v>
      </c>
      <c r="AG1316" s="40">
        <f t="shared" si="1"/>
        <v>4</v>
      </c>
      <c r="AH1316" s="40" t="str">
        <f t="shared" si="2"/>
        <v>568705031214</v>
      </c>
      <c r="AI1316" s="44">
        <f t="shared" si="3"/>
        <v>509973</v>
      </c>
      <c r="AJ1316" s="47" t="str">
        <f>IF(AD1316&lt;10000,IFERROR(VLOOKUP(AH1316,'BK06'!$X$9:$Y$1196,2,0),""),AD1316)</f>
        <v/>
      </c>
      <c r="AK1316" s="49" t="str">
        <f>IFERROR(VLOOKUP(AH1316,'BK06'!$X$9:$Z$1164,3,0),"")</f>
        <v/>
      </c>
      <c r="AL1316" s="40"/>
      <c r="AM1316" s="51" t="str">
        <f t="shared" si="20"/>
        <v>QK co HDBH so 568705031 can phai dong phi 509973d vao ngay 21/4. Vui long lien he TVV de duoc ho tro thu phi!</v>
      </c>
      <c r="AN1316" s="54" t="str">
        <f t="shared" si="19"/>
        <v>0986119683</v>
      </c>
    </row>
    <row r="1317" spans="1:40" ht="13.5" customHeight="1">
      <c r="A1317" s="25">
        <v>1312</v>
      </c>
      <c r="B1317" s="28" t="s">
        <v>74</v>
      </c>
      <c r="C1317" s="28"/>
      <c r="D1317" s="32" t="s">
        <v>11012</v>
      </c>
      <c r="E1317" s="28" t="s">
        <v>114</v>
      </c>
      <c r="F1317" s="32" t="s">
        <v>11013</v>
      </c>
      <c r="G1317" s="28" t="s">
        <v>115</v>
      </c>
      <c r="H1317" s="32" t="s">
        <v>11014</v>
      </c>
      <c r="I1317" s="28" t="s">
        <v>116</v>
      </c>
      <c r="J1317" s="32" t="s">
        <v>4796</v>
      </c>
      <c r="K1317" s="28" t="s">
        <v>4263</v>
      </c>
      <c r="L1317" s="28" t="s">
        <v>89</v>
      </c>
      <c r="M1317" s="34">
        <v>42325</v>
      </c>
      <c r="N1317" s="34"/>
      <c r="O1317" s="28" t="s">
        <v>11175</v>
      </c>
      <c r="P1317" s="28" t="s">
        <v>4092</v>
      </c>
      <c r="Q1317" s="28" t="s">
        <v>4264</v>
      </c>
      <c r="R1317" s="28"/>
      <c r="S1317" s="28"/>
      <c r="T1317" s="28" t="s">
        <v>11176</v>
      </c>
      <c r="U1317" s="28" t="s">
        <v>11177</v>
      </c>
      <c r="V1317" s="28"/>
      <c r="W1317" s="34">
        <v>43580</v>
      </c>
      <c r="X1317" s="34">
        <v>43609</v>
      </c>
      <c r="Y1317" s="36">
        <v>510644</v>
      </c>
      <c r="Z1317" s="36"/>
      <c r="AA1317" s="34"/>
      <c r="AB1317" s="32"/>
      <c r="AC1317" s="36">
        <v>510644</v>
      </c>
      <c r="AD1317" s="36"/>
      <c r="AE1317" s="28" t="s">
        <v>95</v>
      </c>
      <c r="AF1317" s="40">
        <f t="shared" si="0"/>
        <v>25</v>
      </c>
      <c r="AG1317" s="40">
        <f t="shared" si="1"/>
        <v>4</v>
      </c>
      <c r="AH1317" s="40" t="str">
        <f t="shared" si="2"/>
        <v>568738029254</v>
      </c>
      <c r="AI1317" s="44">
        <f t="shared" si="3"/>
        <v>510644</v>
      </c>
      <c r="AJ1317" s="47" t="str">
        <f>IF(AD1317&lt;10000,IFERROR(VLOOKUP(AH1317,'BK06'!$X$9:$Y$1196,2,0),""),AD1317)</f>
        <v/>
      </c>
      <c r="AK1317" s="49" t="str">
        <f>IFERROR(VLOOKUP(AH1317,'BK06'!$X$9:$Z$1164,3,0),"")</f>
        <v/>
      </c>
      <c r="AL1317" s="40"/>
      <c r="AM1317" s="51" t="str">
        <f t="shared" si="20"/>
        <v>QK co HDBH so 568738029 can phai dong phi 510644d vao ngay 25/4. Vui long lien he TVV de duoc ho tro thu phi!</v>
      </c>
      <c r="AN1317" s="54" t="str">
        <f t="shared" si="19"/>
        <v>01665555507</v>
      </c>
    </row>
    <row r="1318" spans="1:40" ht="13.5" customHeight="1">
      <c r="A1318" s="25">
        <v>1313</v>
      </c>
      <c r="B1318" s="28" t="s">
        <v>74</v>
      </c>
      <c r="C1318" s="28"/>
      <c r="D1318" s="32" t="s">
        <v>11012</v>
      </c>
      <c r="E1318" s="28" t="s">
        <v>114</v>
      </c>
      <c r="F1318" s="32" t="s">
        <v>11013</v>
      </c>
      <c r="G1318" s="28" t="s">
        <v>115</v>
      </c>
      <c r="H1318" s="32" t="s">
        <v>11014</v>
      </c>
      <c r="I1318" s="28" t="s">
        <v>116</v>
      </c>
      <c r="J1318" s="32" t="s">
        <v>4796</v>
      </c>
      <c r="K1318" s="28" t="s">
        <v>4263</v>
      </c>
      <c r="L1318" s="28" t="s">
        <v>89</v>
      </c>
      <c r="M1318" s="34">
        <v>42325</v>
      </c>
      <c r="N1318" s="34"/>
      <c r="O1318" s="28" t="s">
        <v>11178</v>
      </c>
      <c r="P1318" s="28" t="s">
        <v>4092</v>
      </c>
      <c r="Q1318" s="28" t="s">
        <v>4264</v>
      </c>
      <c r="R1318" s="28"/>
      <c r="S1318" s="28"/>
      <c r="T1318" s="28" t="s">
        <v>11176</v>
      </c>
      <c r="U1318" s="28" t="s">
        <v>11179</v>
      </c>
      <c r="V1318" s="28"/>
      <c r="W1318" s="34">
        <v>43580</v>
      </c>
      <c r="X1318" s="34">
        <v>43609</v>
      </c>
      <c r="Y1318" s="36">
        <v>519120</v>
      </c>
      <c r="Z1318" s="36"/>
      <c r="AA1318" s="34"/>
      <c r="AB1318" s="32"/>
      <c r="AC1318" s="36">
        <v>519120</v>
      </c>
      <c r="AD1318" s="36"/>
      <c r="AE1318" s="28" t="s">
        <v>95</v>
      </c>
      <c r="AF1318" s="40">
        <f t="shared" si="0"/>
        <v>25</v>
      </c>
      <c r="AG1318" s="40">
        <f t="shared" si="1"/>
        <v>4</v>
      </c>
      <c r="AH1318" s="40" t="str">
        <f t="shared" si="2"/>
        <v>568738014254</v>
      </c>
      <c r="AI1318" s="44">
        <f t="shared" si="3"/>
        <v>519120</v>
      </c>
      <c r="AJ1318" s="47" t="str">
        <f>IF(AD1318&lt;10000,IFERROR(VLOOKUP(AH1318,'BK06'!$X$9:$Y$1196,2,0),""),AD1318)</f>
        <v/>
      </c>
      <c r="AK1318" s="49" t="str">
        <f>IFERROR(VLOOKUP(AH1318,'BK06'!$X$9:$Z$1164,3,0),"")</f>
        <v/>
      </c>
      <c r="AL1318" s="40"/>
      <c r="AM1318" s="51" t="str">
        <f t="shared" si="20"/>
        <v>QK co HDBH so 568738014 can phai dong phi 519120d vao ngay 25/4. Vui long lien he TVV de duoc ho tro thu phi!</v>
      </c>
      <c r="AN1318" s="54" t="str">
        <f t="shared" si="19"/>
        <v>01665555507</v>
      </c>
    </row>
    <row r="1319" spans="1:40" ht="13.5" customHeight="1">
      <c r="A1319" s="25">
        <v>1314</v>
      </c>
      <c r="B1319" s="28" t="s">
        <v>74</v>
      </c>
      <c r="C1319" s="28"/>
      <c r="D1319" s="32" t="s">
        <v>11012</v>
      </c>
      <c r="E1319" s="28" t="s">
        <v>114</v>
      </c>
      <c r="F1319" s="32" t="s">
        <v>11013</v>
      </c>
      <c r="G1319" s="28" t="s">
        <v>115</v>
      </c>
      <c r="H1319" s="32" t="s">
        <v>11014</v>
      </c>
      <c r="I1319" s="28" t="s">
        <v>116</v>
      </c>
      <c r="J1319" s="32" t="s">
        <v>4796</v>
      </c>
      <c r="K1319" s="28" t="s">
        <v>4263</v>
      </c>
      <c r="L1319" s="28" t="s">
        <v>89</v>
      </c>
      <c r="M1319" s="34">
        <v>42325</v>
      </c>
      <c r="N1319" s="34"/>
      <c r="O1319" s="28" t="s">
        <v>11180</v>
      </c>
      <c r="P1319" s="28" t="s">
        <v>911</v>
      </c>
      <c r="Q1319" s="28" t="s">
        <v>4264</v>
      </c>
      <c r="R1319" s="28" t="s">
        <v>11181</v>
      </c>
      <c r="S1319" s="28"/>
      <c r="T1319" s="28"/>
      <c r="U1319" s="28" t="s">
        <v>11182</v>
      </c>
      <c r="V1319" s="28"/>
      <c r="W1319" s="34">
        <v>43589</v>
      </c>
      <c r="X1319" s="34">
        <v>43619</v>
      </c>
      <c r="Y1319" s="36">
        <v>519950</v>
      </c>
      <c r="Z1319" s="36"/>
      <c r="AA1319" s="34"/>
      <c r="AB1319" s="32"/>
      <c r="AC1319" s="36">
        <v>519950</v>
      </c>
      <c r="AD1319" s="36"/>
      <c r="AE1319" s="28" t="s">
        <v>95</v>
      </c>
      <c r="AF1319" s="40">
        <f t="shared" si="0"/>
        <v>4</v>
      </c>
      <c r="AG1319" s="40">
        <f t="shared" si="1"/>
        <v>5</v>
      </c>
      <c r="AH1319" s="40" t="str">
        <f t="shared" si="2"/>
        <v>56875982945</v>
      </c>
      <c r="AI1319" s="44">
        <f t="shared" si="3"/>
        <v>519950</v>
      </c>
      <c r="AJ1319" s="47" t="str">
        <f>IF(AD1319&lt;10000,IFERROR(VLOOKUP(AH1319,'BK06'!$X$9:$Y$1196,2,0),""),AD1319)</f>
        <v/>
      </c>
      <c r="AK1319" s="49" t="str">
        <f>IFERROR(VLOOKUP(AH1319,'BK06'!$X$9:$Z$1164,3,0),"")</f>
        <v/>
      </c>
      <c r="AL1319" s="40"/>
      <c r="AM1319" s="51" t="str">
        <f t="shared" si="20"/>
        <v>QK co HDBH so 568759829 can phai dong phi 519950d vao ngay 4/5. Vui long lien he TVV de duoc ho tro thu phi!</v>
      </c>
      <c r="AN1319" s="54" t="str">
        <f t="shared" si="19"/>
        <v>01643799979</v>
      </c>
    </row>
    <row r="1320" spans="1:40" ht="13.5" customHeight="1">
      <c r="A1320" s="25">
        <v>1315</v>
      </c>
      <c r="B1320" s="28" t="s">
        <v>74</v>
      </c>
      <c r="C1320" s="28"/>
      <c r="D1320" s="32" t="s">
        <v>11012</v>
      </c>
      <c r="E1320" s="28" t="s">
        <v>114</v>
      </c>
      <c r="F1320" s="32" t="s">
        <v>11013</v>
      </c>
      <c r="G1320" s="28" t="s">
        <v>115</v>
      </c>
      <c r="H1320" s="32" t="s">
        <v>11014</v>
      </c>
      <c r="I1320" s="28" t="s">
        <v>116</v>
      </c>
      <c r="J1320" s="32" t="s">
        <v>4796</v>
      </c>
      <c r="K1320" s="28" t="s">
        <v>4263</v>
      </c>
      <c r="L1320" s="28" t="s">
        <v>89</v>
      </c>
      <c r="M1320" s="34">
        <v>42325</v>
      </c>
      <c r="N1320" s="34"/>
      <c r="O1320" s="28" t="s">
        <v>11183</v>
      </c>
      <c r="P1320" s="28" t="s">
        <v>11184</v>
      </c>
      <c r="Q1320" s="28" t="s">
        <v>2215</v>
      </c>
      <c r="R1320" s="28"/>
      <c r="S1320" s="28"/>
      <c r="T1320" s="28" t="s">
        <v>11185</v>
      </c>
      <c r="U1320" s="28" t="s">
        <v>11186</v>
      </c>
      <c r="V1320" s="28"/>
      <c r="W1320" s="34">
        <v>43590</v>
      </c>
      <c r="X1320" s="34">
        <v>43620</v>
      </c>
      <c r="Y1320" s="36">
        <v>530142</v>
      </c>
      <c r="Z1320" s="36"/>
      <c r="AA1320" s="34"/>
      <c r="AB1320" s="32"/>
      <c r="AC1320" s="36">
        <v>530142</v>
      </c>
      <c r="AD1320" s="36"/>
      <c r="AE1320" s="28" t="s">
        <v>95</v>
      </c>
      <c r="AF1320" s="40">
        <f t="shared" si="0"/>
        <v>5</v>
      </c>
      <c r="AG1320" s="40">
        <f t="shared" si="1"/>
        <v>5</v>
      </c>
      <c r="AH1320" s="40" t="str">
        <f t="shared" si="2"/>
        <v>56867702955</v>
      </c>
      <c r="AI1320" s="44">
        <f t="shared" si="3"/>
        <v>530142</v>
      </c>
      <c r="AJ1320" s="47" t="str">
        <f>IF(AD1320&lt;10000,IFERROR(VLOOKUP(AH1320,'BK06'!$X$9:$Y$1196,2,0),""),AD1320)</f>
        <v/>
      </c>
      <c r="AK1320" s="49" t="str">
        <f>IFERROR(VLOOKUP(AH1320,'BK06'!$X$9:$Z$1164,3,0),"")</f>
        <v/>
      </c>
      <c r="AL1320" s="40"/>
      <c r="AM1320" s="51" t="str">
        <f t="shared" si="20"/>
        <v>QK co HDBH so 568677029 can phai dong phi 530142d vao ngay 5/5. Vui long lien he TVV de duoc ho tro thu phi!</v>
      </c>
      <c r="AN1320" s="54" t="str">
        <f t="shared" si="19"/>
        <v>0947212085</v>
      </c>
    </row>
    <row r="1321" spans="1:40" ht="13.5" customHeight="1">
      <c r="A1321" s="25">
        <v>1316</v>
      </c>
      <c r="B1321" s="28" t="s">
        <v>74</v>
      </c>
      <c r="C1321" s="28"/>
      <c r="D1321" s="32" t="s">
        <v>11012</v>
      </c>
      <c r="E1321" s="28" t="s">
        <v>114</v>
      </c>
      <c r="F1321" s="32" t="s">
        <v>11013</v>
      </c>
      <c r="G1321" s="28" t="s">
        <v>115</v>
      </c>
      <c r="H1321" s="32" t="s">
        <v>11014</v>
      </c>
      <c r="I1321" s="28" t="s">
        <v>116</v>
      </c>
      <c r="J1321" s="32" t="s">
        <v>4796</v>
      </c>
      <c r="K1321" s="28" t="s">
        <v>4263</v>
      </c>
      <c r="L1321" s="28" t="s">
        <v>89</v>
      </c>
      <c r="M1321" s="34">
        <v>42325</v>
      </c>
      <c r="N1321" s="34"/>
      <c r="O1321" s="28" t="s">
        <v>11187</v>
      </c>
      <c r="P1321" s="28" t="s">
        <v>11188</v>
      </c>
      <c r="Q1321" s="28" t="s">
        <v>4264</v>
      </c>
      <c r="R1321" s="28" t="s">
        <v>4265</v>
      </c>
      <c r="S1321" s="28"/>
      <c r="T1321" s="28" t="s">
        <v>11189</v>
      </c>
      <c r="U1321" s="28" t="s">
        <v>11190</v>
      </c>
      <c r="V1321" s="28"/>
      <c r="W1321" s="34">
        <v>43590</v>
      </c>
      <c r="X1321" s="34">
        <v>43620</v>
      </c>
      <c r="Y1321" s="36">
        <v>521181</v>
      </c>
      <c r="Z1321" s="36"/>
      <c r="AA1321" s="34"/>
      <c r="AB1321" s="32"/>
      <c r="AC1321" s="36">
        <v>521181</v>
      </c>
      <c r="AD1321" s="36"/>
      <c r="AE1321" s="28" t="s">
        <v>95</v>
      </c>
      <c r="AF1321" s="40">
        <f t="shared" si="0"/>
        <v>5</v>
      </c>
      <c r="AG1321" s="40">
        <f t="shared" si="1"/>
        <v>5</v>
      </c>
      <c r="AH1321" s="40" t="str">
        <f t="shared" si="2"/>
        <v>56867706155</v>
      </c>
      <c r="AI1321" s="44">
        <f t="shared" si="3"/>
        <v>521181</v>
      </c>
      <c r="AJ1321" s="47" t="str">
        <f>IF(AD1321&lt;10000,IFERROR(VLOOKUP(AH1321,'BK06'!$X$9:$Y$1196,2,0),""),AD1321)</f>
        <v/>
      </c>
      <c r="AK1321" s="49" t="str">
        <f>IFERROR(VLOOKUP(AH1321,'BK06'!$X$9:$Z$1164,3,0),"")</f>
        <v/>
      </c>
      <c r="AL1321" s="40"/>
      <c r="AM1321" s="51" t="str">
        <f t="shared" si="20"/>
        <v>QK co HDBH so 568677061 can phai dong phi 521181d vao ngay 5/5. Vui long lien he TVV de duoc ho tro thu phi!</v>
      </c>
      <c r="AN1321" s="54" t="str">
        <f t="shared" si="19"/>
        <v>09891239660986578286</v>
      </c>
    </row>
    <row r="1322" spans="1:40" ht="13.5" customHeight="1">
      <c r="A1322" s="25">
        <v>1317</v>
      </c>
      <c r="B1322" s="28" t="s">
        <v>74</v>
      </c>
      <c r="C1322" s="28"/>
      <c r="D1322" s="32" t="s">
        <v>11012</v>
      </c>
      <c r="E1322" s="28" t="s">
        <v>114</v>
      </c>
      <c r="F1322" s="32" t="s">
        <v>11013</v>
      </c>
      <c r="G1322" s="28" t="s">
        <v>115</v>
      </c>
      <c r="H1322" s="32" t="s">
        <v>11014</v>
      </c>
      <c r="I1322" s="28" t="s">
        <v>116</v>
      </c>
      <c r="J1322" s="32" t="s">
        <v>4796</v>
      </c>
      <c r="K1322" s="28" t="s">
        <v>4263</v>
      </c>
      <c r="L1322" s="28" t="s">
        <v>89</v>
      </c>
      <c r="M1322" s="34">
        <v>42325</v>
      </c>
      <c r="N1322" s="34"/>
      <c r="O1322" s="28" t="s">
        <v>11191</v>
      </c>
      <c r="P1322" s="28" t="s">
        <v>4263</v>
      </c>
      <c r="Q1322" s="28" t="s">
        <v>4264</v>
      </c>
      <c r="R1322" s="28"/>
      <c r="S1322" s="28"/>
      <c r="T1322" s="28" t="s">
        <v>4265</v>
      </c>
      <c r="U1322" s="28" t="s">
        <v>11192</v>
      </c>
      <c r="V1322" s="28"/>
      <c r="W1322" s="34">
        <v>43590</v>
      </c>
      <c r="X1322" s="34">
        <v>43620</v>
      </c>
      <c r="Y1322" s="36">
        <v>500000</v>
      </c>
      <c r="Z1322" s="36"/>
      <c r="AA1322" s="34"/>
      <c r="AB1322" s="32"/>
      <c r="AC1322" s="36">
        <v>500000</v>
      </c>
      <c r="AD1322" s="36"/>
      <c r="AE1322" s="28" t="s">
        <v>95</v>
      </c>
      <c r="AF1322" s="40">
        <f t="shared" si="0"/>
        <v>5</v>
      </c>
      <c r="AG1322" s="40">
        <f t="shared" si="1"/>
        <v>5</v>
      </c>
      <c r="AH1322" s="40" t="str">
        <f t="shared" si="2"/>
        <v>56867711655</v>
      </c>
      <c r="AI1322" s="44">
        <f t="shared" si="3"/>
        <v>500000</v>
      </c>
      <c r="AJ1322" s="47" t="str">
        <f>IF(AD1322&lt;10000,IFERROR(VLOOKUP(AH1322,'BK06'!$X$9:$Y$1196,2,0),""),AD1322)</f>
        <v/>
      </c>
      <c r="AK1322" s="49" t="str">
        <f>IFERROR(VLOOKUP(AH1322,'BK06'!$X$9:$Z$1164,3,0),"")</f>
        <v/>
      </c>
      <c r="AL1322" s="40"/>
      <c r="AM1322" s="51" t="str">
        <f t="shared" si="20"/>
        <v>QK co HDBH so 568677116 can phai dong phi 500000d vao ngay 5/5. Vui long lien he TVV de duoc ho tro thu phi!</v>
      </c>
      <c r="AN1322" s="54" t="str">
        <f t="shared" si="19"/>
        <v>0986578286</v>
      </c>
    </row>
    <row r="1323" spans="1:40" ht="13.5" customHeight="1">
      <c r="A1323" s="25">
        <v>1318</v>
      </c>
      <c r="B1323" s="28" t="s">
        <v>74</v>
      </c>
      <c r="C1323" s="28"/>
      <c r="D1323" s="32" t="s">
        <v>11012</v>
      </c>
      <c r="E1323" s="28" t="s">
        <v>114</v>
      </c>
      <c r="F1323" s="32" t="s">
        <v>11013</v>
      </c>
      <c r="G1323" s="28" t="s">
        <v>115</v>
      </c>
      <c r="H1323" s="32" t="s">
        <v>11014</v>
      </c>
      <c r="I1323" s="28" t="s">
        <v>116</v>
      </c>
      <c r="J1323" s="32" t="s">
        <v>4796</v>
      </c>
      <c r="K1323" s="28" t="s">
        <v>4263</v>
      </c>
      <c r="L1323" s="28" t="s">
        <v>89</v>
      </c>
      <c r="M1323" s="34">
        <v>42325</v>
      </c>
      <c r="N1323" s="34"/>
      <c r="O1323" s="28" t="s">
        <v>11193</v>
      </c>
      <c r="P1323" s="28" t="s">
        <v>11194</v>
      </c>
      <c r="Q1323" s="28" t="s">
        <v>11195</v>
      </c>
      <c r="R1323" s="28"/>
      <c r="S1323" s="28"/>
      <c r="T1323" s="28" t="s">
        <v>11196</v>
      </c>
      <c r="U1323" s="28" t="s">
        <v>11197</v>
      </c>
      <c r="V1323" s="28"/>
      <c r="W1323" s="34">
        <v>43590</v>
      </c>
      <c r="X1323" s="34">
        <v>43620</v>
      </c>
      <c r="Y1323" s="36">
        <v>514933</v>
      </c>
      <c r="Z1323" s="36"/>
      <c r="AA1323" s="34"/>
      <c r="AB1323" s="32"/>
      <c r="AC1323" s="36">
        <v>514933</v>
      </c>
      <c r="AD1323" s="36"/>
      <c r="AE1323" s="28" t="s">
        <v>95</v>
      </c>
      <c r="AF1323" s="40">
        <f t="shared" si="0"/>
        <v>5</v>
      </c>
      <c r="AG1323" s="40">
        <f t="shared" si="1"/>
        <v>5</v>
      </c>
      <c r="AH1323" s="40" t="str">
        <f t="shared" si="2"/>
        <v>56867697355</v>
      </c>
      <c r="AI1323" s="44">
        <f t="shared" si="3"/>
        <v>514933</v>
      </c>
      <c r="AJ1323" s="47" t="str">
        <f>IF(AD1323&lt;10000,IFERROR(VLOOKUP(AH1323,'BK06'!$X$9:$Y$1196,2,0),""),AD1323)</f>
        <v/>
      </c>
      <c r="AK1323" s="49" t="str">
        <f>IFERROR(VLOOKUP(AH1323,'BK06'!$X$9:$Z$1164,3,0),"")</f>
        <v/>
      </c>
      <c r="AL1323" s="40"/>
      <c r="AM1323" s="51" t="str">
        <f t="shared" si="20"/>
        <v>QK co HDBH so 568676973 can phai dong phi 514933d vao ngay 5/5. Vui long lien he TVV de duoc ho tro thu phi!</v>
      </c>
      <c r="AN1323" s="54" t="str">
        <f t="shared" si="19"/>
        <v>0988856186</v>
      </c>
    </row>
    <row r="1324" spans="1:40" ht="13.5" customHeight="1">
      <c r="A1324" s="25">
        <v>1319</v>
      </c>
      <c r="B1324" s="28" t="s">
        <v>74</v>
      </c>
      <c r="C1324" s="28"/>
      <c r="D1324" s="32" t="s">
        <v>11012</v>
      </c>
      <c r="E1324" s="28" t="s">
        <v>114</v>
      </c>
      <c r="F1324" s="32" t="s">
        <v>11013</v>
      </c>
      <c r="G1324" s="28" t="s">
        <v>115</v>
      </c>
      <c r="H1324" s="32" t="s">
        <v>11014</v>
      </c>
      <c r="I1324" s="28" t="s">
        <v>116</v>
      </c>
      <c r="J1324" s="32" t="s">
        <v>4796</v>
      </c>
      <c r="K1324" s="28" t="s">
        <v>4263</v>
      </c>
      <c r="L1324" s="28" t="s">
        <v>89</v>
      </c>
      <c r="M1324" s="34">
        <v>42325</v>
      </c>
      <c r="N1324" s="34"/>
      <c r="O1324" s="28" t="s">
        <v>11198</v>
      </c>
      <c r="P1324" s="28" t="s">
        <v>11199</v>
      </c>
      <c r="Q1324" s="28" t="s">
        <v>11200</v>
      </c>
      <c r="R1324" s="28"/>
      <c r="S1324" s="28"/>
      <c r="T1324" s="28" t="s">
        <v>11201</v>
      </c>
      <c r="U1324" s="28" t="s">
        <v>11202</v>
      </c>
      <c r="V1324" s="28"/>
      <c r="W1324" s="34">
        <v>43594</v>
      </c>
      <c r="X1324" s="34">
        <v>43624</v>
      </c>
      <c r="Y1324" s="36">
        <v>1000000</v>
      </c>
      <c r="Z1324" s="36"/>
      <c r="AA1324" s="34"/>
      <c r="AB1324" s="32"/>
      <c r="AC1324" s="36">
        <v>1000000</v>
      </c>
      <c r="AD1324" s="36"/>
      <c r="AE1324" s="28" t="s">
        <v>95</v>
      </c>
      <c r="AF1324" s="40">
        <f t="shared" si="0"/>
        <v>9</v>
      </c>
      <c r="AG1324" s="40">
        <f t="shared" si="1"/>
        <v>5</v>
      </c>
      <c r="AH1324" s="40" t="str">
        <f t="shared" si="2"/>
        <v>56911712395</v>
      </c>
      <c r="AI1324" s="44">
        <f t="shared" si="3"/>
        <v>1000000</v>
      </c>
      <c r="AJ1324" s="47" t="str">
        <f>IF(AD1324&lt;10000,IFERROR(VLOOKUP(AH1324,'BK06'!$X$9:$Y$1196,2,0),""),AD1324)</f>
        <v/>
      </c>
      <c r="AK1324" s="49" t="str">
        <f>IFERROR(VLOOKUP(AH1324,'BK06'!$X$9:$Z$1164,3,0),"")</f>
        <v/>
      </c>
      <c r="AL1324" s="40"/>
      <c r="AM1324" s="51" t="str">
        <f t="shared" si="20"/>
        <v>QK co HDBH so 569117123 can phai dong phi 1000000d vao ngay 9/5. Vui long lien he TVV de duoc ho tro thu phi!</v>
      </c>
      <c r="AN1324" s="54" t="str">
        <f t="shared" si="19"/>
        <v>0976490571</v>
      </c>
    </row>
    <row r="1325" spans="1:40" ht="13.5" customHeight="1">
      <c r="A1325" s="25">
        <v>1320</v>
      </c>
      <c r="B1325" s="28" t="s">
        <v>74</v>
      </c>
      <c r="C1325" s="28"/>
      <c r="D1325" s="32" t="s">
        <v>11012</v>
      </c>
      <c r="E1325" s="28" t="s">
        <v>114</v>
      </c>
      <c r="F1325" s="32" t="s">
        <v>11013</v>
      </c>
      <c r="G1325" s="28" t="s">
        <v>115</v>
      </c>
      <c r="H1325" s="32" t="s">
        <v>11014</v>
      </c>
      <c r="I1325" s="28" t="s">
        <v>116</v>
      </c>
      <c r="J1325" s="32" t="s">
        <v>4796</v>
      </c>
      <c r="K1325" s="28" t="s">
        <v>4263</v>
      </c>
      <c r="L1325" s="28" t="s">
        <v>89</v>
      </c>
      <c r="M1325" s="34">
        <v>42325</v>
      </c>
      <c r="N1325" s="34"/>
      <c r="O1325" s="28" t="s">
        <v>11203</v>
      </c>
      <c r="P1325" s="28" t="s">
        <v>11204</v>
      </c>
      <c r="Q1325" s="28" t="s">
        <v>11157</v>
      </c>
      <c r="R1325" s="28"/>
      <c r="S1325" s="28"/>
      <c r="T1325" s="28" t="s">
        <v>11205</v>
      </c>
      <c r="U1325" s="28" t="s">
        <v>11206</v>
      </c>
      <c r="V1325" s="28"/>
      <c r="W1325" s="34">
        <v>43595</v>
      </c>
      <c r="X1325" s="34">
        <v>43625</v>
      </c>
      <c r="Y1325" s="36">
        <v>1085200</v>
      </c>
      <c r="Z1325" s="36"/>
      <c r="AA1325" s="34"/>
      <c r="AB1325" s="32"/>
      <c r="AC1325" s="36">
        <v>1085200</v>
      </c>
      <c r="AD1325" s="36"/>
      <c r="AE1325" s="28" t="s">
        <v>95</v>
      </c>
      <c r="AF1325" s="40">
        <f t="shared" si="0"/>
        <v>10</v>
      </c>
      <c r="AG1325" s="40">
        <f t="shared" si="1"/>
        <v>5</v>
      </c>
      <c r="AH1325" s="40" t="str">
        <f t="shared" si="2"/>
        <v>569065194105</v>
      </c>
      <c r="AI1325" s="44">
        <f t="shared" si="3"/>
        <v>1085200</v>
      </c>
      <c r="AJ1325" s="47" t="str">
        <f>IF(AD1325&lt;10000,IFERROR(VLOOKUP(AH1325,'BK06'!$X$9:$Y$1196,2,0),""),AD1325)</f>
        <v/>
      </c>
      <c r="AK1325" s="49" t="str">
        <f>IFERROR(VLOOKUP(AH1325,'BK06'!$X$9:$Z$1164,3,0),"")</f>
        <v/>
      </c>
      <c r="AL1325" s="40"/>
      <c r="AM1325" s="51" t="str">
        <f t="shared" si="20"/>
        <v>QK co HDBH so 569065194 can phai dong phi 1085200d vao ngay 10/5. Vui long lien he TVV de duoc ho tro thu phi!</v>
      </c>
      <c r="AN1325" s="54" t="str">
        <f t="shared" si="19"/>
        <v>01687636236</v>
      </c>
    </row>
    <row r="1326" spans="1:40" ht="13.5" customHeight="1">
      <c r="A1326" s="25">
        <v>1321</v>
      </c>
      <c r="B1326" s="28" t="s">
        <v>74</v>
      </c>
      <c r="C1326" s="28"/>
      <c r="D1326" s="32" t="s">
        <v>11012</v>
      </c>
      <c r="E1326" s="28" t="s">
        <v>114</v>
      </c>
      <c r="F1326" s="32" t="s">
        <v>11013</v>
      </c>
      <c r="G1326" s="28" t="s">
        <v>115</v>
      </c>
      <c r="H1326" s="32" t="s">
        <v>11014</v>
      </c>
      <c r="I1326" s="28" t="s">
        <v>116</v>
      </c>
      <c r="J1326" s="32" t="s">
        <v>4796</v>
      </c>
      <c r="K1326" s="28" t="s">
        <v>4263</v>
      </c>
      <c r="L1326" s="28" t="s">
        <v>89</v>
      </c>
      <c r="M1326" s="34">
        <v>42325</v>
      </c>
      <c r="N1326" s="34"/>
      <c r="O1326" s="28" t="s">
        <v>11207</v>
      </c>
      <c r="P1326" s="28" t="s">
        <v>11208</v>
      </c>
      <c r="Q1326" s="28" t="s">
        <v>11209</v>
      </c>
      <c r="R1326" s="28"/>
      <c r="S1326" s="28"/>
      <c r="T1326" s="28" t="s">
        <v>11210</v>
      </c>
      <c r="U1326" s="28" t="s">
        <v>11211</v>
      </c>
      <c r="V1326" s="28"/>
      <c r="W1326" s="34">
        <v>43596</v>
      </c>
      <c r="X1326" s="34">
        <v>43626</v>
      </c>
      <c r="Y1326" s="36">
        <v>520000</v>
      </c>
      <c r="Z1326" s="36"/>
      <c r="AA1326" s="34"/>
      <c r="AB1326" s="32"/>
      <c r="AC1326" s="36">
        <v>520000</v>
      </c>
      <c r="AD1326" s="36"/>
      <c r="AE1326" s="28" t="s">
        <v>95</v>
      </c>
      <c r="AF1326" s="40">
        <f t="shared" si="0"/>
        <v>11</v>
      </c>
      <c r="AG1326" s="40">
        <f t="shared" si="1"/>
        <v>5</v>
      </c>
      <c r="AH1326" s="40" t="str">
        <f t="shared" si="2"/>
        <v>568748009115</v>
      </c>
      <c r="AI1326" s="44">
        <f t="shared" si="3"/>
        <v>520000</v>
      </c>
      <c r="AJ1326" s="47" t="str">
        <f>IF(AD1326&lt;10000,IFERROR(VLOOKUP(AH1326,'BK06'!$X$9:$Y$1196,2,0),""),AD1326)</f>
        <v/>
      </c>
      <c r="AK1326" s="49" t="str">
        <f>IFERROR(VLOOKUP(AH1326,'BK06'!$X$9:$Z$1164,3,0),"")</f>
        <v/>
      </c>
      <c r="AL1326" s="40"/>
      <c r="AM1326" s="51" t="str">
        <f t="shared" si="20"/>
        <v>QK co HDBH so 568748009 can phai dong phi 520000d vao ngay 11/5. Vui long lien he TVV de duoc ho tro thu phi!</v>
      </c>
      <c r="AN1326" s="54" t="str">
        <f t="shared" si="19"/>
        <v>01289235956</v>
      </c>
    </row>
    <row r="1327" spans="1:40" ht="13.5" customHeight="1">
      <c r="A1327" s="25">
        <v>1322</v>
      </c>
      <c r="B1327" s="28" t="s">
        <v>74</v>
      </c>
      <c r="C1327" s="28"/>
      <c r="D1327" s="32" t="s">
        <v>11012</v>
      </c>
      <c r="E1327" s="28" t="s">
        <v>114</v>
      </c>
      <c r="F1327" s="32" t="s">
        <v>11013</v>
      </c>
      <c r="G1327" s="28" t="s">
        <v>115</v>
      </c>
      <c r="H1327" s="32" t="s">
        <v>11014</v>
      </c>
      <c r="I1327" s="28" t="s">
        <v>116</v>
      </c>
      <c r="J1327" s="32" t="s">
        <v>4796</v>
      </c>
      <c r="K1327" s="28" t="s">
        <v>4263</v>
      </c>
      <c r="L1327" s="28" t="s">
        <v>89</v>
      </c>
      <c r="M1327" s="34">
        <v>42325</v>
      </c>
      <c r="N1327" s="34"/>
      <c r="O1327" s="28" t="s">
        <v>11212</v>
      </c>
      <c r="P1327" s="28" t="s">
        <v>11213</v>
      </c>
      <c r="Q1327" s="28" t="s">
        <v>2215</v>
      </c>
      <c r="R1327" s="28"/>
      <c r="S1327" s="28"/>
      <c r="T1327" s="28" t="s">
        <v>11214</v>
      </c>
      <c r="U1327" s="28" t="s">
        <v>11215</v>
      </c>
      <c r="V1327" s="28"/>
      <c r="W1327" s="34">
        <v>43596</v>
      </c>
      <c r="X1327" s="34">
        <v>43626</v>
      </c>
      <c r="Y1327" s="36">
        <v>500000</v>
      </c>
      <c r="Z1327" s="36"/>
      <c r="AA1327" s="34"/>
      <c r="AB1327" s="32"/>
      <c r="AC1327" s="36">
        <v>500000</v>
      </c>
      <c r="AD1327" s="36"/>
      <c r="AE1327" s="28" t="s">
        <v>95</v>
      </c>
      <c r="AF1327" s="40">
        <f t="shared" si="0"/>
        <v>11</v>
      </c>
      <c r="AG1327" s="40">
        <f t="shared" si="1"/>
        <v>5</v>
      </c>
      <c r="AH1327" s="40" t="str">
        <f t="shared" si="2"/>
        <v>569027209115</v>
      </c>
      <c r="AI1327" s="44">
        <f t="shared" si="3"/>
        <v>500000</v>
      </c>
      <c r="AJ1327" s="47" t="str">
        <f>IF(AD1327&lt;10000,IFERROR(VLOOKUP(AH1327,'BK06'!$X$9:$Y$1196,2,0),""),AD1327)</f>
        <v/>
      </c>
      <c r="AK1327" s="49" t="str">
        <f>IFERROR(VLOOKUP(AH1327,'BK06'!$X$9:$Z$1164,3,0),"")</f>
        <v/>
      </c>
      <c r="AL1327" s="40"/>
      <c r="AM1327" s="51" t="str">
        <f t="shared" si="20"/>
        <v>QK co HDBH so 569027209 can phai dong phi 500000d vao ngay 11/5. Vui long lien he TVV de duoc ho tro thu phi!</v>
      </c>
      <c r="AN1327" s="54" t="str">
        <f t="shared" si="19"/>
        <v>01627334025</v>
      </c>
    </row>
    <row r="1328" spans="1:40" ht="13.5" customHeight="1">
      <c r="A1328" s="25">
        <v>1323</v>
      </c>
      <c r="B1328" s="28" t="s">
        <v>74</v>
      </c>
      <c r="C1328" s="28"/>
      <c r="D1328" s="32" t="s">
        <v>11012</v>
      </c>
      <c r="E1328" s="28" t="s">
        <v>114</v>
      </c>
      <c r="F1328" s="32" t="s">
        <v>11013</v>
      </c>
      <c r="G1328" s="28" t="s">
        <v>115</v>
      </c>
      <c r="H1328" s="32" t="s">
        <v>11014</v>
      </c>
      <c r="I1328" s="28" t="s">
        <v>116</v>
      </c>
      <c r="J1328" s="32" t="s">
        <v>4796</v>
      </c>
      <c r="K1328" s="28" t="s">
        <v>4263</v>
      </c>
      <c r="L1328" s="28" t="s">
        <v>89</v>
      </c>
      <c r="M1328" s="34">
        <v>42325</v>
      </c>
      <c r="N1328" s="34"/>
      <c r="O1328" s="28" t="s">
        <v>11216</v>
      </c>
      <c r="P1328" s="28" t="s">
        <v>1426</v>
      </c>
      <c r="Q1328" s="28" t="s">
        <v>2215</v>
      </c>
      <c r="R1328" s="28"/>
      <c r="S1328" s="28"/>
      <c r="T1328" s="28" t="s">
        <v>11217</v>
      </c>
      <c r="U1328" s="28" t="s">
        <v>11218</v>
      </c>
      <c r="V1328" s="28"/>
      <c r="W1328" s="34">
        <v>43596</v>
      </c>
      <c r="X1328" s="34">
        <v>43626</v>
      </c>
      <c r="Y1328" s="36">
        <v>500000</v>
      </c>
      <c r="Z1328" s="36"/>
      <c r="AA1328" s="34"/>
      <c r="AB1328" s="32"/>
      <c r="AC1328" s="36">
        <v>500000</v>
      </c>
      <c r="AD1328" s="36"/>
      <c r="AE1328" s="28" t="s">
        <v>95</v>
      </c>
      <c r="AF1328" s="40">
        <f t="shared" si="0"/>
        <v>11</v>
      </c>
      <c r="AG1328" s="40">
        <f t="shared" si="1"/>
        <v>5</v>
      </c>
      <c r="AH1328" s="40" t="str">
        <f t="shared" si="2"/>
        <v>569026998115</v>
      </c>
      <c r="AI1328" s="44">
        <f t="shared" si="3"/>
        <v>500000</v>
      </c>
      <c r="AJ1328" s="47" t="str">
        <f>IF(AD1328&lt;10000,IFERROR(VLOOKUP(AH1328,'BK06'!$X$9:$Y$1196,2,0),""),AD1328)</f>
        <v/>
      </c>
      <c r="AK1328" s="49" t="str">
        <f>IFERROR(VLOOKUP(AH1328,'BK06'!$X$9:$Z$1164,3,0),"")</f>
        <v/>
      </c>
      <c r="AL1328" s="40"/>
      <c r="AM1328" s="51" t="str">
        <f t="shared" si="20"/>
        <v>QK co HDBH so 569026998 can phai dong phi 500000d vao ngay 11/5. Vui long lien he TVV de duoc ho tro thu phi!</v>
      </c>
      <c r="AN1328" s="54" t="str">
        <f t="shared" si="19"/>
        <v>01683302796</v>
      </c>
    </row>
    <row r="1329" spans="1:40" ht="13.5" customHeight="1">
      <c r="A1329" s="25">
        <v>1324</v>
      </c>
      <c r="B1329" s="28" t="s">
        <v>74</v>
      </c>
      <c r="C1329" s="28"/>
      <c r="D1329" s="32" t="s">
        <v>11012</v>
      </c>
      <c r="E1329" s="28" t="s">
        <v>114</v>
      </c>
      <c r="F1329" s="32" t="s">
        <v>11013</v>
      </c>
      <c r="G1329" s="28" t="s">
        <v>115</v>
      </c>
      <c r="H1329" s="32" t="s">
        <v>11014</v>
      </c>
      <c r="I1329" s="28" t="s">
        <v>116</v>
      </c>
      <c r="J1329" s="32" t="s">
        <v>4796</v>
      </c>
      <c r="K1329" s="28" t="s">
        <v>4263</v>
      </c>
      <c r="L1329" s="28" t="s">
        <v>89</v>
      </c>
      <c r="M1329" s="34">
        <v>42325</v>
      </c>
      <c r="N1329" s="34"/>
      <c r="O1329" s="28" t="s">
        <v>11219</v>
      </c>
      <c r="P1329" s="28" t="s">
        <v>11184</v>
      </c>
      <c r="Q1329" s="28" t="s">
        <v>2215</v>
      </c>
      <c r="R1329" s="28"/>
      <c r="S1329" s="28"/>
      <c r="T1329" s="28" t="s">
        <v>11185</v>
      </c>
      <c r="U1329" s="28" t="s">
        <v>11220</v>
      </c>
      <c r="V1329" s="28"/>
      <c r="W1329" s="34">
        <v>43598</v>
      </c>
      <c r="X1329" s="34">
        <v>43628</v>
      </c>
      <c r="Y1329" s="36">
        <v>556450</v>
      </c>
      <c r="Z1329" s="36"/>
      <c r="AA1329" s="34"/>
      <c r="AB1329" s="32"/>
      <c r="AC1329" s="36">
        <v>556450</v>
      </c>
      <c r="AD1329" s="36"/>
      <c r="AE1329" s="28" t="s">
        <v>95</v>
      </c>
      <c r="AF1329" s="40">
        <f t="shared" si="0"/>
        <v>13</v>
      </c>
      <c r="AG1329" s="40">
        <f t="shared" si="1"/>
        <v>5</v>
      </c>
      <c r="AH1329" s="40" t="str">
        <f t="shared" si="2"/>
        <v>568720259135</v>
      </c>
      <c r="AI1329" s="44">
        <f t="shared" si="3"/>
        <v>556450</v>
      </c>
      <c r="AJ1329" s="47" t="str">
        <f>IF(AD1329&lt;10000,IFERROR(VLOOKUP(AH1329,'BK06'!$X$9:$Y$1196,2,0),""),AD1329)</f>
        <v/>
      </c>
      <c r="AK1329" s="49" t="str">
        <f>IFERROR(VLOOKUP(AH1329,'BK06'!$X$9:$Z$1164,3,0),"")</f>
        <v/>
      </c>
      <c r="AL1329" s="40"/>
      <c r="AM1329" s="51" t="str">
        <f t="shared" si="20"/>
        <v>QK co HDBH so 568720259 can phai dong phi 556450d vao ngay 13/5. Vui long lien he TVV de duoc ho tro thu phi!</v>
      </c>
      <c r="AN1329" s="54" t="str">
        <f t="shared" si="19"/>
        <v>0947212085</v>
      </c>
    </row>
    <row r="1330" spans="1:40" ht="13.5" customHeight="1">
      <c r="A1330" s="25">
        <v>1325</v>
      </c>
      <c r="B1330" s="28" t="s">
        <v>74</v>
      </c>
      <c r="C1330" s="28"/>
      <c r="D1330" s="32" t="s">
        <v>11012</v>
      </c>
      <c r="E1330" s="28" t="s">
        <v>114</v>
      </c>
      <c r="F1330" s="32" t="s">
        <v>11013</v>
      </c>
      <c r="G1330" s="28" t="s">
        <v>115</v>
      </c>
      <c r="H1330" s="32" t="s">
        <v>11014</v>
      </c>
      <c r="I1330" s="28" t="s">
        <v>116</v>
      </c>
      <c r="J1330" s="32" t="s">
        <v>4796</v>
      </c>
      <c r="K1330" s="28" t="s">
        <v>4263</v>
      </c>
      <c r="L1330" s="28" t="s">
        <v>89</v>
      </c>
      <c r="M1330" s="34">
        <v>42325</v>
      </c>
      <c r="N1330" s="34"/>
      <c r="O1330" s="28" t="s">
        <v>11221</v>
      </c>
      <c r="P1330" s="28" t="s">
        <v>11222</v>
      </c>
      <c r="Q1330" s="28" t="s">
        <v>11223</v>
      </c>
      <c r="R1330" s="28"/>
      <c r="S1330" s="28"/>
      <c r="T1330" s="28" t="s">
        <v>11224</v>
      </c>
      <c r="U1330" s="28" t="s">
        <v>11225</v>
      </c>
      <c r="V1330" s="28"/>
      <c r="W1330" s="34">
        <v>43600</v>
      </c>
      <c r="X1330" s="34">
        <v>43630</v>
      </c>
      <c r="Y1330" s="36">
        <v>526634</v>
      </c>
      <c r="Z1330" s="36"/>
      <c r="AA1330" s="34"/>
      <c r="AB1330" s="32"/>
      <c r="AC1330" s="36">
        <v>526634</v>
      </c>
      <c r="AD1330" s="36"/>
      <c r="AE1330" s="28" t="s">
        <v>95</v>
      </c>
      <c r="AF1330" s="40">
        <f t="shared" si="0"/>
        <v>15</v>
      </c>
      <c r="AG1330" s="40">
        <f t="shared" si="1"/>
        <v>5</v>
      </c>
      <c r="AH1330" s="40" t="str">
        <f t="shared" si="2"/>
        <v>568906396155</v>
      </c>
      <c r="AI1330" s="44">
        <f t="shared" si="3"/>
        <v>526634</v>
      </c>
      <c r="AJ1330" s="47" t="str">
        <f>IF(AD1330&lt;10000,IFERROR(VLOOKUP(AH1330,'BK06'!$X$9:$Y$1196,2,0),""),AD1330)</f>
        <v/>
      </c>
      <c r="AK1330" s="49" t="str">
        <f>IFERROR(VLOOKUP(AH1330,'BK06'!$X$9:$Z$1164,3,0),"")</f>
        <v/>
      </c>
      <c r="AL1330" s="40"/>
      <c r="AM1330" s="51" t="str">
        <f t="shared" si="20"/>
        <v>QK co HDBH so 568906396 can phai dong phi 526634d vao ngay 15/5. Vui long lien he TVV de duoc ho tro thu phi!</v>
      </c>
      <c r="AN1330" s="54" t="str">
        <f t="shared" si="19"/>
        <v>01673475554</v>
      </c>
    </row>
    <row r="1331" spans="1:40" ht="13.5" customHeight="1">
      <c r="A1331" s="25">
        <v>1326</v>
      </c>
      <c r="B1331" s="28" t="s">
        <v>74</v>
      </c>
      <c r="C1331" s="28"/>
      <c r="D1331" s="32" t="s">
        <v>11012</v>
      </c>
      <c r="E1331" s="28" t="s">
        <v>114</v>
      </c>
      <c r="F1331" s="32" t="s">
        <v>11013</v>
      </c>
      <c r="G1331" s="28" t="s">
        <v>115</v>
      </c>
      <c r="H1331" s="32" t="s">
        <v>11014</v>
      </c>
      <c r="I1331" s="28" t="s">
        <v>116</v>
      </c>
      <c r="J1331" s="32" t="s">
        <v>4796</v>
      </c>
      <c r="K1331" s="28" t="s">
        <v>4263</v>
      </c>
      <c r="L1331" s="28" t="s">
        <v>89</v>
      </c>
      <c r="M1331" s="34">
        <v>42325</v>
      </c>
      <c r="N1331" s="34"/>
      <c r="O1331" s="28" t="s">
        <v>11226</v>
      </c>
      <c r="P1331" s="28" t="s">
        <v>11222</v>
      </c>
      <c r="Q1331" s="28" t="s">
        <v>11223</v>
      </c>
      <c r="R1331" s="28"/>
      <c r="S1331" s="28"/>
      <c r="T1331" s="28" t="s">
        <v>11224</v>
      </c>
      <c r="U1331" s="28" t="s">
        <v>11227</v>
      </c>
      <c r="V1331" s="28"/>
      <c r="W1331" s="34">
        <v>43600</v>
      </c>
      <c r="X1331" s="34">
        <v>43630</v>
      </c>
      <c r="Y1331" s="36">
        <v>500000</v>
      </c>
      <c r="Z1331" s="36"/>
      <c r="AA1331" s="34"/>
      <c r="AB1331" s="32"/>
      <c r="AC1331" s="36">
        <v>500000</v>
      </c>
      <c r="AD1331" s="36"/>
      <c r="AE1331" s="28" t="s">
        <v>95</v>
      </c>
      <c r="AF1331" s="40">
        <f t="shared" si="0"/>
        <v>15</v>
      </c>
      <c r="AG1331" s="40">
        <f t="shared" si="1"/>
        <v>5</v>
      </c>
      <c r="AH1331" s="40" t="str">
        <f t="shared" si="2"/>
        <v>568906012155</v>
      </c>
      <c r="AI1331" s="44">
        <f t="shared" si="3"/>
        <v>500000</v>
      </c>
      <c r="AJ1331" s="47" t="str">
        <f>IF(AD1331&lt;10000,IFERROR(VLOOKUP(AH1331,'BK06'!$X$9:$Y$1196,2,0),""),AD1331)</f>
        <v/>
      </c>
      <c r="AK1331" s="49" t="str">
        <f>IFERROR(VLOOKUP(AH1331,'BK06'!$X$9:$Z$1164,3,0),"")</f>
        <v/>
      </c>
      <c r="AL1331" s="40"/>
      <c r="AM1331" s="51" t="str">
        <f t="shared" si="20"/>
        <v>QK co HDBH so 568906012 can phai dong phi 500000d vao ngay 15/5. Vui long lien he TVV de duoc ho tro thu phi!</v>
      </c>
      <c r="AN1331" s="54" t="str">
        <f t="shared" si="19"/>
        <v>01673475554</v>
      </c>
    </row>
    <row r="1332" spans="1:40" ht="13.5" customHeight="1">
      <c r="A1332" s="25">
        <v>1327</v>
      </c>
      <c r="B1332" s="28" t="s">
        <v>74</v>
      </c>
      <c r="C1332" s="28"/>
      <c r="D1332" s="32" t="s">
        <v>11012</v>
      </c>
      <c r="E1332" s="28" t="s">
        <v>114</v>
      </c>
      <c r="F1332" s="32" t="s">
        <v>11013</v>
      </c>
      <c r="G1332" s="28" t="s">
        <v>115</v>
      </c>
      <c r="H1332" s="32" t="s">
        <v>11014</v>
      </c>
      <c r="I1332" s="28" t="s">
        <v>116</v>
      </c>
      <c r="J1332" s="32" t="s">
        <v>4796</v>
      </c>
      <c r="K1332" s="28" t="s">
        <v>4263</v>
      </c>
      <c r="L1332" s="28" t="s">
        <v>89</v>
      </c>
      <c r="M1332" s="34">
        <v>42325</v>
      </c>
      <c r="N1332" s="34"/>
      <c r="O1332" s="28" t="s">
        <v>11228</v>
      </c>
      <c r="P1332" s="28" t="s">
        <v>11222</v>
      </c>
      <c r="Q1332" s="28" t="s">
        <v>11223</v>
      </c>
      <c r="R1332" s="28"/>
      <c r="S1332" s="28"/>
      <c r="T1332" s="28" t="s">
        <v>11224</v>
      </c>
      <c r="U1332" s="28" t="s">
        <v>11229</v>
      </c>
      <c r="V1332" s="28"/>
      <c r="W1332" s="34">
        <v>43600</v>
      </c>
      <c r="X1332" s="34">
        <v>43630</v>
      </c>
      <c r="Y1332" s="36">
        <v>526634</v>
      </c>
      <c r="Z1332" s="36"/>
      <c r="AA1332" s="34"/>
      <c r="AB1332" s="32"/>
      <c r="AC1332" s="36">
        <v>526634</v>
      </c>
      <c r="AD1332" s="36"/>
      <c r="AE1332" s="28" t="s">
        <v>95</v>
      </c>
      <c r="AF1332" s="40">
        <f t="shared" si="0"/>
        <v>15</v>
      </c>
      <c r="AG1332" s="40">
        <f t="shared" si="1"/>
        <v>5</v>
      </c>
      <c r="AH1332" s="40" t="str">
        <f t="shared" si="2"/>
        <v>568906417155</v>
      </c>
      <c r="AI1332" s="44">
        <f t="shared" si="3"/>
        <v>526634</v>
      </c>
      <c r="AJ1332" s="47" t="str">
        <f>IF(AD1332&lt;10000,IFERROR(VLOOKUP(AH1332,'BK06'!$X$9:$Y$1196,2,0),""),AD1332)</f>
        <v/>
      </c>
      <c r="AK1332" s="49" t="str">
        <f>IFERROR(VLOOKUP(AH1332,'BK06'!$X$9:$Z$1164,3,0),"")</f>
        <v/>
      </c>
      <c r="AL1332" s="40"/>
      <c r="AM1332" s="51" t="str">
        <f t="shared" si="20"/>
        <v>QK co HDBH so 568906417 can phai dong phi 526634d vao ngay 15/5. Vui long lien he TVV de duoc ho tro thu phi!</v>
      </c>
      <c r="AN1332" s="54" t="str">
        <f t="shared" si="19"/>
        <v>01673475554</v>
      </c>
    </row>
    <row r="1333" spans="1:40" ht="13.5" customHeight="1">
      <c r="A1333" s="25">
        <v>1328</v>
      </c>
      <c r="B1333" s="28" t="s">
        <v>74</v>
      </c>
      <c r="C1333" s="28"/>
      <c r="D1333" s="32" t="s">
        <v>11012</v>
      </c>
      <c r="E1333" s="28" t="s">
        <v>114</v>
      </c>
      <c r="F1333" s="32" t="s">
        <v>11013</v>
      </c>
      <c r="G1333" s="28" t="s">
        <v>115</v>
      </c>
      <c r="H1333" s="32" t="s">
        <v>11014</v>
      </c>
      <c r="I1333" s="28" t="s">
        <v>116</v>
      </c>
      <c r="J1333" s="32" t="s">
        <v>4796</v>
      </c>
      <c r="K1333" s="28" t="s">
        <v>4263</v>
      </c>
      <c r="L1333" s="28" t="s">
        <v>89</v>
      </c>
      <c r="M1333" s="34">
        <v>42325</v>
      </c>
      <c r="N1333" s="34"/>
      <c r="O1333" s="28" t="s">
        <v>11160</v>
      </c>
      <c r="P1333" s="28" t="s">
        <v>11161</v>
      </c>
      <c r="Q1333" s="28" t="s">
        <v>11157</v>
      </c>
      <c r="R1333" s="28"/>
      <c r="S1333" s="28"/>
      <c r="T1333" s="28" t="s">
        <v>11162</v>
      </c>
      <c r="U1333" s="28" t="s">
        <v>11230</v>
      </c>
      <c r="V1333" s="28"/>
      <c r="W1333" s="34">
        <v>43602</v>
      </c>
      <c r="X1333" s="34">
        <v>43632</v>
      </c>
      <c r="Y1333" s="36">
        <v>1010000</v>
      </c>
      <c r="Z1333" s="36"/>
      <c r="AA1333" s="34"/>
      <c r="AB1333" s="32"/>
      <c r="AC1333" s="36">
        <v>1010000</v>
      </c>
      <c r="AD1333" s="36"/>
      <c r="AE1333" s="28" t="s">
        <v>95</v>
      </c>
      <c r="AF1333" s="40">
        <f t="shared" si="0"/>
        <v>17</v>
      </c>
      <c r="AG1333" s="40">
        <f t="shared" si="1"/>
        <v>5</v>
      </c>
      <c r="AH1333" s="40" t="str">
        <f t="shared" si="2"/>
        <v>568704462175</v>
      </c>
      <c r="AI1333" s="44">
        <f t="shared" si="3"/>
        <v>1010000</v>
      </c>
      <c r="AJ1333" s="47" t="str">
        <f>IF(AD1333&lt;10000,IFERROR(VLOOKUP(AH1333,'BK06'!$X$9:$Y$1196,2,0),""),AD1333)</f>
        <v/>
      </c>
      <c r="AK1333" s="49" t="str">
        <f>IFERROR(VLOOKUP(AH1333,'BK06'!$X$9:$Z$1164,3,0),"")</f>
        <v/>
      </c>
      <c r="AL1333" s="40"/>
      <c r="AM1333" s="51" t="str">
        <f t="shared" si="20"/>
        <v>QK co HDBH so 568704462 can phai dong phi 1010000d vao ngay 17/5. Vui long lien he TVV de duoc ho tro thu phi!</v>
      </c>
      <c r="AN1333" s="54" t="str">
        <f t="shared" si="19"/>
        <v>01632219170</v>
      </c>
    </row>
    <row r="1334" spans="1:40" ht="13.5" customHeight="1">
      <c r="A1334" s="25">
        <v>1329</v>
      </c>
      <c r="B1334" s="28" t="s">
        <v>74</v>
      </c>
      <c r="C1334" s="28"/>
      <c r="D1334" s="32" t="s">
        <v>11012</v>
      </c>
      <c r="E1334" s="28" t="s">
        <v>114</v>
      </c>
      <c r="F1334" s="32" t="s">
        <v>11013</v>
      </c>
      <c r="G1334" s="28" t="s">
        <v>115</v>
      </c>
      <c r="H1334" s="32" t="s">
        <v>11014</v>
      </c>
      <c r="I1334" s="28" t="s">
        <v>116</v>
      </c>
      <c r="J1334" s="32" t="s">
        <v>4796</v>
      </c>
      <c r="K1334" s="28" t="s">
        <v>4263</v>
      </c>
      <c r="L1334" s="28" t="s">
        <v>89</v>
      </c>
      <c r="M1334" s="34">
        <v>42325</v>
      </c>
      <c r="N1334" s="34"/>
      <c r="O1334" s="28" t="s">
        <v>11166</v>
      </c>
      <c r="P1334" s="28" t="s">
        <v>11167</v>
      </c>
      <c r="Q1334" s="28" t="s">
        <v>11152</v>
      </c>
      <c r="R1334" s="28"/>
      <c r="S1334" s="28"/>
      <c r="T1334" s="28" t="s">
        <v>11168</v>
      </c>
      <c r="U1334" s="28" t="s">
        <v>11231</v>
      </c>
      <c r="V1334" s="28"/>
      <c r="W1334" s="34">
        <v>43602</v>
      </c>
      <c r="X1334" s="34">
        <v>43632</v>
      </c>
      <c r="Y1334" s="36">
        <v>525990</v>
      </c>
      <c r="Z1334" s="36"/>
      <c r="AA1334" s="34"/>
      <c r="AB1334" s="32"/>
      <c r="AC1334" s="36">
        <v>525990</v>
      </c>
      <c r="AD1334" s="36"/>
      <c r="AE1334" s="28" t="s">
        <v>95</v>
      </c>
      <c r="AF1334" s="40">
        <f t="shared" si="0"/>
        <v>17</v>
      </c>
      <c r="AG1334" s="40">
        <f t="shared" si="1"/>
        <v>5</v>
      </c>
      <c r="AH1334" s="40" t="str">
        <f t="shared" si="2"/>
        <v>568704692175</v>
      </c>
      <c r="AI1334" s="44">
        <f t="shared" si="3"/>
        <v>525990</v>
      </c>
      <c r="AJ1334" s="47" t="str">
        <f>IF(AD1334&lt;10000,IFERROR(VLOOKUP(AH1334,'BK06'!$X$9:$Y$1196,2,0),""),AD1334)</f>
        <v/>
      </c>
      <c r="AK1334" s="49" t="str">
        <f>IFERROR(VLOOKUP(AH1334,'BK06'!$X$9:$Z$1164,3,0),"")</f>
        <v/>
      </c>
      <c r="AL1334" s="40"/>
      <c r="AM1334" s="51" t="str">
        <f t="shared" si="20"/>
        <v>QK co HDBH so 568704692 can phai dong phi 525990d vao ngay 17/5. Vui long lien he TVV de duoc ho tro thu phi!</v>
      </c>
      <c r="AN1334" s="54" t="str">
        <f t="shared" si="19"/>
        <v>0981989102</v>
      </c>
    </row>
    <row r="1335" spans="1:40" ht="13.5" customHeight="1">
      <c r="A1335" s="25">
        <v>1330</v>
      </c>
      <c r="B1335" s="28" t="s">
        <v>74</v>
      </c>
      <c r="C1335" s="28"/>
      <c r="D1335" s="32" t="s">
        <v>11012</v>
      </c>
      <c r="E1335" s="28" t="s">
        <v>114</v>
      </c>
      <c r="F1335" s="32" t="s">
        <v>11013</v>
      </c>
      <c r="G1335" s="28" t="s">
        <v>115</v>
      </c>
      <c r="H1335" s="32" t="s">
        <v>11014</v>
      </c>
      <c r="I1335" s="28" t="s">
        <v>116</v>
      </c>
      <c r="J1335" s="32" t="s">
        <v>4796</v>
      </c>
      <c r="K1335" s="28" t="s">
        <v>4263</v>
      </c>
      <c r="L1335" s="28" t="s">
        <v>89</v>
      </c>
      <c r="M1335" s="34">
        <v>42325</v>
      </c>
      <c r="N1335" s="34"/>
      <c r="O1335" s="28" t="s">
        <v>11151</v>
      </c>
      <c r="P1335" s="28" t="s">
        <v>582</v>
      </c>
      <c r="Q1335" s="28" t="s">
        <v>11152</v>
      </c>
      <c r="R1335" s="28"/>
      <c r="S1335" s="28"/>
      <c r="T1335" s="28" t="s">
        <v>11153</v>
      </c>
      <c r="U1335" s="28" t="s">
        <v>11232</v>
      </c>
      <c r="V1335" s="28"/>
      <c r="W1335" s="34">
        <v>43602</v>
      </c>
      <c r="X1335" s="34">
        <v>43632</v>
      </c>
      <c r="Y1335" s="36">
        <v>526800</v>
      </c>
      <c r="Z1335" s="36"/>
      <c r="AA1335" s="34"/>
      <c r="AB1335" s="32"/>
      <c r="AC1335" s="36">
        <v>526800</v>
      </c>
      <c r="AD1335" s="36"/>
      <c r="AE1335" s="28" t="s">
        <v>95</v>
      </c>
      <c r="AF1335" s="40">
        <f t="shared" si="0"/>
        <v>17</v>
      </c>
      <c r="AG1335" s="40">
        <f t="shared" si="1"/>
        <v>5</v>
      </c>
      <c r="AH1335" s="40" t="str">
        <f t="shared" si="2"/>
        <v>568704423175</v>
      </c>
      <c r="AI1335" s="44">
        <f t="shared" si="3"/>
        <v>526800</v>
      </c>
      <c r="AJ1335" s="47" t="str">
        <f>IF(AD1335&lt;10000,IFERROR(VLOOKUP(AH1335,'BK06'!$X$9:$Y$1196,2,0),""),AD1335)</f>
        <v/>
      </c>
      <c r="AK1335" s="49" t="str">
        <f>IFERROR(VLOOKUP(AH1335,'BK06'!$X$9:$Z$1164,3,0),"")</f>
        <v/>
      </c>
      <c r="AL1335" s="40"/>
      <c r="AM1335" s="51" t="str">
        <f t="shared" si="20"/>
        <v>QK co HDBH so 568704423 can phai dong phi 526800d vao ngay 17/5. Vui long lien he TVV de duoc ho tro thu phi!</v>
      </c>
      <c r="AN1335" s="54" t="str">
        <f t="shared" si="19"/>
        <v>0963820404</v>
      </c>
    </row>
    <row r="1336" spans="1:40" ht="13.5" customHeight="1">
      <c r="A1336" s="25">
        <v>1331</v>
      </c>
      <c r="B1336" s="28" t="s">
        <v>74</v>
      </c>
      <c r="C1336" s="28"/>
      <c r="D1336" s="32" t="s">
        <v>11012</v>
      </c>
      <c r="E1336" s="28" t="s">
        <v>114</v>
      </c>
      <c r="F1336" s="32" t="s">
        <v>11013</v>
      </c>
      <c r="G1336" s="28" t="s">
        <v>115</v>
      </c>
      <c r="H1336" s="32" t="s">
        <v>11014</v>
      </c>
      <c r="I1336" s="28" t="s">
        <v>116</v>
      </c>
      <c r="J1336" s="32" t="s">
        <v>4796</v>
      </c>
      <c r="K1336" s="28" t="s">
        <v>4263</v>
      </c>
      <c r="L1336" s="28" t="s">
        <v>89</v>
      </c>
      <c r="M1336" s="34">
        <v>42325</v>
      </c>
      <c r="N1336" s="34"/>
      <c r="O1336" s="28" t="s">
        <v>11155</v>
      </c>
      <c r="P1336" s="28" t="s">
        <v>11156</v>
      </c>
      <c r="Q1336" s="28" t="s">
        <v>11157</v>
      </c>
      <c r="R1336" s="28"/>
      <c r="S1336" s="28"/>
      <c r="T1336" s="28" t="s">
        <v>11158</v>
      </c>
      <c r="U1336" s="28" t="s">
        <v>11233</v>
      </c>
      <c r="V1336" s="28"/>
      <c r="W1336" s="34">
        <v>43602</v>
      </c>
      <c r="X1336" s="34">
        <v>43632</v>
      </c>
      <c r="Y1336" s="36">
        <v>1010000</v>
      </c>
      <c r="Z1336" s="36"/>
      <c r="AA1336" s="34"/>
      <c r="AB1336" s="32"/>
      <c r="AC1336" s="36">
        <v>1010000</v>
      </c>
      <c r="AD1336" s="36"/>
      <c r="AE1336" s="28" t="s">
        <v>95</v>
      </c>
      <c r="AF1336" s="40">
        <f t="shared" si="0"/>
        <v>17</v>
      </c>
      <c r="AG1336" s="40">
        <f t="shared" si="1"/>
        <v>5</v>
      </c>
      <c r="AH1336" s="40" t="str">
        <f t="shared" si="2"/>
        <v>568704710175</v>
      </c>
      <c r="AI1336" s="44">
        <f t="shared" si="3"/>
        <v>1010000</v>
      </c>
      <c r="AJ1336" s="47" t="str">
        <f>IF(AD1336&lt;10000,IFERROR(VLOOKUP(AH1336,'BK06'!$X$9:$Y$1196,2,0),""),AD1336)</f>
        <v/>
      </c>
      <c r="AK1336" s="49" t="str">
        <f>IFERROR(VLOOKUP(AH1336,'BK06'!$X$9:$Z$1164,3,0),"")</f>
        <v/>
      </c>
      <c r="AL1336" s="40"/>
      <c r="AM1336" s="51" t="str">
        <f t="shared" si="20"/>
        <v>QK co HDBH so 568704710 can phai dong phi 1010000d vao ngay 17/5. Vui long lien he TVV de duoc ho tro thu phi!</v>
      </c>
      <c r="AN1336" s="54" t="str">
        <f t="shared" si="19"/>
        <v>01236804319</v>
      </c>
    </row>
    <row r="1337" spans="1:40" ht="13.5" customHeight="1">
      <c r="A1337" s="25">
        <v>1332</v>
      </c>
      <c r="B1337" s="28" t="s">
        <v>74</v>
      </c>
      <c r="C1337" s="28"/>
      <c r="D1337" s="32" t="s">
        <v>11012</v>
      </c>
      <c r="E1337" s="28" t="s">
        <v>114</v>
      </c>
      <c r="F1337" s="32" t="s">
        <v>11013</v>
      </c>
      <c r="G1337" s="28" t="s">
        <v>115</v>
      </c>
      <c r="H1337" s="32" t="s">
        <v>11014</v>
      </c>
      <c r="I1337" s="28" t="s">
        <v>116</v>
      </c>
      <c r="J1337" s="32" t="s">
        <v>4796</v>
      </c>
      <c r="K1337" s="28" t="s">
        <v>4263</v>
      </c>
      <c r="L1337" s="28" t="s">
        <v>89</v>
      </c>
      <c r="M1337" s="34">
        <v>42325</v>
      </c>
      <c r="N1337" s="34"/>
      <c r="O1337" s="28" t="s">
        <v>11164</v>
      </c>
      <c r="P1337" s="28" t="s">
        <v>11156</v>
      </c>
      <c r="Q1337" s="28" t="s">
        <v>11157</v>
      </c>
      <c r="R1337" s="28"/>
      <c r="S1337" s="28"/>
      <c r="T1337" s="28" t="s">
        <v>11158</v>
      </c>
      <c r="U1337" s="28" t="s">
        <v>11234</v>
      </c>
      <c r="V1337" s="28"/>
      <c r="W1337" s="34">
        <v>43602</v>
      </c>
      <c r="X1337" s="34">
        <v>43632</v>
      </c>
      <c r="Y1337" s="36">
        <v>1033880</v>
      </c>
      <c r="Z1337" s="36"/>
      <c r="AA1337" s="34"/>
      <c r="AB1337" s="32"/>
      <c r="AC1337" s="36">
        <v>1033880</v>
      </c>
      <c r="AD1337" s="36"/>
      <c r="AE1337" s="28" t="s">
        <v>95</v>
      </c>
      <c r="AF1337" s="40">
        <f t="shared" si="0"/>
        <v>17</v>
      </c>
      <c r="AG1337" s="40">
        <f t="shared" si="1"/>
        <v>5</v>
      </c>
      <c r="AH1337" s="40" t="str">
        <f t="shared" si="2"/>
        <v>568704374175</v>
      </c>
      <c r="AI1337" s="44">
        <f t="shared" si="3"/>
        <v>1033880</v>
      </c>
      <c r="AJ1337" s="47" t="str">
        <f>IF(AD1337&lt;10000,IFERROR(VLOOKUP(AH1337,'BK06'!$X$9:$Y$1196,2,0),""),AD1337)</f>
        <v/>
      </c>
      <c r="AK1337" s="49" t="str">
        <f>IFERROR(VLOOKUP(AH1337,'BK06'!$X$9:$Z$1164,3,0),"")</f>
        <v/>
      </c>
      <c r="AL1337" s="40"/>
      <c r="AM1337" s="51" t="str">
        <f t="shared" si="20"/>
        <v>QK co HDBH so 568704374 can phai dong phi 1033880d vao ngay 17/5. Vui long lien he TVV de duoc ho tro thu phi!</v>
      </c>
      <c r="AN1337" s="54" t="str">
        <f t="shared" si="19"/>
        <v>01236804319</v>
      </c>
    </row>
    <row r="1338" spans="1:40" ht="13.5" customHeight="1">
      <c r="A1338" s="25">
        <v>1333</v>
      </c>
      <c r="B1338" s="28" t="s">
        <v>74</v>
      </c>
      <c r="C1338" s="28"/>
      <c r="D1338" s="32" t="s">
        <v>11012</v>
      </c>
      <c r="E1338" s="28" t="s">
        <v>114</v>
      </c>
      <c r="F1338" s="32" t="s">
        <v>11013</v>
      </c>
      <c r="G1338" s="28" t="s">
        <v>115</v>
      </c>
      <c r="H1338" s="32" t="s">
        <v>11014</v>
      </c>
      <c r="I1338" s="28" t="s">
        <v>116</v>
      </c>
      <c r="J1338" s="32" t="s">
        <v>4796</v>
      </c>
      <c r="K1338" s="28" t="s">
        <v>4263</v>
      </c>
      <c r="L1338" s="28" t="s">
        <v>89</v>
      </c>
      <c r="M1338" s="34">
        <v>42325</v>
      </c>
      <c r="N1338" s="34"/>
      <c r="O1338" s="28" t="s">
        <v>11235</v>
      </c>
      <c r="P1338" s="28" t="s">
        <v>11236</v>
      </c>
      <c r="Q1338" s="28" t="s">
        <v>11209</v>
      </c>
      <c r="R1338" s="28"/>
      <c r="S1338" s="28"/>
      <c r="T1338" s="28" t="s">
        <v>11237</v>
      </c>
      <c r="U1338" s="28" t="s">
        <v>11238</v>
      </c>
      <c r="V1338" s="28"/>
      <c r="W1338" s="34">
        <v>43602</v>
      </c>
      <c r="X1338" s="34">
        <v>43632</v>
      </c>
      <c r="Y1338" s="36">
        <v>510000</v>
      </c>
      <c r="Z1338" s="36"/>
      <c r="AA1338" s="34"/>
      <c r="AB1338" s="32"/>
      <c r="AC1338" s="36">
        <v>510000</v>
      </c>
      <c r="AD1338" s="36"/>
      <c r="AE1338" s="28" t="s">
        <v>95</v>
      </c>
      <c r="AF1338" s="40">
        <f t="shared" si="0"/>
        <v>17</v>
      </c>
      <c r="AG1338" s="40">
        <f t="shared" si="1"/>
        <v>5</v>
      </c>
      <c r="AH1338" s="40" t="str">
        <f t="shared" si="2"/>
        <v>568704683175</v>
      </c>
      <c r="AI1338" s="44">
        <f t="shared" si="3"/>
        <v>510000</v>
      </c>
      <c r="AJ1338" s="47" t="str">
        <f>IF(AD1338&lt;10000,IFERROR(VLOOKUP(AH1338,'BK06'!$X$9:$Y$1196,2,0),""),AD1338)</f>
        <v/>
      </c>
      <c r="AK1338" s="49" t="str">
        <f>IFERROR(VLOOKUP(AH1338,'BK06'!$X$9:$Z$1164,3,0),"")</f>
        <v/>
      </c>
      <c r="AL1338" s="40"/>
      <c r="AM1338" s="51" t="str">
        <f t="shared" si="20"/>
        <v>QK co HDBH so 568704683 can phai dong phi 510000d vao ngay 17/5. Vui long lien he TVV de duoc ho tro thu phi!</v>
      </c>
      <c r="AN1338" s="54" t="str">
        <f t="shared" si="19"/>
        <v>0944933395</v>
      </c>
    </row>
    <row r="1339" spans="1:40" ht="13.5" customHeight="1">
      <c r="A1339" s="25">
        <v>1334</v>
      </c>
      <c r="B1339" s="28" t="s">
        <v>74</v>
      </c>
      <c r="C1339" s="28"/>
      <c r="D1339" s="32" t="s">
        <v>11012</v>
      </c>
      <c r="E1339" s="28" t="s">
        <v>114</v>
      </c>
      <c r="F1339" s="32" t="s">
        <v>11013</v>
      </c>
      <c r="G1339" s="28" t="s">
        <v>115</v>
      </c>
      <c r="H1339" s="32" t="s">
        <v>11014</v>
      </c>
      <c r="I1339" s="28" t="s">
        <v>116</v>
      </c>
      <c r="J1339" s="32" t="s">
        <v>4796</v>
      </c>
      <c r="K1339" s="28" t="s">
        <v>4263</v>
      </c>
      <c r="L1339" s="28" t="s">
        <v>89</v>
      </c>
      <c r="M1339" s="34">
        <v>42325</v>
      </c>
      <c r="N1339" s="34"/>
      <c r="O1339" s="28" t="s">
        <v>11239</v>
      </c>
      <c r="P1339" s="28" t="s">
        <v>11194</v>
      </c>
      <c r="Q1339" s="28" t="s">
        <v>11195</v>
      </c>
      <c r="R1339" s="28"/>
      <c r="S1339" s="28"/>
      <c r="T1339" s="28" t="s">
        <v>11196</v>
      </c>
      <c r="U1339" s="28" t="s">
        <v>11240</v>
      </c>
      <c r="V1339" s="28"/>
      <c r="W1339" s="34">
        <v>43602</v>
      </c>
      <c r="X1339" s="34">
        <v>43632</v>
      </c>
      <c r="Y1339" s="36">
        <v>510000</v>
      </c>
      <c r="Z1339" s="36"/>
      <c r="AA1339" s="34"/>
      <c r="AB1339" s="32"/>
      <c r="AC1339" s="36">
        <v>510000</v>
      </c>
      <c r="AD1339" s="36"/>
      <c r="AE1339" s="28" t="s">
        <v>95</v>
      </c>
      <c r="AF1339" s="40">
        <f t="shared" si="0"/>
        <v>17</v>
      </c>
      <c r="AG1339" s="40">
        <f t="shared" si="1"/>
        <v>5</v>
      </c>
      <c r="AH1339" s="40" t="str">
        <f t="shared" si="2"/>
        <v>568704396175</v>
      </c>
      <c r="AI1339" s="44">
        <f t="shared" si="3"/>
        <v>510000</v>
      </c>
      <c r="AJ1339" s="47" t="str">
        <f>IF(AD1339&lt;10000,IFERROR(VLOOKUP(AH1339,'BK06'!$X$9:$Y$1196,2,0),""),AD1339)</f>
        <v/>
      </c>
      <c r="AK1339" s="49" t="str">
        <f>IFERROR(VLOOKUP(AH1339,'BK06'!$X$9:$Z$1164,3,0),"")</f>
        <v/>
      </c>
      <c r="AL1339" s="40"/>
      <c r="AM1339" s="51" t="str">
        <f t="shared" si="20"/>
        <v>QK co HDBH so 568704396 can phai dong phi 510000d vao ngay 17/5. Vui long lien he TVV de duoc ho tro thu phi!</v>
      </c>
      <c r="AN1339" s="54" t="str">
        <f t="shared" si="19"/>
        <v>0988856186</v>
      </c>
    </row>
    <row r="1340" spans="1:40" ht="13.5" customHeight="1">
      <c r="A1340" s="25">
        <v>1335</v>
      </c>
      <c r="B1340" s="28" t="s">
        <v>74</v>
      </c>
      <c r="C1340" s="28"/>
      <c r="D1340" s="32" t="s">
        <v>11012</v>
      </c>
      <c r="E1340" s="28" t="s">
        <v>114</v>
      </c>
      <c r="F1340" s="32" t="s">
        <v>11013</v>
      </c>
      <c r="G1340" s="28" t="s">
        <v>115</v>
      </c>
      <c r="H1340" s="32" t="s">
        <v>11014</v>
      </c>
      <c r="I1340" s="28" t="s">
        <v>116</v>
      </c>
      <c r="J1340" s="32" t="s">
        <v>4796</v>
      </c>
      <c r="K1340" s="28" t="s">
        <v>4263</v>
      </c>
      <c r="L1340" s="28" t="s">
        <v>89</v>
      </c>
      <c r="M1340" s="34">
        <v>42325</v>
      </c>
      <c r="N1340" s="34"/>
      <c r="O1340" s="28" t="s">
        <v>11241</v>
      </c>
      <c r="P1340" s="28" t="s">
        <v>11242</v>
      </c>
      <c r="Q1340" s="28" t="s">
        <v>11243</v>
      </c>
      <c r="R1340" s="28"/>
      <c r="S1340" s="28"/>
      <c r="T1340" s="28" t="s">
        <v>11244</v>
      </c>
      <c r="U1340" s="28" t="s">
        <v>11245</v>
      </c>
      <c r="V1340" s="28"/>
      <c r="W1340" s="34">
        <v>43603</v>
      </c>
      <c r="X1340" s="34">
        <v>43633</v>
      </c>
      <c r="Y1340" s="36">
        <v>1050800</v>
      </c>
      <c r="Z1340" s="36"/>
      <c r="AA1340" s="34"/>
      <c r="AB1340" s="32"/>
      <c r="AC1340" s="36">
        <v>1050800</v>
      </c>
      <c r="AD1340" s="36"/>
      <c r="AE1340" s="28" t="s">
        <v>95</v>
      </c>
      <c r="AF1340" s="40">
        <f t="shared" si="0"/>
        <v>18</v>
      </c>
      <c r="AG1340" s="40">
        <f t="shared" si="1"/>
        <v>5</v>
      </c>
      <c r="AH1340" s="40" t="str">
        <f t="shared" si="2"/>
        <v>569105392185</v>
      </c>
      <c r="AI1340" s="44">
        <f t="shared" si="3"/>
        <v>1050800</v>
      </c>
      <c r="AJ1340" s="47" t="str">
        <f>IF(AD1340&lt;10000,IFERROR(VLOOKUP(AH1340,'BK06'!$X$9:$Y$1196,2,0),""),AD1340)</f>
        <v/>
      </c>
      <c r="AK1340" s="49" t="str">
        <f>IFERROR(VLOOKUP(AH1340,'BK06'!$X$9:$Z$1164,3,0),"")</f>
        <v/>
      </c>
      <c r="AL1340" s="40"/>
      <c r="AM1340" s="51" t="str">
        <f t="shared" si="20"/>
        <v>QK co HDBH so 569105392 can phai dong phi 1050800d vao ngay 18/5. Vui long lien he TVV de duoc ho tro thu phi!</v>
      </c>
      <c r="AN1340" s="54" t="str">
        <f t="shared" si="19"/>
        <v>0983848235</v>
      </c>
    </row>
    <row r="1341" spans="1:40" ht="13.5" customHeight="1">
      <c r="A1341" s="25">
        <v>1336</v>
      </c>
      <c r="B1341" s="28" t="s">
        <v>74</v>
      </c>
      <c r="C1341" s="28"/>
      <c r="D1341" s="32" t="s">
        <v>11012</v>
      </c>
      <c r="E1341" s="28" t="s">
        <v>114</v>
      </c>
      <c r="F1341" s="32" t="s">
        <v>11013</v>
      </c>
      <c r="G1341" s="28" t="s">
        <v>115</v>
      </c>
      <c r="H1341" s="32" t="s">
        <v>11014</v>
      </c>
      <c r="I1341" s="28" t="s">
        <v>116</v>
      </c>
      <c r="J1341" s="32" t="s">
        <v>4796</v>
      </c>
      <c r="K1341" s="28" t="s">
        <v>4263</v>
      </c>
      <c r="L1341" s="28" t="s">
        <v>89</v>
      </c>
      <c r="M1341" s="34">
        <v>42325</v>
      </c>
      <c r="N1341" s="34"/>
      <c r="O1341" s="28" t="s">
        <v>11246</v>
      </c>
      <c r="P1341" s="28" t="s">
        <v>11247</v>
      </c>
      <c r="Q1341" s="28" t="s">
        <v>11243</v>
      </c>
      <c r="R1341" s="28"/>
      <c r="S1341" s="28"/>
      <c r="T1341" s="28" t="s">
        <v>11248</v>
      </c>
      <c r="U1341" s="28" t="s">
        <v>11249</v>
      </c>
      <c r="V1341" s="28"/>
      <c r="W1341" s="34">
        <v>43603</v>
      </c>
      <c r="X1341" s="34">
        <v>43633</v>
      </c>
      <c r="Y1341" s="36">
        <v>1066600</v>
      </c>
      <c r="Z1341" s="36"/>
      <c r="AA1341" s="34"/>
      <c r="AB1341" s="32"/>
      <c r="AC1341" s="36">
        <v>1066600</v>
      </c>
      <c r="AD1341" s="36"/>
      <c r="AE1341" s="28" t="s">
        <v>95</v>
      </c>
      <c r="AF1341" s="40">
        <f t="shared" si="0"/>
        <v>18</v>
      </c>
      <c r="AG1341" s="40">
        <f t="shared" si="1"/>
        <v>5</v>
      </c>
      <c r="AH1341" s="40" t="str">
        <f t="shared" si="2"/>
        <v>569105382185</v>
      </c>
      <c r="AI1341" s="44">
        <f t="shared" si="3"/>
        <v>1066600</v>
      </c>
      <c r="AJ1341" s="47" t="str">
        <f>IF(AD1341&lt;10000,IFERROR(VLOOKUP(AH1341,'BK06'!$X$9:$Y$1196,2,0),""),AD1341)</f>
        <v/>
      </c>
      <c r="AK1341" s="49" t="str">
        <f>IFERROR(VLOOKUP(AH1341,'BK06'!$X$9:$Z$1164,3,0),"")</f>
        <v/>
      </c>
      <c r="AL1341" s="40"/>
      <c r="AM1341" s="51" t="str">
        <f t="shared" si="20"/>
        <v>QK co HDBH so 569105382 can phai dong phi 1066600d vao ngay 18/5. Vui long lien he TVV de duoc ho tro thu phi!</v>
      </c>
      <c r="AN1341" s="54" t="str">
        <f t="shared" si="19"/>
        <v>01654439299</v>
      </c>
    </row>
    <row r="1342" spans="1:40" ht="13.5" customHeight="1">
      <c r="A1342" s="25">
        <v>1337</v>
      </c>
      <c r="B1342" s="28" t="s">
        <v>74</v>
      </c>
      <c r="C1342" s="28"/>
      <c r="D1342" s="32" t="s">
        <v>11012</v>
      </c>
      <c r="E1342" s="28" t="s">
        <v>114</v>
      </c>
      <c r="F1342" s="32" t="s">
        <v>11013</v>
      </c>
      <c r="G1342" s="28" t="s">
        <v>115</v>
      </c>
      <c r="H1342" s="32" t="s">
        <v>11014</v>
      </c>
      <c r="I1342" s="28" t="s">
        <v>116</v>
      </c>
      <c r="J1342" s="32" t="s">
        <v>4796</v>
      </c>
      <c r="K1342" s="28" t="s">
        <v>4263</v>
      </c>
      <c r="L1342" s="28" t="s">
        <v>89</v>
      </c>
      <c r="M1342" s="34">
        <v>42325</v>
      </c>
      <c r="N1342" s="34"/>
      <c r="O1342" s="28" t="s">
        <v>11250</v>
      </c>
      <c r="P1342" s="28" t="s">
        <v>4246</v>
      </c>
      <c r="Q1342" s="28" t="s">
        <v>4247</v>
      </c>
      <c r="R1342" s="28"/>
      <c r="S1342" s="28"/>
      <c r="T1342" s="28" t="s">
        <v>4248</v>
      </c>
      <c r="U1342" s="28" t="s">
        <v>11251</v>
      </c>
      <c r="V1342" s="28"/>
      <c r="W1342" s="34">
        <v>43603</v>
      </c>
      <c r="X1342" s="34">
        <v>43633</v>
      </c>
      <c r="Y1342" s="36">
        <v>522701</v>
      </c>
      <c r="Z1342" s="36"/>
      <c r="AA1342" s="34"/>
      <c r="AB1342" s="32"/>
      <c r="AC1342" s="36">
        <v>522701</v>
      </c>
      <c r="AD1342" s="36"/>
      <c r="AE1342" s="28" t="s">
        <v>95</v>
      </c>
      <c r="AF1342" s="40">
        <f t="shared" si="0"/>
        <v>18</v>
      </c>
      <c r="AG1342" s="40">
        <f t="shared" si="1"/>
        <v>5</v>
      </c>
      <c r="AH1342" s="40" t="str">
        <f t="shared" si="2"/>
        <v>568704333185</v>
      </c>
      <c r="AI1342" s="44">
        <f t="shared" si="3"/>
        <v>522701</v>
      </c>
      <c r="AJ1342" s="47" t="str">
        <f>IF(AD1342&lt;10000,IFERROR(VLOOKUP(AH1342,'BK06'!$X$9:$Y$1196,2,0),""),AD1342)</f>
        <v/>
      </c>
      <c r="AK1342" s="49" t="str">
        <f>IFERROR(VLOOKUP(AH1342,'BK06'!$X$9:$Z$1164,3,0),"")</f>
        <v/>
      </c>
      <c r="AL1342" s="40"/>
      <c r="AM1342" s="51" t="str">
        <f t="shared" si="20"/>
        <v>QK co HDBH so 568704333 can phai dong phi 522701d vao ngay 18/5. Vui long lien he TVV de duoc ho tro thu phi!</v>
      </c>
      <c r="AN1342" s="54" t="str">
        <f t="shared" si="19"/>
        <v>0943004493</v>
      </c>
    </row>
    <row r="1343" spans="1:40" ht="13.5" customHeight="1">
      <c r="A1343" s="25">
        <v>1338</v>
      </c>
      <c r="B1343" s="28" t="s">
        <v>74</v>
      </c>
      <c r="C1343" s="28"/>
      <c r="D1343" s="32" t="s">
        <v>11012</v>
      </c>
      <c r="E1343" s="28" t="s">
        <v>114</v>
      </c>
      <c r="F1343" s="32" t="s">
        <v>11013</v>
      </c>
      <c r="G1343" s="28" t="s">
        <v>115</v>
      </c>
      <c r="H1343" s="32" t="s">
        <v>11014</v>
      </c>
      <c r="I1343" s="28" t="s">
        <v>116</v>
      </c>
      <c r="J1343" s="32" t="s">
        <v>4796</v>
      </c>
      <c r="K1343" s="28" t="s">
        <v>4263</v>
      </c>
      <c r="L1343" s="28" t="s">
        <v>89</v>
      </c>
      <c r="M1343" s="34">
        <v>42325</v>
      </c>
      <c r="N1343" s="34"/>
      <c r="O1343" s="28" t="s">
        <v>11252</v>
      </c>
      <c r="P1343" s="28" t="s">
        <v>11253</v>
      </c>
      <c r="Q1343" s="28" t="s">
        <v>4264</v>
      </c>
      <c r="R1343" s="28"/>
      <c r="S1343" s="28"/>
      <c r="T1343" s="28" t="s">
        <v>11254</v>
      </c>
      <c r="U1343" s="28" t="s">
        <v>11255</v>
      </c>
      <c r="V1343" s="28"/>
      <c r="W1343" s="34">
        <v>43603</v>
      </c>
      <c r="X1343" s="34">
        <v>43633</v>
      </c>
      <c r="Y1343" s="36">
        <v>515431</v>
      </c>
      <c r="Z1343" s="36"/>
      <c r="AA1343" s="34"/>
      <c r="AB1343" s="32"/>
      <c r="AC1343" s="36">
        <v>515431</v>
      </c>
      <c r="AD1343" s="36"/>
      <c r="AE1343" s="28" t="s">
        <v>95</v>
      </c>
      <c r="AF1343" s="40">
        <f t="shared" si="0"/>
        <v>18</v>
      </c>
      <c r="AG1343" s="40">
        <f t="shared" si="1"/>
        <v>5</v>
      </c>
      <c r="AH1343" s="40" t="str">
        <f t="shared" si="2"/>
        <v>568704460185</v>
      </c>
      <c r="AI1343" s="44">
        <f t="shared" si="3"/>
        <v>515431</v>
      </c>
      <c r="AJ1343" s="47" t="str">
        <f>IF(AD1343&lt;10000,IFERROR(VLOOKUP(AH1343,'BK06'!$X$9:$Y$1196,2,0),""),AD1343)</f>
        <v/>
      </c>
      <c r="AK1343" s="49" t="str">
        <f>IFERROR(VLOOKUP(AH1343,'BK06'!$X$9:$Z$1164,3,0),"")</f>
        <v/>
      </c>
      <c r="AL1343" s="40"/>
      <c r="AM1343" s="51" t="str">
        <f t="shared" si="20"/>
        <v>QK co HDBH so 568704460 can phai dong phi 515431d vao ngay 18/5. Vui long lien he TVV de duoc ho tro thu phi!</v>
      </c>
      <c r="AN1343" s="54" t="str">
        <f t="shared" si="19"/>
        <v>0975140740</v>
      </c>
    </row>
    <row r="1344" spans="1:40" ht="13.5" customHeight="1">
      <c r="A1344" s="25">
        <v>1339</v>
      </c>
      <c r="B1344" s="28" t="s">
        <v>74</v>
      </c>
      <c r="C1344" s="28"/>
      <c r="D1344" s="32" t="s">
        <v>11012</v>
      </c>
      <c r="E1344" s="28" t="s">
        <v>114</v>
      </c>
      <c r="F1344" s="32" t="s">
        <v>11013</v>
      </c>
      <c r="G1344" s="28" t="s">
        <v>115</v>
      </c>
      <c r="H1344" s="32" t="s">
        <v>11014</v>
      </c>
      <c r="I1344" s="28" t="s">
        <v>116</v>
      </c>
      <c r="J1344" s="32" t="s">
        <v>4796</v>
      </c>
      <c r="K1344" s="28" t="s">
        <v>4263</v>
      </c>
      <c r="L1344" s="28" t="s">
        <v>89</v>
      </c>
      <c r="M1344" s="34">
        <v>42325</v>
      </c>
      <c r="N1344" s="34"/>
      <c r="O1344" s="28" t="s">
        <v>11256</v>
      </c>
      <c r="P1344" s="28" t="s">
        <v>4263</v>
      </c>
      <c r="Q1344" s="28" t="s">
        <v>4264</v>
      </c>
      <c r="R1344" s="28"/>
      <c r="S1344" s="28"/>
      <c r="T1344" s="28" t="s">
        <v>4265</v>
      </c>
      <c r="U1344" s="28" t="s">
        <v>11257</v>
      </c>
      <c r="V1344" s="28"/>
      <c r="W1344" s="34">
        <v>43604</v>
      </c>
      <c r="X1344" s="34">
        <v>43634</v>
      </c>
      <c r="Y1344" s="36">
        <v>514980</v>
      </c>
      <c r="Z1344" s="36"/>
      <c r="AA1344" s="34"/>
      <c r="AB1344" s="32"/>
      <c r="AC1344" s="36">
        <v>514980</v>
      </c>
      <c r="AD1344" s="36"/>
      <c r="AE1344" s="28" t="s">
        <v>95</v>
      </c>
      <c r="AF1344" s="40">
        <f t="shared" si="0"/>
        <v>19</v>
      </c>
      <c r="AG1344" s="40">
        <f t="shared" si="1"/>
        <v>5</v>
      </c>
      <c r="AH1344" s="40" t="str">
        <f t="shared" si="2"/>
        <v>568932018195</v>
      </c>
      <c r="AI1344" s="44">
        <f t="shared" si="3"/>
        <v>514980</v>
      </c>
      <c r="AJ1344" s="47" t="str">
        <f>IF(AD1344&lt;10000,IFERROR(VLOOKUP(AH1344,'BK06'!$X$9:$Y$1196,2,0),""),AD1344)</f>
        <v/>
      </c>
      <c r="AK1344" s="49" t="str">
        <f>IFERROR(VLOOKUP(AH1344,'BK06'!$X$9:$Z$1164,3,0),"")</f>
        <v/>
      </c>
      <c r="AL1344" s="40"/>
      <c r="AM1344" s="51" t="str">
        <f t="shared" si="20"/>
        <v>QK co HDBH so 568932018 can phai dong phi 514980d vao ngay 19/5. Vui long lien he TVV de duoc ho tro thu phi!</v>
      </c>
      <c r="AN1344" s="54" t="str">
        <f t="shared" si="19"/>
        <v>0986578286</v>
      </c>
    </row>
    <row r="1345" spans="1:40" ht="13.5" customHeight="1">
      <c r="A1345" s="25">
        <v>1340</v>
      </c>
      <c r="B1345" s="28" t="s">
        <v>74</v>
      </c>
      <c r="C1345" s="28"/>
      <c r="D1345" s="32" t="s">
        <v>11012</v>
      </c>
      <c r="E1345" s="28" t="s">
        <v>114</v>
      </c>
      <c r="F1345" s="32" t="s">
        <v>11013</v>
      </c>
      <c r="G1345" s="28" t="s">
        <v>115</v>
      </c>
      <c r="H1345" s="32" t="s">
        <v>11014</v>
      </c>
      <c r="I1345" s="28" t="s">
        <v>116</v>
      </c>
      <c r="J1345" s="32" t="s">
        <v>4796</v>
      </c>
      <c r="K1345" s="28" t="s">
        <v>4263</v>
      </c>
      <c r="L1345" s="28" t="s">
        <v>89</v>
      </c>
      <c r="M1345" s="34">
        <v>42325</v>
      </c>
      <c r="N1345" s="34"/>
      <c r="O1345" s="28" t="s">
        <v>11258</v>
      </c>
      <c r="P1345" s="28" t="s">
        <v>11259</v>
      </c>
      <c r="Q1345" s="28" t="s">
        <v>2215</v>
      </c>
      <c r="R1345" s="28"/>
      <c r="S1345" s="28"/>
      <c r="T1345" s="28" t="s">
        <v>11260</v>
      </c>
      <c r="U1345" s="28" t="s">
        <v>11261</v>
      </c>
      <c r="V1345" s="28"/>
      <c r="W1345" s="34">
        <v>43604</v>
      </c>
      <c r="X1345" s="34">
        <v>43634</v>
      </c>
      <c r="Y1345" s="36">
        <v>1030556</v>
      </c>
      <c r="Z1345" s="36"/>
      <c r="AA1345" s="34"/>
      <c r="AB1345" s="32"/>
      <c r="AC1345" s="36">
        <v>1030556</v>
      </c>
      <c r="AD1345" s="36"/>
      <c r="AE1345" s="28" t="s">
        <v>95</v>
      </c>
      <c r="AF1345" s="40">
        <f t="shared" si="0"/>
        <v>19</v>
      </c>
      <c r="AG1345" s="40">
        <f t="shared" si="1"/>
        <v>5</v>
      </c>
      <c r="AH1345" s="40" t="str">
        <f t="shared" si="2"/>
        <v>569075608195</v>
      </c>
      <c r="AI1345" s="44">
        <f t="shared" si="3"/>
        <v>1030556</v>
      </c>
      <c r="AJ1345" s="47" t="str">
        <f>IF(AD1345&lt;10000,IFERROR(VLOOKUP(AH1345,'BK06'!$X$9:$Y$1196,2,0),""),AD1345)</f>
        <v/>
      </c>
      <c r="AK1345" s="49" t="str">
        <f>IFERROR(VLOOKUP(AH1345,'BK06'!$X$9:$Z$1164,3,0),"")</f>
        <v/>
      </c>
      <c r="AL1345" s="40"/>
      <c r="AM1345" s="51" t="str">
        <f t="shared" si="20"/>
        <v>QK co HDBH so 569075608 can phai dong phi 1030556d vao ngay 19/5. Vui long lien he TVV de duoc ho tro thu phi!</v>
      </c>
      <c r="AN1345" s="54" t="str">
        <f t="shared" si="19"/>
        <v>01658408823</v>
      </c>
    </row>
    <row r="1346" spans="1:40" ht="13.5" customHeight="1">
      <c r="A1346" s="25">
        <v>1341</v>
      </c>
      <c r="B1346" s="28" t="s">
        <v>74</v>
      </c>
      <c r="C1346" s="28"/>
      <c r="D1346" s="32" t="s">
        <v>11012</v>
      </c>
      <c r="E1346" s="28" t="s">
        <v>114</v>
      </c>
      <c r="F1346" s="32" t="s">
        <v>11013</v>
      </c>
      <c r="G1346" s="28" t="s">
        <v>115</v>
      </c>
      <c r="H1346" s="32" t="s">
        <v>11014</v>
      </c>
      <c r="I1346" s="28" t="s">
        <v>116</v>
      </c>
      <c r="J1346" s="32" t="s">
        <v>4796</v>
      </c>
      <c r="K1346" s="28" t="s">
        <v>4263</v>
      </c>
      <c r="L1346" s="28" t="s">
        <v>89</v>
      </c>
      <c r="M1346" s="34">
        <v>42325</v>
      </c>
      <c r="N1346" s="34"/>
      <c r="O1346" s="28" t="s">
        <v>11262</v>
      </c>
      <c r="P1346" s="28" t="s">
        <v>11263</v>
      </c>
      <c r="Q1346" s="28" t="s">
        <v>2215</v>
      </c>
      <c r="R1346" s="28"/>
      <c r="S1346" s="28"/>
      <c r="T1346" s="28" t="s">
        <v>11264</v>
      </c>
      <c r="U1346" s="28" t="s">
        <v>11265</v>
      </c>
      <c r="V1346" s="28"/>
      <c r="W1346" s="34">
        <v>43606</v>
      </c>
      <c r="X1346" s="34">
        <v>43636</v>
      </c>
      <c r="Y1346" s="36">
        <v>1030862</v>
      </c>
      <c r="Z1346" s="36"/>
      <c r="AA1346" s="34"/>
      <c r="AB1346" s="32"/>
      <c r="AC1346" s="36">
        <v>1030862</v>
      </c>
      <c r="AD1346" s="36"/>
      <c r="AE1346" s="28" t="s">
        <v>95</v>
      </c>
      <c r="AF1346" s="40">
        <f t="shared" si="0"/>
        <v>21</v>
      </c>
      <c r="AG1346" s="40">
        <f t="shared" si="1"/>
        <v>5</v>
      </c>
      <c r="AH1346" s="40" t="str">
        <f t="shared" si="2"/>
        <v>569144956215</v>
      </c>
      <c r="AI1346" s="44">
        <f t="shared" si="3"/>
        <v>1030862</v>
      </c>
      <c r="AJ1346" s="47" t="str">
        <f>IF(AD1346&lt;10000,IFERROR(VLOOKUP(AH1346,'BK06'!$X$9:$Y$1196,2,0),""),AD1346)</f>
        <v/>
      </c>
      <c r="AK1346" s="49" t="str">
        <f>IFERROR(VLOOKUP(AH1346,'BK06'!$X$9:$Z$1164,3,0),"")</f>
        <v/>
      </c>
      <c r="AL1346" s="40"/>
      <c r="AM1346" s="51" t="str">
        <f t="shared" si="20"/>
        <v>QK co HDBH so 569144956 can phai dong phi 1030862d vao ngay 21/5. Vui long lien he TVV de duoc ho tro thu phi!</v>
      </c>
      <c r="AN1346" s="54" t="str">
        <f t="shared" si="19"/>
        <v>0972814384</v>
      </c>
    </row>
    <row r="1347" spans="1:40" ht="13.5" customHeight="1">
      <c r="A1347" s="25">
        <v>1342</v>
      </c>
      <c r="B1347" s="28" t="s">
        <v>74</v>
      </c>
      <c r="C1347" s="28"/>
      <c r="D1347" s="32" t="s">
        <v>11012</v>
      </c>
      <c r="E1347" s="28" t="s">
        <v>114</v>
      </c>
      <c r="F1347" s="32" t="s">
        <v>11013</v>
      </c>
      <c r="G1347" s="28" t="s">
        <v>115</v>
      </c>
      <c r="H1347" s="32" t="s">
        <v>11014</v>
      </c>
      <c r="I1347" s="28" t="s">
        <v>116</v>
      </c>
      <c r="J1347" s="32" t="s">
        <v>4796</v>
      </c>
      <c r="K1347" s="28" t="s">
        <v>4263</v>
      </c>
      <c r="L1347" s="28" t="s">
        <v>89</v>
      </c>
      <c r="M1347" s="34">
        <v>42325</v>
      </c>
      <c r="N1347" s="34"/>
      <c r="O1347" s="28" t="s">
        <v>11266</v>
      </c>
      <c r="P1347" s="28" t="s">
        <v>911</v>
      </c>
      <c r="Q1347" s="28" t="s">
        <v>4264</v>
      </c>
      <c r="R1347" s="28" t="s">
        <v>11181</v>
      </c>
      <c r="S1347" s="28"/>
      <c r="T1347" s="28"/>
      <c r="U1347" s="28" t="s">
        <v>11267</v>
      </c>
      <c r="V1347" s="28"/>
      <c r="W1347" s="34">
        <v>43606</v>
      </c>
      <c r="X1347" s="34">
        <v>43636</v>
      </c>
      <c r="Y1347" s="36">
        <v>528013</v>
      </c>
      <c r="Z1347" s="36"/>
      <c r="AA1347" s="34"/>
      <c r="AB1347" s="32"/>
      <c r="AC1347" s="36">
        <v>528013</v>
      </c>
      <c r="AD1347" s="36"/>
      <c r="AE1347" s="28" t="s">
        <v>95</v>
      </c>
      <c r="AF1347" s="40">
        <f t="shared" si="0"/>
        <v>21</v>
      </c>
      <c r="AG1347" s="40">
        <f t="shared" si="1"/>
        <v>5</v>
      </c>
      <c r="AH1347" s="40" t="str">
        <f t="shared" si="2"/>
        <v>568705864215</v>
      </c>
      <c r="AI1347" s="44">
        <f t="shared" si="3"/>
        <v>528013</v>
      </c>
      <c r="AJ1347" s="47" t="str">
        <f>IF(AD1347&lt;10000,IFERROR(VLOOKUP(AH1347,'BK06'!$X$9:$Y$1196,2,0),""),AD1347)</f>
        <v/>
      </c>
      <c r="AK1347" s="49" t="str">
        <f>IFERROR(VLOOKUP(AH1347,'BK06'!$X$9:$Z$1164,3,0),"")</f>
        <v/>
      </c>
      <c r="AL1347" s="40"/>
      <c r="AM1347" s="51" t="str">
        <f t="shared" si="20"/>
        <v>QK co HDBH so 568705864 can phai dong phi 528013d vao ngay 21/5. Vui long lien he TVV de duoc ho tro thu phi!</v>
      </c>
      <c r="AN1347" s="54" t="str">
        <f t="shared" si="19"/>
        <v>01643799979</v>
      </c>
    </row>
    <row r="1348" spans="1:40" ht="13.5" customHeight="1">
      <c r="A1348" s="25">
        <v>1343</v>
      </c>
      <c r="B1348" s="28" t="s">
        <v>74</v>
      </c>
      <c r="C1348" s="28"/>
      <c r="D1348" s="32" t="s">
        <v>11012</v>
      </c>
      <c r="E1348" s="28" t="s">
        <v>114</v>
      </c>
      <c r="F1348" s="32" t="s">
        <v>11013</v>
      </c>
      <c r="G1348" s="28" t="s">
        <v>115</v>
      </c>
      <c r="H1348" s="32" t="s">
        <v>11014</v>
      </c>
      <c r="I1348" s="28" t="s">
        <v>116</v>
      </c>
      <c r="J1348" s="32" t="s">
        <v>4796</v>
      </c>
      <c r="K1348" s="28" t="s">
        <v>4263</v>
      </c>
      <c r="L1348" s="28" t="s">
        <v>89</v>
      </c>
      <c r="M1348" s="34">
        <v>42325</v>
      </c>
      <c r="N1348" s="34"/>
      <c r="O1348" s="28" t="s">
        <v>11268</v>
      </c>
      <c r="P1348" s="28" t="s">
        <v>911</v>
      </c>
      <c r="Q1348" s="28" t="s">
        <v>4264</v>
      </c>
      <c r="R1348" s="28" t="s">
        <v>11181</v>
      </c>
      <c r="S1348" s="28"/>
      <c r="T1348" s="28"/>
      <c r="U1348" s="28" t="s">
        <v>11269</v>
      </c>
      <c r="V1348" s="28"/>
      <c r="W1348" s="34">
        <v>43606</v>
      </c>
      <c r="X1348" s="34">
        <v>43636</v>
      </c>
      <c r="Y1348" s="36">
        <v>528013</v>
      </c>
      <c r="Z1348" s="36"/>
      <c r="AA1348" s="34"/>
      <c r="AB1348" s="32"/>
      <c r="AC1348" s="36">
        <v>528013</v>
      </c>
      <c r="AD1348" s="36"/>
      <c r="AE1348" s="28" t="s">
        <v>95</v>
      </c>
      <c r="AF1348" s="40">
        <f t="shared" si="0"/>
        <v>21</v>
      </c>
      <c r="AG1348" s="40">
        <f t="shared" si="1"/>
        <v>5</v>
      </c>
      <c r="AH1348" s="40" t="str">
        <f t="shared" si="2"/>
        <v>568704864215</v>
      </c>
      <c r="AI1348" s="44">
        <f t="shared" si="3"/>
        <v>528013</v>
      </c>
      <c r="AJ1348" s="47" t="str">
        <f>IF(AD1348&lt;10000,IFERROR(VLOOKUP(AH1348,'BK06'!$X$9:$Y$1196,2,0),""),AD1348)</f>
        <v/>
      </c>
      <c r="AK1348" s="49" t="str">
        <f>IFERROR(VLOOKUP(AH1348,'BK06'!$X$9:$Z$1164,3,0),"")</f>
        <v/>
      </c>
      <c r="AL1348" s="40"/>
      <c r="AM1348" s="51" t="str">
        <f t="shared" si="20"/>
        <v>QK co HDBH so 568704864 can phai dong phi 528013d vao ngay 21/5. Vui long lien he TVV de duoc ho tro thu phi!</v>
      </c>
      <c r="AN1348" s="54" t="str">
        <f t="shared" si="19"/>
        <v>01643799979</v>
      </c>
    </row>
    <row r="1349" spans="1:40" ht="13.5" customHeight="1">
      <c r="A1349" s="25">
        <v>1344</v>
      </c>
      <c r="B1349" s="28" t="s">
        <v>74</v>
      </c>
      <c r="C1349" s="28"/>
      <c r="D1349" s="32" t="s">
        <v>11012</v>
      </c>
      <c r="E1349" s="28" t="s">
        <v>114</v>
      </c>
      <c r="F1349" s="32" t="s">
        <v>11013</v>
      </c>
      <c r="G1349" s="28" t="s">
        <v>115</v>
      </c>
      <c r="H1349" s="32" t="s">
        <v>11014</v>
      </c>
      <c r="I1349" s="28" t="s">
        <v>116</v>
      </c>
      <c r="J1349" s="32" t="s">
        <v>4796</v>
      </c>
      <c r="K1349" s="28" t="s">
        <v>4263</v>
      </c>
      <c r="L1349" s="28" t="s">
        <v>89</v>
      </c>
      <c r="M1349" s="34">
        <v>42325</v>
      </c>
      <c r="N1349" s="34"/>
      <c r="O1349" s="28" t="s">
        <v>11270</v>
      </c>
      <c r="P1349" s="28" t="s">
        <v>11188</v>
      </c>
      <c r="Q1349" s="28" t="s">
        <v>4264</v>
      </c>
      <c r="R1349" s="28" t="s">
        <v>4265</v>
      </c>
      <c r="S1349" s="28"/>
      <c r="T1349" s="28" t="s">
        <v>11189</v>
      </c>
      <c r="U1349" s="28" t="s">
        <v>11271</v>
      </c>
      <c r="V1349" s="28"/>
      <c r="W1349" s="34">
        <v>43606</v>
      </c>
      <c r="X1349" s="34">
        <v>43636</v>
      </c>
      <c r="Y1349" s="36">
        <v>520150</v>
      </c>
      <c r="Z1349" s="36"/>
      <c r="AA1349" s="34"/>
      <c r="AB1349" s="32"/>
      <c r="AC1349" s="36">
        <v>520150</v>
      </c>
      <c r="AD1349" s="36"/>
      <c r="AE1349" s="28" t="s">
        <v>95</v>
      </c>
      <c r="AF1349" s="40">
        <f t="shared" si="0"/>
        <v>21</v>
      </c>
      <c r="AG1349" s="40">
        <f t="shared" si="1"/>
        <v>5</v>
      </c>
      <c r="AH1349" s="40" t="str">
        <f t="shared" si="2"/>
        <v>568705906215</v>
      </c>
      <c r="AI1349" s="44">
        <f t="shared" si="3"/>
        <v>520150</v>
      </c>
      <c r="AJ1349" s="47" t="str">
        <f>IF(AD1349&lt;10000,IFERROR(VLOOKUP(AH1349,'BK06'!$X$9:$Y$1196,2,0),""),AD1349)</f>
        <v/>
      </c>
      <c r="AK1349" s="49" t="str">
        <f>IFERROR(VLOOKUP(AH1349,'BK06'!$X$9:$Z$1164,3,0),"")</f>
        <v/>
      </c>
      <c r="AL1349" s="40"/>
      <c r="AM1349" s="51" t="str">
        <f t="shared" si="20"/>
        <v>QK co HDBH so 568705906 can phai dong phi 520150d vao ngay 21/5. Vui long lien he TVV de duoc ho tro thu phi!</v>
      </c>
      <c r="AN1349" s="54" t="str">
        <f t="shared" si="19"/>
        <v>09891239660986578286</v>
      </c>
    </row>
    <row r="1350" spans="1:40" ht="13.5" customHeight="1">
      <c r="A1350" s="25">
        <v>1345</v>
      </c>
      <c r="B1350" s="28" t="s">
        <v>74</v>
      </c>
      <c r="C1350" s="28"/>
      <c r="D1350" s="32" t="s">
        <v>11012</v>
      </c>
      <c r="E1350" s="28" t="s">
        <v>114</v>
      </c>
      <c r="F1350" s="32" t="s">
        <v>11013</v>
      </c>
      <c r="G1350" s="28" t="s">
        <v>115</v>
      </c>
      <c r="H1350" s="32" t="s">
        <v>11014</v>
      </c>
      <c r="I1350" s="28" t="s">
        <v>116</v>
      </c>
      <c r="J1350" s="32" t="s">
        <v>4796</v>
      </c>
      <c r="K1350" s="28" t="s">
        <v>4263</v>
      </c>
      <c r="L1350" s="28" t="s">
        <v>89</v>
      </c>
      <c r="M1350" s="34">
        <v>42325</v>
      </c>
      <c r="N1350" s="34"/>
      <c r="O1350" s="28" t="s">
        <v>11170</v>
      </c>
      <c r="P1350" s="28" t="s">
        <v>11171</v>
      </c>
      <c r="Q1350" s="28" t="s">
        <v>11172</v>
      </c>
      <c r="R1350" s="28"/>
      <c r="S1350" s="28"/>
      <c r="T1350" s="28" t="s">
        <v>11173</v>
      </c>
      <c r="U1350" s="28" t="s">
        <v>11272</v>
      </c>
      <c r="V1350" s="28"/>
      <c r="W1350" s="34">
        <v>43606</v>
      </c>
      <c r="X1350" s="34">
        <v>43636</v>
      </c>
      <c r="Y1350" s="36">
        <v>509973</v>
      </c>
      <c r="Z1350" s="36"/>
      <c r="AA1350" s="34"/>
      <c r="AB1350" s="32"/>
      <c r="AC1350" s="36">
        <v>509973</v>
      </c>
      <c r="AD1350" s="36"/>
      <c r="AE1350" s="28" t="s">
        <v>95</v>
      </c>
      <c r="AF1350" s="40">
        <f t="shared" si="0"/>
        <v>21</v>
      </c>
      <c r="AG1350" s="40">
        <f t="shared" si="1"/>
        <v>5</v>
      </c>
      <c r="AH1350" s="40" t="str">
        <f t="shared" si="2"/>
        <v>568705031215</v>
      </c>
      <c r="AI1350" s="44">
        <f t="shared" si="3"/>
        <v>509973</v>
      </c>
      <c r="AJ1350" s="47" t="str">
        <f>IF(AD1350&lt;10000,IFERROR(VLOOKUP(AH1350,'BK06'!$X$9:$Y$1196,2,0),""),AD1350)</f>
        <v/>
      </c>
      <c r="AK1350" s="49" t="str">
        <f>IFERROR(VLOOKUP(AH1350,'BK06'!$X$9:$Z$1164,3,0),"")</f>
        <v/>
      </c>
      <c r="AL1350" s="40"/>
      <c r="AM1350" s="51" t="str">
        <f t="shared" si="20"/>
        <v>QK co HDBH so 568705031 can phai dong phi 509973d vao ngay 21/5. Vui long lien he TVV de duoc ho tro thu phi!</v>
      </c>
      <c r="AN1350" s="54" t="str">
        <f t="shared" si="19"/>
        <v>0986119683</v>
      </c>
    </row>
    <row r="1351" spans="1:40" ht="13.5" customHeight="1">
      <c r="A1351" s="25">
        <v>1346</v>
      </c>
      <c r="B1351" s="28" t="s">
        <v>74</v>
      </c>
      <c r="C1351" s="28"/>
      <c r="D1351" s="32" t="s">
        <v>11012</v>
      </c>
      <c r="E1351" s="28" t="s">
        <v>114</v>
      </c>
      <c r="F1351" s="32" t="s">
        <v>11013</v>
      </c>
      <c r="G1351" s="28" t="s">
        <v>115</v>
      </c>
      <c r="H1351" s="32" t="s">
        <v>11014</v>
      </c>
      <c r="I1351" s="28" t="s">
        <v>116</v>
      </c>
      <c r="J1351" s="32" t="s">
        <v>4796</v>
      </c>
      <c r="K1351" s="28" t="s">
        <v>4263</v>
      </c>
      <c r="L1351" s="28" t="s">
        <v>89</v>
      </c>
      <c r="M1351" s="34">
        <v>42325</v>
      </c>
      <c r="N1351" s="34"/>
      <c r="O1351" s="28" t="s">
        <v>11273</v>
      </c>
      <c r="P1351" s="28" t="s">
        <v>11274</v>
      </c>
      <c r="Q1351" s="28" t="s">
        <v>4264</v>
      </c>
      <c r="R1351" s="28"/>
      <c r="S1351" s="28"/>
      <c r="T1351" s="28" t="s">
        <v>11275</v>
      </c>
      <c r="U1351" s="28" t="s">
        <v>11276</v>
      </c>
      <c r="V1351" s="28"/>
      <c r="W1351" s="34">
        <v>43609</v>
      </c>
      <c r="X1351" s="34">
        <v>43639</v>
      </c>
      <c r="Y1351" s="36">
        <v>519950</v>
      </c>
      <c r="Z1351" s="36"/>
      <c r="AA1351" s="34"/>
      <c r="AB1351" s="32"/>
      <c r="AC1351" s="36">
        <v>519950</v>
      </c>
      <c r="AD1351" s="36"/>
      <c r="AE1351" s="28" t="s">
        <v>95</v>
      </c>
      <c r="AF1351" s="40">
        <f t="shared" si="0"/>
        <v>24</v>
      </c>
      <c r="AG1351" s="40">
        <f t="shared" si="1"/>
        <v>5</v>
      </c>
      <c r="AH1351" s="40" t="str">
        <f t="shared" si="2"/>
        <v>568755810245</v>
      </c>
      <c r="AI1351" s="44">
        <f t="shared" si="3"/>
        <v>519950</v>
      </c>
      <c r="AJ1351" s="47" t="str">
        <f>IF(AD1351&lt;10000,IFERROR(VLOOKUP(AH1351,'BK06'!$X$9:$Y$1196,2,0),""),AD1351)</f>
        <v/>
      </c>
      <c r="AK1351" s="49" t="str">
        <f>IFERROR(VLOOKUP(AH1351,'BK06'!$X$9:$Z$1164,3,0),"")</f>
        <v/>
      </c>
      <c r="AL1351" s="40"/>
      <c r="AM1351" s="51" t="str">
        <f t="shared" si="20"/>
        <v>QK co HDBH so 568755810 can phai dong phi 519950d vao ngay 24/5. Vui long lien he TVV de duoc ho tro thu phi!</v>
      </c>
      <c r="AN1351" s="54" t="str">
        <f t="shared" si="19"/>
        <v>0967383567</v>
      </c>
    </row>
    <row r="1352" spans="1:40" ht="13.5" customHeight="1">
      <c r="A1352" s="25">
        <v>1347</v>
      </c>
      <c r="B1352" s="28" t="s">
        <v>74</v>
      </c>
      <c r="C1352" s="28"/>
      <c r="D1352" s="32" t="s">
        <v>11012</v>
      </c>
      <c r="E1352" s="28" t="s">
        <v>114</v>
      </c>
      <c r="F1352" s="32" t="s">
        <v>11013</v>
      </c>
      <c r="G1352" s="28" t="s">
        <v>115</v>
      </c>
      <c r="H1352" s="32" t="s">
        <v>11014</v>
      </c>
      <c r="I1352" s="28" t="s">
        <v>116</v>
      </c>
      <c r="J1352" s="32" t="s">
        <v>4796</v>
      </c>
      <c r="K1352" s="28" t="s">
        <v>4263</v>
      </c>
      <c r="L1352" s="28" t="s">
        <v>89</v>
      </c>
      <c r="M1352" s="34">
        <v>42325</v>
      </c>
      <c r="N1352" s="34"/>
      <c r="O1352" s="28" t="s">
        <v>11277</v>
      </c>
      <c r="P1352" s="28" t="s">
        <v>11278</v>
      </c>
      <c r="Q1352" s="28" t="s">
        <v>11279</v>
      </c>
      <c r="R1352" s="28"/>
      <c r="S1352" s="28"/>
      <c r="T1352" s="28" t="s">
        <v>11280</v>
      </c>
      <c r="U1352" s="28" t="s">
        <v>11281</v>
      </c>
      <c r="V1352" s="28"/>
      <c r="W1352" s="34">
        <v>43609</v>
      </c>
      <c r="X1352" s="34">
        <v>43639</v>
      </c>
      <c r="Y1352" s="36">
        <v>1170000</v>
      </c>
      <c r="Z1352" s="36"/>
      <c r="AA1352" s="34"/>
      <c r="AB1352" s="32"/>
      <c r="AC1352" s="36">
        <v>1170000</v>
      </c>
      <c r="AD1352" s="36"/>
      <c r="AE1352" s="28" t="s">
        <v>95</v>
      </c>
      <c r="AF1352" s="40">
        <f t="shared" si="0"/>
        <v>24</v>
      </c>
      <c r="AG1352" s="40">
        <f t="shared" si="1"/>
        <v>5</v>
      </c>
      <c r="AH1352" s="40" t="str">
        <f t="shared" si="2"/>
        <v>569148033245</v>
      </c>
      <c r="AI1352" s="44">
        <f t="shared" si="3"/>
        <v>1170000</v>
      </c>
      <c r="AJ1352" s="47" t="str">
        <f>IF(AD1352&lt;10000,IFERROR(VLOOKUP(AH1352,'BK06'!$X$9:$Y$1196,2,0),""),AD1352)</f>
        <v/>
      </c>
      <c r="AK1352" s="49" t="str">
        <f>IFERROR(VLOOKUP(AH1352,'BK06'!$X$9:$Z$1164,3,0),"")</f>
        <v/>
      </c>
      <c r="AL1352" s="40"/>
      <c r="AM1352" s="51" t="str">
        <f t="shared" si="20"/>
        <v>QK co HDBH so 569148033 can phai dong phi 1170000d vao ngay 24/5. Vui long lien he TVV de duoc ho tro thu phi!</v>
      </c>
      <c r="AN1352" s="54" t="str">
        <f t="shared" si="19"/>
        <v>01684656965</v>
      </c>
    </row>
    <row r="1353" spans="1:40" ht="13.5" customHeight="1">
      <c r="A1353" s="25">
        <v>1348</v>
      </c>
      <c r="B1353" s="28" t="s">
        <v>74</v>
      </c>
      <c r="C1353" s="28"/>
      <c r="D1353" s="32" t="s">
        <v>11012</v>
      </c>
      <c r="E1353" s="28" t="s">
        <v>114</v>
      </c>
      <c r="F1353" s="32" t="s">
        <v>11013</v>
      </c>
      <c r="G1353" s="28" t="s">
        <v>115</v>
      </c>
      <c r="H1353" s="32" t="s">
        <v>11014</v>
      </c>
      <c r="I1353" s="28" t="s">
        <v>116</v>
      </c>
      <c r="J1353" s="32" t="s">
        <v>4796</v>
      </c>
      <c r="K1353" s="28" t="s">
        <v>4263</v>
      </c>
      <c r="L1353" s="28" t="s">
        <v>89</v>
      </c>
      <c r="M1353" s="34">
        <v>42325</v>
      </c>
      <c r="N1353" s="34"/>
      <c r="O1353" s="28" t="s">
        <v>11282</v>
      </c>
      <c r="P1353" s="28" t="s">
        <v>11283</v>
      </c>
      <c r="Q1353" s="28" t="s">
        <v>11284</v>
      </c>
      <c r="R1353" s="28" t="s">
        <v>11285</v>
      </c>
      <c r="S1353" s="28" t="s">
        <v>11285</v>
      </c>
      <c r="T1353" s="28"/>
      <c r="U1353" s="28" t="s">
        <v>11286</v>
      </c>
      <c r="V1353" s="28"/>
      <c r="W1353" s="34">
        <v>43609</v>
      </c>
      <c r="X1353" s="34">
        <v>43639</v>
      </c>
      <c r="Y1353" s="36">
        <v>709000</v>
      </c>
      <c r="Z1353" s="36"/>
      <c r="AA1353" s="34"/>
      <c r="AB1353" s="32"/>
      <c r="AC1353" s="36">
        <v>709000</v>
      </c>
      <c r="AD1353" s="36"/>
      <c r="AE1353" s="28" t="s">
        <v>180</v>
      </c>
      <c r="AF1353" s="40">
        <f t="shared" si="0"/>
        <v>24</v>
      </c>
      <c r="AG1353" s="40">
        <f t="shared" si="1"/>
        <v>5</v>
      </c>
      <c r="AH1353" s="40" t="str">
        <f t="shared" si="2"/>
        <v>04102600008410245</v>
      </c>
      <c r="AI1353" s="44">
        <f t="shared" si="3"/>
        <v>709000</v>
      </c>
      <c r="AJ1353" s="47" t="str">
        <f>IF(AD1353&lt;10000,IFERROR(VLOOKUP(AH1353,'BK06'!$X$9:$Y$1196,2,0),""),AD1353)</f>
        <v/>
      </c>
      <c r="AK1353" s="49" t="str">
        <f>IFERROR(VLOOKUP(AH1353,'BK06'!$X$9:$Z$1164,3,0),"")</f>
        <v/>
      </c>
      <c r="AL1353" s="40"/>
      <c r="AM1353" s="51" t="str">
        <f t="shared" si="20"/>
        <v>QK co HDBH so 04102600008410 can phai dong phi 709000d vao ngay 24/5. Vui long lien he TVV de duoc ho tro thu phi!</v>
      </c>
      <c r="AN1353" s="54" t="str">
        <f t="shared" si="19"/>
        <v>03883415160388341516</v>
      </c>
    </row>
    <row r="1354" spans="1:40" ht="13.5" customHeight="1">
      <c r="A1354" s="25">
        <v>1349</v>
      </c>
      <c r="B1354" s="28" t="s">
        <v>74</v>
      </c>
      <c r="C1354" s="28"/>
      <c r="D1354" s="32" t="s">
        <v>11012</v>
      </c>
      <c r="E1354" s="28" t="s">
        <v>114</v>
      </c>
      <c r="F1354" s="32" t="s">
        <v>11013</v>
      </c>
      <c r="G1354" s="28" t="s">
        <v>115</v>
      </c>
      <c r="H1354" s="32" t="s">
        <v>11014</v>
      </c>
      <c r="I1354" s="28" t="s">
        <v>116</v>
      </c>
      <c r="J1354" s="32" t="s">
        <v>4796</v>
      </c>
      <c r="K1354" s="28" t="s">
        <v>4263</v>
      </c>
      <c r="L1354" s="28" t="s">
        <v>89</v>
      </c>
      <c r="M1354" s="34">
        <v>42325</v>
      </c>
      <c r="N1354" s="34"/>
      <c r="O1354" s="28" t="s">
        <v>11178</v>
      </c>
      <c r="P1354" s="28" t="s">
        <v>4092</v>
      </c>
      <c r="Q1354" s="28" t="s">
        <v>4264</v>
      </c>
      <c r="R1354" s="28"/>
      <c r="S1354" s="28"/>
      <c r="T1354" s="28" t="s">
        <v>11176</v>
      </c>
      <c r="U1354" s="28" t="s">
        <v>11287</v>
      </c>
      <c r="V1354" s="28"/>
      <c r="W1354" s="34">
        <v>43610</v>
      </c>
      <c r="X1354" s="34">
        <v>43640</v>
      </c>
      <c r="Y1354" s="36">
        <v>519120</v>
      </c>
      <c r="Z1354" s="36"/>
      <c r="AA1354" s="34"/>
      <c r="AB1354" s="32"/>
      <c r="AC1354" s="36"/>
      <c r="AD1354" s="36"/>
      <c r="AE1354" s="28" t="s">
        <v>95</v>
      </c>
      <c r="AF1354" s="40">
        <f t="shared" si="0"/>
        <v>25</v>
      </c>
      <c r="AG1354" s="40">
        <f t="shared" si="1"/>
        <v>5</v>
      </c>
      <c r="AH1354" s="40" t="str">
        <f t="shared" si="2"/>
        <v>568738014255</v>
      </c>
      <c r="AI1354" s="44" t="str">
        <f t="shared" si="3"/>
        <v/>
      </c>
      <c r="AJ1354" s="47" t="str">
        <f>IF(AD1354&lt;10000,IFERROR(VLOOKUP(AH1354,'BK06'!$X$9:$Y$1196,2,0),""),AD1354)</f>
        <v/>
      </c>
      <c r="AK1354" s="49" t="str">
        <f>IFERROR(VLOOKUP(AH1354,'BK06'!$X$9:$Z$1164,3,0),"")</f>
        <v/>
      </c>
      <c r="AL1354" s="40"/>
      <c r="AM1354" s="51" t="str">
        <f t="shared" si="20"/>
        <v>QK co HDBH so 568738014 can phai dong phi 519120d vao ngay 25/5. Vui long lien he TVV de duoc ho tro thu phi!</v>
      </c>
      <c r="AN1354" s="54" t="str">
        <f t="shared" si="19"/>
        <v>01665555507</v>
      </c>
    </row>
    <row r="1355" spans="1:40" ht="13.5" customHeight="1">
      <c r="A1355" s="25">
        <v>1350</v>
      </c>
      <c r="B1355" s="28" t="s">
        <v>74</v>
      </c>
      <c r="C1355" s="28"/>
      <c r="D1355" s="32" t="s">
        <v>11012</v>
      </c>
      <c r="E1355" s="28" t="s">
        <v>114</v>
      </c>
      <c r="F1355" s="32" t="s">
        <v>11013</v>
      </c>
      <c r="G1355" s="28" t="s">
        <v>115</v>
      </c>
      <c r="H1355" s="32" t="s">
        <v>11014</v>
      </c>
      <c r="I1355" s="28" t="s">
        <v>116</v>
      </c>
      <c r="J1355" s="32" t="s">
        <v>4796</v>
      </c>
      <c r="K1355" s="28" t="s">
        <v>4263</v>
      </c>
      <c r="L1355" s="28" t="s">
        <v>89</v>
      </c>
      <c r="M1355" s="34">
        <v>42325</v>
      </c>
      <c r="N1355" s="34"/>
      <c r="O1355" s="28" t="s">
        <v>11175</v>
      </c>
      <c r="P1355" s="28" t="s">
        <v>4092</v>
      </c>
      <c r="Q1355" s="28" t="s">
        <v>4264</v>
      </c>
      <c r="R1355" s="28"/>
      <c r="S1355" s="28"/>
      <c r="T1355" s="28" t="s">
        <v>11176</v>
      </c>
      <c r="U1355" s="28" t="s">
        <v>11288</v>
      </c>
      <c r="V1355" s="28"/>
      <c r="W1355" s="34">
        <v>43610</v>
      </c>
      <c r="X1355" s="34">
        <v>43640</v>
      </c>
      <c r="Y1355" s="36">
        <v>510644</v>
      </c>
      <c r="Z1355" s="36"/>
      <c r="AA1355" s="34"/>
      <c r="AB1355" s="32"/>
      <c r="AC1355" s="36"/>
      <c r="AD1355" s="36"/>
      <c r="AE1355" s="28" t="s">
        <v>95</v>
      </c>
      <c r="AF1355" s="40">
        <f t="shared" si="0"/>
        <v>25</v>
      </c>
      <c r="AG1355" s="40">
        <f t="shared" si="1"/>
        <v>5</v>
      </c>
      <c r="AH1355" s="40" t="str">
        <f t="shared" si="2"/>
        <v>568738029255</v>
      </c>
      <c r="AI1355" s="44" t="str">
        <f t="shared" si="3"/>
        <v/>
      </c>
      <c r="AJ1355" s="47" t="str">
        <f>IF(AD1355&lt;10000,IFERROR(VLOOKUP(AH1355,'BK06'!$X$9:$Y$1196,2,0),""),AD1355)</f>
        <v/>
      </c>
      <c r="AK1355" s="49" t="str">
        <f>IFERROR(VLOOKUP(AH1355,'BK06'!$X$9:$Z$1164,3,0),"")</f>
        <v/>
      </c>
      <c r="AL1355" s="40"/>
      <c r="AM1355" s="51" t="str">
        <f t="shared" si="20"/>
        <v>QK co HDBH so 568738029 can phai dong phi 510644d vao ngay 25/5. Vui long lien he TVV de duoc ho tro thu phi!</v>
      </c>
      <c r="AN1355" s="54" t="str">
        <f t="shared" si="19"/>
        <v>01665555507</v>
      </c>
    </row>
    <row r="1356" spans="1:40" ht="13.5" customHeight="1">
      <c r="A1356" s="25">
        <v>1351</v>
      </c>
      <c r="B1356" s="28" t="s">
        <v>74</v>
      </c>
      <c r="C1356" s="28"/>
      <c r="D1356" s="32" t="s">
        <v>11012</v>
      </c>
      <c r="E1356" s="28" t="s">
        <v>114</v>
      </c>
      <c r="F1356" s="32" t="s">
        <v>11013</v>
      </c>
      <c r="G1356" s="28" t="s">
        <v>115</v>
      </c>
      <c r="H1356" s="32" t="s">
        <v>11014</v>
      </c>
      <c r="I1356" s="28" t="s">
        <v>116</v>
      </c>
      <c r="J1356" s="32" t="s">
        <v>4796</v>
      </c>
      <c r="K1356" s="28" t="s">
        <v>4263</v>
      </c>
      <c r="L1356" s="28" t="s">
        <v>89</v>
      </c>
      <c r="M1356" s="34">
        <v>42325</v>
      </c>
      <c r="N1356" s="34"/>
      <c r="O1356" s="28" t="s">
        <v>11289</v>
      </c>
      <c r="P1356" s="28" t="s">
        <v>4263</v>
      </c>
      <c r="Q1356" s="28" t="s">
        <v>4264</v>
      </c>
      <c r="R1356" s="28"/>
      <c r="S1356" s="28"/>
      <c r="T1356" s="28" t="s">
        <v>4265</v>
      </c>
      <c r="U1356" s="28" t="s">
        <v>11290</v>
      </c>
      <c r="V1356" s="28"/>
      <c r="W1356" s="34">
        <v>43614</v>
      </c>
      <c r="X1356" s="34">
        <v>43797</v>
      </c>
      <c r="Y1356" s="36">
        <v>3000000</v>
      </c>
      <c r="Z1356" s="36"/>
      <c r="AA1356" s="34"/>
      <c r="AB1356" s="32"/>
      <c r="AC1356" s="36"/>
      <c r="AD1356" s="36"/>
      <c r="AE1356" s="28" t="s">
        <v>95</v>
      </c>
      <c r="AF1356" s="40">
        <f t="shared" si="0"/>
        <v>29</v>
      </c>
      <c r="AG1356" s="40">
        <f t="shared" si="1"/>
        <v>5</v>
      </c>
      <c r="AH1356" s="40" t="str">
        <f t="shared" si="2"/>
        <v>569250193295</v>
      </c>
      <c r="AI1356" s="44" t="str">
        <f t="shared" si="3"/>
        <v/>
      </c>
      <c r="AJ1356" s="47" t="str">
        <f>IF(AD1356&lt;10000,IFERROR(VLOOKUP(AH1356,'BK06'!$X$9:$Y$1196,2,0),""),AD1356)</f>
        <v/>
      </c>
      <c r="AK1356" s="49" t="str">
        <f>IFERROR(VLOOKUP(AH1356,'BK06'!$X$9:$Z$1164,3,0),"")</f>
        <v/>
      </c>
      <c r="AL1356" s="40"/>
      <c r="AM1356" s="51" t="str">
        <f t="shared" si="20"/>
        <v>QK co HDBH so 569250193 can phai dong phi 3000000d vao ngay 29/5. Vui long lien he TVV de duoc ho tro thu phi!</v>
      </c>
      <c r="AN1356" s="54" t="str">
        <f t="shared" si="19"/>
        <v>0986578286</v>
      </c>
    </row>
    <row r="1357" spans="1:40" ht="13.5" customHeight="1">
      <c r="A1357" s="25">
        <v>1352</v>
      </c>
      <c r="B1357" s="28" t="s">
        <v>74</v>
      </c>
      <c r="C1357" s="28"/>
      <c r="D1357" s="32" t="s">
        <v>11012</v>
      </c>
      <c r="E1357" s="28" t="s">
        <v>114</v>
      </c>
      <c r="F1357" s="32" t="s">
        <v>11013</v>
      </c>
      <c r="G1357" s="28" t="s">
        <v>115</v>
      </c>
      <c r="H1357" s="32" t="s">
        <v>11014</v>
      </c>
      <c r="I1357" s="28" t="s">
        <v>116</v>
      </c>
      <c r="J1357" s="32" t="s">
        <v>837</v>
      </c>
      <c r="K1357" s="28" t="s">
        <v>836</v>
      </c>
      <c r="L1357" s="28" t="s">
        <v>89</v>
      </c>
      <c r="M1357" s="34">
        <v>42444</v>
      </c>
      <c r="N1357" s="34"/>
      <c r="O1357" s="28" t="s">
        <v>840</v>
      </c>
      <c r="P1357" s="28" t="s">
        <v>841</v>
      </c>
      <c r="Q1357" s="28" t="s">
        <v>11291</v>
      </c>
      <c r="R1357" s="28"/>
      <c r="S1357" s="28"/>
      <c r="T1357" s="28" t="s">
        <v>11292</v>
      </c>
      <c r="U1357" s="28" t="s">
        <v>839</v>
      </c>
      <c r="V1357" s="28"/>
      <c r="W1357" s="34">
        <v>43590</v>
      </c>
      <c r="X1357" s="34">
        <v>43773</v>
      </c>
      <c r="Y1357" s="36">
        <v>3264171</v>
      </c>
      <c r="Z1357" s="36">
        <v>3264171</v>
      </c>
      <c r="AA1357" s="34">
        <v>43606</v>
      </c>
      <c r="AB1357" s="32"/>
      <c r="AC1357" s="36">
        <v>3264171</v>
      </c>
      <c r="AD1357" s="36"/>
      <c r="AE1357" s="28" t="s">
        <v>95</v>
      </c>
      <c r="AF1357" s="40">
        <f t="shared" si="0"/>
        <v>5</v>
      </c>
      <c r="AG1357" s="40">
        <f t="shared" si="1"/>
        <v>5</v>
      </c>
      <c r="AH1357" s="40" t="str">
        <f t="shared" si="2"/>
        <v>56877915255</v>
      </c>
      <c r="AI1357" s="44">
        <f t="shared" si="3"/>
        <v>3264171</v>
      </c>
      <c r="AJ1357" s="47">
        <f>IF(AD1357&lt;10000,IFERROR(VLOOKUP(AH1357,'BK06'!$X$9:$Y$1196,2,0),""),AD1357)</f>
        <v>3264171</v>
      </c>
      <c r="AK1357" s="49" t="str">
        <f>IFERROR(VLOOKUP(AH1357,'BK06'!$X$9:$Z$1164,3,0),"")</f>
        <v>AC/018P-0349794</v>
      </c>
      <c r="AL1357" s="40"/>
      <c r="AM1357" s="51" t="str">
        <f t="shared" si="20"/>
        <v>QK co HDBH so 568779152 can phai dong phi 3264171d vao ngay 5/5. Vui long lien he TVV de duoc ho tro thu phi!</v>
      </c>
      <c r="AN1357" s="54" t="str">
        <f t="shared" si="19"/>
        <v>0976594482</v>
      </c>
    </row>
    <row r="1358" spans="1:40" ht="13.5" customHeight="1">
      <c r="A1358" s="25">
        <v>1353</v>
      </c>
      <c r="B1358" s="28" t="s">
        <v>74</v>
      </c>
      <c r="C1358" s="28"/>
      <c r="D1358" s="32" t="s">
        <v>11012</v>
      </c>
      <c r="E1358" s="28" t="s">
        <v>114</v>
      </c>
      <c r="F1358" s="32" t="s">
        <v>11013</v>
      </c>
      <c r="G1358" s="28" t="s">
        <v>115</v>
      </c>
      <c r="H1358" s="32" t="s">
        <v>11014</v>
      </c>
      <c r="I1358" s="28" t="s">
        <v>116</v>
      </c>
      <c r="J1358" s="32" t="s">
        <v>837</v>
      </c>
      <c r="K1358" s="28" t="s">
        <v>836</v>
      </c>
      <c r="L1358" s="28" t="s">
        <v>89</v>
      </c>
      <c r="M1358" s="34">
        <v>42444</v>
      </c>
      <c r="N1358" s="34"/>
      <c r="O1358" s="28" t="s">
        <v>845</v>
      </c>
      <c r="P1358" s="28" t="s">
        <v>846</v>
      </c>
      <c r="Q1358" s="28" t="s">
        <v>11293</v>
      </c>
      <c r="R1358" s="28"/>
      <c r="S1358" s="28"/>
      <c r="T1358" s="28" t="s">
        <v>11294</v>
      </c>
      <c r="U1358" s="28" t="s">
        <v>844</v>
      </c>
      <c r="V1358" s="28"/>
      <c r="W1358" s="34">
        <v>43594</v>
      </c>
      <c r="X1358" s="34">
        <v>43959</v>
      </c>
      <c r="Y1358" s="36">
        <v>9999244</v>
      </c>
      <c r="Z1358" s="36">
        <v>9999244</v>
      </c>
      <c r="AA1358" s="34">
        <v>43599</v>
      </c>
      <c r="AB1358" s="32"/>
      <c r="AC1358" s="36">
        <v>9999244</v>
      </c>
      <c r="AD1358" s="36"/>
      <c r="AE1358" s="28" t="s">
        <v>95</v>
      </c>
      <c r="AF1358" s="40">
        <f t="shared" si="0"/>
        <v>9</v>
      </c>
      <c r="AG1358" s="40">
        <f t="shared" si="1"/>
        <v>5</v>
      </c>
      <c r="AH1358" s="40" t="str">
        <f t="shared" si="2"/>
        <v>56878240195</v>
      </c>
      <c r="AI1358" s="44">
        <f t="shared" si="3"/>
        <v>9999244</v>
      </c>
      <c r="AJ1358" s="47">
        <f>IF(AD1358&lt;10000,IFERROR(VLOOKUP(AH1358,'BK06'!$X$9:$Y$1196,2,0),""),AD1358)</f>
        <v>9999244</v>
      </c>
      <c r="AK1358" s="49" t="str">
        <f>IFERROR(VLOOKUP(AH1358,'BK06'!$X$9:$Z$1164,3,0),"")</f>
        <v>AC/018P-0349795</v>
      </c>
      <c r="AL1358" s="40"/>
      <c r="AM1358" s="51" t="str">
        <f t="shared" si="20"/>
        <v>QK co HDBH so 568782401 can phai dong phi 9999244d vao ngay 9/5. Vui long lien he TVV de duoc ho tro thu phi!</v>
      </c>
      <c r="AN1358" s="54" t="str">
        <f t="shared" si="19"/>
        <v>01668771888</v>
      </c>
    </row>
    <row r="1359" spans="1:40" ht="13.5" customHeight="1">
      <c r="A1359" s="25">
        <v>1354</v>
      </c>
      <c r="B1359" s="28" t="s">
        <v>74</v>
      </c>
      <c r="C1359" s="28"/>
      <c r="D1359" s="32" t="s">
        <v>11012</v>
      </c>
      <c r="E1359" s="28" t="s">
        <v>114</v>
      </c>
      <c r="F1359" s="32" t="s">
        <v>11013</v>
      </c>
      <c r="G1359" s="28" t="s">
        <v>115</v>
      </c>
      <c r="H1359" s="32" t="s">
        <v>11014</v>
      </c>
      <c r="I1359" s="28" t="s">
        <v>116</v>
      </c>
      <c r="J1359" s="32" t="s">
        <v>837</v>
      </c>
      <c r="K1359" s="28" t="s">
        <v>836</v>
      </c>
      <c r="L1359" s="28" t="s">
        <v>89</v>
      </c>
      <c r="M1359" s="34">
        <v>42444</v>
      </c>
      <c r="N1359" s="34"/>
      <c r="O1359" s="28" t="s">
        <v>854</v>
      </c>
      <c r="P1359" s="28" t="s">
        <v>855</v>
      </c>
      <c r="Q1359" s="28" t="s">
        <v>9750</v>
      </c>
      <c r="R1359" s="28"/>
      <c r="S1359" s="28"/>
      <c r="T1359" s="28" t="s">
        <v>11295</v>
      </c>
      <c r="U1359" s="28" t="s">
        <v>853</v>
      </c>
      <c r="V1359" s="28"/>
      <c r="W1359" s="34">
        <v>43596</v>
      </c>
      <c r="X1359" s="34">
        <v>43779</v>
      </c>
      <c r="Y1359" s="36">
        <v>3072600</v>
      </c>
      <c r="Z1359" s="36">
        <v>3072600</v>
      </c>
      <c r="AA1359" s="34">
        <v>43606</v>
      </c>
      <c r="AB1359" s="32"/>
      <c r="AC1359" s="36">
        <v>3072600</v>
      </c>
      <c r="AD1359" s="36"/>
      <c r="AE1359" s="28" t="s">
        <v>95</v>
      </c>
      <c r="AF1359" s="40">
        <f t="shared" si="0"/>
        <v>11</v>
      </c>
      <c r="AG1359" s="40">
        <f t="shared" si="1"/>
        <v>5</v>
      </c>
      <c r="AH1359" s="40" t="str">
        <f t="shared" si="2"/>
        <v>568784954115</v>
      </c>
      <c r="AI1359" s="44">
        <f t="shared" si="3"/>
        <v>3072600</v>
      </c>
      <c r="AJ1359" s="47">
        <f>IF(AD1359&lt;10000,IFERROR(VLOOKUP(AH1359,'BK06'!$X$9:$Y$1196,2,0),""),AD1359)</f>
        <v>3072600</v>
      </c>
      <c r="AK1359" s="49" t="str">
        <f>IFERROR(VLOOKUP(AH1359,'BK06'!$X$9:$Z$1164,3,0),"")</f>
        <v>AC/018P-0349796</v>
      </c>
      <c r="AL1359" s="40"/>
      <c r="AM1359" s="51" t="str">
        <f t="shared" si="20"/>
        <v>QK co HDBH so 568784954 can phai dong phi 3072600d vao ngay 11/5. Vui long lien he TVV de duoc ho tro thu phi!</v>
      </c>
      <c r="AN1359" s="54" t="str">
        <f t="shared" si="19"/>
        <v>0972096748</v>
      </c>
    </row>
    <row r="1360" spans="1:40" ht="13.5" customHeight="1">
      <c r="A1360" s="25">
        <v>1355</v>
      </c>
      <c r="B1360" s="28" t="s">
        <v>74</v>
      </c>
      <c r="C1360" s="28"/>
      <c r="D1360" s="32" t="s">
        <v>11012</v>
      </c>
      <c r="E1360" s="28" t="s">
        <v>114</v>
      </c>
      <c r="F1360" s="32" t="s">
        <v>11013</v>
      </c>
      <c r="G1360" s="28" t="s">
        <v>115</v>
      </c>
      <c r="H1360" s="32" t="s">
        <v>11014</v>
      </c>
      <c r="I1360" s="28" t="s">
        <v>116</v>
      </c>
      <c r="J1360" s="32" t="s">
        <v>4798</v>
      </c>
      <c r="K1360" s="28" t="s">
        <v>3852</v>
      </c>
      <c r="L1360" s="28" t="s">
        <v>89</v>
      </c>
      <c r="M1360" s="34">
        <v>42473</v>
      </c>
      <c r="N1360" s="34"/>
      <c r="O1360" s="28" t="s">
        <v>11296</v>
      </c>
      <c r="P1360" s="28" t="s">
        <v>11297</v>
      </c>
      <c r="Q1360" s="28" t="s">
        <v>11298</v>
      </c>
      <c r="R1360" s="28"/>
      <c r="S1360" s="28"/>
      <c r="T1360" s="28" t="s">
        <v>11299</v>
      </c>
      <c r="U1360" s="28" t="s">
        <v>11300</v>
      </c>
      <c r="V1360" s="28"/>
      <c r="W1360" s="34">
        <v>43594</v>
      </c>
      <c r="X1360" s="34">
        <v>43959</v>
      </c>
      <c r="Y1360" s="36">
        <v>7525847</v>
      </c>
      <c r="Z1360" s="36"/>
      <c r="AA1360" s="34"/>
      <c r="AB1360" s="32"/>
      <c r="AC1360" s="36">
        <v>7525847</v>
      </c>
      <c r="AD1360" s="36"/>
      <c r="AE1360" s="28" t="s">
        <v>95</v>
      </c>
      <c r="AF1360" s="40">
        <f t="shared" si="0"/>
        <v>9</v>
      </c>
      <c r="AG1360" s="40">
        <f t="shared" si="1"/>
        <v>5</v>
      </c>
      <c r="AH1360" s="40" t="str">
        <f t="shared" si="2"/>
        <v>56878497695</v>
      </c>
      <c r="AI1360" s="44">
        <f t="shared" si="3"/>
        <v>7525847</v>
      </c>
      <c r="AJ1360" s="47" t="str">
        <f>IF(AD1360&lt;10000,IFERROR(VLOOKUP(AH1360,'BK06'!$X$9:$Y$1196,2,0),""),AD1360)</f>
        <v/>
      </c>
      <c r="AK1360" s="49" t="str">
        <f>IFERROR(VLOOKUP(AH1360,'BK06'!$X$9:$Z$1164,3,0),"")</f>
        <v/>
      </c>
      <c r="AL1360" s="40"/>
      <c r="AM1360" s="51" t="str">
        <f t="shared" si="20"/>
        <v>QK co HDBH so 568784976 can phai dong phi 7525847d vao ngay 9/5. Vui long lien he TVV de duoc ho tro thu phi!</v>
      </c>
      <c r="AN1360" s="54" t="str">
        <f t="shared" si="19"/>
        <v>01659882688</v>
      </c>
    </row>
    <row r="1361" spans="1:40" ht="13.5" customHeight="1">
      <c r="A1361" s="25">
        <v>1356</v>
      </c>
      <c r="B1361" s="28" t="s">
        <v>74</v>
      </c>
      <c r="C1361" s="28"/>
      <c r="D1361" s="32" t="s">
        <v>11012</v>
      </c>
      <c r="E1361" s="28" t="s">
        <v>114</v>
      </c>
      <c r="F1361" s="32" t="s">
        <v>11013</v>
      </c>
      <c r="G1361" s="28" t="s">
        <v>115</v>
      </c>
      <c r="H1361" s="32" t="s">
        <v>11014</v>
      </c>
      <c r="I1361" s="28" t="s">
        <v>116</v>
      </c>
      <c r="J1361" s="32" t="s">
        <v>4803</v>
      </c>
      <c r="K1361" s="28" t="s">
        <v>4804</v>
      </c>
      <c r="L1361" s="28" t="s">
        <v>89</v>
      </c>
      <c r="M1361" s="34">
        <v>42501</v>
      </c>
      <c r="N1361" s="34">
        <v>43362</v>
      </c>
      <c r="O1361" s="28" t="s">
        <v>11301</v>
      </c>
      <c r="P1361" s="28" t="s">
        <v>11302</v>
      </c>
      <c r="Q1361" s="28" t="s">
        <v>8543</v>
      </c>
      <c r="R1361" s="28"/>
      <c r="S1361" s="28"/>
      <c r="T1361" s="28" t="s">
        <v>11303</v>
      </c>
      <c r="U1361" s="28" t="s">
        <v>11304</v>
      </c>
      <c r="V1361" s="28"/>
      <c r="W1361" s="34">
        <v>43595</v>
      </c>
      <c r="X1361" s="34">
        <v>43960</v>
      </c>
      <c r="Y1361" s="36">
        <v>10022640</v>
      </c>
      <c r="Z1361" s="36"/>
      <c r="AA1361" s="34"/>
      <c r="AB1361" s="32"/>
      <c r="AC1361" s="36">
        <v>10022640</v>
      </c>
      <c r="AD1361" s="36"/>
      <c r="AE1361" s="28" t="s">
        <v>95</v>
      </c>
      <c r="AF1361" s="40">
        <f t="shared" si="0"/>
        <v>10</v>
      </c>
      <c r="AG1361" s="40">
        <f t="shared" si="1"/>
        <v>5</v>
      </c>
      <c r="AH1361" s="40" t="str">
        <f t="shared" si="2"/>
        <v>569026123105</v>
      </c>
      <c r="AI1361" s="44">
        <f t="shared" si="3"/>
        <v>10022640</v>
      </c>
      <c r="AJ1361" s="47" t="str">
        <f>IF(AD1361&lt;10000,IFERROR(VLOOKUP(AH1361,'BK06'!$X$9:$Y$1196,2,0),""),AD1361)</f>
        <v/>
      </c>
      <c r="AK1361" s="49" t="str">
        <f>IFERROR(VLOOKUP(AH1361,'BK06'!$X$9:$Z$1164,3,0),"")</f>
        <v/>
      </c>
      <c r="AL1361" s="40"/>
      <c r="AM1361" s="51" t="str">
        <f t="shared" si="20"/>
        <v>QK co HDBH so 569026123 can phai dong phi 10022640d vao ngay 10/5. Vui long lien he TVV de duoc ho tro thu phi!</v>
      </c>
      <c r="AN1361" s="54" t="str">
        <f t="shared" si="19"/>
        <v>01666491428</v>
      </c>
    </row>
    <row r="1362" spans="1:40" ht="13.5" customHeight="1">
      <c r="A1362" s="25">
        <v>1357</v>
      </c>
      <c r="B1362" s="28" t="s">
        <v>74</v>
      </c>
      <c r="C1362" s="28"/>
      <c r="D1362" s="32" t="s">
        <v>11012</v>
      </c>
      <c r="E1362" s="28" t="s">
        <v>114</v>
      </c>
      <c r="F1362" s="32" t="s">
        <v>11013</v>
      </c>
      <c r="G1362" s="28" t="s">
        <v>115</v>
      </c>
      <c r="H1362" s="32" t="s">
        <v>11014</v>
      </c>
      <c r="I1362" s="28" t="s">
        <v>116</v>
      </c>
      <c r="J1362" s="32" t="s">
        <v>4803</v>
      </c>
      <c r="K1362" s="28" t="s">
        <v>4804</v>
      </c>
      <c r="L1362" s="28" t="s">
        <v>89</v>
      </c>
      <c r="M1362" s="34">
        <v>42501</v>
      </c>
      <c r="N1362" s="34">
        <v>43362</v>
      </c>
      <c r="O1362" s="28" t="s">
        <v>11305</v>
      </c>
      <c r="P1362" s="28" t="s">
        <v>742</v>
      </c>
      <c r="Q1362" s="28" t="s">
        <v>8543</v>
      </c>
      <c r="R1362" s="28"/>
      <c r="S1362" s="28"/>
      <c r="T1362" s="28" t="s">
        <v>11306</v>
      </c>
      <c r="U1362" s="28" t="s">
        <v>11307</v>
      </c>
      <c r="V1362" s="28"/>
      <c r="W1362" s="34">
        <v>43604</v>
      </c>
      <c r="X1362" s="34">
        <v>43969</v>
      </c>
      <c r="Y1362" s="36">
        <v>10001950</v>
      </c>
      <c r="Z1362" s="36"/>
      <c r="AA1362" s="34"/>
      <c r="AB1362" s="32"/>
      <c r="AC1362" s="36">
        <v>10001950</v>
      </c>
      <c r="AD1362" s="36"/>
      <c r="AE1362" s="28" t="s">
        <v>95</v>
      </c>
      <c r="AF1362" s="40">
        <f t="shared" si="0"/>
        <v>19</v>
      </c>
      <c r="AG1362" s="40">
        <f t="shared" si="1"/>
        <v>5</v>
      </c>
      <c r="AH1362" s="40" t="str">
        <f t="shared" si="2"/>
        <v>569036976195</v>
      </c>
      <c r="AI1362" s="44">
        <f t="shared" si="3"/>
        <v>10001950</v>
      </c>
      <c r="AJ1362" s="47" t="str">
        <f>IF(AD1362&lt;10000,IFERROR(VLOOKUP(AH1362,'BK06'!$X$9:$Y$1196,2,0),""),AD1362)</f>
        <v/>
      </c>
      <c r="AK1362" s="49" t="str">
        <f>IFERROR(VLOOKUP(AH1362,'BK06'!$X$9:$Z$1164,3,0),"")</f>
        <v/>
      </c>
      <c r="AL1362" s="40"/>
      <c r="AM1362" s="51" t="str">
        <f t="shared" si="20"/>
        <v>QK co HDBH so 569036976 can phai dong phi 10001950d vao ngay 19/5. Vui long lien he TVV de duoc ho tro thu phi!</v>
      </c>
      <c r="AN1362" s="54" t="str">
        <f t="shared" si="19"/>
        <v>0979975171</v>
      </c>
    </row>
    <row r="1363" spans="1:40" ht="13.5" customHeight="1">
      <c r="A1363" s="25">
        <v>1358</v>
      </c>
      <c r="B1363" s="28" t="s">
        <v>74</v>
      </c>
      <c r="C1363" s="28"/>
      <c r="D1363" s="32" t="s">
        <v>11012</v>
      </c>
      <c r="E1363" s="28" t="s">
        <v>114</v>
      </c>
      <c r="F1363" s="32" t="s">
        <v>11013</v>
      </c>
      <c r="G1363" s="28" t="s">
        <v>115</v>
      </c>
      <c r="H1363" s="32" t="s">
        <v>11014</v>
      </c>
      <c r="I1363" s="28" t="s">
        <v>116</v>
      </c>
      <c r="J1363" s="32" t="s">
        <v>863</v>
      </c>
      <c r="K1363" s="28" t="s">
        <v>862</v>
      </c>
      <c r="L1363" s="28" t="s">
        <v>89</v>
      </c>
      <c r="M1363" s="34">
        <v>42501</v>
      </c>
      <c r="N1363" s="34"/>
      <c r="O1363" s="28" t="s">
        <v>866</v>
      </c>
      <c r="P1363" s="28" t="s">
        <v>867</v>
      </c>
      <c r="Q1363" s="28" t="s">
        <v>9566</v>
      </c>
      <c r="R1363" s="28"/>
      <c r="S1363" s="28"/>
      <c r="T1363" s="28" t="s">
        <v>11308</v>
      </c>
      <c r="U1363" s="28" t="s">
        <v>865</v>
      </c>
      <c r="V1363" s="28"/>
      <c r="W1363" s="34">
        <v>43608</v>
      </c>
      <c r="X1363" s="34">
        <v>43973</v>
      </c>
      <c r="Y1363" s="36">
        <v>6784640</v>
      </c>
      <c r="Z1363" s="36">
        <v>6784640</v>
      </c>
      <c r="AA1363" s="34">
        <v>43609</v>
      </c>
      <c r="AB1363" s="32"/>
      <c r="AC1363" s="36">
        <v>6784640</v>
      </c>
      <c r="AD1363" s="36"/>
      <c r="AE1363" s="28" t="s">
        <v>95</v>
      </c>
      <c r="AF1363" s="40">
        <f t="shared" si="0"/>
        <v>23</v>
      </c>
      <c r="AG1363" s="40">
        <f t="shared" si="1"/>
        <v>5</v>
      </c>
      <c r="AH1363" s="40" t="str">
        <f t="shared" si="2"/>
        <v>569037045235</v>
      </c>
      <c r="AI1363" s="44">
        <f t="shared" si="3"/>
        <v>6784640</v>
      </c>
      <c r="AJ1363" s="47">
        <f>IF(AD1363&lt;10000,IFERROR(VLOOKUP(AH1363,'BK06'!$X$9:$Y$1196,2,0),""),AD1363)</f>
        <v>6784640</v>
      </c>
      <c r="AK1363" s="49" t="str">
        <f>IFERROR(VLOOKUP(AH1363,'BK06'!$X$9:$Z$1164,3,0),"")</f>
        <v>AC/018P-0349800</v>
      </c>
      <c r="AL1363" s="40"/>
      <c r="AM1363" s="51" t="str">
        <f t="shared" si="20"/>
        <v>QK co HDBH so 569037045 can phai dong phi 6784640d vao ngay 23/5. Vui long lien he TVV de duoc ho tro thu phi!</v>
      </c>
      <c r="AN1363" s="54" t="str">
        <f t="shared" si="19"/>
        <v>0989486025</v>
      </c>
    </row>
    <row r="1364" spans="1:40" ht="13.5" customHeight="1">
      <c r="A1364" s="25">
        <v>1359</v>
      </c>
      <c r="B1364" s="28" t="s">
        <v>74</v>
      </c>
      <c r="C1364" s="28"/>
      <c r="D1364" s="32" t="s">
        <v>11012</v>
      </c>
      <c r="E1364" s="28" t="s">
        <v>114</v>
      </c>
      <c r="F1364" s="32" t="s">
        <v>11013</v>
      </c>
      <c r="G1364" s="28" t="s">
        <v>115</v>
      </c>
      <c r="H1364" s="32" t="s">
        <v>11014</v>
      </c>
      <c r="I1364" s="28" t="s">
        <v>116</v>
      </c>
      <c r="J1364" s="32" t="s">
        <v>4808</v>
      </c>
      <c r="K1364" s="28" t="s">
        <v>4809</v>
      </c>
      <c r="L1364" s="28" t="s">
        <v>89</v>
      </c>
      <c r="M1364" s="34">
        <v>42501</v>
      </c>
      <c r="N1364" s="34"/>
      <c r="O1364" s="28" t="s">
        <v>11309</v>
      </c>
      <c r="P1364" s="28" t="s">
        <v>8090</v>
      </c>
      <c r="Q1364" s="28" t="s">
        <v>11310</v>
      </c>
      <c r="R1364" s="28"/>
      <c r="S1364" s="28"/>
      <c r="T1364" s="28" t="s">
        <v>11311</v>
      </c>
      <c r="U1364" s="28" t="s">
        <v>11312</v>
      </c>
      <c r="V1364" s="28"/>
      <c r="W1364" s="34">
        <v>43586</v>
      </c>
      <c r="X1364" s="34">
        <v>43616</v>
      </c>
      <c r="Y1364" s="36">
        <v>1200000</v>
      </c>
      <c r="Z1364" s="36"/>
      <c r="AA1364" s="34"/>
      <c r="AB1364" s="32"/>
      <c r="AC1364" s="36">
        <v>1200000</v>
      </c>
      <c r="AD1364" s="36"/>
      <c r="AE1364" s="28" t="s">
        <v>95</v>
      </c>
      <c r="AF1364" s="40">
        <f t="shared" si="0"/>
        <v>1</v>
      </c>
      <c r="AG1364" s="40">
        <f t="shared" si="1"/>
        <v>5</v>
      </c>
      <c r="AH1364" s="40" t="str">
        <f t="shared" si="2"/>
        <v>56889713115</v>
      </c>
      <c r="AI1364" s="44">
        <f t="shared" si="3"/>
        <v>1200000</v>
      </c>
      <c r="AJ1364" s="47" t="str">
        <f>IF(AD1364&lt;10000,IFERROR(VLOOKUP(AH1364,'BK06'!$X$9:$Y$1196,2,0),""),AD1364)</f>
        <v/>
      </c>
      <c r="AK1364" s="49" t="str">
        <f>IFERROR(VLOOKUP(AH1364,'BK06'!$X$9:$Z$1164,3,0),"")</f>
        <v/>
      </c>
      <c r="AL1364" s="40"/>
      <c r="AM1364" s="51" t="str">
        <f t="shared" si="20"/>
        <v>QK co HDBH so 568897131 can phai dong phi 1200000d vao ngay 1/5. Vui long lien he TVV de duoc ho tro thu phi!</v>
      </c>
      <c r="AN1364" s="54" t="str">
        <f t="shared" si="19"/>
        <v>0913266123</v>
      </c>
    </row>
    <row r="1365" spans="1:40" ht="13.5" customHeight="1">
      <c r="A1365" s="25">
        <v>1360</v>
      </c>
      <c r="B1365" s="28" t="s">
        <v>74</v>
      </c>
      <c r="C1365" s="28"/>
      <c r="D1365" s="32" t="s">
        <v>11012</v>
      </c>
      <c r="E1365" s="28" t="s">
        <v>114</v>
      </c>
      <c r="F1365" s="32" t="s">
        <v>11013</v>
      </c>
      <c r="G1365" s="28" t="s">
        <v>115</v>
      </c>
      <c r="H1365" s="32" t="s">
        <v>11014</v>
      </c>
      <c r="I1365" s="28" t="s">
        <v>116</v>
      </c>
      <c r="J1365" s="32" t="s">
        <v>4808</v>
      </c>
      <c r="K1365" s="28" t="s">
        <v>4809</v>
      </c>
      <c r="L1365" s="28" t="s">
        <v>89</v>
      </c>
      <c r="M1365" s="34">
        <v>42501</v>
      </c>
      <c r="N1365" s="34"/>
      <c r="O1365" s="28" t="s">
        <v>11313</v>
      </c>
      <c r="P1365" s="28" t="s">
        <v>11314</v>
      </c>
      <c r="Q1365" s="28" t="s">
        <v>11315</v>
      </c>
      <c r="R1365" s="28"/>
      <c r="S1365" s="28"/>
      <c r="T1365" s="28" t="s">
        <v>11316</v>
      </c>
      <c r="U1365" s="28" t="s">
        <v>11317</v>
      </c>
      <c r="V1365" s="28"/>
      <c r="W1365" s="34">
        <v>43609</v>
      </c>
      <c r="X1365" s="34">
        <v>43639</v>
      </c>
      <c r="Y1365" s="36">
        <v>999904</v>
      </c>
      <c r="Z1365" s="36"/>
      <c r="AA1365" s="34"/>
      <c r="AB1365" s="32"/>
      <c r="AC1365" s="36">
        <v>999904</v>
      </c>
      <c r="AD1365" s="36"/>
      <c r="AE1365" s="28" t="s">
        <v>95</v>
      </c>
      <c r="AF1365" s="40">
        <f t="shared" si="0"/>
        <v>24</v>
      </c>
      <c r="AG1365" s="40">
        <f t="shared" si="1"/>
        <v>5</v>
      </c>
      <c r="AH1365" s="40" t="str">
        <f t="shared" si="2"/>
        <v>568888965245</v>
      </c>
      <c r="AI1365" s="44">
        <f t="shared" si="3"/>
        <v>999904</v>
      </c>
      <c r="AJ1365" s="47" t="str">
        <f>IF(AD1365&lt;10000,IFERROR(VLOOKUP(AH1365,'BK06'!$X$9:$Y$1196,2,0),""),AD1365)</f>
        <v/>
      </c>
      <c r="AK1365" s="49" t="str">
        <f>IFERROR(VLOOKUP(AH1365,'BK06'!$X$9:$Z$1164,3,0),"")</f>
        <v/>
      </c>
      <c r="AL1365" s="40"/>
      <c r="AM1365" s="51" t="str">
        <f t="shared" si="20"/>
        <v>QK co HDBH so 568888965 can phai dong phi 999904d vao ngay 24/5. Vui long lien he TVV de duoc ho tro thu phi!</v>
      </c>
      <c r="AN1365" s="54" t="str">
        <f t="shared" si="19"/>
        <v>0945098889</v>
      </c>
    </row>
    <row r="1366" spans="1:40" ht="13.5" customHeight="1">
      <c r="A1366" s="25">
        <v>1361</v>
      </c>
      <c r="B1366" s="28" t="s">
        <v>74</v>
      </c>
      <c r="C1366" s="28"/>
      <c r="D1366" s="32" t="s">
        <v>11012</v>
      </c>
      <c r="E1366" s="28" t="s">
        <v>114</v>
      </c>
      <c r="F1366" s="32" t="s">
        <v>11013</v>
      </c>
      <c r="G1366" s="28" t="s">
        <v>115</v>
      </c>
      <c r="H1366" s="32" t="s">
        <v>11014</v>
      </c>
      <c r="I1366" s="28" t="s">
        <v>116</v>
      </c>
      <c r="J1366" s="32" t="s">
        <v>4808</v>
      </c>
      <c r="K1366" s="28" t="s">
        <v>4809</v>
      </c>
      <c r="L1366" s="28" t="s">
        <v>89</v>
      </c>
      <c r="M1366" s="34">
        <v>42501</v>
      </c>
      <c r="N1366" s="34"/>
      <c r="O1366" s="28" t="s">
        <v>11318</v>
      </c>
      <c r="P1366" s="28" t="s">
        <v>1907</v>
      </c>
      <c r="Q1366" s="28" t="s">
        <v>11319</v>
      </c>
      <c r="R1366" s="28"/>
      <c r="S1366" s="28"/>
      <c r="T1366" s="28" t="s">
        <v>11316</v>
      </c>
      <c r="U1366" s="28" t="s">
        <v>11320</v>
      </c>
      <c r="V1366" s="28"/>
      <c r="W1366" s="34">
        <v>43609</v>
      </c>
      <c r="X1366" s="34">
        <v>43639</v>
      </c>
      <c r="Y1366" s="36">
        <v>999661</v>
      </c>
      <c r="Z1366" s="36"/>
      <c r="AA1366" s="34"/>
      <c r="AB1366" s="32"/>
      <c r="AC1366" s="36">
        <v>999661</v>
      </c>
      <c r="AD1366" s="36"/>
      <c r="AE1366" s="28" t="s">
        <v>95</v>
      </c>
      <c r="AF1366" s="40">
        <f t="shared" si="0"/>
        <v>24</v>
      </c>
      <c r="AG1366" s="40">
        <f t="shared" si="1"/>
        <v>5</v>
      </c>
      <c r="AH1366" s="40" t="str">
        <f t="shared" si="2"/>
        <v>568889016245</v>
      </c>
      <c r="AI1366" s="44">
        <f t="shared" si="3"/>
        <v>999661</v>
      </c>
      <c r="AJ1366" s="47" t="str">
        <f>IF(AD1366&lt;10000,IFERROR(VLOOKUP(AH1366,'BK06'!$X$9:$Y$1196,2,0),""),AD1366)</f>
        <v/>
      </c>
      <c r="AK1366" s="49" t="str">
        <f>IFERROR(VLOOKUP(AH1366,'BK06'!$X$9:$Z$1164,3,0),"")</f>
        <v/>
      </c>
      <c r="AL1366" s="40"/>
      <c r="AM1366" s="51" t="str">
        <f t="shared" si="20"/>
        <v>QK co HDBH so 568889016 can phai dong phi 999661d vao ngay 24/5. Vui long lien he TVV de duoc ho tro thu phi!</v>
      </c>
      <c r="AN1366" s="54" t="str">
        <f t="shared" si="19"/>
        <v>0945098889</v>
      </c>
    </row>
    <row r="1367" spans="1:40" ht="13.5" customHeight="1">
      <c r="A1367" s="25">
        <v>1362</v>
      </c>
      <c r="B1367" s="28" t="s">
        <v>74</v>
      </c>
      <c r="C1367" s="28"/>
      <c r="D1367" s="32" t="s">
        <v>11012</v>
      </c>
      <c r="E1367" s="28" t="s">
        <v>114</v>
      </c>
      <c r="F1367" s="32" t="s">
        <v>11013</v>
      </c>
      <c r="G1367" s="28" t="s">
        <v>115</v>
      </c>
      <c r="H1367" s="32" t="s">
        <v>11014</v>
      </c>
      <c r="I1367" s="28" t="s">
        <v>116</v>
      </c>
      <c r="J1367" s="32" t="s">
        <v>870</v>
      </c>
      <c r="K1367" s="28" t="s">
        <v>869</v>
      </c>
      <c r="L1367" s="28" t="s">
        <v>89</v>
      </c>
      <c r="M1367" s="34">
        <v>42514</v>
      </c>
      <c r="N1367" s="34"/>
      <c r="O1367" s="28" t="s">
        <v>873</v>
      </c>
      <c r="P1367" s="28" t="s">
        <v>874</v>
      </c>
      <c r="Q1367" s="28" t="s">
        <v>8543</v>
      </c>
      <c r="R1367" s="28"/>
      <c r="S1367" s="28"/>
      <c r="T1367" s="28" t="s">
        <v>8902</v>
      </c>
      <c r="U1367" s="28" t="s">
        <v>872</v>
      </c>
      <c r="V1367" s="28"/>
      <c r="W1367" s="34">
        <v>43593</v>
      </c>
      <c r="X1367" s="34">
        <v>43958</v>
      </c>
      <c r="Y1367" s="36">
        <v>10282890</v>
      </c>
      <c r="Z1367" s="36">
        <v>10282890</v>
      </c>
      <c r="AA1367" s="34">
        <v>43606</v>
      </c>
      <c r="AB1367" s="32"/>
      <c r="AC1367" s="36">
        <v>10282890</v>
      </c>
      <c r="AD1367" s="36"/>
      <c r="AE1367" s="28" t="s">
        <v>95</v>
      </c>
      <c r="AF1367" s="40">
        <f t="shared" si="0"/>
        <v>8</v>
      </c>
      <c r="AG1367" s="40">
        <f t="shared" si="1"/>
        <v>5</v>
      </c>
      <c r="AH1367" s="40" t="str">
        <f t="shared" si="2"/>
        <v>56902696785</v>
      </c>
      <c r="AI1367" s="44">
        <f t="shared" si="3"/>
        <v>10282890</v>
      </c>
      <c r="AJ1367" s="47">
        <f>IF(AD1367&lt;10000,IFERROR(VLOOKUP(AH1367,'BK06'!$X$9:$Y$1196,2,0),""),AD1367)</f>
        <v>10282890</v>
      </c>
      <c r="AK1367" s="49" t="str">
        <f>IFERROR(VLOOKUP(AH1367,'BK06'!$X$9:$Z$1164,3,0),"")</f>
        <v>AC/018P-0349804</v>
      </c>
      <c r="AL1367" s="40"/>
      <c r="AM1367" s="51" t="str">
        <f t="shared" si="20"/>
        <v>QK co HDBH so 569026967 can phai dong phi 10282890d vao ngay 8/5. Vui long lien he TVV de duoc ho tro thu phi!</v>
      </c>
      <c r="AN1367" s="54" t="str">
        <f t="shared" si="19"/>
        <v>0982793892</v>
      </c>
    </row>
    <row r="1368" spans="1:40" ht="13.5" customHeight="1">
      <c r="A1368" s="25">
        <v>1363</v>
      </c>
      <c r="B1368" s="28" t="s">
        <v>74</v>
      </c>
      <c r="C1368" s="28"/>
      <c r="D1368" s="32" t="s">
        <v>11012</v>
      </c>
      <c r="E1368" s="28" t="s">
        <v>114</v>
      </c>
      <c r="F1368" s="32" t="s">
        <v>11013</v>
      </c>
      <c r="G1368" s="28" t="s">
        <v>115</v>
      </c>
      <c r="H1368" s="32" t="s">
        <v>11014</v>
      </c>
      <c r="I1368" s="28" t="s">
        <v>116</v>
      </c>
      <c r="J1368" s="32" t="s">
        <v>4814</v>
      </c>
      <c r="K1368" s="28" t="s">
        <v>4815</v>
      </c>
      <c r="L1368" s="28" t="s">
        <v>89</v>
      </c>
      <c r="M1368" s="34">
        <v>42590</v>
      </c>
      <c r="N1368" s="34"/>
      <c r="O1368" s="28" t="s">
        <v>11321</v>
      </c>
      <c r="P1368" s="28" t="s">
        <v>11322</v>
      </c>
      <c r="Q1368" s="28" t="s">
        <v>11015</v>
      </c>
      <c r="R1368" s="28"/>
      <c r="S1368" s="28"/>
      <c r="T1368" s="28" t="s">
        <v>11323</v>
      </c>
      <c r="U1368" s="28" t="s">
        <v>11324</v>
      </c>
      <c r="V1368" s="28"/>
      <c r="W1368" s="34">
        <v>43615</v>
      </c>
      <c r="X1368" s="34">
        <v>43706</v>
      </c>
      <c r="Y1368" s="36">
        <v>2047520</v>
      </c>
      <c r="Z1368" s="36"/>
      <c r="AA1368" s="34"/>
      <c r="AB1368" s="32"/>
      <c r="AC1368" s="36"/>
      <c r="AD1368" s="36"/>
      <c r="AE1368" s="28" t="s">
        <v>95</v>
      </c>
      <c r="AF1368" s="40">
        <f t="shared" si="0"/>
        <v>30</v>
      </c>
      <c r="AG1368" s="40">
        <f t="shared" si="1"/>
        <v>5</v>
      </c>
      <c r="AH1368" s="40" t="str">
        <f t="shared" si="2"/>
        <v>569098080305</v>
      </c>
      <c r="AI1368" s="44" t="str">
        <f t="shared" si="3"/>
        <v/>
      </c>
      <c r="AJ1368" s="47" t="str">
        <f>IF(AD1368&lt;10000,IFERROR(VLOOKUP(AH1368,'BK06'!$X$9:$Y$1196,2,0),""),AD1368)</f>
        <v/>
      </c>
      <c r="AK1368" s="49" t="str">
        <f>IFERROR(VLOOKUP(AH1368,'BK06'!$X$9:$Z$1164,3,0),"")</f>
        <v/>
      </c>
      <c r="AL1368" s="40"/>
      <c r="AM1368" s="51" t="str">
        <f t="shared" si="20"/>
        <v>QK co HDBH so 569098080 can phai dong phi 2047520d vao ngay 30/5. Vui long lien he TVV de duoc ho tro thu phi!</v>
      </c>
      <c r="AN1368" s="54" t="str">
        <f t="shared" si="19"/>
        <v>0986919846</v>
      </c>
    </row>
    <row r="1369" spans="1:40" ht="13.5" customHeight="1">
      <c r="A1369" s="25">
        <v>1364</v>
      </c>
      <c r="B1369" s="28" t="s">
        <v>74</v>
      </c>
      <c r="C1369" s="28"/>
      <c r="D1369" s="32" t="s">
        <v>11012</v>
      </c>
      <c r="E1369" s="28" t="s">
        <v>114</v>
      </c>
      <c r="F1369" s="32" t="s">
        <v>11013</v>
      </c>
      <c r="G1369" s="28" t="s">
        <v>115</v>
      </c>
      <c r="H1369" s="32" t="s">
        <v>11014</v>
      </c>
      <c r="I1369" s="28" t="s">
        <v>116</v>
      </c>
      <c r="J1369" s="32" t="s">
        <v>881</v>
      </c>
      <c r="K1369" s="28" t="s">
        <v>880</v>
      </c>
      <c r="L1369" s="28" t="s">
        <v>89</v>
      </c>
      <c r="M1369" s="34">
        <v>42648</v>
      </c>
      <c r="N1369" s="34"/>
      <c r="O1369" s="28" t="s">
        <v>884</v>
      </c>
      <c r="P1369" s="28" t="s">
        <v>885</v>
      </c>
      <c r="Q1369" s="28" t="s">
        <v>9703</v>
      </c>
      <c r="R1369" s="28"/>
      <c r="S1369" s="28"/>
      <c r="T1369" s="28" t="s">
        <v>11325</v>
      </c>
      <c r="U1369" s="28" t="s">
        <v>883</v>
      </c>
      <c r="V1369" s="28"/>
      <c r="W1369" s="34">
        <v>43609</v>
      </c>
      <c r="X1369" s="34">
        <v>43700</v>
      </c>
      <c r="Y1369" s="36">
        <v>3963960</v>
      </c>
      <c r="Z1369" s="36">
        <v>3963960</v>
      </c>
      <c r="AA1369" s="34">
        <v>43606</v>
      </c>
      <c r="AB1369" s="32"/>
      <c r="AC1369" s="36">
        <v>3963960</v>
      </c>
      <c r="AD1369" s="36"/>
      <c r="AE1369" s="28" t="s">
        <v>95</v>
      </c>
      <c r="AF1369" s="40">
        <f t="shared" si="0"/>
        <v>24</v>
      </c>
      <c r="AG1369" s="40">
        <f t="shared" si="1"/>
        <v>5</v>
      </c>
      <c r="AH1369" s="40" t="str">
        <f t="shared" si="2"/>
        <v>569145637245</v>
      </c>
      <c r="AI1369" s="44">
        <f t="shared" si="3"/>
        <v>3963960</v>
      </c>
      <c r="AJ1369" s="47">
        <f>IF(AD1369&lt;10000,IFERROR(VLOOKUP(AH1369,'BK06'!$X$9:$Y$1196,2,0),""),AD1369)</f>
        <v>3963960</v>
      </c>
      <c r="AK1369" s="49" t="str">
        <f>IFERROR(VLOOKUP(AH1369,'BK06'!$X$9:$Z$1164,3,0),"")</f>
        <v>AC/018P-0349806</v>
      </c>
      <c r="AL1369" s="40"/>
      <c r="AM1369" s="51" t="str">
        <f t="shared" si="20"/>
        <v>QK co HDBH so 569145637 can phai dong phi 3963960d vao ngay 24/5. Vui long lien he TVV de duoc ho tro thu phi!</v>
      </c>
      <c r="AN1369" s="54" t="str">
        <f t="shared" si="19"/>
        <v>01656999511</v>
      </c>
    </row>
    <row r="1370" spans="1:40" ht="13.5" customHeight="1">
      <c r="A1370" s="25">
        <v>1365</v>
      </c>
      <c r="B1370" s="28" t="s">
        <v>74</v>
      </c>
      <c r="C1370" s="28"/>
      <c r="D1370" s="32" t="s">
        <v>11012</v>
      </c>
      <c r="E1370" s="28" t="s">
        <v>114</v>
      </c>
      <c r="F1370" s="32" t="s">
        <v>11013</v>
      </c>
      <c r="G1370" s="28" t="s">
        <v>115</v>
      </c>
      <c r="H1370" s="32" t="s">
        <v>11014</v>
      </c>
      <c r="I1370" s="28" t="s">
        <v>116</v>
      </c>
      <c r="J1370" s="32" t="s">
        <v>147</v>
      </c>
      <c r="K1370" s="28" t="s">
        <v>146</v>
      </c>
      <c r="L1370" s="28" t="s">
        <v>89</v>
      </c>
      <c r="M1370" s="34">
        <v>42690</v>
      </c>
      <c r="N1370" s="34"/>
      <c r="O1370" s="28" t="s">
        <v>150</v>
      </c>
      <c r="P1370" s="28" t="s">
        <v>151</v>
      </c>
      <c r="Q1370" s="28" t="s">
        <v>7228</v>
      </c>
      <c r="R1370" s="28" t="s">
        <v>7229</v>
      </c>
      <c r="S1370" s="28"/>
      <c r="T1370" s="28" t="s">
        <v>7230</v>
      </c>
      <c r="U1370" s="28" t="s">
        <v>149</v>
      </c>
      <c r="V1370" s="28"/>
      <c r="W1370" s="34">
        <v>43552</v>
      </c>
      <c r="X1370" s="34">
        <v>43582</v>
      </c>
      <c r="Y1370" s="36">
        <v>1033089</v>
      </c>
      <c r="Z1370" s="36">
        <v>1033089</v>
      </c>
      <c r="AA1370" s="34">
        <v>43608</v>
      </c>
      <c r="AB1370" s="32"/>
      <c r="AC1370" s="36">
        <v>1033089</v>
      </c>
      <c r="AD1370" s="36"/>
      <c r="AE1370" s="28" t="s">
        <v>95</v>
      </c>
      <c r="AF1370" s="40">
        <f t="shared" si="0"/>
        <v>28</v>
      </c>
      <c r="AG1370" s="40">
        <f t="shared" si="1"/>
        <v>3</v>
      </c>
      <c r="AH1370" s="40" t="str">
        <f t="shared" si="2"/>
        <v>569151631283</v>
      </c>
      <c r="AI1370" s="44">
        <f t="shared" si="3"/>
        <v>1033089</v>
      </c>
      <c r="AJ1370" s="47">
        <f>IF(AD1370&lt;10000,IFERROR(VLOOKUP(AH1370,'BK06'!$X$9:$Y$1196,2,0),""),AD1370)</f>
        <v>1033089</v>
      </c>
      <c r="AK1370" s="49" t="str">
        <f>IFERROR(VLOOKUP(AH1370,'BK06'!$X$9:$Z$1164,3,0),"")</f>
        <v>AC/018P-0347430</v>
      </c>
      <c r="AL1370" s="40"/>
      <c r="AM1370" s="51" t="str">
        <f t="shared" si="20"/>
        <v>QK co HDBH so 569151631 can phai dong phi 1033089d vao ngay 28/3. Vui long lien he TVV de duoc ho tro thu phi!</v>
      </c>
      <c r="AN1370" s="54" t="str">
        <f t="shared" si="19"/>
        <v>096920456001694672666</v>
      </c>
    </row>
    <row r="1371" spans="1:40" ht="13.5" customHeight="1">
      <c r="A1371" s="25">
        <v>1366</v>
      </c>
      <c r="B1371" s="28" t="s">
        <v>74</v>
      </c>
      <c r="C1371" s="28"/>
      <c r="D1371" s="32" t="s">
        <v>11012</v>
      </c>
      <c r="E1371" s="28" t="s">
        <v>114</v>
      </c>
      <c r="F1371" s="32" t="s">
        <v>11013</v>
      </c>
      <c r="G1371" s="28" t="s">
        <v>115</v>
      </c>
      <c r="H1371" s="32" t="s">
        <v>11014</v>
      </c>
      <c r="I1371" s="28" t="s">
        <v>116</v>
      </c>
      <c r="J1371" s="32" t="s">
        <v>147</v>
      </c>
      <c r="K1371" s="28" t="s">
        <v>146</v>
      </c>
      <c r="L1371" s="28" t="s">
        <v>89</v>
      </c>
      <c r="M1371" s="34">
        <v>42690</v>
      </c>
      <c r="N1371" s="34"/>
      <c r="O1371" s="28" t="s">
        <v>150</v>
      </c>
      <c r="P1371" s="28" t="s">
        <v>151</v>
      </c>
      <c r="Q1371" s="28" t="s">
        <v>7228</v>
      </c>
      <c r="R1371" s="28" t="s">
        <v>7229</v>
      </c>
      <c r="S1371" s="28"/>
      <c r="T1371" s="28" t="s">
        <v>7230</v>
      </c>
      <c r="U1371" s="28" t="s">
        <v>282</v>
      </c>
      <c r="V1371" s="28"/>
      <c r="W1371" s="34">
        <v>43583</v>
      </c>
      <c r="X1371" s="34">
        <v>43612</v>
      </c>
      <c r="Y1371" s="36">
        <v>1033089</v>
      </c>
      <c r="Z1371" s="36">
        <v>1033089</v>
      </c>
      <c r="AA1371" s="34">
        <v>43608</v>
      </c>
      <c r="AB1371" s="32"/>
      <c r="AC1371" s="36">
        <v>1033089</v>
      </c>
      <c r="AD1371" s="36"/>
      <c r="AE1371" s="28" t="s">
        <v>95</v>
      </c>
      <c r="AF1371" s="40">
        <f t="shared" si="0"/>
        <v>28</v>
      </c>
      <c r="AG1371" s="40">
        <f t="shared" si="1"/>
        <v>4</v>
      </c>
      <c r="AH1371" s="40" t="str">
        <f t="shared" si="2"/>
        <v>569151631284</v>
      </c>
      <c r="AI1371" s="44">
        <f t="shared" si="3"/>
        <v>1033089</v>
      </c>
      <c r="AJ1371" s="47">
        <f>IF(AD1371&lt;10000,IFERROR(VLOOKUP(AH1371,'BK06'!$X$9:$Y$1196,2,0),""),AD1371)</f>
        <v>1033089</v>
      </c>
      <c r="AK1371" s="49" t="str">
        <f>IFERROR(VLOOKUP(AH1371,'BK06'!$X$9:$Z$1164,3,0),"")</f>
        <v>AC/018P-0348629</v>
      </c>
      <c r="AL1371" s="40"/>
      <c r="AM1371" s="51" t="str">
        <f t="shared" si="20"/>
        <v>QK co HDBH so 569151631 can phai dong phi 1033089d vao ngay 28/4. Vui long lien he TVV de duoc ho tro thu phi!</v>
      </c>
      <c r="AN1371" s="54" t="str">
        <f t="shared" si="19"/>
        <v>096920456001694672666</v>
      </c>
    </row>
    <row r="1372" spans="1:40" ht="13.5" customHeight="1">
      <c r="A1372" s="25">
        <v>1367</v>
      </c>
      <c r="B1372" s="28" t="s">
        <v>74</v>
      </c>
      <c r="C1372" s="28"/>
      <c r="D1372" s="32" t="s">
        <v>11012</v>
      </c>
      <c r="E1372" s="28" t="s">
        <v>114</v>
      </c>
      <c r="F1372" s="32" t="s">
        <v>11013</v>
      </c>
      <c r="G1372" s="28" t="s">
        <v>115</v>
      </c>
      <c r="H1372" s="32" t="s">
        <v>11014</v>
      </c>
      <c r="I1372" s="28" t="s">
        <v>116</v>
      </c>
      <c r="J1372" s="32" t="s">
        <v>147</v>
      </c>
      <c r="K1372" s="28" t="s">
        <v>146</v>
      </c>
      <c r="L1372" s="28" t="s">
        <v>89</v>
      </c>
      <c r="M1372" s="34">
        <v>42690</v>
      </c>
      <c r="N1372" s="34"/>
      <c r="O1372" s="28" t="s">
        <v>287</v>
      </c>
      <c r="P1372" s="28" t="s">
        <v>288</v>
      </c>
      <c r="Q1372" s="28" t="s">
        <v>4328</v>
      </c>
      <c r="R1372" s="28" t="s">
        <v>11137</v>
      </c>
      <c r="S1372" s="28"/>
      <c r="T1372" s="28" t="s">
        <v>11138</v>
      </c>
      <c r="U1372" s="28" t="s">
        <v>286</v>
      </c>
      <c r="V1372" s="28"/>
      <c r="W1372" s="34">
        <v>43585</v>
      </c>
      <c r="X1372" s="34">
        <v>43615</v>
      </c>
      <c r="Y1372" s="36">
        <v>1000000</v>
      </c>
      <c r="Z1372" s="36">
        <v>1000000</v>
      </c>
      <c r="AA1372" s="34">
        <v>43594</v>
      </c>
      <c r="AB1372" s="32"/>
      <c r="AC1372" s="36">
        <v>1000000</v>
      </c>
      <c r="AD1372" s="36"/>
      <c r="AE1372" s="28" t="s">
        <v>95</v>
      </c>
      <c r="AF1372" s="40">
        <f t="shared" si="0"/>
        <v>30</v>
      </c>
      <c r="AG1372" s="40">
        <f t="shared" si="1"/>
        <v>4</v>
      </c>
      <c r="AH1372" s="40" t="str">
        <f t="shared" si="2"/>
        <v>568917896304</v>
      </c>
      <c r="AI1372" s="44">
        <f t="shared" si="3"/>
        <v>1000000</v>
      </c>
      <c r="AJ1372" s="47">
        <f>IF(AD1372&lt;10000,IFERROR(VLOOKUP(AH1372,'BK06'!$X$9:$Y$1196,2,0),""),AD1372)</f>
        <v>1000000</v>
      </c>
      <c r="AK1372" s="49" t="str">
        <f>IFERROR(VLOOKUP(AH1372,'BK06'!$X$9:$Z$1164,3,0),"")</f>
        <v>AC/018P-0348630</v>
      </c>
      <c r="AL1372" s="40"/>
      <c r="AM1372" s="51" t="str">
        <f t="shared" si="20"/>
        <v>QK co HDBH so 568917896 can phai dong phi 1000000d vao ngay 30/4. Vui long lien he TVV de duoc ho tro thu phi!</v>
      </c>
      <c r="AN1372" s="54" t="str">
        <f t="shared" si="19"/>
        <v>0169204363501698579430</v>
      </c>
    </row>
    <row r="1373" spans="1:40" ht="13.5" customHeight="1">
      <c r="A1373" s="25">
        <v>1368</v>
      </c>
      <c r="B1373" s="28" t="s">
        <v>74</v>
      </c>
      <c r="C1373" s="28"/>
      <c r="D1373" s="32" t="s">
        <v>11012</v>
      </c>
      <c r="E1373" s="28" t="s">
        <v>114</v>
      </c>
      <c r="F1373" s="32" t="s">
        <v>11013</v>
      </c>
      <c r="G1373" s="28" t="s">
        <v>115</v>
      </c>
      <c r="H1373" s="32" t="s">
        <v>11014</v>
      </c>
      <c r="I1373" s="28" t="s">
        <v>116</v>
      </c>
      <c r="J1373" s="32" t="s">
        <v>147</v>
      </c>
      <c r="K1373" s="28" t="s">
        <v>146</v>
      </c>
      <c r="L1373" s="28" t="s">
        <v>89</v>
      </c>
      <c r="M1373" s="34">
        <v>42690</v>
      </c>
      <c r="N1373" s="34"/>
      <c r="O1373" s="28" t="s">
        <v>11326</v>
      </c>
      <c r="P1373" s="28" t="s">
        <v>11327</v>
      </c>
      <c r="Q1373" s="28" t="s">
        <v>11328</v>
      </c>
      <c r="R1373" s="28"/>
      <c r="S1373" s="28"/>
      <c r="T1373" s="28" t="s">
        <v>11329</v>
      </c>
      <c r="U1373" s="28" t="s">
        <v>11330</v>
      </c>
      <c r="V1373" s="28"/>
      <c r="W1373" s="34">
        <v>43599</v>
      </c>
      <c r="X1373" s="34">
        <v>43964</v>
      </c>
      <c r="Y1373" s="36">
        <v>12113200</v>
      </c>
      <c r="Z1373" s="36"/>
      <c r="AA1373" s="34"/>
      <c r="AB1373" s="32"/>
      <c r="AC1373" s="36">
        <v>12113200</v>
      </c>
      <c r="AD1373" s="36"/>
      <c r="AE1373" s="28" t="s">
        <v>95</v>
      </c>
      <c r="AF1373" s="40">
        <f t="shared" si="0"/>
        <v>14</v>
      </c>
      <c r="AG1373" s="40">
        <f t="shared" si="1"/>
        <v>5</v>
      </c>
      <c r="AH1373" s="40" t="str">
        <f t="shared" si="2"/>
        <v>569027058145</v>
      </c>
      <c r="AI1373" s="44">
        <f t="shared" si="3"/>
        <v>12113200</v>
      </c>
      <c r="AJ1373" s="47" t="str">
        <f>IF(AD1373&lt;10000,IFERROR(VLOOKUP(AH1373,'BK06'!$X$9:$Y$1196,2,0),""),AD1373)</f>
        <v/>
      </c>
      <c r="AK1373" s="49" t="str">
        <f>IFERROR(VLOOKUP(AH1373,'BK06'!$X$9:$Z$1164,3,0),"")</f>
        <v/>
      </c>
      <c r="AL1373" s="40"/>
      <c r="AM1373" s="51" t="str">
        <f t="shared" si="20"/>
        <v>QK co HDBH so 569027058 can phai dong phi 12113200d vao ngay 14/5. Vui long lien he TVV de duoc ho tro thu phi!</v>
      </c>
      <c r="AN1373" s="54" t="str">
        <f t="shared" si="19"/>
        <v>0903284559</v>
      </c>
    </row>
    <row r="1374" spans="1:40" ht="13.5" customHeight="1">
      <c r="A1374" s="25">
        <v>1369</v>
      </c>
      <c r="B1374" s="28" t="s">
        <v>74</v>
      </c>
      <c r="C1374" s="28"/>
      <c r="D1374" s="32" t="s">
        <v>11012</v>
      </c>
      <c r="E1374" s="28" t="s">
        <v>114</v>
      </c>
      <c r="F1374" s="32" t="s">
        <v>11013</v>
      </c>
      <c r="G1374" s="28" t="s">
        <v>115</v>
      </c>
      <c r="H1374" s="32" t="s">
        <v>11014</v>
      </c>
      <c r="I1374" s="28" t="s">
        <v>116</v>
      </c>
      <c r="J1374" s="32" t="s">
        <v>147</v>
      </c>
      <c r="K1374" s="28" t="s">
        <v>146</v>
      </c>
      <c r="L1374" s="28" t="s">
        <v>89</v>
      </c>
      <c r="M1374" s="34">
        <v>42690</v>
      </c>
      <c r="N1374" s="34"/>
      <c r="O1374" s="28" t="s">
        <v>11331</v>
      </c>
      <c r="P1374" s="28" t="s">
        <v>255</v>
      </c>
      <c r="Q1374" s="28" t="s">
        <v>11332</v>
      </c>
      <c r="R1374" s="28"/>
      <c r="S1374" s="28"/>
      <c r="T1374" s="28" t="s">
        <v>11333</v>
      </c>
      <c r="U1374" s="28" t="s">
        <v>11334</v>
      </c>
      <c r="V1374" s="28"/>
      <c r="W1374" s="34">
        <v>43608</v>
      </c>
      <c r="X1374" s="34">
        <v>43791</v>
      </c>
      <c r="Y1374" s="36">
        <v>5000000</v>
      </c>
      <c r="Z1374" s="36"/>
      <c r="AA1374" s="34"/>
      <c r="AB1374" s="32"/>
      <c r="AC1374" s="36">
        <v>5000000</v>
      </c>
      <c r="AD1374" s="36"/>
      <c r="AE1374" s="28" t="s">
        <v>95</v>
      </c>
      <c r="AF1374" s="40">
        <f t="shared" si="0"/>
        <v>23</v>
      </c>
      <c r="AG1374" s="40">
        <f t="shared" si="1"/>
        <v>5</v>
      </c>
      <c r="AH1374" s="40" t="str">
        <f t="shared" si="2"/>
        <v>568910648235</v>
      </c>
      <c r="AI1374" s="44">
        <f t="shared" si="3"/>
        <v>5000000</v>
      </c>
      <c r="AJ1374" s="47" t="str">
        <f>IF(AD1374&lt;10000,IFERROR(VLOOKUP(AH1374,'BK06'!$X$9:$Y$1196,2,0),""),AD1374)</f>
        <v/>
      </c>
      <c r="AK1374" s="49" t="str">
        <f>IFERROR(VLOOKUP(AH1374,'BK06'!$X$9:$Z$1164,3,0),"")</f>
        <v/>
      </c>
      <c r="AL1374" s="40"/>
      <c r="AM1374" s="51" t="str">
        <f t="shared" si="20"/>
        <v>QK co HDBH so 568910648 can phai dong phi 5000000d vao ngay 23/5. Vui long lien he TVV de duoc ho tro thu phi!</v>
      </c>
      <c r="AN1374" s="54" t="str">
        <f t="shared" si="19"/>
        <v>0976122726</v>
      </c>
    </row>
    <row r="1375" spans="1:40" ht="13.5" customHeight="1">
      <c r="A1375" s="25">
        <v>1370</v>
      </c>
      <c r="B1375" s="28" t="s">
        <v>74</v>
      </c>
      <c r="C1375" s="28"/>
      <c r="D1375" s="32" t="s">
        <v>11012</v>
      </c>
      <c r="E1375" s="28" t="s">
        <v>114</v>
      </c>
      <c r="F1375" s="32" t="s">
        <v>11013</v>
      </c>
      <c r="G1375" s="28" t="s">
        <v>115</v>
      </c>
      <c r="H1375" s="32" t="s">
        <v>11014</v>
      </c>
      <c r="I1375" s="28" t="s">
        <v>116</v>
      </c>
      <c r="J1375" s="32" t="s">
        <v>147</v>
      </c>
      <c r="K1375" s="28" t="s">
        <v>146</v>
      </c>
      <c r="L1375" s="28" t="s">
        <v>89</v>
      </c>
      <c r="M1375" s="34">
        <v>42690</v>
      </c>
      <c r="N1375" s="34"/>
      <c r="O1375" s="28" t="s">
        <v>150</v>
      </c>
      <c r="P1375" s="28" t="s">
        <v>151</v>
      </c>
      <c r="Q1375" s="28" t="s">
        <v>7228</v>
      </c>
      <c r="R1375" s="28" t="s">
        <v>7229</v>
      </c>
      <c r="S1375" s="28"/>
      <c r="T1375" s="28" t="s">
        <v>7230</v>
      </c>
      <c r="U1375" s="28" t="s">
        <v>11335</v>
      </c>
      <c r="V1375" s="28"/>
      <c r="W1375" s="34">
        <v>43613</v>
      </c>
      <c r="X1375" s="34">
        <v>43643</v>
      </c>
      <c r="Y1375" s="36">
        <v>1033089</v>
      </c>
      <c r="Z1375" s="36"/>
      <c r="AA1375" s="34"/>
      <c r="AB1375" s="32"/>
      <c r="AC1375" s="36"/>
      <c r="AD1375" s="36"/>
      <c r="AE1375" s="28" t="s">
        <v>95</v>
      </c>
      <c r="AF1375" s="40">
        <f t="shared" si="0"/>
        <v>28</v>
      </c>
      <c r="AG1375" s="40">
        <f t="shared" si="1"/>
        <v>5</v>
      </c>
      <c r="AH1375" s="40" t="str">
        <f t="shared" si="2"/>
        <v>569151631285</v>
      </c>
      <c r="AI1375" s="44" t="str">
        <f t="shared" si="3"/>
        <v/>
      </c>
      <c r="AJ1375" s="47" t="str">
        <f>IF(AD1375&lt;10000,IFERROR(VLOOKUP(AH1375,'BK06'!$X$9:$Y$1196,2,0),""),AD1375)</f>
        <v/>
      </c>
      <c r="AK1375" s="49" t="str">
        <f>IFERROR(VLOOKUP(AH1375,'BK06'!$X$9:$Z$1164,3,0),"")</f>
        <v/>
      </c>
      <c r="AL1375" s="40"/>
      <c r="AM1375" s="51" t="str">
        <f t="shared" si="20"/>
        <v>QK co HDBH so 569151631 can phai dong phi 1033089d vao ngay 28/5. Vui long lien he TVV de duoc ho tro thu phi!</v>
      </c>
      <c r="AN1375" s="54" t="str">
        <f t="shared" si="19"/>
        <v>096920456001694672666</v>
      </c>
    </row>
    <row r="1376" spans="1:40" ht="13.5" customHeight="1">
      <c r="A1376" s="25">
        <v>1371</v>
      </c>
      <c r="B1376" s="28" t="s">
        <v>74</v>
      </c>
      <c r="C1376" s="28"/>
      <c r="D1376" s="32" t="s">
        <v>11012</v>
      </c>
      <c r="E1376" s="28" t="s">
        <v>114</v>
      </c>
      <c r="F1376" s="32" t="s">
        <v>11013</v>
      </c>
      <c r="G1376" s="28" t="s">
        <v>115</v>
      </c>
      <c r="H1376" s="32" t="s">
        <v>11014</v>
      </c>
      <c r="I1376" s="28" t="s">
        <v>116</v>
      </c>
      <c r="J1376" s="32" t="s">
        <v>147</v>
      </c>
      <c r="K1376" s="28" t="s">
        <v>146</v>
      </c>
      <c r="L1376" s="28" t="s">
        <v>89</v>
      </c>
      <c r="M1376" s="34">
        <v>42690</v>
      </c>
      <c r="N1376" s="34"/>
      <c r="O1376" s="28" t="s">
        <v>287</v>
      </c>
      <c r="P1376" s="28" t="s">
        <v>288</v>
      </c>
      <c r="Q1376" s="28" t="s">
        <v>4328</v>
      </c>
      <c r="R1376" s="28" t="s">
        <v>11137</v>
      </c>
      <c r="S1376" s="28"/>
      <c r="T1376" s="28" t="s">
        <v>11138</v>
      </c>
      <c r="U1376" s="28" t="s">
        <v>11336</v>
      </c>
      <c r="V1376" s="28"/>
      <c r="W1376" s="34">
        <v>43615</v>
      </c>
      <c r="X1376" s="34">
        <v>43645</v>
      </c>
      <c r="Y1376" s="36">
        <v>1000000</v>
      </c>
      <c r="Z1376" s="36"/>
      <c r="AA1376" s="34"/>
      <c r="AB1376" s="32"/>
      <c r="AC1376" s="36"/>
      <c r="AD1376" s="36"/>
      <c r="AE1376" s="28" t="s">
        <v>95</v>
      </c>
      <c r="AF1376" s="40">
        <f t="shared" si="0"/>
        <v>30</v>
      </c>
      <c r="AG1376" s="40">
        <f t="shared" si="1"/>
        <v>5</v>
      </c>
      <c r="AH1376" s="40" t="str">
        <f t="shared" si="2"/>
        <v>568917896305</v>
      </c>
      <c r="AI1376" s="44" t="str">
        <f t="shared" si="3"/>
        <v/>
      </c>
      <c r="AJ1376" s="47" t="str">
        <f>IF(AD1376&lt;10000,IFERROR(VLOOKUP(AH1376,'BK06'!$X$9:$Y$1196,2,0),""),AD1376)</f>
        <v/>
      </c>
      <c r="AK1376" s="49" t="str">
        <f>IFERROR(VLOOKUP(AH1376,'BK06'!$X$9:$Z$1164,3,0),"")</f>
        <v/>
      </c>
      <c r="AL1376" s="40"/>
      <c r="AM1376" s="51" t="str">
        <f t="shared" si="20"/>
        <v>QK co HDBH so 568917896 can phai dong phi 1000000d vao ngay 30/5. Vui long lien he TVV de duoc ho tro thu phi!</v>
      </c>
      <c r="AN1376" s="54" t="str">
        <f t="shared" si="19"/>
        <v>0169204363501698579430</v>
      </c>
    </row>
    <row r="1377" spans="1:40" ht="13.5" customHeight="1">
      <c r="A1377" s="25">
        <v>1372</v>
      </c>
      <c r="B1377" s="28" t="s">
        <v>74</v>
      </c>
      <c r="C1377" s="28"/>
      <c r="D1377" s="32" t="s">
        <v>11012</v>
      </c>
      <c r="E1377" s="28" t="s">
        <v>114</v>
      </c>
      <c r="F1377" s="32" t="s">
        <v>11013</v>
      </c>
      <c r="G1377" s="28" t="s">
        <v>115</v>
      </c>
      <c r="H1377" s="32" t="s">
        <v>11014</v>
      </c>
      <c r="I1377" s="28" t="s">
        <v>116</v>
      </c>
      <c r="J1377" s="32" t="s">
        <v>147</v>
      </c>
      <c r="K1377" s="28" t="s">
        <v>146</v>
      </c>
      <c r="L1377" s="28" t="s">
        <v>89</v>
      </c>
      <c r="M1377" s="34">
        <v>42690</v>
      </c>
      <c r="N1377" s="34"/>
      <c r="O1377" s="28" t="s">
        <v>11337</v>
      </c>
      <c r="P1377" s="28" t="s">
        <v>11338</v>
      </c>
      <c r="Q1377" s="28" t="s">
        <v>11339</v>
      </c>
      <c r="R1377" s="28"/>
      <c r="S1377" s="28"/>
      <c r="T1377" s="28" t="s">
        <v>11340</v>
      </c>
      <c r="U1377" s="28" t="s">
        <v>11341</v>
      </c>
      <c r="V1377" s="28"/>
      <c r="W1377" s="34">
        <v>43615</v>
      </c>
      <c r="X1377" s="34">
        <v>43798</v>
      </c>
      <c r="Y1377" s="36">
        <v>3000000</v>
      </c>
      <c r="Z1377" s="36"/>
      <c r="AA1377" s="34"/>
      <c r="AB1377" s="32"/>
      <c r="AC1377" s="36"/>
      <c r="AD1377" s="36"/>
      <c r="AE1377" s="28" t="s">
        <v>95</v>
      </c>
      <c r="AF1377" s="40">
        <f t="shared" si="0"/>
        <v>30</v>
      </c>
      <c r="AG1377" s="40">
        <f t="shared" si="1"/>
        <v>5</v>
      </c>
      <c r="AH1377" s="40" t="str">
        <f t="shared" si="2"/>
        <v>568917861305</v>
      </c>
      <c r="AI1377" s="44" t="str">
        <f t="shared" si="3"/>
        <v/>
      </c>
      <c r="AJ1377" s="47" t="str">
        <f>IF(AD1377&lt;10000,IFERROR(VLOOKUP(AH1377,'BK06'!$X$9:$Y$1196,2,0),""),AD1377)</f>
        <v/>
      </c>
      <c r="AK1377" s="49" t="str">
        <f>IFERROR(VLOOKUP(AH1377,'BK06'!$X$9:$Z$1164,3,0),"")</f>
        <v/>
      </c>
      <c r="AL1377" s="40"/>
      <c r="AM1377" s="51" t="str">
        <f t="shared" si="20"/>
        <v>QK co HDBH so 568917861 can phai dong phi 3000000d vao ngay 30/5. Vui long lien he TVV de duoc ho tro thu phi!</v>
      </c>
      <c r="AN1377" s="54" t="str">
        <f t="shared" si="19"/>
        <v>01653401190</v>
      </c>
    </row>
    <row r="1378" spans="1:40" ht="13.5" customHeight="1">
      <c r="A1378" s="25">
        <v>1373</v>
      </c>
      <c r="B1378" s="28" t="s">
        <v>74</v>
      </c>
      <c r="C1378" s="28"/>
      <c r="D1378" s="32" t="s">
        <v>11012</v>
      </c>
      <c r="E1378" s="28" t="s">
        <v>114</v>
      </c>
      <c r="F1378" s="32" t="s">
        <v>11013</v>
      </c>
      <c r="G1378" s="28" t="s">
        <v>115</v>
      </c>
      <c r="H1378" s="32" t="s">
        <v>11014</v>
      </c>
      <c r="I1378" s="28" t="s">
        <v>116</v>
      </c>
      <c r="J1378" s="32" t="s">
        <v>904</v>
      </c>
      <c r="K1378" s="28" t="s">
        <v>903</v>
      </c>
      <c r="L1378" s="28" t="s">
        <v>89</v>
      </c>
      <c r="M1378" s="34">
        <v>42690</v>
      </c>
      <c r="N1378" s="34"/>
      <c r="O1378" s="28" t="s">
        <v>11342</v>
      </c>
      <c r="P1378" s="28" t="s">
        <v>11343</v>
      </c>
      <c r="Q1378" s="28" t="s">
        <v>9598</v>
      </c>
      <c r="R1378" s="28"/>
      <c r="S1378" s="28"/>
      <c r="T1378" s="28" t="s">
        <v>11344</v>
      </c>
      <c r="U1378" s="28" t="s">
        <v>11345</v>
      </c>
      <c r="V1378" s="28"/>
      <c r="W1378" s="34">
        <v>43597</v>
      </c>
      <c r="X1378" s="34">
        <v>43688</v>
      </c>
      <c r="Y1378" s="36">
        <v>2500000</v>
      </c>
      <c r="Z1378" s="36"/>
      <c r="AA1378" s="34"/>
      <c r="AB1378" s="32"/>
      <c r="AC1378" s="36">
        <v>2500000</v>
      </c>
      <c r="AD1378" s="36"/>
      <c r="AE1378" s="28" t="s">
        <v>95</v>
      </c>
      <c r="AF1378" s="40">
        <f t="shared" si="0"/>
        <v>12</v>
      </c>
      <c r="AG1378" s="40">
        <f t="shared" si="1"/>
        <v>5</v>
      </c>
      <c r="AH1378" s="40" t="str">
        <f t="shared" si="2"/>
        <v>569197644125</v>
      </c>
      <c r="AI1378" s="44">
        <f t="shared" si="3"/>
        <v>2500000</v>
      </c>
      <c r="AJ1378" s="47" t="str">
        <f>IF(AD1378&lt;10000,IFERROR(VLOOKUP(AH1378,'BK06'!$X$9:$Y$1196,2,0),""),AD1378)</f>
        <v/>
      </c>
      <c r="AK1378" s="49" t="str">
        <f>IFERROR(VLOOKUP(AH1378,'BK06'!$X$9:$Z$1164,3,0),"")</f>
        <v/>
      </c>
      <c r="AL1378" s="40"/>
      <c r="AM1378" s="51" t="str">
        <f t="shared" si="20"/>
        <v>QK co HDBH so 569197644 can phai dong phi 2500000d vao ngay 12/5. Vui long lien he TVV de duoc ho tro thu phi!</v>
      </c>
      <c r="AN1378" s="54" t="str">
        <f t="shared" si="19"/>
        <v>01658715188</v>
      </c>
    </row>
    <row r="1379" spans="1:40" ht="13.5" customHeight="1">
      <c r="A1379" s="25">
        <v>1374</v>
      </c>
      <c r="B1379" s="28" t="s">
        <v>74</v>
      </c>
      <c r="C1379" s="28"/>
      <c r="D1379" s="32" t="s">
        <v>11012</v>
      </c>
      <c r="E1379" s="28" t="s">
        <v>114</v>
      </c>
      <c r="F1379" s="32" t="s">
        <v>11013</v>
      </c>
      <c r="G1379" s="28" t="s">
        <v>115</v>
      </c>
      <c r="H1379" s="32" t="s">
        <v>11014</v>
      </c>
      <c r="I1379" s="28" t="s">
        <v>116</v>
      </c>
      <c r="J1379" s="32" t="s">
        <v>904</v>
      </c>
      <c r="K1379" s="28" t="s">
        <v>903</v>
      </c>
      <c r="L1379" s="28" t="s">
        <v>89</v>
      </c>
      <c r="M1379" s="34">
        <v>42690</v>
      </c>
      <c r="N1379" s="34"/>
      <c r="O1379" s="28" t="s">
        <v>910</v>
      </c>
      <c r="P1379" s="28" t="s">
        <v>911</v>
      </c>
      <c r="Q1379" s="28" t="s">
        <v>11346</v>
      </c>
      <c r="R1379" s="28" t="s">
        <v>11347</v>
      </c>
      <c r="S1379" s="28"/>
      <c r="T1379" s="28"/>
      <c r="U1379" s="28" t="s">
        <v>906</v>
      </c>
      <c r="V1379" s="28" t="s">
        <v>906</v>
      </c>
      <c r="W1379" s="34">
        <v>43614</v>
      </c>
      <c r="X1379" s="34">
        <v>43797</v>
      </c>
      <c r="Y1379" s="36">
        <v>3049600</v>
      </c>
      <c r="Z1379" s="36">
        <v>3049600</v>
      </c>
      <c r="AA1379" s="34">
        <v>43598</v>
      </c>
      <c r="AB1379" s="32"/>
      <c r="AC1379" s="36">
        <v>3049600</v>
      </c>
      <c r="AD1379" s="36"/>
      <c r="AE1379" s="28" t="s">
        <v>180</v>
      </c>
      <c r="AF1379" s="40">
        <f t="shared" si="0"/>
        <v>29</v>
      </c>
      <c r="AG1379" s="40">
        <f t="shared" si="1"/>
        <v>5</v>
      </c>
      <c r="AH1379" s="40" t="str">
        <f t="shared" si="2"/>
        <v>05701800036637295</v>
      </c>
      <c r="AI1379" s="44">
        <f t="shared" si="3"/>
        <v>3049600</v>
      </c>
      <c r="AJ1379" s="47">
        <f>IF(AD1379&lt;10000,IFERROR(VLOOKUP(AH1379,'BK06'!$X$9:$Y$1196,2,0),""),AD1379)</f>
        <v>3049600</v>
      </c>
      <c r="AK1379" s="49" t="str">
        <f>IFERROR(VLOOKUP(AH1379,'BK06'!$X$9:$Z$1164,3,0),"")</f>
        <v>AC/018P-0349817</v>
      </c>
      <c r="AL1379" s="40"/>
      <c r="AM1379" s="51" t="str">
        <f t="shared" si="20"/>
        <v>QK co HDBH so 05701800036637 can phai dong phi 3049600d vao ngay 29/5. Vui long lien he TVV de duoc ho tro thu phi!</v>
      </c>
      <c r="AN1379" s="54" t="str">
        <f t="shared" si="19"/>
        <v>0988103640</v>
      </c>
    </row>
    <row r="1380" spans="1:40" ht="13.5" customHeight="1">
      <c r="A1380" s="25">
        <v>1375</v>
      </c>
      <c r="B1380" s="28" t="s">
        <v>74</v>
      </c>
      <c r="C1380" s="28"/>
      <c r="D1380" s="32" t="s">
        <v>11012</v>
      </c>
      <c r="E1380" s="28" t="s">
        <v>114</v>
      </c>
      <c r="F1380" s="32" t="s">
        <v>11013</v>
      </c>
      <c r="G1380" s="28" t="s">
        <v>115</v>
      </c>
      <c r="H1380" s="32" t="s">
        <v>11014</v>
      </c>
      <c r="I1380" s="28" t="s">
        <v>116</v>
      </c>
      <c r="J1380" s="32" t="s">
        <v>297</v>
      </c>
      <c r="K1380" s="28" t="s">
        <v>296</v>
      </c>
      <c r="L1380" s="28" t="s">
        <v>89</v>
      </c>
      <c r="M1380" s="34">
        <v>42718</v>
      </c>
      <c r="N1380" s="34"/>
      <c r="O1380" s="28" t="s">
        <v>300</v>
      </c>
      <c r="P1380" s="28" t="s">
        <v>301</v>
      </c>
      <c r="Q1380" s="28" t="s">
        <v>11348</v>
      </c>
      <c r="R1380" s="28"/>
      <c r="S1380" s="28"/>
      <c r="T1380" s="28" t="s">
        <v>11349</v>
      </c>
      <c r="U1380" s="28" t="s">
        <v>299</v>
      </c>
      <c r="V1380" s="28"/>
      <c r="W1380" s="34">
        <v>43569</v>
      </c>
      <c r="X1380" s="34">
        <v>43934</v>
      </c>
      <c r="Y1380" s="36">
        <v>12000000</v>
      </c>
      <c r="Z1380" s="36">
        <v>12000000</v>
      </c>
      <c r="AA1380" s="34">
        <v>43591</v>
      </c>
      <c r="AB1380" s="32"/>
      <c r="AC1380" s="36">
        <v>12000000</v>
      </c>
      <c r="AD1380" s="36"/>
      <c r="AE1380" s="28" t="s">
        <v>95</v>
      </c>
      <c r="AF1380" s="40">
        <f t="shared" si="0"/>
        <v>14</v>
      </c>
      <c r="AG1380" s="40">
        <f t="shared" si="1"/>
        <v>4</v>
      </c>
      <c r="AH1380" s="40" t="str">
        <f t="shared" si="2"/>
        <v>569222534144</v>
      </c>
      <c r="AI1380" s="44">
        <f t="shared" si="3"/>
        <v>12000000</v>
      </c>
      <c r="AJ1380" s="47">
        <f>IF(AD1380&lt;10000,IFERROR(VLOOKUP(AH1380,'BK06'!$X$9:$Y$1196,2,0),""),AD1380)</f>
        <v>12000000</v>
      </c>
      <c r="AK1380" s="49" t="str">
        <f>IFERROR(VLOOKUP(AH1380,'BK06'!$X$9:$Z$1164,3,0),"")</f>
        <v>AC/018P-0348632</v>
      </c>
      <c r="AL1380" s="40"/>
      <c r="AM1380" s="51" t="str">
        <f t="shared" si="20"/>
        <v>QK co HDBH so 569222534 can phai dong phi 12000000d vao ngay 14/4. Vui long lien he TVV de duoc ho tro thu phi!</v>
      </c>
      <c r="AN1380" s="54" t="str">
        <f t="shared" si="19"/>
        <v>0982516277</v>
      </c>
    </row>
    <row r="1381" spans="1:40" ht="13.5" customHeight="1">
      <c r="A1381" s="25">
        <v>1376</v>
      </c>
      <c r="B1381" s="28" t="s">
        <v>74</v>
      </c>
      <c r="C1381" s="28"/>
      <c r="D1381" s="32" t="s">
        <v>11012</v>
      </c>
      <c r="E1381" s="28" t="s">
        <v>114</v>
      </c>
      <c r="F1381" s="32" t="s">
        <v>11013</v>
      </c>
      <c r="G1381" s="28" t="s">
        <v>115</v>
      </c>
      <c r="H1381" s="32" t="s">
        <v>11014</v>
      </c>
      <c r="I1381" s="28" t="s">
        <v>116</v>
      </c>
      <c r="J1381" s="32" t="s">
        <v>297</v>
      </c>
      <c r="K1381" s="28" t="s">
        <v>296</v>
      </c>
      <c r="L1381" s="28" t="s">
        <v>89</v>
      </c>
      <c r="M1381" s="34">
        <v>42718</v>
      </c>
      <c r="N1381" s="34"/>
      <c r="O1381" s="28" t="s">
        <v>307</v>
      </c>
      <c r="P1381" s="28" t="s">
        <v>308</v>
      </c>
      <c r="Q1381" s="28" t="s">
        <v>9902</v>
      </c>
      <c r="R1381" s="28"/>
      <c r="S1381" s="28"/>
      <c r="T1381" s="28" t="s">
        <v>11349</v>
      </c>
      <c r="U1381" s="28" t="s">
        <v>306</v>
      </c>
      <c r="V1381" s="28"/>
      <c r="W1381" s="34">
        <v>43573</v>
      </c>
      <c r="X1381" s="34">
        <v>43938</v>
      </c>
      <c r="Y1381" s="36">
        <v>12000000</v>
      </c>
      <c r="Z1381" s="36">
        <v>12000000</v>
      </c>
      <c r="AA1381" s="34">
        <v>43591</v>
      </c>
      <c r="AB1381" s="32"/>
      <c r="AC1381" s="36">
        <v>12000000</v>
      </c>
      <c r="AD1381" s="36"/>
      <c r="AE1381" s="28" t="s">
        <v>95</v>
      </c>
      <c r="AF1381" s="40">
        <f t="shared" si="0"/>
        <v>18</v>
      </c>
      <c r="AG1381" s="40">
        <f t="shared" si="1"/>
        <v>4</v>
      </c>
      <c r="AH1381" s="40" t="str">
        <f t="shared" si="2"/>
        <v>569226768184</v>
      </c>
      <c r="AI1381" s="44">
        <f t="shared" si="3"/>
        <v>12000000</v>
      </c>
      <c r="AJ1381" s="47">
        <f>IF(AD1381&lt;10000,IFERROR(VLOOKUP(AH1381,'BK06'!$X$9:$Y$1196,2,0),""),AD1381)</f>
        <v>12000000</v>
      </c>
      <c r="AK1381" s="49" t="str">
        <f>IFERROR(VLOOKUP(AH1381,'BK06'!$X$9:$Z$1164,3,0),"")</f>
        <v>AC/018P-0348633</v>
      </c>
      <c r="AL1381" s="40"/>
      <c r="AM1381" s="51" t="str">
        <f t="shared" si="20"/>
        <v>QK co HDBH so 569226768 can phai dong phi 12000000d vao ngay 18/4. Vui long lien he TVV de duoc ho tro thu phi!</v>
      </c>
      <c r="AN1381" s="54" t="str">
        <f t="shared" si="19"/>
        <v>0982516277</v>
      </c>
    </row>
    <row r="1382" spans="1:40" ht="13.5" customHeight="1">
      <c r="A1382" s="25">
        <v>1377</v>
      </c>
      <c r="B1382" s="28" t="s">
        <v>74</v>
      </c>
      <c r="C1382" s="28"/>
      <c r="D1382" s="32" t="s">
        <v>11012</v>
      </c>
      <c r="E1382" s="28" t="s">
        <v>114</v>
      </c>
      <c r="F1382" s="32" t="s">
        <v>11013</v>
      </c>
      <c r="G1382" s="28" t="s">
        <v>115</v>
      </c>
      <c r="H1382" s="32" t="s">
        <v>11014</v>
      </c>
      <c r="I1382" s="28" t="s">
        <v>116</v>
      </c>
      <c r="J1382" s="32" t="s">
        <v>297</v>
      </c>
      <c r="K1382" s="28" t="s">
        <v>296</v>
      </c>
      <c r="L1382" s="28" t="s">
        <v>89</v>
      </c>
      <c r="M1382" s="34">
        <v>42718</v>
      </c>
      <c r="N1382" s="34"/>
      <c r="O1382" s="28" t="s">
        <v>11350</v>
      </c>
      <c r="P1382" s="28" t="s">
        <v>11351</v>
      </c>
      <c r="Q1382" s="28" t="s">
        <v>11352</v>
      </c>
      <c r="R1382" s="28"/>
      <c r="S1382" s="28"/>
      <c r="T1382" s="28" t="s">
        <v>11353</v>
      </c>
      <c r="U1382" s="28" t="s">
        <v>11354</v>
      </c>
      <c r="V1382" s="28"/>
      <c r="W1382" s="34">
        <v>43583</v>
      </c>
      <c r="X1382" s="34">
        <v>43948</v>
      </c>
      <c r="Y1382" s="36">
        <v>10022640</v>
      </c>
      <c r="Z1382" s="36"/>
      <c r="AA1382" s="34"/>
      <c r="AB1382" s="32"/>
      <c r="AC1382" s="36">
        <v>10022640</v>
      </c>
      <c r="AD1382" s="36"/>
      <c r="AE1382" s="28" t="s">
        <v>95</v>
      </c>
      <c r="AF1382" s="40">
        <f t="shared" si="0"/>
        <v>28</v>
      </c>
      <c r="AG1382" s="40">
        <f t="shared" si="1"/>
        <v>4</v>
      </c>
      <c r="AH1382" s="40" t="str">
        <f t="shared" si="2"/>
        <v>569020401284</v>
      </c>
      <c r="AI1382" s="44">
        <f t="shared" si="3"/>
        <v>10022640</v>
      </c>
      <c r="AJ1382" s="47" t="str">
        <f>IF(AD1382&lt;10000,IFERROR(VLOOKUP(AH1382,'BK06'!$X$9:$Y$1196,2,0),""),AD1382)</f>
        <v/>
      </c>
      <c r="AK1382" s="49" t="str">
        <f>IFERROR(VLOOKUP(AH1382,'BK06'!$X$9:$Z$1164,3,0),"")</f>
        <v/>
      </c>
      <c r="AL1382" s="40"/>
      <c r="AM1382" s="51" t="str">
        <f t="shared" si="20"/>
        <v>QK co HDBH so 569020401 can phai dong phi 10022640d vao ngay 28/4. Vui long lien he TVV de duoc ho tro thu phi!</v>
      </c>
      <c r="AN1382" s="54" t="str">
        <f t="shared" si="19"/>
        <v>0986442894</v>
      </c>
    </row>
    <row r="1383" spans="1:40" ht="13.5" customHeight="1">
      <c r="A1383" s="25">
        <v>1378</v>
      </c>
      <c r="B1383" s="28" t="s">
        <v>74</v>
      </c>
      <c r="C1383" s="28"/>
      <c r="D1383" s="32" t="s">
        <v>11012</v>
      </c>
      <c r="E1383" s="28" t="s">
        <v>114</v>
      </c>
      <c r="F1383" s="32" t="s">
        <v>11013</v>
      </c>
      <c r="G1383" s="28" t="s">
        <v>115</v>
      </c>
      <c r="H1383" s="32" t="s">
        <v>11014</v>
      </c>
      <c r="I1383" s="28" t="s">
        <v>116</v>
      </c>
      <c r="J1383" s="32" t="s">
        <v>4821</v>
      </c>
      <c r="K1383" s="28" t="s">
        <v>4822</v>
      </c>
      <c r="L1383" s="28" t="s">
        <v>89</v>
      </c>
      <c r="M1383" s="34">
        <v>42718</v>
      </c>
      <c r="N1383" s="34"/>
      <c r="O1383" s="28" t="s">
        <v>11355</v>
      </c>
      <c r="P1383" s="28" t="s">
        <v>11356</v>
      </c>
      <c r="Q1383" s="28" t="s">
        <v>9665</v>
      </c>
      <c r="R1383" s="28"/>
      <c r="S1383" s="28"/>
      <c r="T1383" s="28" t="s">
        <v>11357</v>
      </c>
      <c r="U1383" s="28" t="s">
        <v>11358</v>
      </c>
      <c r="V1383" s="28"/>
      <c r="W1383" s="34">
        <v>43595</v>
      </c>
      <c r="X1383" s="34">
        <v>43778</v>
      </c>
      <c r="Y1383" s="36">
        <v>1595777</v>
      </c>
      <c r="Z1383" s="36"/>
      <c r="AA1383" s="34"/>
      <c r="AB1383" s="32"/>
      <c r="AC1383" s="36">
        <v>1595777</v>
      </c>
      <c r="AD1383" s="36"/>
      <c r="AE1383" s="28" t="s">
        <v>95</v>
      </c>
      <c r="AF1383" s="40">
        <f t="shared" si="0"/>
        <v>10</v>
      </c>
      <c r="AG1383" s="40">
        <f t="shared" si="1"/>
        <v>5</v>
      </c>
      <c r="AH1383" s="40" t="str">
        <f t="shared" si="2"/>
        <v>569028613105</v>
      </c>
      <c r="AI1383" s="44">
        <f t="shared" si="3"/>
        <v>1595777</v>
      </c>
      <c r="AJ1383" s="47" t="str">
        <f>IF(AD1383&lt;10000,IFERROR(VLOOKUP(AH1383,'BK06'!$X$9:$Y$1196,2,0),""),AD1383)</f>
        <v/>
      </c>
      <c r="AK1383" s="49" t="str">
        <f>IFERROR(VLOOKUP(AH1383,'BK06'!$X$9:$Z$1164,3,0),"")</f>
        <v/>
      </c>
      <c r="AL1383" s="40"/>
      <c r="AM1383" s="51" t="str">
        <f t="shared" si="20"/>
        <v>QK co HDBH so 569028613 can phai dong phi 1595777d vao ngay 10/5. Vui long lien he TVV de duoc ho tro thu phi!</v>
      </c>
      <c r="AN1383" s="54" t="str">
        <f t="shared" si="19"/>
        <v>0985781915</v>
      </c>
    </row>
    <row r="1384" spans="1:40" ht="13.5" customHeight="1">
      <c r="A1384" s="25">
        <v>1379</v>
      </c>
      <c r="B1384" s="28" t="s">
        <v>74</v>
      </c>
      <c r="C1384" s="28"/>
      <c r="D1384" s="32" t="s">
        <v>11012</v>
      </c>
      <c r="E1384" s="28" t="s">
        <v>114</v>
      </c>
      <c r="F1384" s="32" t="s">
        <v>11013</v>
      </c>
      <c r="G1384" s="28" t="s">
        <v>115</v>
      </c>
      <c r="H1384" s="32" t="s">
        <v>11014</v>
      </c>
      <c r="I1384" s="28" t="s">
        <v>116</v>
      </c>
      <c r="J1384" s="32" t="s">
        <v>4821</v>
      </c>
      <c r="K1384" s="28" t="s">
        <v>4822</v>
      </c>
      <c r="L1384" s="28" t="s">
        <v>89</v>
      </c>
      <c r="M1384" s="34">
        <v>42718</v>
      </c>
      <c r="N1384" s="34"/>
      <c r="O1384" s="28" t="s">
        <v>11359</v>
      </c>
      <c r="P1384" s="28" t="s">
        <v>11360</v>
      </c>
      <c r="Q1384" s="28" t="s">
        <v>11361</v>
      </c>
      <c r="R1384" s="28"/>
      <c r="S1384" s="28"/>
      <c r="T1384" s="28" t="s">
        <v>11362</v>
      </c>
      <c r="U1384" s="28" t="s">
        <v>11363</v>
      </c>
      <c r="V1384" s="28"/>
      <c r="W1384" s="34">
        <v>43610</v>
      </c>
      <c r="X1384" s="34">
        <v>43975</v>
      </c>
      <c r="Y1384" s="36">
        <v>5056600</v>
      </c>
      <c r="Z1384" s="36"/>
      <c r="AA1384" s="34"/>
      <c r="AB1384" s="32"/>
      <c r="AC1384" s="36"/>
      <c r="AD1384" s="36"/>
      <c r="AE1384" s="28" t="s">
        <v>95</v>
      </c>
      <c r="AF1384" s="40">
        <f t="shared" si="0"/>
        <v>25</v>
      </c>
      <c r="AG1384" s="40">
        <f t="shared" si="1"/>
        <v>5</v>
      </c>
      <c r="AH1384" s="40" t="str">
        <f t="shared" si="2"/>
        <v>569037282255</v>
      </c>
      <c r="AI1384" s="44" t="str">
        <f t="shared" si="3"/>
        <v/>
      </c>
      <c r="AJ1384" s="47" t="str">
        <f>IF(AD1384&lt;10000,IFERROR(VLOOKUP(AH1384,'BK06'!$X$9:$Y$1196,2,0),""),AD1384)</f>
        <v/>
      </c>
      <c r="AK1384" s="49" t="str">
        <f>IFERROR(VLOOKUP(AH1384,'BK06'!$X$9:$Z$1164,3,0),"")</f>
        <v/>
      </c>
      <c r="AL1384" s="40"/>
      <c r="AM1384" s="51" t="str">
        <f t="shared" si="20"/>
        <v>QK co HDBH so 569037282 can phai dong phi 5056600d vao ngay 25/5. Vui long lien he TVV de duoc ho tro thu phi!</v>
      </c>
      <c r="AN1384" s="54" t="str">
        <f t="shared" si="19"/>
        <v>01684392665</v>
      </c>
    </row>
    <row r="1385" spans="1:40" ht="13.5" customHeight="1">
      <c r="A1385" s="25">
        <v>1380</v>
      </c>
      <c r="B1385" s="28" t="s">
        <v>74</v>
      </c>
      <c r="C1385" s="28"/>
      <c r="D1385" s="32" t="s">
        <v>11012</v>
      </c>
      <c r="E1385" s="28" t="s">
        <v>114</v>
      </c>
      <c r="F1385" s="32" t="s">
        <v>11013</v>
      </c>
      <c r="G1385" s="28" t="s">
        <v>115</v>
      </c>
      <c r="H1385" s="32" t="s">
        <v>11014</v>
      </c>
      <c r="I1385" s="28" t="s">
        <v>116</v>
      </c>
      <c r="J1385" s="32" t="s">
        <v>916</v>
      </c>
      <c r="K1385" s="28" t="s">
        <v>915</v>
      </c>
      <c r="L1385" s="28" t="s">
        <v>89</v>
      </c>
      <c r="M1385" s="34">
        <v>42781</v>
      </c>
      <c r="N1385" s="34"/>
      <c r="O1385" s="28" t="s">
        <v>919</v>
      </c>
      <c r="P1385" s="28" t="s">
        <v>920</v>
      </c>
      <c r="Q1385" s="28" t="s">
        <v>11364</v>
      </c>
      <c r="R1385" s="28"/>
      <c r="S1385" s="28"/>
      <c r="T1385" s="28" t="s">
        <v>11365</v>
      </c>
      <c r="U1385" s="28" t="s">
        <v>918</v>
      </c>
      <c r="V1385" s="28"/>
      <c r="W1385" s="34">
        <v>43616</v>
      </c>
      <c r="X1385" s="34">
        <v>43981</v>
      </c>
      <c r="Y1385" s="36">
        <v>6000000</v>
      </c>
      <c r="Z1385" s="36">
        <v>6000000</v>
      </c>
      <c r="AA1385" s="34">
        <v>43605</v>
      </c>
      <c r="AB1385" s="32"/>
      <c r="AC1385" s="36">
        <v>6000000</v>
      </c>
      <c r="AD1385" s="36"/>
      <c r="AE1385" s="28" t="s">
        <v>95</v>
      </c>
      <c r="AF1385" s="40">
        <f t="shared" si="0"/>
        <v>31</v>
      </c>
      <c r="AG1385" s="40">
        <f t="shared" si="1"/>
        <v>5</v>
      </c>
      <c r="AH1385" s="40" t="str">
        <f t="shared" si="2"/>
        <v>569041289315</v>
      </c>
      <c r="AI1385" s="44">
        <f t="shared" si="3"/>
        <v>6000000</v>
      </c>
      <c r="AJ1385" s="47">
        <f>IF(AD1385&lt;10000,IFERROR(VLOOKUP(AH1385,'BK06'!$X$9:$Y$1196,2,0),""),AD1385)</f>
        <v>6000000</v>
      </c>
      <c r="AK1385" s="49" t="str">
        <f>IFERROR(VLOOKUP(AH1385,'BK06'!$X$9:$Z$1164,3,0),"")</f>
        <v>AC/018P-0349820</v>
      </c>
      <c r="AL1385" s="40"/>
      <c r="AM1385" s="51" t="str">
        <f t="shared" si="20"/>
        <v>QK co HDBH so 569041289 can phai dong phi 6000000d vao ngay 31/5. Vui long lien he TVV de duoc ho tro thu phi!</v>
      </c>
      <c r="AN1385" s="54" t="str">
        <f t="shared" si="19"/>
        <v>0985143008</v>
      </c>
    </row>
    <row r="1386" spans="1:40" ht="13.5" customHeight="1">
      <c r="A1386" s="25">
        <v>1381</v>
      </c>
      <c r="B1386" s="28" t="s">
        <v>74</v>
      </c>
      <c r="C1386" s="28"/>
      <c r="D1386" s="32" t="s">
        <v>11012</v>
      </c>
      <c r="E1386" s="28" t="s">
        <v>114</v>
      </c>
      <c r="F1386" s="32" t="s">
        <v>11013</v>
      </c>
      <c r="G1386" s="28" t="s">
        <v>115</v>
      </c>
      <c r="H1386" s="32" t="s">
        <v>11014</v>
      </c>
      <c r="I1386" s="28" t="s">
        <v>116</v>
      </c>
      <c r="J1386" s="32" t="s">
        <v>916</v>
      </c>
      <c r="K1386" s="28" t="s">
        <v>915</v>
      </c>
      <c r="L1386" s="28" t="s">
        <v>89</v>
      </c>
      <c r="M1386" s="34">
        <v>42781</v>
      </c>
      <c r="N1386" s="34"/>
      <c r="O1386" s="28" t="s">
        <v>929</v>
      </c>
      <c r="P1386" s="28" t="s">
        <v>915</v>
      </c>
      <c r="Q1386" s="28" t="s">
        <v>11366</v>
      </c>
      <c r="R1386" s="28" t="s">
        <v>8803</v>
      </c>
      <c r="S1386" s="28"/>
      <c r="T1386" s="28"/>
      <c r="U1386" s="28" t="s">
        <v>928</v>
      </c>
      <c r="V1386" s="28"/>
      <c r="W1386" s="34">
        <v>43616</v>
      </c>
      <c r="X1386" s="34">
        <v>43981</v>
      </c>
      <c r="Y1386" s="36">
        <v>6000000</v>
      </c>
      <c r="Z1386" s="36">
        <v>6000000</v>
      </c>
      <c r="AA1386" s="34">
        <v>43605</v>
      </c>
      <c r="AB1386" s="32"/>
      <c r="AC1386" s="36">
        <v>6000000</v>
      </c>
      <c r="AD1386" s="36"/>
      <c r="AE1386" s="28" t="s">
        <v>95</v>
      </c>
      <c r="AF1386" s="40">
        <f t="shared" si="0"/>
        <v>31</v>
      </c>
      <c r="AG1386" s="40">
        <f t="shared" si="1"/>
        <v>5</v>
      </c>
      <c r="AH1386" s="40" t="str">
        <f t="shared" si="2"/>
        <v>569041780315</v>
      </c>
      <c r="AI1386" s="44">
        <f t="shared" si="3"/>
        <v>6000000</v>
      </c>
      <c r="AJ1386" s="47">
        <f>IF(AD1386&lt;10000,IFERROR(VLOOKUP(AH1386,'BK06'!$X$9:$Y$1196,2,0),""),AD1386)</f>
        <v>6000000</v>
      </c>
      <c r="AK1386" s="49" t="str">
        <f>IFERROR(VLOOKUP(AH1386,'BK06'!$X$9:$Z$1164,3,0),"")</f>
        <v>AC/018P-0349821</v>
      </c>
      <c r="AL1386" s="40"/>
      <c r="AM1386" s="51" t="str">
        <f t="shared" si="20"/>
        <v>QK co HDBH so 569041780 can phai dong phi 6000000d vao ngay 31/5. Vui long lien he TVV de duoc ho tro thu phi!</v>
      </c>
      <c r="AN1386" s="54" t="str">
        <f t="shared" si="19"/>
        <v>0965604196</v>
      </c>
    </row>
    <row r="1387" spans="1:40" ht="13.5" customHeight="1">
      <c r="A1387" s="25">
        <v>1382</v>
      </c>
      <c r="B1387" s="28" t="s">
        <v>74</v>
      </c>
      <c r="C1387" s="28"/>
      <c r="D1387" s="32" t="s">
        <v>11012</v>
      </c>
      <c r="E1387" s="28" t="s">
        <v>114</v>
      </c>
      <c r="F1387" s="32" t="s">
        <v>11013</v>
      </c>
      <c r="G1387" s="28" t="s">
        <v>115</v>
      </c>
      <c r="H1387" s="32" t="s">
        <v>11014</v>
      </c>
      <c r="I1387" s="28" t="s">
        <v>116</v>
      </c>
      <c r="J1387" s="32" t="s">
        <v>932</v>
      </c>
      <c r="K1387" s="28" t="s">
        <v>931</v>
      </c>
      <c r="L1387" s="28" t="s">
        <v>89</v>
      </c>
      <c r="M1387" s="34">
        <v>42781</v>
      </c>
      <c r="N1387" s="34"/>
      <c r="O1387" s="28" t="s">
        <v>940</v>
      </c>
      <c r="P1387" s="28" t="s">
        <v>941</v>
      </c>
      <c r="Q1387" s="28" t="s">
        <v>614</v>
      </c>
      <c r="R1387" s="28"/>
      <c r="S1387" s="28"/>
      <c r="T1387" s="28" t="s">
        <v>11367</v>
      </c>
      <c r="U1387" s="28" t="s">
        <v>939</v>
      </c>
      <c r="V1387" s="28"/>
      <c r="W1387" s="34">
        <v>43607</v>
      </c>
      <c r="X1387" s="34">
        <v>43972</v>
      </c>
      <c r="Y1387" s="36">
        <v>4000000</v>
      </c>
      <c r="Z1387" s="36">
        <v>4000000</v>
      </c>
      <c r="AA1387" s="34">
        <v>43607</v>
      </c>
      <c r="AB1387" s="32"/>
      <c r="AC1387" s="36">
        <v>4000000</v>
      </c>
      <c r="AD1387" s="36"/>
      <c r="AE1387" s="28" t="s">
        <v>95</v>
      </c>
      <c r="AF1387" s="40">
        <f t="shared" si="0"/>
        <v>22</v>
      </c>
      <c r="AG1387" s="40">
        <f t="shared" si="1"/>
        <v>5</v>
      </c>
      <c r="AH1387" s="40" t="str">
        <f t="shared" si="2"/>
        <v>569243384225</v>
      </c>
      <c r="AI1387" s="44">
        <f t="shared" si="3"/>
        <v>4000000</v>
      </c>
      <c r="AJ1387" s="47">
        <f>IF(AD1387&lt;10000,IFERROR(VLOOKUP(AH1387,'BK06'!$X$9:$Y$1196,2,0),""),AD1387)</f>
        <v>4000000</v>
      </c>
      <c r="AK1387" s="49" t="str">
        <f>IFERROR(VLOOKUP(AH1387,'BK06'!$X$9:$Z$1164,3,0),"")</f>
        <v>AC/018P-0349823</v>
      </c>
      <c r="AL1387" s="40"/>
      <c r="AM1387" s="51" t="str">
        <f t="shared" si="20"/>
        <v>QK co HDBH so 569243384 can phai dong phi 4000000d vao ngay 22/5. Vui long lien he TVV de duoc ho tro thu phi!</v>
      </c>
      <c r="AN1387" s="54" t="str">
        <f t="shared" si="19"/>
        <v>01695610208</v>
      </c>
    </row>
    <row r="1388" spans="1:40" ht="13.5" customHeight="1">
      <c r="A1388" s="25">
        <v>1383</v>
      </c>
      <c r="B1388" s="28" t="s">
        <v>74</v>
      </c>
      <c r="C1388" s="28"/>
      <c r="D1388" s="32" t="s">
        <v>11012</v>
      </c>
      <c r="E1388" s="28" t="s">
        <v>114</v>
      </c>
      <c r="F1388" s="32" t="s">
        <v>11013</v>
      </c>
      <c r="G1388" s="28" t="s">
        <v>115</v>
      </c>
      <c r="H1388" s="32" t="s">
        <v>11014</v>
      </c>
      <c r="I1388" s="28" t="s">
        <v>116</v>
      </c>
      <c r="J1388" s="32" t="s">
        <v>932</v>
      </c>
      <c r="K1388" s="28" t="s">
        <v>931</v>
      </c>
      <c r="L1388" s="28" t="s">
        <v>89</v>
      </c>
      <c r="M1388" s="34">
        <v>42781</v>
      </c>
      <c r="N1388" s="34"/>
      <c r="O1388" s="28" t="s">
        <v>935</v>
      </c>
      <c r="P1388" s="28" t="s">
        <v>936</v>
      </c>
      <c r="Q1388" s="28" t="s">
        <v>1680</v>
      </c>
      <c r="R1388" s="28"/>
      <c r="S1388" s="28"/>
      <c r="T1388" s="28" t="s">
        <v>11368</v>
      </c>
      <c r="U1388" s="28" t="s">
        <v>934</v>
      </c>
      <c r="V1388" s="28"/>
      <c r="W1388" s="34">
        <v>43607</v>
      </c>
      <c r="X1388" s="34">
        <v>43698</v>
      </c>
      <c r="Y1388" s="36">
        <v>1000409</v>
      </c>
      <c r="Z1388" s="36">
        <v>1000409</v>
      </c>
      <c r="AA1388" s="34">
        <v>43607</v>
      </c>
      <c r="AB1388" s="32"/>
      <c r="AC1388" s="36">
        <v>1000409</v>
      </c>
      <c r="AD1388" s="36"/>
      <c r="AE1388" s="28" t="s">
        <v>95</v>
      </c>
      <c r="AF1388" s="40">
        <f t="shared" si="0"/>
        <v>22</v>
      </c>
      <c r="AG1388" s="40">
        <f t="shared" si="1"/>
        <v>5</v>
      </c>
      <c r="AH1388" s="40" t="str">
        <f t="shared" si="2"/>
        <v>568972146225</v>
      </c>
      <c r="AI1388" s="44">
        <f t="shared" si="3"/>
        <v>1000409</v>
      </c>
      <c r="AJ1388" s="47">
        <f>IF(AD1388&lt;10000,IFERROR(VLOOKUP(AH1388,'BK06'!$X$9:$Y$1196,2,0),""),AD1388)</f>
        <v>1000409</v>
      </c>
      <c r="AK1388" s="49" t="str">
        <f>IFERROR(VLOOKUP(AH1388,'BK06'!$X$9:$Z$1164,3,0),"")</f>
        <v>AC/018P-0349822</v>
      </c>
      <c r="AL1388" s="40"/>
      <c r="AM1388" s="51" t="str">
        <f t="shared" si="20"/>
        <v>QK co HDBH so 568972146 can phai dong phi 1000409d vao ngay 22/5. Vui long lien he TVV de duoc ho tro thu phi!</v>
      </c>
      <c r="AN1388" s="54" t="str">
        <f t="shared" si="19"/>
        <v>01638983029</v>
      </c>
    </row>
    <row r="1389" spans="1:40" ht="13.5" customHeight="1">
      <c r="A1389" s="25">
        <v>1384</v>
      </c>
      <c r="B1389" s="28" t="s">
        <v>74</v>
      </c>
      <c r="C1389" s="28"/>
      <c r="D1389" s="32" t="s">
        <v>11012</v>
      </c>
      <c r="E1389" s="28" t="s">
        <v>114</v>
      </c>
      <c r="F1389" s="32" t="s">
        <v>11013</v>
      </c>
      <c r="G1389" s="28" t="s">
        <v>115</v>
      </c>
      <c r="H1389" s="32" t="s">
        <v>11014</v>
      </c>
      <c r="I1389" s="28" t="s">
        <v>116</v>
      </c>
      <c r="J1389" s="32" t="s">
        <v>932</v>
      </c>
      <c r="K1389" s="28" t="s">
        <v>931</v>
      </c>
      <c r="L1389" s="28" t="s">
        <v>89</v>
      </c>
      <c r="M1389" s="34">
        <v>42781</v>
      </c>
      <c r="N1389" s="34"/>
      <c r="O1389" s="28" t="s">
        <v>954</v>
      </c>
      <c r="P1389" s="28" t="s">
        <v>955</v>
      </c>
      <c r="Q1389" s="28" t="s">
        <v>9684</v>
      </c>
      <c r="R1389" s="28"/>
      <c r="S1389" s="28"/>
      <c r="T1389" s="28" t="s">
        <v>11369</v>
      </c>
      <c r="U1389" s="28" t="s">
        <v>953</v>
      </c>
      <c r="V1389" s="28"/>
      <c r="W1389" s="34">
        <v>43608</v>
      </c>
      <c r="X1389" s="34">
        <v>43791</v>
      </c>
      <c r="Y1389" s="36">
        <v>2000000</v>
      </c>
      <c r="Z1389" s="36">
        <v>2000000</v>
      </c>
      <c r="AA1389" s="34">
        <v>43612</v>
      </c>
      <c r="AB1389" s="32"/>
      <c r="AC1389" s="36">
        <v>2000000</v>
      </c>
      <c r="AD1389" s="36"/>
      <c r="AE1389" s="28" t="s">
        <v>95</v>
      </c>
      <c r="AF1389" s="40">
        <f t="shared" si="0"/>
        <v>23</v>
      </c>
      <c r="AG1389" s="40">
        <f t="shared" si="1"/>
        <v>5</v>
      </c>
      <c r="AH1389" s="40" t="str">
        <f t="shared" si="2"/>
        <v>569036838235</v>
      </c>
      <c r="AI1389" s="44">
        <f t="shared" si="3"/>
        <v>2000000</v>
      </c>
      <c r="AJ1389" s="47">
        <f>IF(AD1389&lt;10000,IFERROR(VLOOKUP(AH1389,'BK06'!$X$9:$Y$1196,2,0),""),AD1389)</f>
        <v>2000000</v>
      </c>
      <c r="AK1389" s="49" t="str">
        <f>IFERROR(VLOOKUP(AH1389,'BK06'!$X$9:$Z$1164,3,0),"")</f>
        <v>AC/018P-0349825</v>
      </c>
      <c r="AL1389" s="40"/>
      <c r="AM1389" s="51"/>
      <c r="AN1389" s="54" t="str">
        <f t="shared" si="19"/>
        <v>0914423681</v>
      </c>
    </row>
    <row r="1390" spans="1:40" ht="13.5" customHeight="1">
      <c r="A1390" s="25">
        <v>1385</v>
      </c>
      <c r="B1390" s="28" t="s">
        <v>74</v>
      </c>
      <c r="C1390" s="28"/>
      <c r="D1390" s="32" t="s">
        <v>11012</v>
      </c>
      <c r="E1390" s="28" t="s">
        <v>114</v>
      </c>
      <c r="F1390" s="32" t="s">
        <v>11013</v>
      </c>
      <c r="G1390" s="28" t="s">
        <v>115</v>
      </c>
      <c r="H1390" s="32" t="s">
        <v>11014</v>
      </c>
      <c r="I1390" s="28" t="s">
        <v>116</v>
      </c>
      <c r="J1390" s="32" t="s">
        <v>932</v>
      </c>
      <c r="K1390" s="28" t="s">
        <v>931</v>
      </c>
      <c r="L1390" s="28" t="s">
        <v>89</v>
      </c>
      <c r="M1390" s="34">
        <v>42781</v>
      </c>
      <c r="N1390" s="34"/>
      <c r="O1390" s="28" t="s">
        <v>976</v>
      </c>
      <c r="P1390" s="28" t="s">
        <v>977</v>
      </c>
      <c r="Q1390" s="28" t="s">
        <v>1090</v>
      </c>
      <c r="R1390" s="28"/>
      <c r="S1390" s="28"/>
      <c r="T1390" s="28" t="s">
        <v>11370</v>
      </c>
      <c r="U1390" s="28" t="s">
        <v>975</v>
      </c>
      <c r="V1390" s="28"/>
      <c r="W1390" s="34">
        <v>43608</v>
      </c>
      <c r="X1390" s="34">
        <v>43973</v>
      </c>
      <c r="Y1390" s="36">
        <v>6000000</v>
      </c>
      <c r="Z1390" s="36">
        <v>6000000</v>
      </c>
      <c r="AA1390" s="34">
        <v>43607</v>
      </c>
      <c r="AB1390" s="32"/>
      <c r="AC1390" s="36">
        <v>6000000</v>
      </c>
      <c r="AD1390" s="36"/>
      <c r="AE1390" s="28" t="s">
        <v>95</v>
      </c>
      <c r="AF1390" s="40">
        <f t="shared" si="0"/>
        <v>23</v>
      </c>
      <c r="AG1390" s="40">
        <f t="shared" si="1"/>
        <v>5</v>
      </c>
      <c r="AH1390" s="40" t="str">
        <f t="shared" si="2"/>
        <v>569037505235</v>
      </c>
      <c r="AI1390" s="44">
        <f t="shared" si="3"/>
        <v>6000000</v>
      </c>
      <c r="AJ1390" s="47">
        <f>IF(AD1390&lt;10000,IFERROR(VLOOKUP(AH1390,'BK06'!$X$9:$Y$1196,2,0),""),AD1390)</f>
        <v>6000000</v>
      </c>
      <c r="AK1390" s="49" t="str">
        <f>IFERROR(VLOOKUP(AH1390,'BK06'!$X$9:$Z$1164,3,0),"")</f>
        <v>AC/018P-0349828</v>
      </c>
      <c r="AL1390" s="40"/>
      <c r="AM1390" s="51"/>
      <c r="AN1390" s="54" t="str">
        <f t="shared" si="19"/>
        <v>01683912372</v>
      </c>
    </row>
    <row r="1391" spans="1:40" ht="13.5" customHeight="1">
      <c r="A1391" s="25">
        <v>1386</v>
      </c>
      <c r="B1391" s="28" t="s">
        <v>74</v>
      </c>
      <c r="C1391" s="28"/>
      <c r="D1391" s="32" t="s">
        <v>11012</v>
      </c>
      <c r="E1391" s="28" t="s">
        <v>114</v>
      </c>
      <c r="F1391" s="32" t="s">
        <v>11013</v>
      </c>
      <c r="G1391" s="28" t="s">
        <v>115</v>
      </c>
      <c r="H1391" s="32" t="s">
        <v>11014</v>
      </c>
      <c r="I1391" s="28" t="s">
        <v>116</v>
      </c>
      <c r="J1391" s="32" t="s">
        <v>932</v>
      </c>
      <c r="K1391" s="28" t="s">
        <v>931</v>
      </c>
      <c r="L1391" s="28" t="s">
        <v>89</v>
      </c>
      <c r="M1391" s="34">
        <v>42781</v>
      </c>
      <c r="N1391" s="34"/>
      <c r="O1391" s="28" t="s">
        <v>950</v>
      </c>
      <c r="P1391" s="28" t="s">
        <v>951</v>
      </c>
      <c r="Q1391" s="28" t="s">
        <v>1090</v>
      </c>
      <c r="R1391" s="28"/>
      <c r="S1391" s="28"/>
      <c r="T1391" s="28" t="s">
        <v>11371</v>
      </c>
      <c r="U1391" s="28" t="s">
        <v>949</v>
      </c>
      <c r="V1391" s="28"/>
      <c r="W1391" s="34">
        <v>43608</v>
      </c>
      <c r="X1391" s="34">
        <v>43973</v>
      </c>
      <c r="Y1391" s="36">
        <v>5000000</v>
      </c>
      <c r="Z1391" s="36">
        <v>5000000</v>
      </c>
      <c r="AA1391" s="34">
        <v>43607</v>
      </c>
      <c r="AB1391" s="32"/>
      <c r="AC1391" s="36">
        <v>5000000</v>
      </c>
      <c r="AD1391" s="36"/>
      <c r="AE1391" s="28" t="s">
        <v>95</v>
      </c>
      <c r="AF1391" s="40">
        <f t="shared" si="0"/>
        <v>23</v>
      </c>
      <c r="AG1391" s="40">
        <f t="shared" si="1"/>
        <v>5</v>
      </c>
      <c r="AH1391" s="40" t="str">
        <f t="shared" si="2"/>
        <v>569036816235</v>
      </c>
      <c r="AI1391" s="44">
        <f t="shared" si="3"/>
        <v>5000000</v>
      </c>
      <c r="AJ1391" s="47">
        <f>IF(AD1391&lt;10000,IFERROR(VLOOKUP(AH1391,'BK06'!$X$9:$Y$1196,2,0),""),AD1391)</f>
        <v>5000000</v>
      </c>
      <c r="AK1391" s="49" t="str">
        <f>IFERROR(VLOOKUP(AH1391,'BK06'!$X$9:$Z$1164,3,0),"")</f>
        <v>AC/018P-0349824</v>
      </c>
      <c r="AL1391" s="40"/>
      <c r="AM1391" s="51" t="str">
        <f t="shared" ref="AM1391:AM1404" si="21">CONCATENATE("QK co HDBH so ",O1391," can phai dong phi ",Y1391,"d vao ngay ",AF1391,"/",AG1391,". Vui long lien he TVV de duoc ho tro thu phi","!")</f>
        <v>QK co HDBH so 569036816 can phai dong phi 5000000d vao ngay 23/5. Vui long lien he TVV de duoc ho tro thu phi!</v>
      </c>
      <c r="AN1391" s="54" t="str">
        <f t="shared" si="19"/>
        <v>01659667206</v>
      </c>
    </row>
    <row r="1392" spans="1:40" ht="13.5" customHeight="1">
      <c r="A1392" s="25">
        <v>1387</v>
      </c>
      <c r="B1392" s="28" t="s">
        <v>74</v>
      </c>
      <c r="C1392" s="28"/>
      <c r="D1392" s="32" t="s">
        <v>11012</v>
      </c>
      <c r="E1392" s="28" t="s">
        <v>114</v>
      </c>
      <c r="F1392" s="32" t="s">
        <v>11013</v>
      </c>
      <c r="G1392" s="28" t="s">
        <v>115</v>
      </c>
      <c r="H1392" s="32" t="s">
        <v>11014</v>
      </c>
      <c r="I1392" s="28" t="s">
        <v>116</v>
      </c>
      <c r="J1392" s="32" t="s">
        <v>932</v>
      </c>
      <c r="K1392" s="28" t="s">
        <v>931</v>
      </c>
      <c r="L1392" s="28" t="s">
        <v>89</v>
      </c>
      <c r="M1392" s="34">
        <v>42781</v>
      </c>
      <c r="N1392" s="34"/>
      <c r="O1392" s="28" t="s">
        <v>967</v>
      </c>
      <c r="P1392" s="28" t="s">
        <v>968</v>
      </c>
      <c r="Q1392" s="28" t="s">
        <v>1090</v>
      </c>
      <c r="R1392" s="28"/>
      <c r="S1392" s="28"/>
      <c r="T1392" s="28" t="s">
        <v>11372</v>
      </c>
      <c r="U1392" s="28" t="s">
        <v>966</v>
      </c>
      <c r="V1392" s="28"/>
      <c r="W1392" s="34">
        <v>43608</v>
      </c>
      <c r="X1392" s="34">
        <v>43791</v>
      </c>
      <c r="Y1392" s="36">
        <v>2001814</v>
      </c>
      <c r="Z1392" s="36">
        <v>2001814</v>
      </c>
      <c r="AA1392" s="34">
        <v>43607</v>
      </c>
      <c r="AB1392" s="32"/>
      <c r="AC1392" s="36">
        <v>2001814</v>
      </c>
      <c r="AD1392" s="36"/>
      <c r="AE1392" s="28" t="s">
        <v>95</v>
      </c>
      <c r="AF1392" s="40">
        <f t="shared" si="0"/>
        <v>23</v>
      </c>
      <c r="AG1392" s="40">
        <f t="shared" si="1"/>
        <v>5</v>
      </c>
      <c r="AH1392" s="40" t="str">
        <f t="shared" si="2"/>
        <v>569037192235</v>
      </c>
      <c r="AI1392" s="44">
        <f t="shared" si="3"/>
        <v>2001814</v>
      </c>
      <c r="AJ1392" s="47">
        <f>IF(AD1392&lt;10000,IFERROR(VLOOKUP(AH1392,'BK06'!$X$9:$Y$1196,2,0),""),AD1392)</f>
        <v>2001814</v>
      </c>
      <c r="AK1392" s="49" t="str">
        <f>IFERROR(VLOOKUP(AH1392,'BK06'!$X$9:$Z$1164,3,0),"")</f>
        <v>AC/018P-0349827</v>
      </c>
      <c r="AL1392" s="40"/>
      <c r="AM1392" s="51" t="str">
        <f t="shared" si="21"/>
        <v>QK co HDBH so 569037192 can phai dong phi 2001814d vao ngay 23/5. Vui long lien he TVV de duoc ho tro thu phi!</v>
      </c>
      <c r="AN1392" s="54" t="str">
        <f t="shared" si="19"/>
        <v>01695116298</v>
      </c>
    </row>
    <row r="1393" spans="1:40" ht="13.5" customHeight="1">
      <c r="A1393" s="25">
        <v>1388</v>
      </c>
      <c r="B1393" s="28" t="s">
        <v>74</v>
      </c>
      <c r="C1393" s="28"/>
      <c r="D1393" s="32" t="s">
        <v>11012</v>
      </c>
      <c r="E1393" s="28" t="s">
        <v>114</v>
      </c>
      <c r="F1393" s="32" t="s">
        <v>11013</v>
      </c>
      <c r="G1393" s="28" t="s">
        <v>115</v>
      </c>
      <c r="H1393" s="32" t="s">
        <v>11014</v>
      </c>
      <c r="I1393" s="28" t="s">
        <v>116</v>
      </c>
      <c r="J1393" s="32" t="s">
        <v>932</v>
      </c>
      <c r="K1393" s="28" t="s">
        <v>931</v>
      </c>
      <c r="L1393" s="28" t="s">
        <v>89</v>
      </c>
      <c r="M1393" s="34">
        <v>42781</v>
      </c>
      <c r="N1393" s="34"/>
      <c r="O1393" s="28" t="s">
        <v>963</v>
      </c>
      <c r="P1393" s="28" t="s">
        <v>964</v>
      </c>
      <c r="Q1393" s="28" t="s">
        <v>1734</v>
      </c>
      <c r="R1393" s="28"/>
      <c r="S1393" s="28"/>
      <c r="T1393" s="28" t="s">
        <v>4374</v>
      </c>
      <c r="U1393" s="28" t="s">
        <v>962</v>
      </c>
      <c r="V1393" s="28"/>
      <c r="W1393" s="34">
        <v>43608</v>
      </c>
      <c r="X1393" s="34">
        <v>43973</v>
      </c>
      <c r="Y1393" s="36">
        <v>6000000</v>
      </c>
      <c r="Z1393" s="36">
        <v>6000000</v>
      </c>
      <c r="AA1393" s="34">
        <v>43605</v>
      </c>
      <c r="AB1393" s="32"/>
      <c r="AC1393" s="36">
        <v>6000000</v>
      </c>
      <c r="AD1393" s="36"/>
      <c r="AE1393" s="28" t="s">
        <v>95</v>
      </c>
      <c r="AF1393" s="40">
        <f t="shared" si="0"/>
        <v>23</v>
      </c>
      <c r="AG1393" s="40">
        <f t="shared" si="1"/>
        <v>5</v>
      </c>
      <c r="AH1393" s="40" t="str">
        <f t="shared" si="2"/>
        <v>569037121235</v>
      </c>
      <c r="AI1393" s="44">
        <f t="shared" si="3"/>
        <v>6000000</v>
      </c>
      <c r="AJ1393" s="47">
        <f>IF(AD1393&lt;10000,IFERROR(VLOOKUP(AH1393,'BK06'!$X$9:$Y$1196,2,0),""),AD1393)</f>
        <v>6000000</v>
      </c>
      <c r="AK1393" s="49" t="str">
        <f>IFERROR(VLOOKUP(AH1393,'BK06'!$X$9:$Z$1164,3,0),"")</f>
        <v>AC/018P-0349826</v>
      </c>
      <c r="AL1393" s="40"/>
      <c r="AM1393" s="51" t="str">
        <f t="shared" si="21"/>
        <v>QK co HDBH so 569037121 can phai dong phi 6000000d vao ngay 23/5. Vui long lien he TVV de duoc ho tro thu phi!</v>
      </c>
      <c r="AN1393" s="54" t="str">
        <f t="shared" si="19"/>
        <v>0982302181</v>
      </c>
    </row>
    <row r="1394" spans="1:40" ht="13.5" customHeight="1">
      <c r="A1394" s="25">
        <v>1389</v>
      </c>
      <c r="B1394" s="28" t="s">
        <v>74</v>
      </c>
      <c r="C1394" s="28"/>
      <c r="D1394" s="32" t="s">
        <v>11012</v>
      </c>
      <c r="E1394" s="28" t="s">
        <v>114</v>
      </c>
      <c r="F1394" s="32" t="s">
        <v>11013</v>
      </c>
      <c r="G1394" s="28" t="s">
        <v>115</v>
      </c>
      <c r="H1394" s="32" t="s">
        <v>11014</v>
      </c>
      <c r="I1394" s="28" t="s">
        <v>116</v>
      </c>
      <c r="J1394" s="32" t="s">
        <v>932</v>
      </c>
      <c r="K1394" s="28" t="s">
        <v>931</v>
      </c>
      <c r="L1394" s="28" t="s">
        <v>89</v>
      </c>
      <c r="M1394" s="34">
        <v>42781</v>
      </c>
      <c r="N1394" s="34"/>
      <c r="O1394" s="28" t="s">
        <v>11373</v>
      </c>
      <c r="P1394" s="28" t="s">
        <v>11374</v>
      </c>
      <c r="Q1394" s="28" t="s">
        <v>11375</v>
      </c>
      <c r="R1394" s="28"/>
      <c r="S1394" s="28"/>
      <c r="T1394" s="28" t="s">
        <v>11376</v>
      </c>
      <c r="U1394" s="28" t="s">
        <v>11377</v>
      </c>
      <c r="V1394" s="28"/>
      <c r="W1394" s="34">
        <v>43609</v>
      </c>
      <c r="X1394" s="34">
        <v>43700</v>
      </c>
      <c r="Y1394" s="36">
        <v>1924752</v>
      </c>
      <c r="Z1394" s="36"/>
      <c r="AA1394" s="34"/>
      <c r="AB1394" s="32"/>
      <c r="AC1394" s="36">
        <v>1924752</v>
      </c>
      <c r="AD1394" s="36"/>
      <c r="AE1394" s="28" t="s">
        <v>95</v>
      </c>
      <c r="AF1394" s="40">
        <f t="shared" si="0"/>
        <v>24</v>
      </c>
      <c r="AG1394" s="40">
        <f t="shared" si="1"/>
        <v>5</v>
      </c>
      <c r="AH1394" s="40" t="str">
        <f t="shared" si="2"/>
        <v>568974121245</v>
      </c>
      <c r="AI1394" s="44">
        <f t="shared" si="3"/>
        <v>1924752</v>
      </c>
      <c r="AJ1394" s="47" t="str">
        <f>IF(AD1394&lt;10000,IFERROR(VLOOKUP(AH1394,'BK06'!$X$9:$Y$1196,2,0),""),AD1394)</f>
        <v/>
      </c>
      <c r="AK1394" s="49" t="str">
        <f>IFERROR(VLOOKUP(AH1394,'BK06'!$X$9:$Z$1164,3,0),"")</f>
        <v/>
      </c>
      <c r="AL1394" s="40"/>
      <c r="AM1394" s="51" t="str">
        <f t="shared" si="21"/>
        <v>QK co HDBH so 568974121 can phai dong phi 1924752d vao ngay 24/5. Vui long lien he TVV de duoc ho tro thu phi!</v>
      </c>
      <c r="AN1394" s="54" t="str">
        <f t="shared" si="19"/>
        <v>01676355588</v>
      </c>
    </row>
    <row r="1395" spans="1:40" ht="13.5" customHeight="1">
      <c r="A1395" s="25">
        <v>1390</v>
      </c>
      <c r="B1395" s="28" t="s">
        <v>74</v>
      </c>
      <c r="C1395" s="28"/>
      <c r="D1395" s="32" t="s">
        <v>11012</v>
      </c>
      <c r="E1395" s="28" t="s">
        <v>114</v>
      </c>
      <c r="F1395" s="32" t="s">
        <v>11013</v>
      </c>
      <c r="G1395" s="28" t="s">
        <v>115</v>
      </c>
      <c r="H1395" s="32" t="s">
        <v>11014</v>
      </c>
      <c r="I1395" s="28" t="s">
        <v>116</v>
      </c>
      <c r="J1395" s="32" t="s">
        <v>4825</v>
      </c>
      <c r="K1395" s="28" t="s">
        <v>4826</v>
      </c>
      <c r="L1395" s="28" t="s">
        <v>89</v>
      </c>
      <c r="M1395" s="34">
        <v>42811</v>
      </c>
      <c r="N1395" s="34"/>
      <c r="O1395" s="28" t="s">
        <v>11378</v>
      </c>
      <c r="P1395" s="28" t="s">
        <v>11379</v>
      </c>
      <c r="Q1395" s="28" t="s">
        <v>9633</v>
      </c>
      <c r="R1395" s="28"/>
      <c r="S1395" s="28"/>
      <c r="T1395" s="28" t="s">
        <v>11380</v>
      </c>
      <c r="U1395" s="28" t="s">
        <v>11381</v>
      </c>
      <c r="V1395" s="28"/>
      <c r="W1395" s="34">
        <v>43602</v>
      </c>
      <c r="X1395" s="34">
        <v>43967</v>
      </c>
      <c r="Y1395" s="36">
        <v>10318780</v>
      </c>
      <c r="Z1395" s="36"/>
      <c r="AA1395" s="34"/>
      <c r="AB1395" s="32"/>
      <c r="AC1395" s="36">
        <v>10318780</v>
      </c>
      <c r="AD1395" s="36"/>
      <c r="AE1395" s="28" t="s">
        <v>95</v>
      </c>
      <c r="AF1395" s="40">
        <f t="shared" si="0"/>
        <v>17</v>
      </c>
      <c r="AG1395" s="40">
        <f t="shared" si="1"/>
        <v>5</v>
      </c>
      <c r="AH1395" s="40" t="str">
        <f t="shared" si="2"/>
        <v>569029875175</v>
      </c>
      <c r="AI1395" s="44">
        <f t="shared" si="3"/>
        <v>10318780</v>
      </c>
      <c r="AJ1395" s="47" t="str">
        <f>IF(AD1395&lt;10000,IFERROR(VLOOKUP(AH1395,'BK06'!$X$9:$Y$1196,2,0),""),AD1395)</f>
        <v/>
      </c>
      <c r="AK1395" s="49" t="str">
        <f>IFERROR(VLOOKUP(AH1395,'BK06'!$X$9:$Z$1164,3,0),"")</f>
        <v/>
      </c>
      <c r="AL1395" s="40"/>
      <c r="AM1395" s="51" t="str">
        <f t="shared" si="21"/>
        <v>QK co HDBH so 569029875 can phai dong phi 10318780d vao ngay 17/5. Vui long lien he TVV de duoc ho tro thu phi!</v>
      </c>
      <c r="AN1395" s="54" t="str">
        <f t="shared" si="19"/>
        <v>0988855958</v>
      </c>
    </row>
    <row r="1396" spans="1:40" ht="13.5" customHeight="1">
      <c r="A1396" s="25">
        <v>1391</v>
      </c>
      <c r="B1396" s="28" t="s">
        <v>74</v>
      </c>
      <c r="C1396" s="28"/>
      <c r="D1396" s="32" t="s">
        <v>11012</v>
      </c>
      <c r="E1396" s="28" t="s">
        <v>114</v>
      </c>
      <c r="F1396" s="32" t="s">
        <v>11013</v>
      </c>
      <c r="G1396" s="28" t="s">
        <v>115</v>
      </c>
      <c r="H1396" s="32" t="s">
        <v>11014</v>
      </c>
      <c r="I1396" s="28" t="s">
        <v>116</v>
      </c>
      <c r="J1396" s="32" t="s">
        <v>313</v>
      </c>
      <c r="K1396" s="28" t="s">
        <v>311</v>
      </c>
      <c r="L1396" s="28" t="s">
        <v>89</v>
      </c>
      <c r="M1396" s="34">
        <v>42811</v>
      </c>
      <c r="N1396" s="34"/>
      <c r="O1396" s="28" t="s">
        <v>319</v>
      </c>
      <c r="P1396" s="28" t="s">
        <v>320</v>
      </c>
      <c r="Q1396" s="28" t="s">
        <v>11382</v>
      </c>
      <c r="R1396" s="28" t="s">
        <v>11383</v>
      </c>
      <c r="S1396" s="28"/>
      <c r="T1396" s="28"/>
      <c r="U1396" s="28" t="s">
        <v>316</v>
      </c>
      <c r="V1396" s="28" t="s">
        <v>316</v>
      </c>
      <c r="W1396" s="34">
        <v>43575</v>
      </c>
      <c r="X1396" s="34">
        <v>43940</v>
      </c>
      <c r="Y1396" s="36">
        <v>5244800</v>
      </c>
      <c r="Z1396" s="36">
        <v>5244800</v>
      </c>
      <c r="AA1396" s="34">
        <v>43587</v>
      </c>
      <c r="AB1396" s="32"/>
      <c r="AC1396" s="36">
        <v>5244800</v>
      </c>
      <c r="AD1396" s="36"/>
      <c r="AE1396" s="28" t="s">
        <v>180</v>
      </c>
      <c r="AF1396" s="40">
        <f t="shared" si="0"/>
        <v>20</v>
      </c>
      <c r="AG1396" s="40">
        <f t="shared" si="1"/>
        <v>4</v>
      </c>
      <c r="AH1396" s="40" t="str">
        <f t="shared" si="2"/>
        <v>08001800000179204</v>
      </c>
      <c r="AI1396" s="44">
        <f t="shared" si="3"/>
        <v>5244800</v>
      </c>
      <c r="AJ1396" s="47">
        <f>IF(AD1396&lt;10000,IFERROR(VLOOKUP(AH1396,'BK06'!$X$9:$Y$1196,2,0),""),AD1396)</f>
        <v>5244800</v>
      </c>
      <c r="AK1396" s="49" t="str">
        <f>IFERROR(VLOOKUP(AH1396,'BK06'!$X$9:$Z$1164,3,0),"")</f>
        <v>AC/018P-0348640</v>
      </c>
      <c r="AL1396" s="40"/>
      <c r="AM1396" s="51" t="str">
        <f t="shared" si="21"/>
        <v>QK co HDBH so 08001800000179 can phai dong phi 5244800d vao ngay 20/4. Vui long lien he TVV de duoc ho tro thu phi!</v>
      </c>
      <c r="AN1396" s="54" t="str">
        <f t="shared" si="19"/>
        <v>0382283431</v>
      </c>
    </row>
    <row r="1397" spans="1:40" ht="13.5" customHeight="1">
      <c r="A1397" s="25">
        <v>1392</v>
      </c>
      <c r="B1397" s="28" t="s">
        <v>74</v>
      </c>
      <c r="C1397" s="28"/>
      <c r="D1397" s="32" t="s">
        <v>11012</v>
      </c>
      <c r="E1397" s="28" t="s">
        <v>114</v>
      </c>
      <c r="F1397" s="32" t="s">
        <v>11013</v>
      </c>
      <c r="G1397" s="28" t="s">
        <v>115</v>
      </c>
      <c r="H1397" s="32" t="s">
        <v>11014</v>
      </c>
      <c r="I1397" s="28" t="s">
        <v>116</v>
      </c>
      <c r="J1397" s="32" t="s">
        <v>313</v>
      </c>
      <c r="K1397" s="28" t="s">
        <v>311</v>
      </c>
      <c r="L1397" s="28" t="s">
        <v>89</v>
      </c>
      <c r="M1397" s="34">
        <v>42811</v>
      </c>
      <c r="N1397" s="34"/>
      <c r="O1397" s="28" t="s">
        <v>325</v>
      </c>
      <c r="P1397" s="28" t="s">
        <v>326</v>
      </c>
      <c r="Q1397" s="28" t="s">
        <v>11382</v>
      </c>
      <c r="R1397" s="28" t="s">
        <v>11383</v>
      </c>
      <c r="S1397" s="28"/>
      <c r="T1397" s="28"/>
      <c r="U1397" s="28" t="s">
        <v>323</v>
      </c>
      <c r="V1397" s="28" t="s">
        <v>323</v>
      </c>
      <c r="W1397" s="34">
        <v>43580</v>
      </c>
      <c r="X1397" s="34">
        <v>43945</v>
      </c>
      <c r="Y1397" s="36">
        <v>5483000</v>
      </c>
      <c r="Z1397" s="36">
        <v>5483000</v>
      </c>
      <c r="AA1397" s="34">
        <v>43587</v>
      </c>
      <c r="AB1397" s="32"/>
      <c r="AC1397" s="36">
        <v>5483000</v>
      </c>
      <c r="AD1397" s="36"/>
      <c r="AE1397" s="28" t="s">
        <v>180</v>
      </c>
      <c r="AF1397" s="40">
        <f t="shared" si="0"/>
        <v>25</v>
      </c>
      <c r="AG1397" s="40">
        <f t="shared" si="1"/>
        <v>4</v>
      </c>
      <c r="AH1397" s="40" t="str">
        <f t="shared" si="2"/>
        <v>08001800000278254</v>
      </c>
      <c r="AI1397" s="44">
        <f t="shared" si="3"/>
        <v>5483000</v>
      </c>
      <c r="AJ1397" s="47">
        <f>IF(AD1397&lt;10000,IFERROR(VLOOKUP(AH1397,'BK06'!$X$9:$Y$1196,2,0),""),AD1397)</f>
        <v>5483000</v>
      </c>
      <c r="AK1397" s="49" t="str">
        <f>IFERROR(VLOOKUP(AH1397,'BK06'!$X$9:$Z$1164,3,0),"")</f>
        <v>AC/018P-0348641</v>
      </c>
      <c r="AL1397" s="40"/>
      <c r="AM1397" s="51" t="str">
        <f t="shared" si="21"/>
        <v>QK co HDBH so 08001800000278 can phai dong phi 5483000d vao ngay 25/4. Vui long lien he TVV de duoc ho tro thu phi!</v>
      </c>
      <c r="AN1397" s="54" t="str">
        <f t="shared" si="19"/>
        <v>0382283431</v>
      </c>
    </row>
    <row r="1398" spans="1:40" ht="13.5" customHeight="1">
      <c r="A1398" s="25">
        <v>1393</v>
      </c>
      <c r="B1398" s="28" t="s">
        <v>74</v>
      </c>
      <c r="C1398" s="28"/>
      <c r="D1398" s="32" t="s">
        <v>11012</v>
      </c>
      <c r="E1398" s="28" t="s">
        <v>114</v>
      </c>
      <c r="F1398" s="32" t="s">
        <v>11013</v>
      </c>
      <c r="G1398" s="28" t="s">
        <v>115</v>
      </c>
      <c r="H1398" s="32" t="s">
        <v>11014</v>
      </c>
      <c r="I1398" s="28" t="s">
        <v>116</v>
      </c>
      <c r="J1398" s="32" t="s">
        <v>313</v>
      </c>
      <c r="K1398" s="28" t="s">
        <v>311</v>
      </c>
      <c r="L1398" s="28" t="s">
        <v>89</v>
      </c>
      <c r="M1398" s="34">
        <v>42811</v>
      </c>
      <c r="N1398" s="34"/>
      <c r="O1398" s="28" t="s">
        <v>339</v>
      </c>
      <c r="P1398" s="28" t="s">
        <v>340</v>
      </c>
      <c r="Q1398" s="28" t="s">
        <v>10394</v>
      </c>
      <c r="R1398" s="28"/>
      <c r="S1398" s="28"/>
      <c r="T1398" s="28" t="s">
        <v>11384</v>
      </c>
      <c r="U1398" s="28" t="s">
        <v>338</v>
      </c>
      <c r="V1398" s="28"/>
      <c r="W1398" s="34">
        <v>43580</v>
      </c>
      <c r="X1398" s="34">
        <v>43670</v>
      </c>
      <c r="Y1398" s="36">
        <v>2009504</v>
      </c>
      <c r="Z1398" s="36">
        <v>2009504</v>
      </c>
      <c r="AA1398" s="34">
        <v>43587</v>
      </c>
      <c r="AB1398" s="32"/>
      <c r="AC1398" s="36">
        <v>2009504</v>
      </c>
      <c r="AD1398" s="36"/>
      <c r="AE1398" s="28" t="s">
        <v>95</v>
      </c>
      <c r="AF1398" s="40">
        <f t="shared" si="0"/>
        <v>25</v>
      </c>
      <c r="AG1398" s="40">
        <f t="shared" si="1"/>
        <v>4</v>
      </c>
      <c r="AH1398" s="40" t="str">
        <f t="shared" si="2"/>
        <v>569019097254</v>
      </c>
      <c r="AI1398" s="44">
        <f t="shared" si="3"/>
        <v>2009504</v>
      </c>
      <c r="AJ1398" s="47">
        <f>IF(AD1398&lt;10000,IFERROR(VLOOKUP(AH1398,'BK06'!$X$9:$Y$1196,2,0),""),AD1398)</f>
        <v>2009504</v>
      </c>
      <c r="AK1398" s="49" t="str">
        <f>IFERROR(VLOOKUP(AH1398,'BK06'!$X$9:$Z$1164,3,0),"")</f>
        <v>AC/018P-0348643</v>
      </c>
      <c r="AL1398" s="40"/>
      <c r="AM1398" s="51" t="str">
        <f t="shared" si="21"/>
        <v>QK co HDBH so 569019097 can phai dong phi 2009504d vao ngay 25/4. Vui long lien he TVV de duoc ho tro thu phi!</v>
      </c>
      <c r="AN1398" s="54" t="str">
        <f t="shared" si="19"/>
        <v>0987860898</v>
      </c>
    </row>
    <row r="1399" spans="1:40" ht="13.5" customHeight="1">
      <c r="A1399" s="25">
        <v>1394</v>
      </c>
      <c r="B1399" s="28" t="s">
        <v>74</v>
      </c>
      <c r="C1399" s="28"/>
      <c r="D1399" s="32" t="s">
        <v>11012</v>
      </c>
      <c r="E1399" s="28" t="s">
        <v>114</v>
      </c>
      <c r="F1399" s="32" t="s">
        <v>11013</v>
      </c>
      <c r="G1399" s="28" t="s">
        <v>115</v>
      </c>
      <c r="H1399" s="32" t="s">
        <v>11014</v>
      </c>
      <c r="I1399" s="28" t="s">
        <v>116</v>
      </c>
      <c r="J1399" s="32" t="s">
        <v>313</v>
      </c>
      <c r="K1399" s="28" t="s">
        <v>311</v>
      </c>
      <c r="L1399" s="28" t="s">
        <v>89</v>
      </c>
      <c r="M1399" s="34">
        <v>42811</v>
      </c>
      <c r="N1399" s="34"/>
      <c r="O1399" s="28" t="s">
        <v>335</v>
      </c>
      <c r="P1399" s="28" t="s">
        <v>336</v>
      </c>
      <c r="Q1399" s="28" t="s">
        <v>10303</v>
      </c>
      <c r="R1399" s="28"/>
      <c r="S1399" s="28"/>
      <c r="T1399" s="28" t="s">
        <v>11385</v>
      </c>
      <c r="U1399" s="28" t="s">
        <v>334</v>
      </c>
      <c r="V1399" s="28"/>
      <c r="W1399" s="34">
        <v>43580</v>
      </c>
      <c r="X1399" s="34">
        <v>43945</v>
      </c>
      <c r="Y1399" s="36">
        <v>8022640</v>
      </c>
      <c r="Z1399" s="36">
        <v>8022640</v>
      </c>
      <c r="AA1399" s="34">
        <v>43587</v>
      </c>
      <c r="AB1399" s="32"/>
      <c r="AC1399" s="36">
        <v>8022640</v>
      </c>
      <c r="AD1399" s="36"/>
      <c r="AE1399" s="28" t="s">
        <v>95</v>
      </c>
      <c r="AF1399" s="40">
        <f t="shared" si="0"/>
        <v>25</v>
      </c>
      <c r="AG1399" s="40">
        <f t="shared" si="1"/>
        <v>4</v>
      </c>
      <c r="AH1399" s="40" t="str">
        <f t="shared" si="2"/>
        <v>569017855254</v>
      </c>
      <c r="AI1399" s="44">
        <f t="shared" si="3"/>
        <v>8022640</v>
      </c>
      <c r="AJ1399" s="47">
        <f>IF(AD1399&lt;10000,IFERROR(VLOOKUP(AH1399,'BK06'!$X$9:$Y$1196,2,0),""),AD1399)</f>
        <v>8022640</v>
      </c>
      <c r="AK1399" s="49" t="str">
        <f>IFERROR(VLOOKUP(AH1399,'BK06'!$X$9:$Z$1164,3,0),"")</f>
        <v>AC/018P-0348642</v>
      </c>
      <c r="AL1399" s="40"/>
      <c r="AM1399" s="51" t="str">
        <f t="shared" si="21"/>
        <v>QK co HDBH so 569017855 can phai dong phi 8022640d vao ngay 25/4. Vui long lien he TVV de duoc ho tro thu phi!</v>
      </c>
      <c r="AN1399" s="54" t="str">
        <f t="shared" si="19"/>
        <v>01689829228</v>
      </c>
    </row>
    <row r="1400" spans="1:40" ht="13.5" customHeight="1">
      <c r="A1400" s="25">
        <v>1395</v>
      </c>
      <c r="B1400" s="28" t="s">
        <v>74</v>
      </c>
      <c r="C1400" s="28"/>
      <c r="D1400" s="32" t="s">
        <v>11012</v>
      </c>
      <c r="E1400" s="28" t="s">
        <v>114</v>
      </c>
      <c r="F1400" s="32" t="s">
        <v>11013</v>
      </c>
      <c r="G1400" s="28" t="s">
        <v>115</v>
      </c>
      <c r="H1400" s="32" t="s">
        <v>11014</v>
      </c>
      <c r="I1400" s="28" t="s">
        <v>116</v>
      </c>
      <c r="J1400" s="32" t="s">
        <v>313</v>
      </c>
      <c r="K1400" s="28" t="s">
        <v>311</v>
      </c>
      <c r="L1400" s="28" t="s">
        <v>89</v>
      </c>
      <c r="M1400" s="34">
        <v>42811</v>
      </c>
      <c r="N1400" s="34"/>
      <c r="O1400" s="28" t="s">
        <v>11386</v>
      </c>
      <c r="P1400" s="28" t="s">
        <v>311</v>
      </c>
      <c r="Q1400" s="28" t="s">
        <v>11387</v>
      </c>
      <c r="R1400" s="28"/>
      <c r="S1400" s="28"/>
      <c r="T1400" s="28" t="s">
        <v>7041</v>
      </c>
      <c r="U1400" s="28" t="s">
        <v>11388</v>
      </c>
      <c r="V1400" s="28"/>
      <c r="W1400" s="34">
        <v>43595</v>
      </c>
      <c r="X1400" s="34">
        <v>43686</v>
      </c>
      <c r="Y1400" s="36">
        <v>1758910</v>
      </c>
      <c r="Z1400" s="36"/>
      <c r="AA1400" s="34"/>
      <c r="AB1400" s="32"/>
      <c r="AC1400" s="36">
        <v>1758910</v>
      </c>
      <c r="AD1400" s="36"/>
      <c r="AE1400" s="28" t="s">
        <v>95</v>
      </c>
      <c r="AF1400" s="40">
        <f t="shared" si="0"/>
        <v>10</v>
      </c>
      <c r="AG1400" s="40">
        <f t="shared" si="1"/>
        <v>5</v>
      </c>
      <c r="AH1400" s="40" t="str">
        <f t="shared" si="2"/>
        <v>568785097105</v>
      </c>
      <c r="AI1400" s="44">
        <f t="shared" si="3"/>
        <v>1758910</v>
      </c>
      <c r="AJ1400" s="47" t="str">
        <f>IF(AD1400&lt;10000,IFERROR(VLOOKUP(AH1400,'BK06'!$X$9:$Y$1196,2,0),""),AD1400)</f>
        <v/>
      </c>
      <c r="AK1400" s="49" t="str">
        <f>IFERROR(VLOOKUP(AH1400,'BK06'!$X$9:$Z$1164,3,0),"")</f>
        <v/>
      </c>
      <c r="AL1400" s="40"/>
      <c r="AM1400" s="51" t="str">
        <f t="shared" si="21"/>
        <v>QK co HDBH so 568785097 can phai dong phi 1758910d vao ngay 10/5. Vui long lien he TVV de duoc ho tro thu phi!</v>
      </c>
      <c r="AN1400" s="54" t="str">
        <f t="shared" si="19"/>
        <v>0906058868</v>
      </c>
    </row>
    <row r="1401" spans="1:40" ht="13.5" customHeight="1">
      <c r="A1401" s="25">
        <v>1396</v>
      </c>
      <c r="B1401" s="28" t="s">
        <v>74</v>
      </c>
      <c r="C1401" s="28"/>
      <c r="D1401" s="32" t="s">
        <v>11012</v>
      </c>
      <c r="E1401" s="28" t="s">
        <v>114</v>
      </c>
      <c r="F1401" s="32" t="s">
        <v>11013</v>
      </c>
      <c r="G1401" s="28" t="s">
        <v>115</v>
      </c>
      <c r="H1401" s="32" t="s">
        <v>11014</v>
      </c>
      <c r="I1401" s="28" t="s">
        <v>116</v>
      </c>
      <c r="J1401" s="32" t="s">
        <v>4828</v>
      </c>
      <c r="K1401" s="28" t="s">
        <v>4829</v>
      </c>
      <c r="L1401" s="28" t="s">
        <v>89</v>
      </c>
      <c r="M1401" s="34">
        <v>42838</v>
      </c>
      <c r="N1401" s="34"/>
      <c r="O1401" s="28" t="s">
        <v>11389</v>
      </c>
      <c r="P1401" s="28" t="s">
        <v>11390</v>
      </c>
      <c r="Q1401" s="28" t="s">
        <v>9778</v>
      </c>
      <c r="R1401" s="28" t="s">
        <v>11391</v>
      </c>
      <c r="S1401" s="28"/>
      <c r="T1401" s="28"/>
      <c r="U1401" s="28" t="s">
        <v>11392</v>
      </c>
      <c r="V1401" s="28"/>
      <c r="W1401" s="34">
        <v>43609</v>
      </c>
      <c r="X1401" s="34">
        <v>43792</v>
      </c>
      <c r="Y1401" s="36">
        <v>5088800</v>
      </c>
      <c r="Z1401" s="36"/>
      <c r="AA1401" s="34"/>
      <c r="AB1401" s="32"/>
      <c r="AC1401" s="36">
        <v>5088800</v>
      </c>
      <c r="AD1401" s="36"/>
      <c r="AE1401" s="28" t="s">
        <v>180</v>
      </c>
      <c r="AF1401" s="40">
        <f t="shared" si="0"/>
        <v>24</v>
      </c>
      <c r="AG1401" s="40">
        <f t="shared" si="1"/>
        <v>5</v>
      </c>
      <c r="AH1401" s="40" t="str">
        <f t="shared" si="2"/>
        <v>05708700000515245</v>
      </c>
      <c r="AI1401" s="44">
        <f t="shared" si="3"/>
        <v>5088800</v>
      </c>
      <c r="AJ1401" s="47" t="str">
        <f>IF(AD1401&lt;10000,IFERROR(VLOOKUP(AH1401,'BK06'!$X$9:$Y$1196,2,0),""),AD1401)</f>
        <v/>
      </c>
      <c r="AK1401" s="49" t="str">
        <f>IFERROR(VLOOKUP(AH1401,'BK06'!$X$9:$Z$1164,3,0),"")</f>
        <v/>
      </c>
      <c r="AL1401" s="40"/>
      <c r="AM1401" s="51" t="str">
        <f t="shared" si="21"/>
        <v>QK co HDBH so 05708700000515 can phai dong phi 5088800d vao ngay 24/5. Vui long lien he TVV de duoc ho tro thu phi!</v>
      </c>
      <c r="AN1401" s="54" t="str">
        <f t="shared" si="19"/>
        <v>0978745875</v>
      </c>
    </row>
    <row r="1402" spans="1:40" ht="13.5" customHeight="1">
      <c r="A1402" s="25">
        <v>1397</v>
      </c>
      <c r="B1402" s="28" t="s">
        <v>74</v>
      </c>
      <c r="C1402" s="28"/>
      <c r="D1402" s="32" t="s">
        <v>11012</v>
      </c>
      <c r="E1402" s="28" t="s">
        <v>114</v>
      </c>
      <c r="F1402" s="32" t="s">
        <v>11013</v>
      </c>
      <c r="G1402" s="28" t="s">
        <v>115</v>
      </c>
      <c r="H1402" s="32" t="s">
        <v>11014</v>
      </c>
      <c r="I1402" s="28" t="s">
        <v>116</v>
      </c>
      <c r="J1402" s="32" t="s">
        <v>4828</v>
      </c>
      <c r="K1402" s="28" t="s">
        <v>4829</v>
      </c>
      <c r="L1402" s="28" t="s">
        <v>89</v>
      </c>
      <c r="M1402" s="34">
        <v>42838</v>
      </c>
      <c r="N1402" s="34"/>
      <c r="O1402" s="28" t="s">
        <v>11393</v>
      </c>
      <c r="P1402" s="28" t="s">
        <v>3401</v>
      </c>
      <c r="Q1402" s="28" t="s">
        <v>11394</v>
      </c>
      <c r="R1402" s="28"/>
      <c r="S1402" s="28"/>
      <c r="T1402" s="28" t="s">
        <v>11395</v>
      </c>
      <c r="U1402" s="28" t="s">
        <v>11396</v>
      </c>
      <c r="V1402" s="28"/>
      <c r="W1402" s="34">
        <v>43609</v>
      </c>
      <c r="X1402" s="34">
        <v>43792</v>
      </c>
      <c r="Y1402" s="36">
        <v>5029400</v>
      </c>
      <c r="Z1402" s="36"/>
      <c r="AA1402" s="34"/>
      <c r="AB1402" s="32"/>
      <c r="AC1402" s="36">
        <v>5029400</v>
      </c>
      <c r="AD1402" s="36"/>
      <c r="AE1402" s="28" t="s">
        <v>95</v>
      </c>
      <c r="AF1402" s="40">
        <f t="shared" si="0"/>
        <v>24</v>
      </c>
      <c r="AG1402" s="40">
        <f t="shared" si="1"/>
        <v>5</v>
      </c>
      <c r="AH1402" s="40" t="str">
        <f t="shared" si="2"/>
        <v>569146790245</v>
      </c>
      <c r="AI1402" s="44">
        <f t="shared" si="3"/>
        <v>5029400</v>
      </c>
      <c r="AJ1402" s="47" t="str">
        <f>IF(AD1402&lt;10000,IFERROR(VLOOKUP(AH1402,'BK06'!$X$9:$Y$1196,2,0),""),AD1402)</f>
        <v/>
      </c>
      <c r="AK1402" s="49" t="str">
        <f>IFERROR(VLOOKUP(AH1402,'BK06'!$X$9:$Z$1164,3,0),"")</f>
        <v/>
      </c>
      <c r="AL1402" s="40"/>
      <c r="AM1402" s="51" t="str">
        <f t="shared" si="21"/>
        <v>QK co HDBH so 569146790 can phai dong phi 5029400d vao ngay 24/5. Vui long lien he TVV de duoc ho tro thu phi!</v>
      </c>
      <c r="AN1402" s="54" t="str">
        <f t="shared" si="19"/>
        <v>01666769489</v>
      </c>
    </row>
    <row r="1403" spans="1:40" ht="13.5" customHeight="1">
      <c r="A1403" s="25">
        <v>1398</v>
      </c>
      <c r="B1403" s="28" t="s">
        <v>74</v>
      </c>
      <c r="C1403" s="28"/>
      <c r="D1403" s="32" t="s">
        <v>11012</v>
      </c>
      <c r="E1403" s="28" t="s">
        <v>114</v>
      </c>
      <c r="F1403" s="32" t="s">
        <v>11013</v>
      </c>
      <c r="G1403" s="28" t="s">
        <v>115</v>
      </c>
      <c r="H1403" s="32" t="s">
        <v>11014</v>
      </c>
      <c r="I1403" s="28" t="s">
        <v>116</v>
      </c>
      <c r="J1403" s="32" t="s">
        <v>343</v>
      </c>
      <c r="K1403" s="28" t="s">
        <v>342</v>
      </c>
      <c r="L1403" s="28" t="s">
        <v>89</v>
      </c>
      <c r="M1403" s="34">
        <v>42843</v>
      </c>
      <c r="N1403" s="34"/>
      <c r="O1403" s="28" t="s">
        <v>349</v>
      </c>
      <c r="P1403" s="28" t="s">
        <v>350</v>
      </c>
      <c r="Q1403" s="28" t="s">
        <v>11397</v>
      </c>
      <c r="R1403" s="28"/>
      <c r="S1403" s="28"/>
      <c r="T1403" s="28" t="s">
        <v>11398</v>
      </c>
      <c r="U1403" s="28" t="s">
        <v>348</v>
      </c>
      <c r="V1403" s="28"/>
      <c r="W1403" s="34">
        <v>43575</v>
      </c>
      <c r="X1403" s="34">
        <v>43940</v>
      </c>
      <c r="Y1403" s="36">
        <v>10442010</v>
      </c>
      <c r="Z1403" s="36">
        <v>10442010</v>
      </c>
      <c r="AA1403" s="34">
        <v>43602</v>
      </c>
      <c r="AB1403" s="32"/>
      <c r="AC1403" s="36">
        <v>10442010</v>
      </c>
      <c r="AD1403" s="36"/>
      <c r="AE1403" s="28" t="s">
        <v>95</v>
      </c>
      <c r="AF1403" s="40">
        <f t="shared" si="0"/>
        <v>20</v>
      </c>
      <c r="AG1403" s="40">
        <f t="shared" si="1"/>
        <v>4</v>
      </c>
      <c r="AH1403" s="40" t="str">
        <f t="shared" si="2"/>
        <v>568568880204</v>
      </c>
      <c r="AI1403" s="44">
        <f t="shared" si="3"/>
        <v>10442010</v>
      </c>
      <c r="AJ1403" s="47">
        <f>IF(AD1403&lt;10000,IFERROR(VLOOKUP(AH1403,'BK06'!$X$9:$Y$1196,2,0),""),AD1403)</f>
        <v>10442010</v>
      </c>
      <c r="AK1403" s="49" t="str">
        <f>IFERROR(VLOOKUP(AH1403,'BK06'!$X$9:$Z$1164,3,0),"")</f>
        <v>AC/018P-0348647</v>
      </c>
      <c r="AL1403" s="40"/>
      <c r="AM1403" s="51" t="str">
        <f t="shared" si="21"/>
        <v>QK co HDBH so 568568880 can phai dong phi 10442010d vao ngay 20/4. Vui long lien he TVV de duoc ho tro thu phi!</v>
      </c>
      <c r="AN1403" s="54" t="str">
        <f t="shared" si="19"/>
        <v>0916242279</v>
      </c>
    </row>
    <row r="1404" spans="1:40" ht="13.5" customHeight="1">
      <c r="A1404" s="25">
        <v>1399</v>
      </c>
      <c r="B1404" s="28" t="s">
        <v>74</v>
      </c>
      <c r="C1404" s="28"/>
      <c r="D1404" s="32" t="s">
        <v>11012</v>
      </c>
      <c r="E1404" s="28" t="s">
        <v>114</v>
      </c>
      <c r="F1404" s="32" t="s">
        <v>11013</v>
      </c>
      <c r="G1404" s="28" t="s">
        <v>115</v>
      </c>
      <c r="H1404" s="32" t="s">
        <v>11014</v>
      </c>
      <c r="I1404" s="28" t="s">
        <v>116</v>
      </c>
      <c r="J1404" s="32" t="s">
        <v>343</v>
      </c>
      <c r="K1404" s="28" t="s">
        <v>342</v>
      </c>
      <c r="L1404" s="28" t="s">
        <v>89</v>
      </c>
      <c r="M1404" s="34">
        <v>42843</v>
      </c>
      <c r="N1404" s="34"/>
      <c r="O1404" s="28" t="s">
        <v>355</v>
      </c>
      <c r="P1404" s="28" t="s">
        <v>356</v>
      </c>
      <c r="Q1404" s="28" t="s">
        <v>11399</v>
      </c>
      <c r="R1404" s="28"/>
      <c r="S1404" s="28"/>
      <c r="T1404" s="28" t="s">
        <v>11400</v>
      </c>
      <c r="U1404" s="28" t="s">
        <v>354</v>
      </c>
      <c r="V1404" s="28"/>
      <c r="W1404" s="34">
        <v>43575</v>
      </c>
      <c r="X1404" s="34">
        <v>43940</v>
      </c>
      <c r="Y1404" s="36">
        <v>10704960</v>
      </c>
      <c r="Z1404" s="36">
        <v>10704960</v>
      </c>
      <c r="AA1404" s="34">
        <v>43588</v>
      </c>
      <c r="AB1404" s="32"/>
      <c r="AC1404" s="36">
        <v>10704960</v>
      </c>
      <c r="AD1404" s="36"/>
      <c r="AE1404" s="28" t="s">
        <v>95</v>
      </c>
      <c r="AF1404" s="40">
        <f t="shared" si="0"/>
        <v>20</v>
      </c>
      <c r="AG1404" s="40">
        <f t="shared" si="1"/>
        <v>4</v>
      </c>
      <c r="AH1404" s="40" t="str">
        <f t="shared" si="2"/>
        <v>568572684204</v>
      </c>
      <c r="AI1404" s="44">
        <f t="shared" si="3"/>
        <v>10704960</v>
      </c>
      <c r="AJ1404" s="47">
        <f>IF(AD1404&lt;10000,IFERROR(VLOOKUP(AH1404,'BK06'!$X$9:$Y$1196,2,0),""),AD1404)</f>
        <v>10704960</v>
      </c>
      <c r="AK1404" s="49" t="str">
        <f>IFERROR(VLOOKUP(AH1404,'BK06'!$X$9:$Z$1164,3,0),"")</f>
        <v>AC/018P-0348648</v>
      </c>
      <c r="AL1404" s="40"/>
      <c r="AM1404" s="51" t="str">
        <f t="shared" si="21"/>
        <v>QK co HDBH so 568572684 can phai dong phi 10704960d vao ngay 20/4. Vui long lien he TVV de duoc ho tro thu phi!</v>
      </c>
      <c r="AN1404" s="54" t="str">
        <f t="shared" si="19"/>
        <v>01238766188</v>
      </c>
    </row>
    <row r="1405" spans="1:40" ht="13.5" customHeight="1">
      <c r="A1405" s="25">
        <v>1400</v>
      </c>
      <c r="B1405" s="28" t="s">
        <v>74</v>
      </c>
      <c r="C1405" s="28"/>
      <c r="D1405" s="32" t="s">
        <v>11012</v>
      </c>
      <c r="E1405" s="28" t="s">
        <v>114</v>
      </c>
      <c r="F1405" s="32" t="s">
        <v>11013</v>
      </c>
      <c r="G1405" s="28" t="s">
        <v>115</v>
      </c>
      <c r="H1405" s="32" t="s">
        <v>11014</v>
      </c>
      <c r="I1405" s="28" t="s">
        <v>116</v>
      </c>
      <c r="J1405" s="32" t="s">
        <v>343</v>
      </c>
      <c r="K1405" s="28" t="s">
        <v>342</v>
      </c>
      <c r="L1405" s="28" t="s">
        <v>89</v>
      </c>
      <c r="M1405" s="34">
        <v>42843</v>
      </c>
      <c r="N1405" s="34"/>
      <c r="O1405" s="28" t="s">
        <v>980</v>
      </c>
      <c r="P1405" s="28" t="s">
        <v>981</v>
      </c>
      <c r="Q1405" s="28" t="s">
        <v>11401</v>
      </c>
      <c r="R1405" s="28"/>
      <c r="S1405" s="28"/>
      <c r="T1405" s="28" t="s">
        <v>11402</v>
      </c>
      <c r="U1405" s="28" t="s">
        <v>979</v>
      </c>
      <c r="V1405" s="28"/>
      <c r="W1405" s="34">
        <v>43590</v>
      </c>
      <c r="X1405" s="34">
        <v>43955</v>
      </c>
      <c r="Y1405" s="36">
        <v>12000000</v>
      </c>
      <c r="Z1405" s="36">
        <v>12000000</v>
      </c>
      <c r="AA1405" s="34">
        <v>43602</v>
      </c>
      <c r="AB1405" s="32"/>
      <c r="AC1405" s="36">
        <v>12000000</v>
      </c>
      <c r="AD1405" s="36"/>
      <c r="AE1405" s="28" t="s">
        <v>95</v>
      </c>
      <c r="AF1405" s="40">
        <f t="shared" si="0"/>
        <v>5</v>
      </c>
      <c r="AG1405" s="40">
        <f t="shared" si="1"/>
        <v>5</v>
      </c>
      <c r="AH1405" s="40" t="str">
        <f t="shared" si="2"/>
        <v>56902424155</v>
      </c>
      <c r="AI1405" s="44">
        <f t="shared" si="3"/>
        <v>12000000</v>
      </c>
      <c r="AJ1405" s="47">
        <f>IF(AD1405&lt;10000,IFERROR(VLOOKUP(AH1405,'BK06'!$X$9:$Y$1196,2,0),""),AD1405)</f>
        <v>12000000</v>
      </c>
      <c r="AK1405" s="49" t="str">
        <f>IFERROR(VLOOKUP(AH1405,'BK06'!$X$9:$Z$1164,3,0),"")</f>
        <v>AC/018P-0349834</v>
      </c>
      <c r="AL1405" s="40"/>
      <c r="AM1405" s="51"/>
      <c r="AN1405" s="54" t="str">
        <f t="shared" si="19"/>
        <v>0916827166</v>
      </c>
    </row>
    <row r="1406" spans="1:40" ht="13.5" customHeight="1">
      <c r="A1406" s="25">
        <v>1401</v>
      </c>
      <c r="B1406" s="28" t="s">
        <v>74</v>
      </c>
      <c r="C1406" s="28"/>
      <c r="D1406" s="32" t="s">
        <v>11012</v>
      </c>
      <c r="E1406" s="28" t="s">
        <v>114</v>
      </c>
      <c r="F1406" s="32" t="s">
        <v>11013</v>
      </c>
      <c r="G1406" s="28" t="s">
        <v>115</v>
      </c>
      <c r="H1406" s="32" t="s">
        <v>11014</v>
      </c>
      <c r="I1406" s="28" t="s">
        <v>116</v>
      </c>
      <c r="J1406" s="32" t="s">
        <v>343</v>
      </c>
      <c r="K1406" s="28" t="s">
        <v>342</v>
      </c>
      <c r="L1406" s="28" t="s">
        <v>89</v>
      </c>
      <c r="M1406" s="34">
        <v>42843</v>
      </c>
      <c r="N1406" s="34"/>
      <c r="O1406" s="28" t="s">
        <v>991</v>
      </c>
      <c r="P1406" s="28" t="s">
        <v>992</v>
      </c>
      <c r="Q1406" s="28" t="s">
        <v>11403</v>
      </c>
      <c r="R1406" s="28"/>
      <c r="S1406" s="28"/>
      <c r="T1406" s="28" t="s">
        <v>11404</v>
      </c>
      <c r="U1406" s="28" t="s">
        <v>990</v>
      </c>
      <c r="V1406" s="28"/>
      <c r="W1406" s="34">
        <v>43603</v>
      </c>
      <c r="X1406" s="34">
        <v>43968</v>
      </c>
      <c r="Y1406" s="36">
        <v>12056600</v>
      </c>
      <c r="Z1406" s="36">
        <v>12056600</v>
      </c>
      <c r="AA1406" s="34">
        <v>43602</v>
      </c>
      <c r="AB1406" s="32"/>
      <c r="AC1406" s="36">
        <v>12056600</v>
      </c>
      <c r="AD1406" s="36"/>
      <c r="AE1406" s="28" t="s">
        <v>95</v>
      </c>
      <c r="AF1406" s="40">
        <f t="shared" si="0"/>
        <v>18</v>
      </c>
      <c r="AG1406" s="40">
        <f t="shared" si="1"/>
        <v>5</v>
      </c>
      <c r="AH1406" s="40" t="str">
        <f t="shared" si="2"/>
        <v>569035633185</v>
      </c>
      <c r="AI1406" s="44">
        <f t="shared" si="3"/>
        <v>12056600</v>
      </c>
      <c r="AJ1406" s="47">
        <f>IF(AD1406&lt;10000,IFERROR(VLOOKUP(AH1406,'BK06'!$X$9:$Y$1196,2,0),""),AD1406)</f>
        <v>12056600</v>
      </c>
      <c r="AK1406" s="49" t="str">
        <f>IFERROR(VLOOKUP(AH1406,'BK06'!$X$9:$Z$1164,3,0),"")</f>
        <v>AC/018P-0349835</v>
      </c>
      <c r="AL1406" s="40"/>
      <c r="AM1406" s="51"/>
      <c r="AN1406" s="54" t="str">
        <f t="shared" si="19"/>
        <v>01655747445</v>
      </c>
    </row>
    <row r="1407" spans="1:40" ht="13.5" customHeight="1">
      <c r="A1407" s="25">
        <v>1402</v>
      </c>
      <c r="B1407" s="28" t="s">
        <v>74</v>
      </c>
      <c r="C1407" s="28"/>
      <c r="D1407" s="32" t="s">
        <v>11012</v>
      </c>
      <c r="E1407" s="28" t="s">
        <v>114</v>
      </c>
      <c r="F1407" s="32" t="s">
        <v>11013</v>
      </c>
      <c r="G1407" s="28" t="s">
        <v>115</v>
      </c>
      <c r="H1407" s="32" t="s">
        <v>11014</v>
      </c>
      <c r="I1407" s="28" t="s">
        <v>116</v>
      </c>
      <c r="J1407" s="32" t="s">
        <v>343</v>
      </c>
      <c r="K1407" s="28" t="s">
        <v>342</v>
      </c>
      <c r="L1407" s="28" t="s">
        <v>89</v>
      </c>
      <c r="M1407" s="34">
        <v>42843</v>
      </c>
      <c r="N1407" s="34"/>
      <c r="O1407" s="28" t="s">
        <v>1009</v>
      </c>
      <c r="P1407" s="28" t="s">
        <v>1010</v>
      </c>
      <c r="Q1407" s="28" t="s">
        <v>11405</v>
      </c>
      <c r="R1407" s="28"/>
      <c r="S1407" s="28"/>
      <c r="T1407" s="28" t="s">
        <v>11406</v>
      </c>
      <c r="U1407" s="28" t="s">
        <v>1008</v>
      </c>
      <c r="V1407" s="28"/>
      <c r="W1407" s="34">
        <v>43604</v>
      </c>
      <c r="X1407" s="34">
        <v>43969</v>
      </c>
      <c r="Y1407" s="36">
        <v>10056600</v>
      </c>
      <c r="Z1407" s="36">
        <v>10056600</v>
      </c>
      <c r="AA1407" s="34">
        <v>43605</v>
      </c>
      <c r="AB1407" s="32"/>
      <c r="AC1407" s="36">
        <v>10056600</v>
      </c>
      <c r="AD1407" s="36"/>
      <c r="AE1407" s="28" t="s">
        <v>95</v>
      </c>
      <c r="AF1407" s="40">
        <f t="shared" si="0"/>
        <v>19</v>
      </c>
      <c r="AG1407" s="40">
        <f t="shared" si="1"/>
        <v>5</v>
      </c>
      <c r="AH1407" s="40" t="str">
        <f t="shared" si="2"/>
        <v>569034249195</v>
      </c>
      <c r="AI1407" s="44">
        <f t="shared" si="3"/>
        <v>10056600</v>
      </c>
      <c r="AJ1407" s="47">
        <f>IF(AD1407&lt;10000,IFERROR(VLOOKUP(AH1407,'BK06'!$X$9:$Y$1196,2,0),""),AD1407)</f>
        <v>10056600</v>
      </c>
      <c r="AK1407" s="49" t="str">
        <f>IFERROR(VLOOKUP(AH1407,'BK06'!$X$9:$Z$1164,3,0),"")</f>
        <v>AC/018P-0349838</v>
      </c>
      <c r="AL1407" s="40"/>
      <c r="AM1407" s="51"/>
      <c r="AN1407" s="54" t="str">
        <f t="shared" si="19"/>
        <v>0948153899</v>
      </c>
    </row>
    <row r="1408" spans="1:40" ht="13.5" customHeight="1">
      <c r="A1408" s="25">
        <v>1403</v>
      </c>
      <c r="B1408" s="28" t="s">
        <v>74</v>
      </c>
      <c r="C1408" s="28"/>
      <c r="D1408" s="32" t="s">
        <v>11012</v>
      </c>
      <c r="E1408" s="28" t="s">
        <v>114</v>
      </c>
      <c r="F1408" s="32" t="s">
        <v>11013</v>
      </c>
      <c r="G1408" s="28" t="s">
        <v>115</v>
      </c>
      <c r="H1408" s="32" t="s">
        <v>11014</v>
      </c>
      <c r="I1408" s="28" t="s">
        <v>116</v>
      </c>
      <c r="J1408" s="32" t="s">
        <v>343</v>
      </c>
      <c r="K1408" s="28" t="s">
        <v>342</v>
      </c>
      <c r="L1408" s="28" t="s">
        <v>89</v>
      </c>
      <c r="M1408" s="34">
        <v>42843</v>
      </c>
      <c r="N1408" s="34"/>
      <c r="O1408" s="28" t="s">
        <v>1005</v>
      </c>
      <c r="P1408" s="28" t="s">
        <v>1006</v>
      </c>
      <c r="Q1408" s="28" t="s">
        <v>11407</v>
      </c>
      <c r="R1408" s="28" t="s">
        <v>11408</v>
      </c>
      <c r="S1408" s="28"/>
      <c r="T1408" s="28"/>
      <c r="U1408" s="28" t="s">
        <v>1003</v>
      </c>
      <c r="V1408" s="28" t="s">
        <v>1003</v>
      </c>
      <c r="W1408" s="34">
        <v>43604</v>
      </c>
      <c r="X1408" s="34">
        <v>43969</v>
      </c>
      <c r="Y1408" s="36">
        <v>10934900</v>
      </c>
      <c r="Z1408" s="36">
        <v>10934900</v>
      </c>
      <c r="AA1408" s="34">
        <v>43606</v>
      </c>
      <c r="AB1408" s="32"/>
      <c r="AC1408" s="36">
        <v>10934900</v>
      </c>
      <c r="AD1408" s="36"/>
      <c r="AE1408" s="28" t="s">
        <v>180</v>
      </c>
      <c r="AF1408" s="40">
        <f t="shared" si="0"/>
        <v>19</v>
      </c>
      <c r="AG1408" s="40">
        <f t="shared" si="1"/>
        <v>5</v>
      </c>
      <c r="AH1408" s="40" t="str">
        <f t="shared" si="2"/>
        <v>05701800042522195</v>
      </c>
      <c r="AI1408" s="44">
        <f t="shared" si="3"/>
        <v>10934900</v>
      </c>
      <c r="AJ1408" s="47">
        <f>IF(AD1408&lt;10000,IFERROR(VLOOKUP(AH1408,'BK06'!$X$9:$Y$1196,2,0),""),AD1408)</f>
        <v>10934900</v>
      </c>
      <c r="AK1408" s="49" t="str">
        <f>IFERROR(VLOOKUP(AH1408,'BK06'!$X$9:$Z$1164,3,0),"")</f>
        <v>AC/018P-0349837</v>
      </c>
      <c r="AL1408" s="40"/>
      <c r="AM1408" s="51"/>
      <c r="AN1408" s="54" t="str">
        <f t="shared" si="19"/>
        <v>0945005533</v>
      </c>
    </row>
    <row r="1409" spans="1:40" ht="13.5" customHeight="1">
      <c r="A1409" s="25">
        <v>1404</v>
      </c>
      <c r="B1409" s="28" t="s">
        <v>74</v>
      </c>
      <c r="C1409" s="28"/>
      <c r="D1409" s="32" t="s">
        <v>11012</v>
      </c>
      <c r="E1409" s="28" t="s">
        <v>114</v>
      </c>
      <c r="F1409" s="32" t="s">
        <v>11013</v>
      </c>
      <c r="G1409" s="28" t="s">
        <v>115</v>
      </c>
      <c r="H1409" s="32" t="s">
        <v>11014</v>
      </c>
      <c r="I1409" s="28" t="s">
        <v>116</v>
      </c>
      <c r="J1409" s="32" t="s">
        <v>343</v>
      </c>
      <c r="K1409" s="28" t="s">
        <v>342</v>
      </c>
      <c r="L1409" s="28" t="s">
        <v>89</v>
      </c>
      <c r="M1409" s="34">
        <v>42843</v>
      </c>
      <c r="N1409" s="34"/>
      <c r="O1409" s="28" t="s">
        <v>997</v>
      </c>
      <c r="P1409" s="28" t="s">
        <v>998</v>
      </c>
      <c r="Q1409" s="28" t="s">
        <v>11409</v>
      </c>
      <c r="R1409" s="28" t="s">
        <v>11410</v>
      </c>
      <c r="S1409" s="28"/>
      <c r="T1409" s="28"/>
      <c r="U1409" s="28" t="s">
        <v>993</v>
      </c>
      <c r="V1409" s="28" t="s">
        <v>993</v>
      </c>
      <c r="W1409" s="34">
        <v>43604</v>
      </c>
      <c r="X1409" s="34">
        <v>43969</v>
      </c>
      <c r="Y1409" s="36">
        <v>9997300</v>
      </c>
      <c r="Z1409" s="36">
        <v>9997300</v>
      </c>
      <c r="AA1409" s="34">
        <v>43605</v>
      </c>
      <c r="AB1409" s="32"/>
      <c r="AC1409" s="36">
        <v>9997300</v>
      </c>
      <c r="AD1409" s="36"/>
      <c r="AE1409" s="28" t="s">
        <v>180</v>
      </c>
      <c r="AF1409" s="40">
        <f t="shared" si="0"/>
        <v>19</v>
      </c>
      <c r="AG1409" s="40">
        <f t="shared" si="1"/>
        <v>5</v>
      </c>
      <c r="AH1409" s="40" t="str">
        <f t="shared" si="2"/>
        <v>05701800042386195</v>
      </c>
      <c r="AI1409" s="44">
        <f t="shared" si="3"/>
        <v>9997300</v>
      </c>
      <c r="AJ1409" s="47">
        <f>IF(AD1409&lt;10000,IFERROR(VLOOKUP(AH1409,'BK06'!$X$9:$Y$1196,2,0),""),AD1409)</f>
        <v>9997300</v>
      </c>
      <c r="AK1409" s="49" t="str">
        <f>IFERROR(VLOOKUP(AH1409,'BK06'!$X$9:$Z$1164,3,0),"")</f>
        <v>AC/018P-0349836</v>
      </c>
      <c r="AL1409" s="40"/>
      <c r="AM1409" s="51" t="str">
        <f t="shared" ref="AM1409:AM1411" si="22">CONCATENATE("QK co HDBH so ",O1409," can phai dong phi ",Y1409,"d vao ngay ",AF1409,"/",AG1409,". Vui long lien he TVV de duoc ho tro thu phi","!")</f>
        <v>QK co HDBH so 05701800042386 can phai dong phi 9997300d vao ngay 19/5. Vui long lien he TVV de duoc ho tro thu phi!</v>
      </c>
      <c r="AN1409" s="54" t="str">
        <f t="shared" si="19"/>
        <v>0349419888</v>
      </c>
    </row>
    <row r="1410" spans="1:40" ht="13.5" customHeight="1">
      <c r="A1410" s="25">
        <v>1405</v>
      </c>
      <c r="B1410" s="28" t="s">
        <v>74</v>
      </c>
      <c r="C1410" s="28"/>
      <c r="D1410" s="32" t="s">
        <v>11012</v>
      </c>
      <c r="E1410" s="28" t="s">
        <v>114</v>
      </c>
      <c r="F1410" s="32" t="s">
        <v>11013</v>
      </c>
      <c r="G1410" s="28" t="s">
        <v>115</v>
      </c>
      <c r="H1410" s="32" t="s">
        <v>11014</v>
      </c>
      <c r="I1410" s="28" t="s">
        <v>116</v>
      </c>
      <c r="J1410" s="32" t="s">
        <v>4830</v>
      </c>
      <c r="K1410" s="28" t="s">
        <v>3128</v>
      </c>
      <c r="L1410" s="28" t="s">
        <v>89</v>
      </c>
      <c r="M1410" s="34">
        <v>42843</v>
      </c>
      <c r="N1410" s="34"/>
      <c r="O1410" s="28" t="s">
        <v>11411</v>
      </c>
      <c r="P1410" s="28" t="s">
        <v>11412</v>
      </c>
      <c r="Q1410" s="28" t="s">
        <v>11413</v>
      </c>
      <c r="R1410" s="28"/>
      <c r="S1410" s="28"/>
      <c r="T1410" s="28" t="s">
        <v>11414</v>
      </c>
      <c r="U1410" s="28" t="s">
        <v>11415</v>
      </c>
      <c r="V1410" s="28"/>
      <c r="W1410" s="34">
        <v>43603</v>
      </c>
      <c r="X1410" s="34">
        <v>43968</v>
      </c>
      <c r="Y1410" s="36">
        <v>10009578</v>
      </c>
      <c r="Z1410" s="36"/>
      <c r="AA1410" s="34"/>
      <c r="AB1410" s="32"/>
      <c r="AC1410" s="36">
        <v>10009578</v>
      </c>
      <c r="AD1410" s="36"/>
      <c r="AE1410" s="28" t="s">
        <v>95</v>
      </c>
      <c r="AF1410" s="40">
        <f t="shared" si="0"/>
        <v>18</v>
      </c>
      <c r="AG1410" s="40">
        <f t="shared" si="1"/>
        <v>5</v>
      </c>
      <c r="AH1410" s="40" t="str">
        <f t="shared" si="2"/>
        <v>569032249185</v>
      </c>
      <c r="AI1410" s="44">
        <f t="shared" si="3"/>
        <v>10009578</v>
      </c>
      <c r="AJ1410" s="47" t="str">
        <f>IF(AD1410&lt;10000,IFERROR(VLOOKUP(AH1410,'BK06'!$X$9:$Y$1196,2,0),""),AD1410)</f>
        <v/>
      </c>
      <c r="AK1410" s="49" t="str">
        <f>IFERROR(VLOOKUP(AH1410,'BK06'!$X$9:$Z$1164,3,0),"")</f>
        <v/>
      </c>
      <c r="AL1410" s="40"/>
      <c r="AM1410" s="51" t="str">
        <f t="shared" si="22"/>
        <v>QK co HDBH so 569032249 can phai dong phi 10009578d vao ngay 18/5. Vui long lien he TVV de duoc ho tro thu phi!</v>
      </c>
      <c r="AN1410" s="54" t="str">
        <f t="shared" si="19"/>
        <v>01669163643</v>
      </c>
    </row>
    <row r="1411" spans="1:40" ht="13.5" customHeight="1">
      <c r="A1411" s="25">
        <v>1406</v>
      </c>
      <c r="B1411" s="28" t="s">
        <v>74</v>
      </c>
      <c r="C1411" s="28"/>
      <c r="D1411" s="32" t="s">
        <v>11012</v>
      </c>
      <c r="E1411" s="28" t="s">
        <v>114</v>
      </c>
      <c r="F1411" s="32" t="s">
        <v>11013</v>
      </c>
      <c r="G1411" s="28" t="s">
        <v>115</v>
      </c>
      <c r="H1411" s="32" t="s">
        <v>11014</v>
      </c>
      <c r="I1411" s="28" t="s">
        <v>116</v>
      </c>
      <c r="J1411" s="32" t="s">
        <v>1016</v>
      </c>
      <c r="K1411" s="28" t="s">
        <v>1015</v>
      </c>
      <c r="L1411" s="28" t="s">
        <v>89</v>
      </c>
      <c r="M1411" s="34">
        <v>42853</v>
      </c>
      <c r="N1411" s="34"/>
      <c r="O1411" s="28" t="s">
        <v>1019</v>
      </c>
      <c r="P1411" s="28" t="s">
        <v>442</v>
      </c>
      <c r="Q1411" s="28" t="s">
        <v>11416</v>
      </c>
      <c r="R1411" s="28" t="s">
        <v>1869</v>
      </c>
      <c r="S1411" s="28"/>
      <c r="T1411" s="28"/>
      <c r="U1411" s="28" t="s">
        <v>1017</v>
      </c>
      <c r="V1411" s="28" t="s">
        <v>1017</v>
      </c>
      <c r="W1411" s="34">
        <v>43599</v>
      </c>
      <c r="X1411" s="34">
        <v>43629</v>
      </c>
      <c r="Y1411" s="36">
        <v>210100</v>
      </c>
      <c r="Z1411" s="36">
        <v>210100</v>
      </c>
      <c r="AA1411" s="34">
        <v>43602</v>
      </c>
      <c r="AB1411" s="32"/>
      <c r="AC1411" s="36">
        <v>210100</v>
      </c>
      <c r="AD1411" s="36"/>
      <c r="AE1411" s="28" t="s">
        <v>180</v>
      </c>
      <c r="AF1411" s="40">
        <f t="shared" si="0"/>
        <v>14</v>
      </c>
      <c r="AG1411" s="40">
        <f t="shared" si="1"/>
        <v>5</v>
      </c>
      <c r="AH1411" s="40" t="str">
        <f t="shared" si="2"/>
        <v>05701800043383145</v>
      </c>
      <c r="AI1411" s="44">
        <f t="shared" si="3"/>
        <v>210100</v>
      </c>
      <c r="AJ1411" s="47">
        <f>IF(AD1411&lt;10000,IFERROR(VLOOKUP(AH1411,'BK06'!$X$9:$Y$1196,2,0),""),AD1411)</f>
        <v>210100</v>
      </c>
      <c r="AK1411" s="49" t="str">
        <f>IFERROR(VLOOKUP(AH1411,'BK06'!$X$9:$Z$1164,3,0),"")</f>
        <v>AC/018P-0349840</v>
      </c>
      <c r="AL1411" s="40"/>
      <c r="AM1411" s="51" t="str">
        <f t="shared" si="22"/>
        <v>QK co HDBH so 05701800043383 can phai dong phi 210100d vao ngay 14/5. Vui long lien he TVV de duoc ho tro thu phi!</v>
      </c>
      <c r="AN1411" s="54" t="str">
        <f t="shared" si="19"/>
        <v>0349716338</v>
      </c>
    </row>
    <row r="1412" spans="1:40" ht="13.5" customHeight="1">
      <c r="A1412" s="25">
        <v>1407</v>
      </c>
      <c r="B1412" s="28" t="s">
        <v>74</v>
      </c>
      <c r="C1412" s="28"/>
      <c r="D1412" s="32" t="s">
        <v>11012</v>
      </c>
      <c r="E1412" s="28" t="s">
        <v>114</v>
      </c>
      <c r="F1412" s="32" t="s">
        <v>11013</v>
      </c>
      <c r="G1412" s="28" t="s">
        <v>115</v>
      </c>
      <c r="H1412" s="32" t="s">
        <v>11014</v>
      </c>
      <c r="I1412" s="28" t="s">
        <v>116</v>
      </c>
      <c r="J1412" s="32" t="s">
        <v>4831</v>
      </c>
      <c r="K1412" s="28" t="s">
        <v>4832</v>
      </c>
      <c r="L1412" s="28" t="s">
        <v>89</v>
      </c>
      <c r="M1412" s="34">
        <v>42853</v>
      </c>
      <c r="N1412" s="34"/>
      <c r="O1412" s="28" t="s">
        <v>11417</v>
      </c>
      <c r="P1412" s="28" t="s">
        <v>11418</v>
      </c>
      <c r="Q1412" s="28" t="s">
        <v>11419</v>
      </c>
      <c r="R1412" s="28"/>
      <c r="S1412" s="28"/>
      <c r="T1412" s="28"/>
      <c r="U1412" s="28" t="s">
        <v>11420</v>
      </c>
      <c r="V1412" s="28"/>
      <c r="W1412" s="34">
        <v>43607</v>
      </c>
      <c r="X1412" s="34">
        <v>43972</v>
      </c>
      <c r="Y1412" s="36">
        <v>5832000</v>
      </c>
      <c r="Z1412" s="36"/>
      <c r="AA1412" s="34"/>
      <c r="AB1412" s="32"/>
      <c r="AC1412" s="36">
        <v>5832000</v>
      </c>
      <c r="AD1412" s="36"/>
      <c r="AE1412" s="28" t="s">
        <v>180</v>
      </c>
      <c r="AF1412" s="40">
        <f t="shared" si="0"/>
        <v>22</v>
      </c>
      <c r="AG1412" s="40">
        <f t="shared" si="1"/>
        <v>5</v>
      </c>
      <c r="AH1412" s="40" t="str">
        <f t="shared" si="2"/>
        <v>05701800042683225</v>
      </c>
      <c r="AI1412" s="44">
        <f t="shared" si="3"/>
        <v>5832000</v>
      </c>
      <c r="AJ1412" s="47" t="str">
        <f>IF(AD1412&lt;10000,IFERROR(VLOOKUP(AH1412,'BK06'!$X$9:$Y$1196,2,0),""),AD1412)</f>
        <v/>
      </c>
      <c r="AK1412" s="49" t="str">
        <f>IFERROR(VLOOKUP(AH1412,'BK06'!$X$9:$Z$1164,3,0),"")</f>
        <v/>
      </c>
      <c r="AL1412" s="40"/>
      <c r="AM1412" s="51"/>
      <c r="AN1412" s="54" t="str">
        <f t="shared" si="19"/>
        <v/>
      </c>
    </row>
    <row r="1413" spans="1:40" ht="13.5" customHeight="1">
      <c r="A1413" s="25">
        <v>1408</v>
      </c>
      <c r="B1413" s="28" t="s">
        <v>74</v>
      </c>
      <c r="C1413" s="28"/>
      <c r="D1413" s="32" t="s">
        <v>11012</v>
      </c>
      <c r="E1413" s="28" t="s">
        <v>114</v>
      </c>
      <c r="F1413" s="32" t="s">
        <v>11013</v>
      </c>
      <c r="G1413" s="28" t="s">
        <v>115</v>
      </c>
      <c r="H1413" s="32" t="s">
        <v>11014</v>
      </c>
      <c r="I1413" s="28" t="s">
        <v>116</v>
      </c>
      <c r="J1413" s="32" t="s">
        <v>156</v>
      </c>
      <c r="K1413" s="28" t="s">
        <v>155</v>
      </c>
      <c r="L1413" s="28" t="s">
        <v>89</v>
      </c>
      <c r="M1413" s="34">
        <v>42853</v>
      </c>
      <c r="N1413" s="34"/>
      <c r="O1413" s="28" t="s">
        <v>11421</v>
      </c>
      <c r="P1413" s="28" t="s">
        <v>11422</v>
      </c>
      <c r="Q1413" s="28" t="s">
        <v>11423</v>
      </c>
      <c r="R1413" s="28"/>
      <c r="S1413" s="28"/>
      <c r="T1413" s="28" t="s">
        <v>11424</v>
      </c>
      <c r="U1413" s="28" t="s">
        <v>11425</v>
      </c>
      <c r="V1413" s="28"/>
      <c r="W1413" s="34">
        <v>43409</v>
      </c>
      <c r="X1413" s="34">
        <v>43438</v>
      </c>
      <c r="Y1413" s="36">
        <v>2000000</v>
      </c>
      <c r="Z1413" s="36"/>
      <c r="AA1413" s="34"/>
      <c r="AB1413" s="32"/>
      <c r="AC1413" s="36">
        <v>2000000</v>
      </c>
      <c r="AD1413" s="36"/>
      <c r="AE1413" s="28" t="s">
        <v>95</v>
      </c>
      <c r="AF1413" s="40">
        <f t="shared" si="0"/>
        <v>5</v>
      </c>
      <c r="AG1413" s="40">
        <f t="shared" si="1"/>
        <v>11</v>
      </c>
      <c r="AH1413" s="40" t="str">
        <f t="shared" si="2"/>
        <v>569134556511</v>
      </c>
      <c r="AI1413" s="44">
        <f t="shared" si="3"/>
        <v>2000000</v>
      </c>
      <c r="AJ1413" s="47" t="str">
        <f>IF(AD1413&lt;10000,IFERROR(VLOOKUP(AH1413,'BK06'!$X$9:$Y$1196,2,0),""),AD1413)</f>
        <v/>
      </c>
      <c r="AK1413" s="49" t="str">
        <f>IFERROR(VLOOKUP(AH1413,'BK06'!$X$9:$Z$1164,3,0),"")</f>
        <v/>
      </c>
      <c r="AL1413" s="40"/>
      <c r="AM1413" s="51" t="str">
        <f t="shared" ref="AM1413:AM1422" si="23">CONCATENATE("QK co HDBH so ",O1413," can phai dong phi ",Y1413,"d vao ngay ",AF1413,"/",AG1413,". Vui long lien he TVV de duoc ho tro thu phi","!")</f>
        <v>QK co HDBH so 569134556 can phai dong phi 2000000d vao ngay 5/11. Vui long lien he TVV de duoc ho tro thu phi!</v>
      </c>
      <c r="AN1413" s="54" t="str">
        <f t="shared" si="19"/>
        <v>0919042118</v>
      </c>
    </row>
    <row r="1414" spans="1:40" ht="13.5" customHeight="1">
      <c r="A1414" s="25">
        <v>1409</v>
      </c>
      <c r="B1414" s="28" t="s">
        <v>74</v>
      </c>
      <c r="C1414" s="28"/>
      <c r="D1414" s="32" t="s">
        <v>11012</v>
      </c>
      <c r="E1414" s="28" t="s">
        <v>114</v>
      </c>
      <c r="F1414" s="32" t="s">
        <v>11013</v>
      </c>
      <c r="G1414" s="28" t="s">
        <v>115</v>
      </c>
      <c r="H1414" s="32" t="s">
        <v>11014</v>
      </c>
      <c r="I1414" s="28" t="s">
        <v>116</v>
      </c>
      <c r="J1414" s="32" t="s">
        <v>156</v>
      </c>
      <c r="K1414" s="28" t="s">
        <v>155</v>
      </c>
      <c r="L1414" s="28" t="s">
        <v>89</v>
      </c>
      <c r="M1414" s="34">
        <v>42853</v>
      </c>
      <c r="N1414" s="34"/>
      <c r="O1414" s="28" t="s">
        <v>159</v>
      </c>
      <c r="P1414" s="28" t="s">
        <v>160</v>
      </c>
      <c r="Q1414" s="28" t="s">
        <v>11426</v>
      </c>
      <c r="R1414" s="28"/>
      <c r="S1414" s="28"/>
      <c r="T1414" s="28" t="s">
        <v>11427</v>
      </c>
      <c r="U1414" s="28" t="s">
        <v>158</v>
      </c>
      <c r="V1414" s="28"/>
      <c r="W1414" s="34">
        <v>43542</v>
      </c>
      <c r="X1414" s="34">
        <v>43572</v>
      </c>
      <c r="Y1414" s="36">
        <v>1033762</v>
      </c>
      <c r="Z1414" s="36">
        <v>1033762</v>
      </c>
      <c r="AA1414" s="34">
        <v>43598</v>
      </c>
      <c r="AB1414" s="32"/>
      <c r="AC1414" s="36">
        <v>1033762</v>
      </c>
      <c r="AD1414" s="36"/>
      <c r="AE1414" s="28" t="s">
        <v>95</v>
      </c>
      <c r="AF1414" s="40">
        <f t="shared" si="0"/>
        <v>18</v>
      </c>
      <c r="AG1414" s="40">
        <f t="shared" si="1"/>
        <v>3</v>
      </c>
      <c r="AH1414" s="40" t="str">
        <f t="shared" si="2"/>
        <v>569159508183</v>
      </c>
      <c r="AI1414" s="44">
        <f t="shared" si="3"/>
        <v>1033762</v>
      </c>
      <c r="AJ1414" s="47">
        <f>IF(AD1414&lt;10000,IFERROR(VLOOKUP(AH1414,'BK06'!$X$9:$Y$1196,2,0),""),AD1414)</f>
        <v>1033762</v>
      </c>
      <c r="AK1414" s="49" t="str">
        <f>IFERROR(VLOOKUP(AH1414,'BK06'!$X$9:$Z$1164,3,0),"")</f>
        <v>AC/018P-0347445</v>
      </c>
      <c r="AL1414" s="40"/>
      <c r="AM1414" s="51" t="str">
        <f t="shared" si="23"/>
        <v>QK co HDBH so 569159508 can phai dong phi 1033762d vao ngay 18/3. Vui long lien he TVV de duoc ho tro thu phi!</v>
      </c>
      <c r="AN1414" s="54" t="str">
        <f t="shared" si="19"/>
        <v>01694791142</v>
      </c>
    </row>
    <row r="1415" spans="1:40" ht="13.5" customHeight="1">
      <c r="A1415" s="25">
        <v>1410</v>
      </c>
      <c r="B1415" s="28" t="s">
        <v>74</v>
      </c>
      <c r="C1415" s="28"/>
      <c r="D1415" s="32" t="s">
        <v>11012</v>
      </c>
      <c r="E1415" s="28" t="s">
        <v>114</v>
      </c>
      <c r="F1415" s="32" t="s">
        <v>11013</v>
      </c>
      <c r="G1415" s="28" t="s">
        <v>115</v>
      </c>
      <c r="H1415" s="32" t="s">
        <v>11014</v>
      </c>
      <c r="I1415" s="28" t="s">
        <v>116</v>
      </c>
      <c r="J1415" s="32" t="s">
        <v>156</v>
      </c>
      <c r="K1415" s="28" t="s">
        <v>155</v>
      </c>
      <c r="L1415" s="28" t="s">
        <v>89</v>
      </c>
      <c r="M1415" s="34">
        <v>42853</v>
      </c>
      <c r="N1415" s="34"/>
      <c r="O1415" s="28" t="s">
        <v>159</v>
      </c>
      <c r="P1415" s="28" t="s">
        <v>160</v>
      </c>
      <c r="Q1415" s="28" t="s">
        <v>11426</v>
      </c>
      <c r="R1415" s="28"/>
      <c r="S1415" s="28"/>
      <c r="T1415" s="28" t="s">
        <v>11427</v>
      </c>
      <c r="U1415" s="28" t="s">
        <v>358</v>
      </c>
      <c r="V1415" s="28"/>
      <c r="W1415" s="34">
        <v>43573</v>
      </c>
      <c r="X1415" s="34">
        <v>43602</v>
      </c>
      <c r="Y1415" s="36">
        <v>1033762</v>
      </c>
      <c r="Z1415" s="36">
        <v>1033762</v>
      </c>
      <c r="AA1415" s="34">
        <v>43598</v>
      </c>
      <c r="AB1415" s="32"/>
      <c r="AC1415" s="36">
        <v>1033762</v>
      </c>
      <c r="AD1415" s="36"/>
      <c r="AE1415" s="28" t="s">
        <v>95</v>
      </c>
      <c r="AF1415" s="40">
        <f t="shared" si="0"/>
        <v>18</v>
      </c>
      <c r="AG1415" s="40">
        <f t="shared" si="1"/>
        <v>4</v>
      </c>
      <c r="AH1415" s="40" t="str">
        <f t="shared" si="2"/>
        <v>569159508184</v>
      </c>
      <c r="AI1415" s="44">
        <f t="shared" si="3"/>
        <v>1033762</v>
      </c>
      <c r="AJ1415" s="47">
        <f>IF(AD1415&lt;10000,IFERROR(VLOOKUP(AH1415,'BK06'!$X$9:$Y$1196,2,0),""),AD1415)</f>
        <v>1033762</v>
      </c>
      <c r="AK1415" s="49" t="str">
        <f>IFERROR(VLOOKUP(AH1415,'BK06'!$X$9:$Z$1164,3,0),"")</f>
        <v>AC/018P-0348653</v>
      </c>
      <c r="AL1415" s="40"/>
      <c r="AM1415" s="51" t="str">
        <f t="shared" si="23"/>
        <v>QK co HDBH so 569159508 can phai dong phi 1033762d vao ngay 18/4. Vui long lien he TVV de duoc ho tro thu phi!</v>
      </c>
      <c r="AN1415" s="54" t="str">
        <f t="shared" si="19"/>
        <v>01694791142</v>
      </c>
    </row>
    <row r="1416" spans="1:40" ht="13.5" customHeight="1">
      <c r="A1416" s="25">
        <v>1411</v>
      </c>
      <c r="B1416" s="28" t="s">
        <v>74</v>
      </c>
      <c r="C1416" s="28"/>
      <c r="D1416" s="32" t="s">
        <v>11012</v>
      </c>
      <c r="E1416" s="28" t="s">
        <v>114</v>
      </c>
      <c r="F1416" s="32" t="s">
        <v>11013</v>
      </c>
      <c r="G1416" s="28" t="s">
        <v>115</v>
      </c>
      <c r="H1416" s="32" t="s">
        <v>11014</v>
      </c>
      <c r="I1416" s="28" t="s">
        <v>116</v>
      </c>
      <c r="J1416" s="32" t="s">
        <v>156</v>
      </c>
      <c r="K1416" s="28" t="s">
        <v>155</v>
      </c>
      <c r="L1416" s="28" t="s">
        <v>89</v>
      </c>
      <c r="M1416" s="34">
        <v>42853</v>
      </c>
      <c r="N1416" s="34"/>
      <c r="O1416" s="28" t="s">
        <v>1033</v>
      </c>
      <c r="P1416" s="28" t="s">
        <v>1034</v>
      </c>
      <c r="Q1416" s="28" t="s">
        <v>11039</v>
      </c>
      <c r="R1416" s="28"/>
      <c r="S1416" s="28"/>
      <c r="T1416" s="28" t="s">
        <v>11428</v>
      </c>
      <c r="U1416" s="28" t="s">
        <v>1032</v>
      </c>
      <c r="V1416" s="28"/>
      <c r="W1416" s="34">
        <v>43590</v>
      </c>
      <c r="X1416" s="34">
        <v>43620</v>
      </c>
      <c r="Y1416" s="36">
        <v>500000</v>
      </c>
      <c r="Z1416" s="36">
        <v>500000</v>
      </c>
      <c r="AA1416" s="34">
        <v>43598</v>
      </c>
      <c r="AB1416" s="32"/>
      <c r="AC1416" s="36">
        <v>500000</v>
      </c>
      <c r="AD1416" s="36"/>
      <c r="AE1416" s="28" t="s">
        <v>95</v>
      </c>
      <c r="AF1416" s="40">
        <f t="shared" si="0"/>
        <v>5</v>
      </c>
      <c r="AG1416" s="40">
        <f t="shared" si="1"/>
        <v>5</v>
      </c>
      <c r="AH1416" s="40" t="str">
        <f t="shared" si="2"/>
        <v>56904393655</v>
      </c>
      <c r="AI1416" s="44">
        <f t="shared" si="3"/>
        <v>500000</v>
      </c>
      <c r="AJ1416" s="47">
        <f>IF(AD1416&lt;10000,IFERROR(VLOOKUP(AH1416,'BK06'!$X$9:$Y$1196,2,0),""),AD1416)</f>
        <v>500000</v>
      </c>
      <c r="AK1416" s="49" t="str">
        <f>IFERROR(VLOOKUP(AH1416,'BK06'!$X$9:$Z$1164,3,0),"")</f>
        <v>AC/018P-0349843</v>
      </c>
      <c r="AL1416" s="40"/>
      <c r="AM1416" s="51" t="str">
        <f t="shared" si="23"/>
        <v>QK co HDBH so 569043936 can phai dong phi 500000d vao ngay 5/5. Vui long lien he TVV de duoc ho tro thu phi!</v>
      </c>
      <c r="AN1416" s="54" t="str">
        <f t="shared" si="19"/>
        <v>01649192252</v>
      </c>
    </row>
    <row r="1417" spans="1:40" ht="13.5" customHeight="1">
      <c r="A1417" s="25">
        <v>1412</v>
      </c>
      <c r="B1417" s="28" t="s">
        <v>74</v>
      </c>
      <c r="C1417" s="28"/>
      <c r="D1417" s="32" t="s">
        <v>11012</v>
      </c>
      <c r="E1417" s="28" t="s">
        <v>114</v>
      </c>
      <c r="F1417" s="32" t="s">
        <v>11013</v>
      </c>
      <c r="G1417" s="28" t="s">
        <v>115</v>
      </c>
      <c r="H1417" s="32" t="s">
        <v>11014</v>
      </c>
      <c r="I1417" s="28" t="s">
        <v>116</v>
      </c>
      <c r="J1417" s="32" t="s">
        <v>156</v>
      </c>
      <c r="K1417" s="28" t="s">
        <v>155</v>
      </c>
      <c r="L1417" s="28" t="s">
        <v>89</v>
      </c>
      <c r="M1417" s="34">
        <v>42853</v>
      </c>
      <c r="N1417" s="34"/>
      <c r="O1417" s="28" t="s">
        <v>1023</v>
      </c>
      <c r="P1417" s="28" t="s">
        <v>1024</v>
      </c>
      <c r="Q1417" s="28" t="s">
        <v>11039</v>
      </c>
      <c r="R1417" s="28"/>
      <c r="S1417" s="28"/>
      <c r="T1417" s="28" t="s">
        <v>11428</v>
      </c>
      <c r="U1417" s="28" t="s">
        <v>1022</v>
      </c>
      <c r="V1417" s="28"/>
      <c r="W1417" s="34">
        <v>43590</v>
      </c>
      <c r="X1417" s="34">
        <v>43620</v>
      </c>
      <c r="Y1417" s="36">
        <v>500000</v>
      </c>
      <c r="Z1417" s="36">
        <v>500000</v>
      </c>
      <c r="AA1417" s="34">
        <v>43598</v>
      </c>
      <c r="AB1417" s="32"/>
      <c r="AC1417" s="36">
        <v>500000</v>
      </c>
      <c r="AD1417" s="36"/>
      <c r="AE1417" s="28" t="s">
        <v>95</v>
      </c>
      <c r="AF1417" s="40">
        <f t="shared" si="0"/>
        <v>5</v>
      </c>
      <c r="AG1417" s="40">
        <f t="shared" si="1"/>
        <v>5</v>
      </c>
      <c r="AH1417" s="40" t="str">
        <f t="shared" si="2"/>
        <v>56904392155</v>
      </c>
      <c r="AI1417" s="44">
        <f t="shared" si="3"/>
        <v>500000</v>
      </c>
      <c r="AJ1417" s="47">
        <f>IF(AD1417&lt;10000,IFERROR(VLOOKUP(AH1417,'BK06'!$X$9:$Y$1196,2,0),""),AD1417)</f>
        <v>500000</v>
      </c>
      <c r="AK1417" s="49" t="str">
        <f>IFERROR(VLOOKUP(AH1417,'BK06'!$X$9:$Z$1164,3,0),"")</f>
        <v>AC/018P-0349842</v>
      </c>
      <c r="AL1417" s="40"/>
      <c r="AM1417" s="51" t="str">
        <f t="shared" si="23"/>
        <v>QK co HDBH so 569043921 can phai dong phi 500000d vao ngay 5/5. Vui long lien he TVV de duoc ho tro thu phi!</v>
      </c>
      <c r="AN1417" s="54" t="str">
        <f t="shared" si="19"/>
        <v>01649192252</v>
      </c>
    </row>
    <row r="1418" spans="1:40" ht="13.5" customHeight="1">
      <c r="A1418" s="25">
        <v>1413</v>
      </c>
      <c r="B1418" s="28" t="s">
        <v>74</v>
      </c>
      <c r="C1418" s="28"/>
      <c r="D1418" s="32" t="s">
        <v>11012</v>
      </c>
      <c r="E1418" s="28" t="s">
        <v>114</v>
      </c>
      <c r="F1418" s="32" t="s">
        <v>11013</v>
      </c>
      <c r="G1418" s="28" t="s">
        <v>115</v>
      </c>
      <c r="H1418" s="32" t="s">
        <v>11014</v>
      </c>
      <c r="I1418" s="28" t="s">
        <v>116</v>
      </c>
      <c r="J1418" s="32" t="s">
        <v>156</v>
      </c>
      <c r="K1418" s="28" t="s">
        <v>155</v>
      </c>
      <c r="L1418" s="28" t="s">
        <v>89</v>
      </c>
      <c r="M1418" s="34">
        <v>42853</v>
      </c>
      <c r="N1418" s="34"/>
      <c r="O1418" s="28" t="s">
        <v>1037</v>
      </c>
      <c r="P1418" s="28" t="s">
        <v>1038</v>
      </c>
      <c r="Q1418" s="28" t="s">
        <v>11039</v>
      </c>
      <c r="R1418" s="28"/>
      <c r="S1418" s="28"/>
      <c r="T1418" s="28" t="s">
        <v>11429</v>
      </c>
      <c r="U1418" s="28" t="s">
        <v>1036</v>
      </c>
      <c r="V1418" s="28"/>
      <c r="W1418" s="34">
        <v>43593</v>
      </c>
      <c r="X1418" s="34">
        <v>43623</v>
      </c>
      <c r="Y1418" s="36">
        <v>500000</v>
      </c>
      <c r="Z1418" s="36">
        <v>500000</v>
      </c>
      <c r="AA1418" s="34">
        <v>43598</v>
      </c>
      <c r="AB1418" s="32"/>
      <c r="AC1418" s="36">
        <v>500000</v>
      </c>
      <c r="AD1418" s="36"/>
      <c r="AE1418" s="28" t="s">
        <v>95</v>
      </c>
      <c r="AF1418" s="40">
        <f t="shared" si="0"/>
        <v>8</v>
      </c>
      <c r="AG1418" s="40">
        <f t="shared" si="1"/>
        <v>5</v>
      </c>
      <c r="AH1418" s="40" t="str">
        <f t="shared" si="2"/>
        <v>56904606185</v>
      </c>
      <c r="AI1418" s="44">
        <f t="shared" si="3"/>
        <v>500000</v>
      </c>
      <c r="AJ1418" s="47">
        <f>IF(AD1418&lt;10000,IFERROR(VLOOKUP(AH1418,'BK06'!$X$9:$Y$1196,2,0),""),AD1418)</f>
        <v>500000</v>
      </c>
      <c r="AK1418" s="49" t="str">
        <f>IFERROR(VLOOKUP(AH1418,'BK06'!$X$9:$Z$1164,3,0),"")</f>
        <v>AC/018P-0349844</v>
      </c>
      <c r="AL1418" s="40"/>
      <c r="AM1418" s="51" t="str">
        <f t="shared" si="23"/>
        <v>QK co HDBH so 569046061 can phai dong phi 500000d vao ngay 8/5. Vui long lien he TVV de duoc ho tro thu phi!</v>
      </c>
      <c r="AN1418" s="54" t="str">
        <f t="shared" si="19"/>
        <v>01682635917</v>
      </c>
    </row>
    <row r="1419" spans="1:40" ht="13.5" customHeight="1">
      <c r="A1419" s="25">
        <v>1414</v>
      </c>
      <c r="B1419" s="28" t="s">
        <v>74</v>
      </c>
      <c r="C1419" s="28"/>
      <c r="D1419" s="32" t="s">
        <v>11012</v>
      </c>
      <c r="E1419" s="28" t="s">
        <v>114</v>
      </c>
      <c r="F1419" s="32" t="s">
        <v>11013</v>
      </c>
      <c r="G1419" s="28" t="s">
        <v>115</v>
      </c>
      <c r="H1419" s="32" t="s">
        <v>11014</v>
      </c>
      <c r="I1419" s="28" t="s">
        <v>116</v>
      </c>
      <c r="J1419" s="32" t="s">
        <v>156</v>
      </c>
      <c r="K1419" s="28" t="s">
        <v>155</v>
      </c>
      <c r="L1419" s="28" t="s">
        <v>89</v>
      </c>
      <c r="M1419" s="34">
        <v>42853</v>
      </c>
      <c r="N1419" s="34"/>
      <c r="O1419" s="28" t="s">
        <v>159</v>
      </c>
      <c r="P1419" s="28" t="s">
        <v>160</v>
      </c>
      <c r="Q1419" s="28" t="s">
        <v>11426</v>
      </c>
      <c r="R1419" s="28"/>
      <c r="S1419" s="28"/>
      <c r="T1419" s="28" t="s">
        <v>11427</v>
      </c>
      <c r="U1419" s="28" t="s">
        <v>1045</v>
      </c>
      <c r="V1419" s="28"/>
      <c r="W1419" s="34">
        <v>43603</v>
      </c>
      <c r="X1419" s="34">
        <v>43633</v>
      </c>
      <c r="Y1419" s="36">
        <v>1033762</v>
      </c>
      <c r="Z1419" s="36">
        <v>1033762</v>
      </c>
      <c r="AA1419" s="34">
        <v>43598</v>
      </c>
      <c r="AB1419" s="32"/>
      <c r="AC1419" s="36">
        <v>1033762</v>
      </c>
      <c r="AD1419" s="36"/>
      <c r="AE1419" s="28" t="s">
        <v>95</v>
      </c>
      <c r="AF1419" s="40">
        <f t="shared" si="0"/>
        <v>18</v>
      </c>
      <c r="AG1419" s="40">
        <f t="shared" si="1"/>
        <v>5</v>
      </c>
      <c r="AH1419" s="40" t="str">
        <f t="shared" si="2"/>
        <v>569159508185</v>
      </c>
      <c r="AI1419" s="44">
        <f t="shared" si="3"/>
        <v>1033762</v>
      </c>
      <c r="AJ1419" s="47">
        <f>IF(AD1419&lt;10000,IFERROR(VLOOKUP(AH1419,'BK06'!$X$9:$Y$1196,2,0),""),AD1419)</f>
        <v>1033762</v>
      </c>
      <c r="AK1419" s="49" t="str">
        <f>IFERROR(VLOOKUP(AH1419,'BK06'!$X$9:$Z$1164,3,0),"")</f>
        <v>AC/018P-0349845</v>
      </c>
      <c r="AL1419" s="40"/>
      <c r="AM1419" s="51" t="str">
        <f t="shared" si="23"/>
        <v>QK co HDBH so 569159508 can phai dong phi 1033762d vao ngay 18/5. Vui long lien he TVV de duoc ho tro thu phi!</v>
      </c>
      <c r="AN1419" s="54" t="str">
        <f t="shared" si="19"/>
        <v>01694791142</v>
      </c>
    </row>
    <row r="1420" spans="1:40" ht="13.5" customHeight="1">
      <c r="A1420" s="25">
        <v>1415</v>
      </c>
      <c r="B1420" s="28" t="s">
        <v>74</v>
      </c>
      <c r="C1420" s="28"/>
      <c r="D1420" s="32" t="s">
        <v>11012</v>
      </c>
      <c r="E1420" s="28" t="s">
        <v>114</v>
      </c>
      <c r="F1420" s="32" t="s">
        <v>11013</v>
      </c>
      <c r="G1420" s="28" t="s">
        <v>115</v>
      </c>
      <c r="H1420" s="32" t="s">
        <v>11014</v>
      </c>
      <c r="I1420" s="28" t="s">
        <v>116</v>
      </c>
      <c r="J1420" s="32" t="s">
        <v>156</v>
      </c>
      <c r="K1420" s="28" t="s">
        <v>155</v>
      </c>
      <c r="L1420" s="28" t="s">
        <v>89</v>
      </c>
      <c r="M1420" s="34">
        <v>42853</v>
      </c>
      <c r="N1420" s="34"/>
      <c r="O1420" s="28" t="s">
        <v>1048</v>
      </c>
      <c r="P1420" s="28" t="s">
        <v>1049</v>
      </c>
      <c r="Q1420" s="28" t="s">
        <v>11039</v>
      </c>
      <c r="R1420" s="28"/>
      <c r="S1420" s="28"/>
      <c r="T1420" s="28" t="s">
        <v>11430</v>
      </c>
      <c r="U1420" s="28" t="s">
        <v>1047</v>
      </c>
      <c r="V1420" s="28"/>
      <c r="W1420" s="34">
        <v>43607</v>
      </c>
      <c r="X1420" s="34">
        <v>43637</v>
      </c>
      <c r="Y1420" s="36">
        <v>500000</v>
      </c>
      <c r="Z1420" s="36">
        <v>500000</v>
      </c>
      <c r="AA1420" s="34">
        <v>43598</v>
      </c>
      <c r="AB1420" s="32"/>
      <c r="AC1420" s="36">
        <v>500000</v>
      </c>
      <c r="AD1420" s="36"/>
      <c r="AE1420" s="28" t="s">
        <v>95</v>
      </c>
      <c r="AF1420" s="40">
        <f t="shared" si="0"/>
        <v>22</v>
      </c>
      <c r="AG1420" s="40">
        <f t="shared" si="1"/>
        <v>5</v>
      </c>
      <c r="AH1420" s="40" t="str">
        <f t="shared" si="2"/>
        <v>569054567225</v>
      </c>
      <c r="AI1420" s="44">
        <f t="shared" si="3"/>
        <v>500000</v>
      </c>
      <c r="AJ1420" s="47">
        <f>IF(AD1420&lt;10000,IFERROR(VLOOKUP(AH1420,'BK06'!$X$9:$Y$1196,2,0),""),AD1420)</f>
        <v>500000</v>
      </c>
      <c r="AK1420" s="49" t="str">
        <f>IFERROR(VLOOKUP(AH1420,'BK06'!$X$9:$Z$1164,3,0),"")</f>
        <v>AC/018P-0349846</v>
      </c>
      <c r="AL1420" s="40"/>
      <c r="AM1420" s="51" t="str">
        <f t="shared" si="23"/>
        <v>QK co HDBH so 569054567 can phai dong phi 500000d vao ngay 22/5. Vui long lien he TVV de duoc ho tro thu phi!</v>
      </c>
      <c r="AN1420" s="54" t="str">
        <f t="shared" si="19"/>
        <v>01288277986</v>
      </c>
    </row>
    <row r="1421" spans="1:40" ht="13.5" customHeight="1">
      <c r="A1421" s="25">
        <v>1416</v>
      </c>
      <c r="B1421" s="28" t="s">
        <v>74</v>
      </c>
      <c r="C1421" s="28"/>
      <c r="D1421" s="32" t="s">
        <v>11012</v>
      </c>
      <c r="E1421" s="28" t="s">
        <v>114</v>
      </c>
      <c r="F1421" s="32" t="s">
        <v>11013</v>
      </c>
      <c r="G1421" s="28" t="s">
        <v>115</v>
      </c>
      <c r="H1421" s="32" t="s">
        <v>11014</v>
      </c>
      <c r="I1421" s="28" t="s">
        <v>116</v>
      </c>
      <c r="J1421" s="32" t="s">
        <v>4838</v>
      </c>
      <c r="K1421" s="28" t="s">
        <v>4839</v>
      </c>
      <c r="L1421" s="28" t="s">
        <v>89</v>
      </c>
      <c r="M1421" s="34">
        <v>42872</v>
      </c>
      <c r="N1421" s="34"/>
      <c r="O1421" s="28" t="s">
        <v>11431</v>
      </c>
      <c r="P1421" s="28" t="s">
        <v>4839</v>
      </c>
      <c r="Q1421" s="28" t="s">
        <v>11432</v>
      </c>
      <c r="R1421" s="28" t="s">
        <v>8189</v>
      </c>
      <c r="S1421" s="28"/>
      <c r="T1421" s="28"/>
      <c r="U1421" s="28" t="s">
        <v>11433</v>
      </c>
      <c r="V1421" s="28"/>
      <c r="W1421" s="34">
        <v>43608</v>
      </c>
      <c r="X1421" s="34">
        <v>43973</v>
      </c>
      <c r="Y1421" s="36">
        <v>12000000</v>
      </c>
      <c r="Z1421" s="36"/>
      <c r="AA1421" s="34"/>
      <c r="AB1421" s="32"/>
      <c r="AC1421" s="36">
        <v>12000000</v>
      </c>
      <c r="AD1421" s="36"/>
      <c r="AE1421" s="28" t="s">
        <v>95</v>
      </c>
      <c r="AF1421" s="40">
        <f t="shared" si="0"/>
        <v>23</v>
      </c>
      <c r="AG1421" s="40">
        <f t="shared" si="1"/>
        <v>5</v>
      </c>
      <c r="AH1421" s="40" t="str">
        <f t="shared" si="2"/>
        <v>569034325235</v>
      </c>
      <c r="AI1421" s="44">
        <f t="shared" si="3"/>
        <v>12000000</v>
      </c>
      <c r="AJ1421" s="47" t="str">
        <f>IF(AD1421&lt;10000,IFERROR(VLOOKUP(AH1421,'BK06'!$X$9:$Y$1196,2,0),""),AD1421)</f>
        <v/>
      </c>
      <c r="AK1421" s="49" t="str">
        <f>IFERROR(VLOOKUP(AH1421,'BK06'!$X$9:$Z$1164,3,0),"")</f>
        <v/>
      </c>
      <c r="AL1421" s="40"/>
      <c r="AM1421" s="51" t="str">
        <f t="shared" si="23"/>
        <v>QK co HDBH so 569034325 can phai dong phi 12000000d vao ngay 23/5. Vui long lien he TVV de duoc ho tro thu phi!</v>
      </c>
      <c r="AN1421" s="54" t="str">
        <f t="shared" si="19"/>
        <v>0989238986</v>
      </c>
    </row>
    <row r="1422" spans="1:40" ht="13.5" customHeight="1">
      <c r="A1422" s="25">
        <v>1417</v>
      </c>
      <c r="B1422" s="28" t="s">
        <v>74</v>
      </c>
      <c r="C1422" s="28"/>
      <c r="D1422" s="32" t="s">
        <v>11012</v>
      </c>
      <c r="E1422" s="28" t="s">
        <v>114</v>
      </c>
      <c r="F1422" s="32" t="s">
        <v>11013</v>
      </c>
      <c r="G1422" s="28" t="s">
        <v>115</v>
      </c>
      <c r="H1422" s="32" t="s">
        <v>11014</v>
      </c>
      <c r="I1422" s="28" t="s">
        <v>116</v>
      </c>
      <c r="J1422" s="32" t="s">
        <v>4838</v>
      </c>
      <c r="K1422" s="28" t="s">
        <v>4839</v>
      </c>
      <c r="L1422" s="28" t="s">
        <v>89</v>
      </c>
      <c r="M1422" s="34">
        <v>42872</v>
      </c>
      <c r="N1422" s="34"/>
      <c r="O1422" s="28" t="s">
        <v>11434</v>
      </c>
      <c r="P1422" s="28" t="s">
        <v>11435</v>
      </c>
      <c r="Q1422" s="28" t="s">
        <v>11436</v>
      </c>
      <c r="R1422" s="28"/>
      <c r="S1422" s="28"/>
      <c r="T1422" s="28" t="s">
        <v>11437</v>
      </c>
      <c r="U1422" s="28" t="s">
        <v>11438</v>
      </c>
      <c r="V1422" s="28"/>
      <c r="W1422" s="34">
        <v>43608</v>
      </c>
      <c r="X1422" s="34">
        <v>43973</v>
      </c>
      <c r="Y1422" s="36">
        <v>12000000</v>
      </c>
      <c r="Z1422" s="36"/>
      <c r="AA1422" s="34"/>
      <c r="AB1422" s="32"/>
      <c r="AC1422" s="36">
        <v>12000000</v>
      </c>
      <c r="AD1422" s="36"/>
      <c r="AE1422" s="28" t="s">
        <v>95</v>
      </c>
      <c r="AF1422" s="40">
        <f t="shared" si="0"/>
        <v>23</v>
      </c>
      <c r="AG1422" s="40">
        <f t="shared" si="1"/>
        <v>5</v>
      </c>
      <c r="AH1422" s="40" t="str">
        <f t="shared" si="2"/>
        <v>569034183235</v>
      </c>
      <c r="AI1422" s="44">
        <f t="shared" si="3"/>
        <v>12000000</v>
      </c>
      <c r="AJ1422" s="47" t="str">
        <f>IF(AD1422&lt;10000,IFERROR(VLOOKUP(AH1422,'BK06'!$X$9:$Y$1196,2,0),""),AD1422)</f>
        <v/>
      </c>
      <c r="AK1422" s="49" t="str">
        <f>IFERROR(VLOOKUP(AH1422,'BK06'!$X$9:$Z$1164,3,0),"")</f>
        <v/>
      </c>
      <c r="AL1422" s="40"/>
      <c r="AM1422" s="51" t="str">
        <f t="shared" si="23"/>
        <v>QK co HDBH so 569034183 can phai dong phi 12000000d vao ngay 23/5. Vui long lien he TVV de duoc ho tro thu phi!</v>
      </c>
      <c r="AN1422" s="54" t="str">
        <f t="shared" si="19"/>
        <v>0904452000</v>
      </c>
    </row>
    <row r="1423" spans="1:40" ht="15.75" customHeight="1">
      <c r="A1423" s="25">
        <v>1418</v>
      </c>
      <c r="B1423" s="28" t="s">
        <v>74</v>
      </c>
      <c r="C1423" s="28"/>
      <c r="D1423" s="32" t="s">
        <v>11012</v>
      </c>
      <c r="E1423" s="28" t="s">
        <v>114</v>
      </c>
      <c r="F1423" s="32" t="s">
        <v>11013</v>
      </c>
      <c r="G1423" s="28" t="s">
        <v>115</v>
      </c>
      <c r="H1423" s="32" t="s">
        <v>11014</v>
      </c>
      <c r="I1423" s="28" t="s">
        <v>116</v>
      </c>
      <c r="J1423" s="32" t="s">
        <v>4838</v>
      </c>
      <c r="K1423" s="28" t="s">
        <v>4839</v>
      </c>
      <c r="L1423" s="28" t="s">
        <v>89</v>
      </c>
      <c r="M1423" s="34">
        <v>42872</v>
      </c>
      <c r="N1423" s="34"/>
      <c r="O1423" s="28" t="s">
        <v>11439</v>
      </c>
      <c r="P1423" s="28" t="s">
        <v>11440</v>
      </c>
      <c r="Q1423" s="28" t="s">
        <v>11441</v>
      </c>
      <c r="R1423" s="28"/>
      <c r="S1423" s="28"/>
      <c r="T1423" s="28" t="s">
        <v>11442</v>
      </c>
      <c r="U1423" s="28" t="s">
        <v>11443</v>
      </c>
      <c r="V1423" s="28"/>
      <c r="W1423" s="34">
        <v>43610</v>
      </c>
      <c r="X1423" s="34">
        <v>43640</v>
      </c>
      <c r="Y1423" s="36">
        <v>1000000</v>
      </c>
      <c r="Z1423" s="36"/>
      <c r="AA1423" s="34"/>
      <c r="AB1423" s="32"/>
      <c r="AC1423" s="36"/>
      <c r="AD1423" s="36"/>
      <c r="AE1423" s="28" t="s">
        <v>95</v>
      </c>
      <c r="AF1423" s="40">
        <f t="shared" si="0"/>
        <v>25</v>
      </c>
      <c r="AG1423" s="40">
        <f t="shared" si="1"/>
        <v>5</v>
      </c>
      <c r="AH1423" s="40" t="str">
        <f t="shared" si="2"/>
        <v>569094209255</v>
      </c>
      <c r="AI1423" s="44" t="str">
        <f t="shared" si="3"/>
        <v/>
      </c>
      <c r="AJ1423" s="47" t="str">
        <f>IF(AD1423&lt;10000,IFERROR(VLOOKUP(AH1423,'BK06'!$X$9:$Y$1196,2,0),""),AD1423)</f>
        <v/>
      </c>
      <c r="AK1423" s="49" t="str">
        <f>IFERROR(VLOOKUP(AH1423,'BK06'!$X$9:$Z$1164,3,0),"")</f>
        <v/>
      </c>
      <c r="AN1423" s="54" t="str">
        <f t="shared" si="19"/>
        <v>01677643848</v>
      </c>
    </row>
    <row r="1424" spans="1:40" ht="15.75" customHeight="1">
      <c r="A1424" s="25">
        <v>1419</v>
      </c>
      <c r="B1424" s="28" t="s">
        <v>74</v>
      </c>
      <c r="C1424" s="28"/>
      <c r="D1424" s="32" t="s">
        <v>11012</v>
      </c>
      <c r="E1424" s="28" t="s">
        <v>114</v>
      </c>
      <c r="F1424" s="32" t="s">
        <v>11013</v>
      </c>
      <c r="G1424" s="28" t="s">
        <v>115</v>
      </c>
      <c r="H1424" s="32"/>
      <c r="I1424" s="28" t="s">
        <v>116</v>
      </c>
      <c r="J1424" s="32" t="s">
        <v>1056</v>
      </c>
      <c r="K1424" s="28" t="s">
        <v>1055</v>
      </c>
      <c r="L1424" s="28" t="s">
        <v>89</v>
      </c>
      <c r="M1424" s="34">
        <v>42917</v>
      </c>
      <c r="N1424" s="34"/>
      <c r="O1424" s="28" t="s">
        <v>1064</v>
      </c>
      <c r="P1424" s="28" t="s">
        <v>1065</v>
      </c>
      <c r="Q1424" s="28" t="s">
        <v>9937</v>
      </c>
      <c r="R1424" s="28"/>
      <c r="S1424" s="28"/>
      <c r="T1424" s="28" t="s">
        <v>11444</v>
      </c>
      <c r="U1424" s="28" t="s">
        <v>1063</v>
      </c>
      <c r="V1424" s="28"/>
      <c r="W1424" s="34">
        <v>43603</v>
      </c>
      <c r="X1424" s="34">
        <v>43786</v>
      </c>
      <c r="Y1424" s="36">
        <v>7499727</v>
      </c>
      <c r="Z1424" s="36">
        <v>7499726.4000000004</v>
      </c>
      <c r="AA1424" s="34">
        <v>43601</v>
      </c>
      <c r="AB1424" s="32"/>
      <c r="AC1424" s="36">
        <v>7499727</v>
      </c>
      <c r="AD1424" s="36"/>
      <c r="AE1424" s="28" t="s">
        <v>95</v>
      </c>
      <c r="AF1424" s="40">
        <f t="shared" si="0"/>
        <v>18</v>
      </c>
      <c r="AG1424" s="40">
        <f t="shared" si="1"/>
        <v>5</v>
      </c>
      <c r="AH1424" s="40" t="str">
        <f t="shared" si="2"/>
        <v>568685715185</v>
      </c>
      <c r="AI1424" s="44">
        <f t="shared" si="3"/>
        <v>7499727</v>
      </c>
      <c r="AJ1424" s="47">
        <f>IF(AD1424&lt;10000,IFERROR(VLOOKUP(AH1424,'BK06'!$X$9:$Y$1196,2,0),""),AD1424)</f>
        <v>7499726.4000000004</v>
      </c>
      <c r="AK1424" s="49" t="str">
        <f>IFERROR(VLOOKUP(AH1424,'BK06'!$X$9:$Z$1164,3,0),"")</f>
        <v>AC/018P-0349851</v>
      </c>
      <c r="AN1424" s="54" t="str">
        <f t="shared" si="19"/>
        <v>0985541206</v>
      </c>
    </row>
    <row r="1425" spans="1:40" ht="15.75" customHeight="1">
      <c r="A1425" s="25">
        <v>1420</v>
      </c>
      <c r="B1425" s="28" t="s">
        <v>74</v>
      </c>
      <c r="C1425" s="28"/>
      <c r="D1425" s="32" t="s">
        <v>11012</v>
      </c>
      <c r="E1425" s="28" t="s">
        <v>114</v>
      </c>
      <c r="F1425" s="32" t="s">
        <v>11013</v>
      </c>
      <c r="G1425" s="28" t="s">
        <v>115</v>
      </c>
      <c r="H1425" s="32"/>
      <c r="I1425" s="28" t="s">
        <v>116</v>
      </c>
      <c r="J1425" s="32" t="s">
        <v>1056</v>
      </c>
      <c r="K1425" s="28" t="s">
        <v>1055</v>
      </c>
      <c r="L1425" s="28" t="s">
        <v>89</v>
      </c>
      <c r="M1425" s="34">
        <v>42917</v>
      </c>
      <c r="N1425" s="34"/>
      <c r="O1425" s="28" t="s">
        <v>1059</v>
      </c>
      <c r="P1425" s="28" t="s">
        <v>1060</v>
      </c>
      <c r="Q1425" s="28" t="s">
        <v>9937</v>
      </c>
      <c r="R1425" s="28"/>
      <c r="S1425" s="28"/>
      <c r="T1425" s="28" t="s">
        <v>11445</v>
      </c>
      <c r="U1425" s="28" t="s">
        <v>1058</v>
      </c>
      <c r="V1425" s="28"/>
      <c r="W1425" s="34">
        <v>43603</v>
      </c>
      <c r="X1425" s="34">
        <v>43786</v>
      </c>
      <c r="Y1425" s="36">
        <v>8999644</v>
      </c>
      <c r="Z1425" s="36">
        <v>8999643.9900000002</v>
      </c>
      <c r="AA1425" s="34">
        <v>43601</v>
      </c>
      <c r="AB1425" s="32"/>
      <c r="AC1425" s="36">
        <v>8999644</v>
      </c>
      <c r="AD1425" s="36"/>
      <c r="AE1425" s="28" t="s">
        <v>95</v>
      </c>
      <c r="AF1425" s="40">
        <f t="shared" si="0"/>
        <v>18</v>
      </c>
      <c r="AG1425" s="40">
        <f t="shared" si="1"/>
        <v>5</v>
      </c>
      <c r="AH1425" s="40" t="str">
        <f t="shared" si="2"/>
        <v>568685574185</v>
      </c>
      <c r="AI1425" s="44">
        <f t="shared" si="3"/>
        <v>8999644</v>
      </c>
      <c r="AJ1425" s="47">
        <f>IF(AD1425&lt;10000,IFERROR(VLOOKUP(AH1425,'BK06'!$X$9:$Y$1196,2,0),""),AD1425)</f>
        <v>8999643.9900000002</v>
      </c>
      <c r="AK1425" s="49" t="str">
        <f>IFERROR(VLOOKUP(AH1425,'BK06'!$X$9:$Z$1164,3,0),"")</f>
        <v>AC/018P-0349850</v>
      </c>
      <c r="AN1425" s="54" t="str">
        <f t="shared" si="19"/>
        <v>01633350999</v>
      </c>
    </row>
    <row r="1426" spans="1:40" ht="15.75" customHeight="1">
      <c r="A1426" s="25">
        <v>1421</v>
      </c>
      <c r="B1426" s="28" t="s">
        <v>74</v>
      </c>
      <c r="C1426" s="28"/>
      <c r="D1426" s="32" t="s">
        <v>11012</v>
      </c>
      <c r="E1426" s="28" t="s">
        <v>114</v>
      </c>
      <c r="F1426" s="32" t="s">
        <v>11013</v>
      </c>
      <c r="G1426" s="28" t="s">
        <v>115</v>
      </c>
      <c r="H1426" s="32"/>
      <c r="I1426" s="28" t="s">
        <v>116</v>
      </c>
      <c r="J1426" s="32" t="s">
        <v>1056</v>
      </c>
      <c r="K1426" s="28" t="s">
        <v>1055</v>
      </c>
      <c r="L1426" s="28" t="s">
        <v>89</v>
      </c>
      <c r="M1426" s="34">
        <v>42917</v>
      </c>
      <c r="N1426" s="34"/>
      <c r="O1426" s="28" t="s">
        <v>1073</v>
      </c>
      <c r="P1426" s="28" t="s">
        <v>697</v>
      </c>
      <c r="Q1426" s="28" t="s">
        <v>11446</v>
      </c>
      <c r="R1426" s="28"/>
      <c r="S1426" s="28"/>
      <c r="T1426" s="28" t="s">
        <v>11447</v>
      </c>
      <c r="U1426" s="28" t="s">
        <v>1072</v>
      </c>
      <c r="V1426" s="28"/>
      <c r="W1426" s="34">
        <v>43604</v>
      </c>
      <c r="X1426" s="34">
        <v>43634</v>
      </c>
      <c r="Y1426" s="36">
        <v>638967</v>
      </c>
      <c r="Z1426" s="36">
        <v>638966.67000000004</v>
      </c>
      <c r="AA1426" s="34">
        <v>43601</v>
      </c>
      <c r="AB1426" s="32"/>
      <c r="AC1426" s="36">
        <v>638967</v>
      </c>
      <c r="AD1426" s="36"/>
      <c r="AE1426" s="28" t="s">
        <v>95</v>
      </c>
      <c r="AF1426" s="40">
        <f t="shared" si="0"/>
        <v>19</v>
      </c>
      <c r="AG1426" s="40">
        <f t="shared" si="1"/>
        <v>5</v>
      </c>
      <c r="AH1426" s="40" t="str">
        <f t="shared" si="2"/>
        <v>568355558195</v>
      </c>
      <c r="AI1426" s="44">
        <f t="shared" si="3"/>
        <v>638967</v>
      </c>
      <c r="AJ1426" s="47">
        <f>IF(AD1426&lt;10000,IFERROR(VLOOKUP(AH1426,'BK06'!$X$9:$Y$1196,2,0),""),AD1426)</f>
        <v>638966.67000000004</v>
      </c>
      <c r="AK1426" s="49" t="str">
        <f>IFERROR(VLOOKUP(AH1426,'BK06'!$X$9:$Z$1164,3,0),"")</f>
        <v>AC/018P-0349852</v>
      </c>
      <c r="AN1426" s="54" t="str">
        <f t="shared" si="19"/>
        <v>01663 399 177</v>
      </c>
    </row>
    <row r="1427" spans="1:40" ht="15.75" customHeight="1">
      <c r="A1427" s="25">
        <v>1422</v>
      </c>
      <c r="B1427" s="28" t="s">
        <v>74</v>
      </c>
      <c r="C1427" s="28"/>
      <c r="D1427" s="32" t="s">
        <v>11012</v>
      </c>
      <c r="E1427" s="28" t="s">
        <v>114</v>
      </c>
      <c r="F1427" s="32" t="s">
        <v>11013</v>
      </c>
      <c r="G1427" s="28" t="s">
        <v>115</v>
      </c>
      <c r="H1427" s="32"/>
      <c r="I1427" s="28" t="s">
        <v>116</v>
      </c>
      <c r="J1427" s="32" t="s">
        <v>1056</v>
      </c>
      <c r="K1427" s="28" t="s">
        <v>1055</v>
      </c>
      <c r="L1427" s="28" t="s">
        <v>89</v>
      </c>
      <c r="M1427" s="34">
        <v>42917</v>
      </c>
      <c r="N1427" s="34"/>
      <c r="O1427" s="28" t="s">
        <v>1077</v>
      </c>
      <c r="P1427" s="28" t="s">
        <v>697</v>
      </c>
      <c r="Q1427" s="28" t="s">
        <v>11448</v>
      </c>
      <c r="R1427" s="28" t="s">
        <v>11449</v>
      </c>
      <c r="S1427" s="28" t="s">
        <v>11449</v>
      </c>
      <c r="T1427" s="28"/>
      <c r="U1427" s="28" t="s">
        <v>1075</v>
      </c>
      <c r="V1427" s="28" t="s">
        <v>1075</v>
      </c>
      <c r="W1427" s="34">
        <v>43610</v>
      </c>
      <c r="X1427" s="34">
        <v>43640</v>
      </c>
      <c r="Y1427" s="36">
        <v>704200</v>
      </c>
      <c r="Z1427" s="36">
        <v>704200</v>
      </c>
      <c r="AA1427" s="34">
        <v>43601</v>
      </c>
      <c r="AB1427" s="32"/>
      <c r="AC1427" s="36">
        <v>704200</v>
      </c>
      <c r="AD1427" s="36"/>
      <c r="AE1427" s="28" t="s">
        <v>180</v>
      </c>
      <c r="AF1427" s="40">
        <f t="shared" si="0"/>
        <v>25</v>
      </c>
      <c r="AG1427" s="40">
        <f t="shared" si="1"/>
        <v>5</v>
      </c>
      <c r="AH1427" s="40" t="str">
        <f t="shared" si="2"/>
        <v>05706900095515255</v>
      </c>
      <c r="AI1427" s="44">
        <f t="shared" si="3"/>
        <v>704200</v>
      </c>
      <c r="AJ1427" s="47">
        <f>IF(AD1427&lt;10000,IFERROR(VLOOKUP(AH1427,'BK06'!$X$9:$Y$1196,2,0),""),AD1427)</f>
        <v>704200</v>
      </c>
      <c r="AK1427" s="49" t="str">
        <f>IFERROR(VLOOKUP(AH1427,'BK06'!$X$9:$Z$1164,3,0),"")</f>
        <v>AC/018P-0349853</v>
      </c>
      <c r="AN1427" s="54" t="str">
        <f t="shared" si="19"/>
        <v>03633991770363399177</v>
      </c>
    </row>
  </sheetData>
  <autoFilter ref="A5:AN1427" xr:uid="{00000000-0009-0000-0000-000001000000}"/>
  <mergeCells count="2">
    <mergeCell ref="A2:J2"/>
    <mergeCell ref="A3:J3"/>
  </mergeCells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B1204"/>
  <sheetViews>
    <sheetView workbookViewId="0"/>
  </sheetViews>
  <sheetFormatPr defaultColWidth="14.44140625" defaultRowHeight="15" customHeight="1"/>
  <cols>
    <col min="1" max="1" width="5.44140625" customWidth="1"/>
    <col min="2" max="8" width="8.33203125" customWidth="1"/>
    <col min="9" max="9" width="10.5546875" customWidth="1"/>
    <col min="10" max="10" width="16.5546875" customWidth="1"/>
    <col min="11" max="14" width="8.33203125" customWidth="1"/>
    <col min="15" max="15" width="14" customWidth="1"/>
    <col min="16" max="16" width="15.5546875" customWidth="1"/>
    <col min="17" max="17" width="11.44140625" customWidth="1"/>
    <col min="18" max="18" width="8.33203125" customWidth="1"/>
    <col min="19" max="19" width="10.109375" customWidth="1"/>
    <col min="20" max="20" width="9.88671875" customWidth="1"/>
    <col min="21" max="21" width="11.33203125" customWidth="1"/>
    <col min="22" max="23" width="6.88671875" customWidth="1"/>
    <col min="24" max="24" width="18.5546875" customWidth="1"/>
    <col min="25" max="25" width="16.109375" customWidth="1"/>
    <col min="26" max="26" width="17.33203125" customWidth="1"/>
    <col min="27" max="27" width="23" customWidth="1"/>
    <col min="28" max="28" width="54.44140625" customWidth="1"/>
  </cols>
  <sheetData>
    <row r="1" spans="1:28" ht="16.5" customHeight="1">
      <c r="A1" s="115" t="s">
        <v>2</v>
      </c>
      <c r="B1" s="113"/>
      <c r="C1" s="113"/>
      <c r="D1" s="113"/>
      <c r="E1" s="113"/>
      <c r="F1" s="113"/>
      <c r="G1" s="116" t="s">
        <v>4</v>
      </c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  <c r="U1" s="113"/>
      <c r="V1" s="8"/>
      <c r="W1" s="8"/>
      <c r="X1" s="8"/>
      <c r="Y1" s="8"/>
      <c r="Z1" s="8"/>
      <c r="AA1" s="8"/>
      <c r="AB1" s="8"/>
    </row>
    <row r="2" spans="1:28" ht="16.5" customHeight="1">
      <c r="A2" s="115" t="s">
        <v>10</v>
      </c>
      <c r="B2" s="113"/>
      <c r="C2" s="113"/>
      <c r="D2" s="113"/>
      <c r="E2" s="113"/>
      <c r="F2" s="113"/>
      <c r="G2" s="117" t="s">
        <v>11</v>
      </c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3"/>
      <c r="U2" s="113"/>
      <c r="V2" s="8"/>
      <c r="W2" s="8"/>
      <c r="X2" s="8"/>
      <c r="Y2" s="8"/>
      <c r="Z2" s="8"/>
      <c r="AA2" s="8"/>
      <c r="AB2" s="8"/>
    </row>
    <row r="3" spans="1:28" ht="16.5" customHeight="1">
      <c r="A3" s="8"/>
      <c r="B3" s="8"/>
      <c r="C3" s="8"/>
      <c r="D3" s="8"/>
      <c r="E3" s="8"/>
      <c r="F3" s="8"/>
      <c r="G3" s="117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3"/>
      <c r="U3" s="113"/>
      <c r="V3" s="8"/>
      <c r="W3" s="8"/>
      <c r="X3" s="8"/>
      <c r="Y3" s="8"/>
      <c r="Z3" s="8"/>
      <c r="AA3" s="8"/>
      <c r="AB3" s="8"/>
    </row>
    <row r="4" spans="1:28" ht="16.5" customHeight="1">
      <c r="A4" s="8"/>
      <c r="B4" s="8"/>
      <c r="C4" s="8"/>
      <c r="D4" s="8"/>
      <c r="E4" s="8"/>
      <c r="F4" s="8"/>
      <c r="G4" s="118"/>
      <c r="H4" s="113"/>
      <c r="I4" s="113"/>
      <c r="J4" s="113"/>
      <c r="K4" s="113"/>
      <c r="L4" s="113"/>
      <c r="M4" s="113"/>
      <c r="N4" s="113"/>
      <c r="O4" s="113"/>
      <c r="P4" s="113"/>
      <c r="Q4" s="113"/>
      <c r="R4" s="113"/>
      <c r="S4" s="113"/>
      <c r="T4" s="113"/>
      <c r="U4" s="113"/>
      <c r="V4" s="8"/>
      <c r="W4" s="8"/>
      <c r="X4" s="8"/>
      <c r="Y4" s="8"/>
      <c r="Z4" s="8"/>
      <c r="AA4" s="8"/>
      <c r="AB4" s="8"/>
    </row>
    <row r="5" spans="1:28" ht="16.5" customHeight="1">
      <c r="A5" s="8">
        <f>COUNT(A9:A65536)</f>
        <v>848</v>
      </c>
      <c r="B5" s="8"/>
      <c r="C5" s="8"/>
      <c r="D5" s="8"/>
      <c r="E5" s="8"/>
      <c r="F5" s="8"/>
      <c r="G5" s="118"/>
      <c r="H5" s="113"/>
      <c r="I5" s="113"/>
      <c r="J5" s="113"/>
      <c r="K5" s="113"/>
      <c r="L5" s="113"/>
      <c r="M5" s="113"/>
      <c r="N5" s="113"/>
      <c r="O5" s="113"/>
      <c r="P5" s="113"/>
      <c r="Q5" s="113"/>
      <c r="R5" s="113"/>
      <c r="S5" s="113"/>
      <c r="T5" s="113"/>
      <c r="U5" s="113"/>
      <c r="V5" s="8"/>
      <c r="W5" s="8"/>
      <c r="X5" s="8"/>
      <c r="Y5" s="13">
        <f>SUM(Y9:Y1627)</f>
        <v>2836857704.3800001</v>
      </c>
      <c r="Z5" s="8"/>
      <c r="AA5" s="8"/>
      <c r="AB5" s="8"/>
    </row>
    <row r="6" spans="1:28" ht="13.5" customHeight="1">
      <c r="A6" s="15" t="s">
        <v>13</v>
      </c>
      <c r="B6" s="15" t="s">
        <v>15</v>
      </c>
      <c r="C6" s="15" t="s">
        <v>17</v>
      </c>
      <c r="D6" s="15" t="s">
        <v>18</v>
      </c>
      <c r="E6" s="15" t="s">
        <v>19</v>
      </c>
      <c r="F6" s="15" t="s">
        <v>20</v>
      </c>
      <c r="G6" s="15" t="s">
        <v>21</v>
      </c>
      <c r="H6" s="15" t="s">
        <v>22</v>
      </c>
      <c r="I6" s="15" t="s">
        <v>23</v>
      </c>
      <c r="J6" s="15" t="s">
        <v>24</v>
      </c>
      <c r="K6" s="15" t="s">
        <v>25</v>
      </c>
      <c r="L6" s="15" t="s">
        <v>26</v>
      </c>
      <c r="M6" s="15" t="s">
        <v>27</v>
      </c>
      <c r="N6" s="15" t="s">
        <v>28</v>
      </c>
      <c r="O6" s="15" t="s">
        <v>29</v>
      </c>
      <c r="P6" s="15" t="s">
        <v>30</v>
      </c>
      <c r="Q6" s="15" t="s">
        <v>31</v>
      </c>
      <c r="R6" s="15" t="s">
        <v>32</v>
      </c>
      <c r="S6" s="15" t="s">
        <v>33</v>
      </c>
      <c r="T6" s="15" t="s">
        <v>34</v>
      </c>
      <c r="U6" s="15" t="s">
        <v>35</v>
      </c>
      <c r="V6" s="17" t="s">
        <v>36</v>
      </c>
      <c r="W6" s="21" t="s">
        <v>37</v>
      </c>
      <c r="X6" s="17" t="s">
        <v>65</v>
      </c>
      <c r="Y6" s="21" t="s">
        <v>66</v>
      </c>
      <c r="Z6" s="21" t="s">
        <v>67</v>
      </c>
      <c r="AA6" s="26" t="s">
        <v>68</v>
      </c>
      <c r="AB6" s="26" t="s">
        <v>77</v>
      </c>
    </row>
    <row r="7" spans="1:28" ht="13.5" customHeight="1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27"/>
      <c r="W7" s="29"/>
      <c r="X7" s="27"/>
      <c r="Y7" s="29"/>
      <c r="Z7" s="29"/>
      <c r="AA7" s="31"/>
      <c r="AB7" s="31"/>
    </row>
    <row r="8" spans="1:28" ht="9.75" customHeight="1">
      <c r="A8" s="15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33"/>
      <c r="W8" s="38"/>
      <c r="X8" s="33"/>
      <c r="Y8" s="38"/>
      <c r="Z8" s="38"/>
      <c r="AA8" s="39"/>
      <c r="AB8" s="39"/>
    </row>
    <row r="9" spans="1:28" ht="16.5" customHeight="1">
      <c r="A9" s="41">
        <v>1</v>
      </c>
      <c r="B9" s="42" t="s">
        <v>82</v>
      </c>
      <c r="C9" s="42" t="s">
        <v>98</v>
      </c>
      <c r="D9" s="42" t="s">
        <v>97</v>
      </c>
      <c r="E9" s="42" t="s">
        <v>99</v>
      </c>
      <c r="F9" s="42" t="s">
        <v>101</v>
      </c>
      <c r="G9" s="42" t="s">
        <v>82</v>
      </c>
      <c r="H9" s="42" t="s">
        <v>98</v>
      </c>
      <c r="I9" s="42" t="s">
        <v>97</v>
      </c>
      <c r="J9" s="42" t="s">
        <v>99</v>
      </c>
      <c r="K9" s="42" t="s">
        <v>101</v>
      </c>
      <c r="L9" s="42" t="s">
        <v>102</v>
      </c>
      <c r="M9" s="42" t="s">
        <v>103</v>
      </c>
      <c r="N9" s="42" t="s">
        <v>104</v>
      </c>
      <c r="O9" s="42" t="s">
        <v>105</v>
      </c>
      <c r="P9" s="42" t="s">
        <v>106</v>
      </c>
      <c r="Q9" s="43">
        <v>3519200</v>
      </c>
      <c r="R9" s="42" t="s">
        <v>107</v>
      </c>
      <c r="S9" s="42" t="s">
        <v>108</v>
      </c>
      <c r="T9" s="42" t="s">
        <v>109</v>
      </c>
      <c r="U9" s="42" t="s">
        <v>110</v>
      </c>
      <c r="V9" s="46" t="str">
        <f t="shared" ref="V9:V16" si="0">RIGHT(LEFT(R9,2),2)</f>
        <v>10</v>
      </c>
      <c r="W9" s="46" t="str">
        <f t="shared" ref="W9:W898" si="1">RIGHT(LEFT(R9,5),1)</f>
        <v>2</v>
      </c>
      <c r="X9" s="46" t="str">
        <f t="shared" ref="X9:X917" si="2">O9&amp;V9&amp;W9</f>
        <v>05708700001697102</v>
      </c>
      <c r="Y9" s="48">
        <f t="shared" ref="Y9:Y925" si="3">Q9</f>
        <v>3519200</v>
      </c>
      <c r="Z9" s="46" t="str">
        <f t="shared" ref="Z9:Z584" si="4">N9</f>
        <v>AC/018P-0347167</v>
      </c>
      <c r="AA9" s="50" t="str">
        <f>VLOOKUP(X9,TDTP!$AH$5:$AN$1422,7,0)</f>
        <v>0327122888</v>
      </c>
      <c r="AB9" s="40" t="str">
        <f t="shared" ref="AB9:AB372" si="5">CONCATENATE("BVNT da nhan duoc ",Y9,"d tien phi bao hiem cua QK. Cam on QK da tin tuong va dong hanh cung BVNT trong suot thoi gian qua.")</f>
        <v>BVNT da nhan duoc 3519200d tien phi bao hiem cua QK. Cam on QK da tin tuong va dong hanh cung BVNT trong suot thoi gian qua.</v>
      </c>
    </row>
    <row r="10" spans="1:28" ht="16.5" customHeight="1">
      <c r="A10" s="41">
        <v>2</v>
      </c>
      <c r="B10" s="42" t="s">
        <v>114</v>
      </c>
      <c r="C10" s="42" t="s">
        <v>115</v>
      </c>
      <c r="D10" s="42" t="s">
        <v>116</v>
      </c>
      <c r="E10" s="42" t="s">
        <v>117</v>
      </c>
      <c r="F10" s="42" t="s">
        <v>118</v>
      </c>
      <c r="G10" s="42" t="s">
        <v>114</v>
      </c>
      <c r="H10" s="42" t="s">
        <v>115</v>
      </c>
      <c r="I10" s="42" t="s">
        <v>116</v>
      </c>
      <c r="J10" s="42" t="s">
        <v>117</v>
      </c>
      <c r="K10" s="42" t="s">
        <v>118</v>
      </c>
      <c r="L10" s="42" t="s">
        <v>102</v>
      </c>
      <c r="M10" s="42" t="s">
        <v>119</v>
      </c>
      <c r="N10" s="42" t="s">
        <v>120</v>
      </c>
      <c r="O10" s="42" t="s">
        <v>121</v>
      </c>
      <c r="P10" s="42" t="s">
        <v>122</v>
      </c>
      <c r="Q10" s="43">
        <v>15003760</v>
      </c>
      <c r="R10" s="42" t="s">
        <v>123</v>
      </c>
      <c r="S10" s="42" t="s">
        <v>124</v>
      </c>
      <c r="T10" s="42" t="s">
        <v>125</v>
      </c>
      <c r="U10" s="42" t="s">
        <v>126</v>
      </c>
      <c r="V10" s="46" t="str">
        <f t="shared" si="0"/>
        <v>28</v>
      </c>
      <c r="W10" s="46" t="str">
        <f t="shared" si="1"/>
        <v>3</v>
      </c>
      <c r="X10" s="46" t="str">
        <f t="shared" si="2"/>
        <v>569214362283</v>
      </c>
      <c r="Y10" s="48">
        <f t="shared" si="3"/>
        <v>15003760</v>
      </c>
      <c r="Z10" s="46" t="str">
        <f t="shared" si="4"/>
        <v>AC/018P-0347306</v>
      </c>
      <c r="AA10" s="50" t="str">
        <f>VLOOKUP(X10,TDTP!$AH$5:$AN$1422,7,0)</f>
        <v>01656428666</v>
      </c>
      <c r="AB10" s="40" t="str">
        <f t="shared" si="5"/>
        <v>BVNT da nhan duoc 15003760d tien phi bao hiem cua QK. Cam on QK da tin tuong va dong hanh cung BVNT trong suot thoi gian qua.</v>
      </c>
    </row>
    <row r="11" spans="1:28" ht="16.5" customHeight="1">
      <c r="A11" s="41">
        <v>3</v>
      </c>
      <c r="B11" s="42" t="s">
        <v>114</v>
      </c>
      <c r="C11" s="42" t="s">
        <v>115</v>
      </c>
      <c r="D11" s="42" t="s">
        <v>116</v>
      </c>
      <c r="E11" s="42" t="s">
        <v>127</v>
      </c>
      <c r="F11" s="42" t="s">
        <v>128</v>
      </c>
      <c r="G11" s="42" t="s">
        <v>114</v>
      </c>
      <c r="H11" s="42" t="s">
        <v>115</v>
      </c>
      <c r="I11" s="42" t="s">
        <v>116</v>
      </c>
      <c r="J11" s="42" t="s">
        <v>127</v>
      </c>
      <c r="K11" s="42" t="s">
        <v>128</v>
      </c>
      <c r="L11" s="42" t="s">
        <v>102</v>
      </c>
      <c r="M11" s="42" t="s">
        <v>129</v>
      </c>
      <c r="N11" s="42" t="s">
        <v>130</v>
      </c>
      <c r="O11" s="42" t="s">
        <v>131</v>
      </c>
      <c r="P11" s="42" t="s">
        <v>132</v>
      </c>
      <c r="Q11" s="43">
        <v>3000000</v>
      </c>
      <c r="R11" s="42" t="s">
        <v>133</v>
      </c>
      <c r="S11" s="42" t="s">
        <v>134</v>
      </c>
      <c r="T11" s="42" t="s">
        <v>135</v>
      </c>
      <c r="U11" s="42" t="s">
        <v>136</v>
      </c>
      <c r="V11" s="46" t="str">
        <f t="shared" si="0"/>
        <v>20</v>
      </c>
      <c r="W11" s="46" t="str">
        <f t="shared" si="1"/>
        <v>3</v>
      </c>
      <c r="X11" s="46" t="str">
        <f t="shared" si="2"/>
        <v>569261165203</v>
      </c>
      <c r="Y11" s="48">
        <f t="shared" si="3"/>
        <v>3000000</v>
      </c>
      <c r="Z11" s="46" t="str">
        <f t="shared" si="4"/>
        <v>AC/018P-0347310</v>
      </c>
      <c r="AA11" s="50" t="str">
        <f>VLOOKUP(X11,TDTP!$AH$5:$AN$1422,7,0)</f>
        <v>0977947201</v>
      </c>
      <c r="AB11" s="40" t="str">
        <f t="shared" si="5"/>
        <v>BVNT da nhan duoc 3000000d tien phi bao hiem cua QK. Cam on QK da tin tuong va dong hanh cung BVNT trong suot thoi gian qua.</v>
      </c>
    </row>
    <row r="12" spans="1:28" ht="16.5" customHeight="1">
      <c r="A12" s="41">
        <v>4</v>
      </c>
      <c r="B12" s="42" t="s">
        <v>114</v>
      </c>
      <c r="C12" s="42" t="s">
        <v>115</v>
      </c>
      <c r="D12" s="42" t="s">
        <v>116</v>
      </c>
      <c r="E12" s="42" t="s">
        <v>137</v>
      </c>
      <c r="F12" s="42" t="s">
        <v>138</v>
      </c>
      <c r="G12" s="42" t="s">
        <v>114</v>
      </c>
      <c r="H12" s="42" t="s">
        <v>115</v>
      </c>
      <c r="I12" s="42" t="s">
        <v>116</v>
      </c>
      <c r="J12" s="42" t="s">
        <v>137</v>
      </c>
      <c r="K12" s="42" t="s">
        <v>138</v>
      </c>
      <c r="L12" s="42" t="s">
        <v>102</v>
      </c>
      <c r="M12" s="42" t="s">
        <v>139</v>
      </c>
      <c r="N12" s="42" t="s">
        <v>140</v>
      </c>
      <c r="O12" s="42" t="s">
        <v>141</v>
      </c>
      <c r="P12" s="42" t="s">
        <v>142</v>
      </c>
      <c r="Q12" s="43">
        <v>3014850</v>
      </c>
      <c r="R12" s="42" t="s">
        <v>143</v>
      </c>
      <c r="S12" s="42" t="s">
        <v>144</v>
      </c>
      <c r="T12" s="42" t="s">
        <v>145</v>
      </c>
      <c r="U12" s="42" t="s">
        <v>109</v>
      </c>
      <c r="V12" s="46" t="str">
        <f t="shared" si="0"/>
        <v>22</v>
      </c>
      <c r="W12" s="46" t="str">
        <f t="shared" si="1"/>
        <v>3</v>
      </c>
      <c r="X12" s="46" t="str">
        <f t="shared" si="2"/>
        <v>569056025223</v>
      </c>
      <c r="Y12" s="48">
        <f t="shared" si="3"/>
        <v>3014850</v>
      </c>
      <c r="Z12" s="46" t="str">
        <f t="shared" si="4"/>
        <v>AC/018P-0347364</v>
      </c>
      <c r="AA12" s="50" t="str">
        <f>VLOOKUP(X12,TDTP!$AH$5:$AN$1422,7,0)</f>
        <v>0904005116</v>
      </c>
      <c r="AB12" s="40" t="str">
        <f t="shared" si="5"/>
        <v>BVNT da nhan duoc 3014850d tien phi bao hiem cua QK. Cam on QK da tin tuong va dong hanh cung BVNT trong suot thoi gian qua.</v>
      </c>
    </row>
    <row r="13" spans="1:28" ht="16.5" customHeight="1">
      <c r="A13" s="41">
        <v>5</v>
      </c>
      <c r="B13" s="42" t="s">
        <v>114</v>
      </c>
      <c r="C13" s="42" t="s">
        <v>115</v>
      </c>
      <c r="D13" s="42" t="s">
        <v>116</v>
      </c>
      <c r="E13" s="42" t="s">
        <v>146</v>
      </c>
      <c r="F13" s="42" t="s">
        <v>147</v>
      </c>
      <c r="G13" s="42" t="s">
        <v>114</v>
      </c>
      <c r="H13" s="42" t="s">
        <v>115</v>
      </c>
      <c r="I13" s="42" t="s">
        <v>116</v>
      </c>
      <c r="J13" s="42" t="s">
        <v>146</v>
      </c>
      <c r="K13" s="42" t="s">
        <v>147</v>
      </c>
      <c r="L13" s="42" t="s">
        <v>102</v>
      </c>
      <c r="M13" s="42" t="s">
        <v>148</v>
      </c>
      <c r="N13" s="42" t="s">
        <v>149</v>
      </c>
      <c r="O13" s="42" t="s">
        <v>150</v>
      </c>
      <c r="P13" s="42" t="s">
        <v>151</v>
      </c>
      <c r="Q13" s="43">
        <v>1033089</v>
      </c>
      <c r="R13" s="42" t="s">
        <v>123</v>
      </c>
      <c r="S13" s="42" t="s">
        <v>152</v>
      </c>
      <c r="T13" s="42" t="s">
        <v>153</v>
      </c>
      <c r="U13" s="42" t="s">
        <v>109</v>
      </c>
      <c r="V13" s="46" t="str">
        <f t="shared" si="0"/>
        <v>28</v>
      </c>
      <c r="W13" s="46" t="str">
        <f t="shared" si="1"/>
        <v>3</v>
      </c>
      <c r="X13" s="46" t="str">
        <f t="shared" si="2"/>
        <v>569151631283</v>
      </c>
      <c r="Y13" s="48">
        <f t="shared" si="3"/>
        <v>1033089</v>
      </c>
      <c r="Z13" s="46" t="str">
        <f t="shared" si="4"/>
        <v>AC/018P-0347430</v>
      </c>
      <c r="AA13" s="50" t="str">
        <f>VLOOKUP(X13,TDTP!$AH$5:$AN$1422,7,0)</f>
        <v>096920456001694672666</v>
      </c>
      <c r="AB13" s="40" t="str">
        <f t="shared" si="5"/>
        <v>BVNT da nhan duoc 1033089d tien phi bao hiem cua QK. Cam on QK da tin tuong va dong hanh cung BVNT trong suot thoi gian qua.</v>
      </c>
    </row>
    <row r="14" spans="1:28" ht="16.5" customHeight="1">
      <c r="A14" s="41">
        <v>6</v>
      </c>
      <c r="B14" s="42" t="s">
        <v>114</v>
      </c>
      <c r="C14" s="42" t="s">
        <v>115</v>
      </c>
      <c r="D14" s="42" t="s">
        <v>116</v>
      </c>
      <c r="E14" s="42" t="s">
        <v>155</v>
      </c>
      <c r="F14" s="42" t="s">
        <v>156</v>
      </c>
      <c r="G14" s="42" t="s">
        <v>114</v>
      </c>
      <c r="H14" s="42" t="s">
        <v>115</v>
      </c>
      <c r="I14" s="42" t="s">
        <v>116</v>
      </c>
      <c r="J14" s="42" t="s">
        <v>155</v>
      </c>
      <c r="K14" s="42" t="s">
        <v>156</v>
      </c>
      <c r="L14" s="42" t="s">
        <v>102</v>
      </c>
      <c r="M14" s="42" t="s">
        <v>157</v>
      </c>
      <c r="N14" s="42" t="s">
        <v>158</v>
      </c>
      <c r="O14" s="42" t="s">
        <v>159</v>
      </c>
      <c r="P14" s="42" t="s">
        <v>160</v>
      </c>
      <c r="Q14" s="43">
        <v>1033762</v>
      </c>
      <c r="R14" s="42" t="s">
        <v>161</v>
      </c>
      <c r="S14" s="42" t="s">
        <v>162</v>
      </c>
      <c r="T14" s="42" t="s">
        <v>163</v>
      </c>
      <c r="U14" s="42" t="s">
        <v>109</v>
      </c>
      <c r="V14" s="46" t="str">
        <f t="shared" si="0"/>
        <v>18</v>
      </c>
      <c r="W14" s="46" t="str">
        <f t="shared" si="1"/>
        <v>3</v>
      </c>
      <c r="X14" s="46" t="str">
        <f t="shared" si="2"/>
        <v>569159508183</v>
      </c>
      <c r="Y14" s="48">
        <f t="shared" si="3"/>
        <v>1033762</v>
      </c>
      <c r="Z14" s="46" t="str">
        <f t="shared" si="4"/>
        <v>AC/018P-0347445</v>
      </c>
      <c r="AA14" s="50" t="str">
        <f>VLOOKUP(X14,TDTP!$AH$5:$AN$1422,7,0)</f>
        <v>01694791142</v>
      </c>
      <c r="AB14" s="40" t="str">
        <f t="shared" si="5"/>
        <v>BVNT da nhan duoc 1033762d tien phi bao hiem cua QK. Cam on QK da tin tuong va dong hanh cung BVNT trong suot thoi gian qua.</v>
      </c>
    </row>
    <row r="15" spans="1:28" ht="16.5" customHeight="1">
      <c r="A15" s="41">
        <v>7</v>
      </c>
      <c r="B15" s="42" t="s">
        <v>82</v>
      </c>
      <c r="C15" s="42" t="s">
        <v>84</v>
      </c>
      <c r="D15" s="42" t="s">
        <v>86</v>
      </c>
      <c r="E15" s="42" t="s">
        <v>165</v>
      </c>
      <c r="F15" s="42" t="s">
        <v>166</v>
      </c>
      <c r="G15" s="42" t="s">
        <v>82</v>
      </c>
      <c r="H15" s="42" t="s">
        <v>84</v>
      </c>
      <c r="I15" s="42" t="s">
        <v>86</v>
      </c>
      <c r="J15" s="42" t="s">
        <v>165</v>
      </c>
      <c r="K15" s="42" t="s">
        <v>166</v>
      </c>
      <c r="L15" s="42" t="s">
        <v>102</v>
      </c>
      <c r="M15" s="42" t="s">
        <v>167</v>
      </c>
      <c r="N15" s="42" t="s">
        <v>168</v>
      </c>
      <c r="O15" s="42" t="s">
        <v>169</v>
      </c>
      <c r="P15" s="42" t="s">
        <v>170</v>
      </c>
      <c r="Q15" s="43">
        <v>514392</v>
      </c>
      <c r="R15" s="42" t="s">
        <v>171</v>
      </c>
      <c r="S15" s="42" t="s">
        <v>172</v>
      </c>
      <c r="T15" s="42" t="s">
        <v>163</v>
      </c>
      <c r="U15" s="42" t="s">
        <v>109</v>
      </c>
      <c r="V15" s="46" t="str">
        <f t="shared" si="0"/>
        <v>17</v>
      </c>
      <c r="W15" s="46" t="str">
        <f t="shared" si="1"/>
        <v>3</v>
      </c>
      <c r="X15" s="46" t="str">
        <f t="shared" si="2"/>
        <v>568355942173</v>
      </c>
      <c r="Y15" s="48">
        <f t="shared" si="3"/>
        <v>514392</v>
      </c>
      <c r="Z15" s="46" t="str">
        <f t="shared" si="4"/>
        <v>AC/018P-0347539</v>
      </c>
      <c r="AA15" s="50" t="str">
        <f>VLOOKUP(X15,TDTP!$AH$5:$AN$1422,7,0)</f>
        <v>0974876636</v>
      </c>
      <c r="AB15" s="40" t="str">
        <f t="shared" si="5"/>
        <v>BVNT da nhan duoc 514392d tien phi bao hiem cua QK. Cam on QK da tin tuong va dong hanh cung BVNT trong suot thoi gian qua.</v>
      </c>
    </row>
    <row r="16" spans="1:28" ht="16.5" customHeight="1">
      <c r="A16" s="41">
        <v>8</v>
      </c>
      <c r="B16" s="42" t="s">
        <v>82</v>
      </c>
      <c r="C16" s="42" t="s">
        <v>84</v>
      </c>
      <c r="D16" s="42" t="s">
        <v>86</v>
      </c>
      <c r="E16" s="42" t="s">
        <v>165</v>
      </c>
      <c r="F16" s="42" t="s">
        <v>166</v>
      </c>
      <c r="G16" s="42" t="s">
        <v>82</v>
      </c>
      <c r="H16" s="42" t="s">
        <v>84</v>
      </c>
      <c r="I16" s="42" t="s">
        <v>86</v>
      </c>
      <c r="J16" s="42" t="s">
        <v>165</v>
      </c>
      <c r="K16" s="42" t="s">
        <v>166</v>
      </c>
      <c r="L16" s="42" t="s">
        <v>102</v>
      </c>
      <c r="M16" s="42" t="s">
        <v>181</v>
      </c>
      <c r="N16" s="42" t="s">
        <v>182</v>
      </c>
      <c r="O16" s="42" t="s">
        <v>183</v>
      </c>
      <c r="P16" s="42" t="s">
        <v>184</v>
      </c>
      <c r="Q16" s="43">
        <v>1002262</v>
      </c>
      <c r="R16" s="42" t="s">
        <v>185</v>
      </c>
      <c r="S16" s="42" t="s">
        <v>186</v>
      </c>
      <c r="T16" s="42" t="s">
        <v>163</v>
      </c>
      <c r="U16" s="42" t="s">
        <v>109</v>
      </c>
      <c r="V16" s="46" t="str">
        <f t="shared" si="0"/>
        <v>26</v>
      </c>
      <c r="W16" s="46" t="str">
        <f t="shared" si="1"/>
        <v>3</v>
      </c>
      <c r="X16" s="46" t="str">
        <f t="shared" si="2"/>
        <v>569058800263</v>
      </c>
      <c r="Y16" s="48">
        <f t="shared" si="3"/>
        <v>1002262</v>
      </c>
      <c r="Z16" s="46" t="str">
        <f t="shared" si="4"/>
        <v>AC/018P-0347634</v>
      </c>
      <c r="AA16" s="50" t="str">
        <f>VLOOKUP(X16,TDTP!$AH$5:$AN$1422,7,0)</f>
        <v>0985756396</v>
      </c>
      <c r="AB16" s="40" t="str">
        <f t="shared" si="5"/>
        <v>BVNT da nhan duoc 1002262d tien phi bao hiem cua QK. Cam on QK da tin tuong va dong hanh cung BVNT trong suot thoi gian qua.</v>
      </c>
    </row>
    <row r="17" spans="1:28" ht="16.5" customHeight="1">
      <c r="A17" s="41">
        <v>9</v>
      </c>
      <c r="B17" s="42" t="s">
        <v>82</v>
      </c>
      <c r="C17" s="42" t="s">
        <v>84</v>
      </c>
      <c r="D17" s="42" t="s">
        <v>86</v>
      </c>
      <c r="E17" s="42" t="s">
        <v>187</v>
      </c>
      <c r="F17" s="42" t="s">
        <v>188</v>
      </c>
      <c r="G17" s="42" t="s">
        <v>82</v>
      </c>
      <c r="H17" s="42" t="s">
        <v>84</v>
      </c>
      <c r="I17" s="42" t="s">
        <v>86</v>
      </c>
      <c r="J17" s="42" t="s">
        <v>187</v>
      </c>
      <c r="K17" s="42" t="s">
        <v>188</v>
      </c>
      <c r="L17" s="42" t="s">
        <v>102</v>
      </c>
      <c r="M17" s="42" t="s">
        <v>189</v>
      </c>
      <c r="N17" s="42" t="s">
        <v>190</v>
      </c>
      <c r="O17" s="42" t="s">
        <v>191</v>
      </c>
      <c r="P17" s="42" t="s">
        <v>192</v>
      </c>
      <c r="Q17" s="43">
        <v>1000000</v>
      </c>
      <c r="R17" s="42" t="s">
        <v>193</v>
      </c>
      <c r="S17" s="42" t="s">
        <v>194</v>
      </c>
      <c r="T17" s="42" t="s">
        <v>109</v>
      </c>
      <c r="U17" s="42" t="s">
        <v>195</v>
      </c>
      <c r="V17" s="46" t="str">
        <f>RIGHT(LEFT(R17,2),1)</f>
        <v>3</v>
      </c>
      <c r="W17" s="46" t="str">
        <f t="shared" si="1"/>
        <v>3</v>
      </c>
      <c r="X17" s="46" t="str">
        <f t="shared" si="2"/>
        <v>56933503733</v>
      </c>
      <c r="Y17" s="48">
        <f t="shared" si="3"/>
        <v>1000000</v>
      </c>
      <c r="Z17" s="46" t="str">
        <f t="shared" si="4"/>
        <v>AC/018P-0347680</v>
      </c>
      <c r="AA17" s="50" t="str">
        <f>VLOOKUP(X17,TDTP!$AH$5:$AN$1422,7,0)</f>
        <v>0945419733</v>
      </c>
      <c r="AB17" s="40" t="str">
        <f t="shared" si="5"/>
        <v>BVNT da nhan duoc 1000000d tien phi bao hiem cua QK. Cam on QK da tin tuong va dong hanh cung BVNT trong suot thoi gian qua.</v>
      </c>
    </row>
    <row r="18" spans="1:28" ht="16.5" customHeight="1">
      <c r="A18" s="41">
        <v>10</v>
      </c>
      <c r="B18" s="42" t="s">
        <v>82</v>
      </c>
      <c r="C18" s="42" t="s">
        <v>84</v>
      </c>
      <c r="D18" s="42" t="s">
        <v>86</v>
      </c>
      <c r="E18" s="42" t="s">
        <v>201</v>
      </c>
      <c r="F18" s="42" t="s">
        <v>202</v>
      </c>
      <c r="G18" s="42" t="s">
        <v>82</v>
      </c>
      <c r="H18" s="42" t="s">
        <v>84</v>
      </c>
      <c r="I18" s="42" t="s">
        <v>86</v>
      </c>
      <c r="J18" s="42" t="s">
        <v>201</v>
      </c>
      <c r="K18" s="42" t="s">
        <v>202</v>
      </c>
      <c r="L18" s="42" t="s">
        <v>102</v>
      </c>
      <c r="M18" s="42" t="s">
        <v>203</v>
      </c>
      <c r="N18" s="42" t="s">
        <v>204</v>
      </c>
      <c r="O18" s="42" t="s">
        <v>205</v>
      </c>
      <c r="P18" s="42" t="s">
        <v>206</v>
      </c>
      <c r="Q18" s="43">
        <v>1579119</v>
      </c>
      <c r="R18" s="42" t="s">
        <v>123</v>
      </c>
      <c r="S18" s="42" t="s">
        <v>207</v>
      </c>
      <c r="T18" s="42" t="s">
        <v>208</v>
      </c>
      <c r="U18" s="42" t="s">
        <v>195</v>
      </c>
      <c r="V18" s="46" t="str">
        <f>RIGHT(LEFT(R18,2),2)</f>
        <v>28</v>
      </c>
      <c r="W18" s="46" t="str">
        <f t="shared" si="1"/>
        <v>3</v>
      </c>
      <c r="X18" s="46" t="str">
        <f t="shared" si="2"/>
        <v>568371034283</v>
      </c>
      <c r="Y18" s="48">
        <f t="shared" si="3"/>
        <v>1579119</v>
      </c>
      <c r="Z18" s="46" t="str">
        <f t="shared" si="4"/>
        <v>AC/018P-0347779</v>
      </c>
      <c r="AA18" s="50" t="str">
        <f>VLOOKUP(X18,TDTP!$AH$5:$AN$1422,7,0)</f>
        <v>01668929966</v>
      </c>
      <c r="AB18" s="40" t="str">
        <f t="shared" si="5"/>
        <v>BVNT da nhan duoc 1579119d tien phi bao hiem cua QK. Cam on QK da tin tuong va dong hanh cung BVNT trong suot thoi gian qua.</v>
      </c>
    </row>
    <row r="19" spans="1:28" ht="16.5" customHeight="1">
      <c r="A19" s="41">
        <v>11</v>
      </c>
      <c r="B19" s="42" t="s">
        <v>82</v>
      </c>
      <c r="C19" s="42" t="s">
        <v>84</v>
      </c>
      <c r="D19" s="42" t="s">
        <v>86</v>
      </c>
      <c r="E19" s="42" t="s">
        <v>209</v>
      </c>
      <c r="F19" s="42" t="s">
        <v>210</v>
      </c>
      <c r="G19" s="42" t="s">
        <v>82</v>
      </c>
      <c r="H19" s="42" t="s">
        <v>84</v>
      </c>
      <c r="I19" s="42" t="s">
        <v>86</v>
      </c>
      <c r="J19" s="42" t="s">
        <v>209</v>
      </c>
      <c r="K19" s="42" t="s">
        <v>210</v>
      </c>
      <c r="L19" s="42" t="s">
        <v>102</v>
      </c>
      <c r="M19" s="42" t="s">
        <v>211</v>
      </c>
      <c r="N19" s="42" t="s">
        <v>212</v>
      </c>
      <c r="O19" s="42" t="s">
        <v>213</v>
      </c>
      <c r="P19" s="42" t="s">
        <v>151</v>
      </c>
      <c r="Q19" s="43">
        <v>800337.76</v>
      </c>
      <c r="R19" s="42" t="s">
        <v>193</v>
      </c>
      <c r="S19" s="42" t="s">
        <v>194</v>
      </c>
      <c r="T19" s="42" t="s">
        <v>153</v>
      </c>
      <c r="U19" s="42" t="s">
        <v>109</v>
      </c>
      <c r="V19" s="46" t="str">
        <f>RIGHT(LEFT(R19,2),1)</f>
        <v>3</v>
      </c>
      <c r="W19" s="46" t="str">
        <f t="shared" si="1"/>
        <v>3</v>
      </c>
      <c r="X19" s="46" t="str">
        <f t="shared" si="2"/>
        <v>56887875933</v>
      </c>
      <c r="Y19" s="48">
        <f t="shared" si="3"/>
        <v>800337.76</v>
      </c>
      <c r="Z19" s="46" t="str">
        <f t="shared" si="4"/>
        <v>AC/018P-0347883</v>
      </c>
      <c r="AA19" s="50" t="str">
        <f>VLOOKUP(X19,TDTP!$AH$5:$AN$1422,7,0)</f>
        <v>096920456001694672666</v>
      </c>
      <c r="AB19" s="40" t="str">
        <f t="shared" si="5"/>
        <v>BVNT da nhan duoc 800337.76d tien phi bao hiem cua QK. Cam on QK da tin tuong va dong hanh cung BVNT trong suot thoi gian qua.</v>
      </c>
    </row>
    <row r="20" spans="1:28" ht="16.5" customHeight="1">
      <c r="A20" s="41">
        <v>12</v>
      </c>
      <c r="B20" s="42" t="s">
        <v>82</v>
      </c>
      <c r="C20" s="42" t="s">
        <v>98</v>
      </c>
      <c r="D20" s="42" t="s">
        <v>100</v>
      </c>
      <c r="E20" s="42" t="s">
        <v>219</v>
      </c>
      <c r="F20" s="42" t="s">
        <v>220</v>
      </c>
      <c r="G20" s="42" t="s">
        <v>82</v>
      </c>
      <c r="H20" s="42" t="s">
        <v>98</v>
      </c>
      <c r="I20" s="42" t="s">
        <v>100</v>
      </c>
      <c r="J20" s="42" t="s">
        <v>219</v>
      </c>
      <c r="K20" s="42" t="s">
        <v>220</v>
      </c>
      <c r="L20" s="42" t="s">
        <v>102</v>
      </c>
      <c r="M20" s="42" t="s">
        <v>221</v>
      </c>
      <c r="N20" s="42" t="s">
        <v>222</v>
      </c>
      <c r="O20" s="42" t="s">
        <v>223</v>
      </c>
      <c r="P20" s="42" t="s">
        <v>224</v>
      </c>
      <c r="Q20" s="43">
        <v>6058864</v>
      </c>
      <c r="R20" s="42" t="s">
        <v>171</v>
      </c>
      <c r="S20" s="42" t="s">
        <v>225</v>
      </c>
      <c r="T20" s="42" t="s">
        <v>135</v>
      </c>
      <c r="U20" s="42" t="s">
        <v>136</v>
      </c>
      <c r="V20" s="46" t="str">
        <f t="shared" ref="V20:V38" si="6">RIGHT(LEFT(R20,2),2)</f>
        <v>17</v>
      </c>
      <c r="W20" s="46" t="str">
        <f t="shared" si="1"/>
        <v>3</v>
      </c>
      <c r="X20" s="46" t="str">
        <f t="shared" si="2"/>
        <v>568363901173</v>
      </c>
      <c r="Y20" s="48">
        <f t="shared" si="3"/>
        <v>6058864</v>
      </c>
      <c r="Z20" s="46" t="str">
        <f t="shared" si="4"/>
        <v>AC/018P-0347979</v>
      </c>
      <c r="AA20" s="50" t="str">
        <f>VLOOKUP(X20,TDTP!$AH$5:$AN$1422,7,0)</f>
        <v>0166.511.6969</v>
      </c>
      <c r="AB20" s="40" t="str">
        <f t="shared" si="5"/>
        <v>BVNT da nhan duoc 6058864d tien phi bao hiem cua QK. Cam on QK da tin tuong va dong hanh cung BVNT trong suot thoi gian qua.</v>
      </c>
    </row>
    <row r="21" spans="1:28" ht="16.5" customHeight="1">
      <c r="A21" s="41">
        <v>13</v>
      </c>
      <c r="B21" s="42" t="s">
        <v>82</v>
      </c>
      <c r="C21" s="42" t="s">
        <v>98</v>
      </c>
      <c r="D21" s="42" t="s">
        <v>100</v>
      </c>
      <c r="E21" s="42" t="s">
        <v>226</v>
      </c>
      <c r="F21" s="42" t="s">
        <v>227</v>
      </c>
      <c r="G21" s="42" t="s">
        <v>82</v>
      </c>
      <c r="H21" s="42" t="s">
        <v>98</v>
      </c>
      <c r="I21" s="42" t="s">
        <v>100</v>
      </c>
      <c r="J21" s="42" t="s">
        <v>226</v>
      </c>
      <c r="K21" s="42" t="s">
        <v>227</v>
      </c>
      <c r="L21" s="42" t="s">
        <v>102</v>
      </c>
      <c r="M21" s="42" t="s">
        <v>228</v>
      </c>
      <c r="N21" s="42" t="s">
        <v>229</v>
      </c>
      <c r="O21" s="42" t="s">
        <v>230</v>
      </c>
      <c r="P21" s="42" t="s">
        <v>231</v>
      </c>
      <c r="Q21" s="43">
        <v>10267070</v>
      </c>
      <c r="R21" s="42" t="s">
        <v>232</v>
      </c>
      <c r="S21" s="42" t="s">
        <v>233</v>
      </c>
      <c r="T21" s="42" t="s">
        <v>153</v>
      </c>
      <c r="U21" s="42" t="s">
        <v>109</v>
      </c>
      <c r="V21" s="46" t="str">
        <f t="shared" si="6"/>
        <v>14</v>
      </c>
      <c r="W21" s="46" t="str">
        <f t="shared" si="1"/>
        <v>3</v>
      </c>
      <c r="X21" s="46" t="str">
        <f t="shared" si="2"/>
        <v>568986888143</v>
      </c>
      <c r="Y21" s="48">
        <f t="shared" si="3"/>
        <v>10267070</v>
      </c>
      <c r="Z21" s="46" t="str">
        <f t="shared" si="4"/>
        <v>AC/018P-0348092</v>
      </c>
      <c r="AA21" s="50" t="str">
        <f>VLOOKUP(X21,TDTP!$AH$5:$AN$1422,7,0)</f>
        <v>0963418459</v>
      </c>
      <c r="AB21" s="40" t="str">
        <f t="shared" si="5"/>
        <v>BVNT da nhan duoc 10267070d tien phi bao hiem cua QK. Cam on QK da tin tuong va dong hanh cung BVNT trong suot thoi gian qua.</v>
      </c>
    </row>
    <row r="22" spans="1:28" ht="16.5" customHeight="1">
      <c r="A22" s="41">
        <v>14</v>
      </c>
      <c r="B22" s="42" t="s">
        <v>82</v>
      </c>
      <c r="C22" s="42" t="s">
        <v>98</v>
      </c>
      <c r="D22" s="42" t="s">
        <v>76</v>
      </c>
      <c r="E22" s="42" t="s">
        <v>237</v>
      </c>
      <c r="F22" s="42" t="s">
        <v>238</v>
      </c>
      <c r="G22" s="42" t="s">
        <v>82</v>
      </c>
      <c r="H22" s="42" t="s">
        <v>98</v>
      </c>
      <c r="I22" s="42" t="s">
        <v>76</v>
      </c>
      <c r="J22" s="42" t="s">
        <v>237</v>
      </c>
      <c r="K22" s="42" t="s">
        <v>238</v>
      </c>
      <c r="L22" s="42" t="s">
        <v>102</v>
      </c>
      <c r="M22" s="42" t="s">
        <v>241</v>
      </c>
      <c r="N22" s="42" t="s">
        <v>242</v>
      </c>
      <c r="O22" s="42" t="s">
        <v>243</v>
      </c>
      <c r="P22" s="42" t="s">
        <v>244</v>
      </c>
      <c r="Q22" s="43">
        <v>12000000</v>
      </c>
      <c r="R22" s="42" t="s">
        <v>123</v>
      </c>
      <c r="S22" s="42" t="s">
        <v>124</v>
      </c>
      <c r="T22" s="42" t="s">
        <v>245</v>
      </c>
      <c r="U22" s="42" t="s">
        <v>109</v>
      </c>
      <c r="V22" s="46" t="str">
        <f t="shared" si="6"/>
        <v>28</v>
      </c>
      <c r="W22" s="46" t="str">
        <f t="shared" si="1"/>
        <v>3</v>
      </c>
      <c r="X22" s="46" t="str">
        <f t="shared" si="2"/>
        <v>569214015283</v>
      </c>
      <c r="Y22" s="48">
        <f t="shared" si="3"/>
        <v>12000000</v>
      </c>
      <c r="Z22" s="46" t="str">
        <f t="shared" si="4"/>
        <v>AC/018P-0348303</v>
      </c>
      <c r="AA22" s="50" t="str">
        <f>VLOOKUP(X22,TDTP!$AH$5:$AN$1422,7,0)</f>
        <v>0979600486</v>
      </c>
      <c r="AB22" s="40" t="str">
        <f t="shared" si="5"/>
        <v>BVNT da nhan duoc 12000000d tien phi bao hiem cua QK. Cam on QK da tin tuong va dong hanh cung BVNT trong suot thoi gian qua.</v>
      </c>
    </row>
    <row r="23" spans="1:28" ht="16.5" customHeight="1">
      <c r="A23" s="41">
        <v>15</v>
      </c>
      <c r="B23" s="42" t="s">
        <v>82</v>
      </c>
      <c r="C23" s="42" t="s">
        <v>98</v>
      </c>
      <c r="D23" s="42" t="s">
        <v>76</v>
      </c>
      <c r="E23" s="42" t="s">
        <v>237</v>
      </c>
      <c r="F23" s="42" t="s">
        <v>238</v>
      </c>
      <c r="G23" s="42" t="s">
        <v>82</v>
      </c>
      <c r="H23" s="42" t="s">
        <v>98</v>
      </c>
      <c r="I23" s="42" t="s">
        <v>76</v>
      </c>
      <c r="J23" s="42" t="s">
        <v>237</v>
      </c>
      <c r="K23" s="42" t="s">
        <v>238</v>
      </c>
      <c r="L23" s="42" t="s">
        <v>102</v>
      </c>
      <c r="M23" s="42" t="s">
        <v>246</v>
      </c>
      <c r="N23" s="42" t="s">
        <v>247</v>
      </c>
      <c r="O23" s="42" t="s">
        <v>248</v>
      </c>
      <c r="P23" s="42" t="s">
        <v>249</v>
      </c>
      <c r="Q23" s="43">
        <v>12000000</v>
      </c>
      <c r="R23" s="42" t="s">
        <v>123</v>
      </c>
      <c r="S23" s="42" t="s">
        <v>124</v>
      </c>
      <c r="T23" s="42" t="s">
        <v>245</v>
      </c>
      <c r="U23" s="42" t="s">
        <v>109</v>
      </c>
      <c r="V23" s="46" t="str">
        <f t="shared" si="6"/>
        <v>28</v>
      </c>
      <c r="W23" s="46" t="str">
        <f t="shared" si="1"/>
        <v>3</v>
      </c>
      <c r="X23" s="46" t="str">
        <f t="shared" si="2"/>
        <v>569215933283</v>
      </c>
      <c r="Y23" s="48">
        <f t="shared" si="3"/>
        <v>12000000</v>
      </c>
      <c r="Z23" s="46" t="str">
        <f t="shared" si="4"/>
        <v>AC/018P-0348304</v>
      </c>
      <c r="AA23" s="50" t="str">
        <f>VLOOKUP(X23,TDTP!$AH$5:$AN$1422,7,0)</f>
        <v>0915771638</v>
      </c>
      <c r="AB23" s="40" t="str">
        <f t="shared" si="5"/>
        <v>BVNT da nhan duoc 12000000d tien phi bao hiem cua QK. Cam on QK da tin tuong va dong hanh cung BVNT trong suot thoi gian qua.</v>
      </c>
    </row>
    <row r="24" spans="1:28" ht="16.5" customHeight="1">
      <c r="A24" s="41">
        <v>16</v>
      </c>
      <c r="B24" s="42" t="s">
        <v>82</v>
      </c>
      <c r="C24" s="42" t="s">
        <v>98</v>
      </c>
      <c r="D24" s="8"/>
      <c r="E24" s="42" t="s">
        <v>250</v>
      </c>
      <c r="F24" s="42" t="s">
        <v>251</v>
      </c>
      <c r="G24" s="42" t="s">
        <v>82</v>
      </c>
      <c r="H24" s="42" t="s">
        <v>98</v>
      </c>
      <c r="I24" s="8"/>
      <c r="J24" s="42" t="s">
        <v>250</v>
      </c>
      <c r="K24" s="42" t="s">
        <v>251</v>
      </c>
      <c r="L24" s="42" t="s">
        <v>102</v>
      </c>
      <c r="M24" s="42" t="s">
        <v>253</v>
      </c>
      <c r="N24" s="42" t="s">
        <v>254</v>
      </c>
      <c r="O24" s="42" t="s">
        <v>256</v>
      </c>
      <c r="P24" s="42" t="s">
        <v>257</v>
      </c>
      <c r="Q24" s="43">
        <v>3078630</v>
      </c>
      <c r="R24" s="42" t="s">
        <v>259</v>
      </c>
      <c r="S24" s="42" t="s">
        <v>261</v>
      </c>
      <c r="T24" s="42" t="s">
        <v>263</v>
      </c>
      <c r="U24" s="42" t="s">
        <v>109</v>
      </c>
      <c r="V24" s="46" t="str">
        <f t="shared" si="6"/>
        <v>27</v>
      </c>
      <c r="W24" s="46" t="str">
        <f t="shared" si="1"/>
        <v>3</v>
      </c>
      <c r="X24" s="46" t="str">
        <f t="shared" si="2"/>
        <v>568370395273</v>
      </c>
      <c r="Y24" s="48">
        <f t="shared" si="3"/>
        <v>3078630</v>
      </c>
      <c r="Z24" s="46" t="str">
        <f t="shared" si="4"/>
        <v>AC/018P-0348444</v>
      </c>
      <c r="AA24" s="50" t="str">
        <f>VLOOKUP(X24,TDTP!$AH$5:$AN$1422,7,0)</f>
        <v>01666132466</v>
      </c>
      <c r="AB24" s="40" t="str">
        <f t="shared" si="5"/>
        <v>BVNT da nhan duoc 3078630d tien phi bao hiem cua QK. Cam on QK da tin tuong va dong hanh cung BVNT trong suot thoi gian qua.</v>
      </c>
    </row>
    <row r="25" spans="1:28" ht="16.5" customHeight="1">
      <c r="A25" s="41">
        <v>17</v>
      </c>
      <c r="B25" s="42" t="s">
        <v>82</v>
      </c>
      <c r="C25" s="42" t="s">
        <v>98</v>
      </c>
      <c r="D25" s="8"/>
      <c r="E25" s="42" t="s">
        <v>250</v>
      </c>
      <c r="F25" s="42" t="s">
        <v>251</v>
      </c>
      <c r="G25" s="42" t="s">
        <v>82</v>
      </c>
      <c r="H25" s="42" t="s">
        <v>98</v>
      </c>
      <c r="I25" s="8"/>
      <c r="J25" s="42" t="s">
        <v>250</v>
      </c>
      <c r="K25" s="42" t="s">
        <v>251</v>
      </c>
      <c r="L25" s="42" t="s">
        <v>102</v>
      </c>
      <c r="M25" s="42" t="s">
        <v>264</v>
      </c>
      <c r="N25" s="42" t="s">
        <v>265</v>
      </c>
      <c r="O25" s="42" t="s">
        <v>266</v>
      </c>
      <c r="P25" s="42" t="s">
        <v>267</v>
      </c>
      <c r="Q25" s="43">
        <v>2007504</v>
      </c>
      <c r="R25" s="42" t="s">
        <v>123</v>
      </c>
      <c r="S25" s="42" t="s">
        <v>268</v>
      </c>
      <c r="T25" s="42" t="s">
        <v>263</v>
      </c>
      <c r="U25" s="42" t="s">
        <v>109</v>
      </c>
      <c r="V25" s="46" t="str">
        <f t="shared" si="6"/>
        <v>28</v>
      </c>
      <c r="W25" s="46" t="str">
        <f t="shared" si="1"/>
        <v>3</v>
      </c>
      <c r="X25" s="46" t="str">
        <f t="shared" si="2"/>
        <v>568259179283</v>
      </c>
      <c r="Y25" s="48">
        <f t="shared" si="3"/>
        <v>2007504</v>
      </c>
      <c r="Z25" s="46" t="str">
        <f t="shared" si="4"/>
        <v>AC/018P-0348445</v>
      </c>
      <c r="AA25" s="50" t="str">
        <f>VLOOKUP(X25,TDTP!$AH$5:$AN$1422,7,0)</f>
        <v>01664816168</v>
      </c>
      <c r="AB25" s="40" t="str">
        <f t="shared" si="5"/>
        <v>BVNT da nhan duoc 2007504d tien phi bao hiem cua QK. Cam on QK da tin tuong va dong hanh cung BVNT trong suot thoi gian qua.</v>
      </c>
    </row>
    <row r="26" spans="1:28" ht="16.5" customHeight="1">
      <c r="A26" s="41">
        <v>18</v>
      </c>
      <c r="B26" s="42" t="s">
        <v>82</v>
      </c>
      <c r="C26" s="42" t="s">
        <v>84</v>
      </c>
      <c r="D26" s="42" t="s">
        <v>86</v>
      </c>
      <c r="E26" s="42" t="s">
        <v>273</v>
      </c>
      <c r="F26" s="42" t="s">
        <v>274</v>
      </c>
      <c r="G26" s="42" t="s">
        <v>82</v>
      </c>
      <c r="H26" s="42" t="s">
        <v>84</v>
      </c>
      <c r="I26" s="42" t="s">
        <v>86</v>
      </c>
      <c r="J26" s="42" t="s">
        <v>273</v>
      </c>
      <c r="K26" s="42" t="s">
        <v>274</v>
      </c>
      <c r="L26" s="42" t="s">
        <v>102</v>
      </c>
      <c r="M26" s="42" t="s">
        <v>275</v>
      </c>
      <c r="N26" s="42" t="s">
        <v>276</v>
      </c>
      <c r="O26" s="42" t="s">
        <v>277</v>
      </c>
      <c r="P26" s="42" t="s">
        <v>278</v>
      </c>
      <c r="Q26" s="43">
        <v>5025859</v>
      </c>
      <c r="R26" s="42" t="s">
        <v>279</v>
      </c>
      <c r="S26" s="42" t="s">
        <v>280</v>
      </c>
      <c r="T26" s="42" t="s">
        <v>208</v>
      </c>
      <c r="U26" s="42" t="s">
        <v>195</v>
      </c>
      <c r="V26" s="46" t="str">
        <f t="shared" si="6"/>
        <v>31</v>
      </c>
      <c r="W26" s="46" t="str">
        <f t="shared" si="1"/>
        <v>3</v>
      </c>
      <c r="X26" s="46" t="str">
        <f t="shared" si="2"/>
        <v>568558977313</v>
      </c>
      <c r="Y26" s="48">
        <f t="shared" si="3"/>
        <v>5025859</v>
      </c>
      <c r="Z26" s="46" t="str">
        <f t="shared" si="4"/>
        <v>AC/018P-0348526</v>
      </c>
      <c r="AA26" s="50" t="str">
        <f>VLOOKUP(X26,TDTP!$AH$5:$AN$1422,7,0)</f>
        <v>0986414981</v>
      </c>
      <c r="AB26" s="40" t="str">
        <f t="shared" si="5"/>
        <v>BVNT da nhan duoc 5025859d tien phi bao hiem cua QK. Cam on QK da tin tuong va dong hanh cung BVNT trong suot thoi gian qua.</v>
      </c>
    </row>
    <row r="27" spans="1:28" ht="16.5" customHeight="1">
      <c r="A27" s="41">
        <v>19</v>
      </c>
      <c r="B27" s="42" t="s">
        <v>114</v>
      </c>
      <c r="C27" s="42" t="s">
        <v>115</v>
      </c>
      <c r="D27" s="42" t="s">
        <v>116</v>
      </c>
      <c r="E27" s="42" t="s">
        <v>146</v>
      </c>
      <c r="F27" s="42" t="s">
        <v>147</v>
      </c>
      <c r="G27" s="42" t="s">
        <v>114</v>
      </c>
      <c r="H27" s="42" t="s">
        <v>115</v>
      </c>
      <c r="I27" s="42" t="s">
        <v>116</v>
      </c>
      <c r="J27" s="42" t="s">
        <v>146</v>
      </c>
      <c r="K27" s="42" t="s">
        <v>147</v>
      </c>
      <c r="L27" s="42" t="s">
        <v>102</v>
      </c>
      <c r="M27" s="42" t="s">
        <v>281</v>
      </c>
      <c r="N27" s="42" t="s">
        <v>282</v>
      </c>
      <c r="O27" s="42" t="s">
        <v>150</v>
      </c>
      <c r="P27" s="42" t="s">
        <v>151</v>
      </c>
      <c r="Q27" s="43">
        <v>1033089</v>
      </c>
      <c r="R27" s="42" t="s">
        <v>283</v>
      </c>
      <c r="S27" s="42" t="s">
        <v>284</v>
      </c>
      <c r="T27" s="42" t="s">
        <v>153</v>
      </c>
      <c r="U27" s="42" t="s">
        <v>109</v>
      </c>
      <c r="V27" s="46" t="str">
        <f t="shared" si="6"/>
        <v>28</v>
      </c>
      <c r="W27" s="46" t="str">
        <f t="shared" si="1"/>
        <v>4</v>
      </c>
      <c r="X27" s="46" t="str">
        <f t="shared" si="2"/>
        <v>569151631284</v>
      </c>
      <c r="Y27" s="48">
        <f t="shared" si="3"/>
        <v>1033089</v>
      </c>
      <c r="Z27" s="46" t="str">
        <f t="shared" si="4"/>
        <v>AC/018P-0348629</v>
      </c>
      <c r="AA27" s="50" t="str">
        <f>VLOOKUP(X27,TDTP!$AH$5:$AN$1422,7,0)</f>
        <v>096920456001694672666</v>
      </c>
      <c r="AB27" s="40" t="str">
        <f t="shared" si="5"/>
        <v>BVNT da nhan duoc 1033089d tien phi bao hiem cua QK. Cam on QK da tin tuong va dong hanh cung BVNT trong suot thoi gian qua.</v>
      </c>
    </row>
    <row r="28" spans="1:28" ht="16.5" customHeight="1">
      <c r="A28" s="41">
        <v>20</v>
      </c>
      <c r="B28" s="42" t="s">
        <v>114</v>
      </c>
      <c r="C28" s="42" t="s">
        <v>115</v>
      </c>
      <c r="D28" s="42" t="s">
        <v>116</v>
      </c>
      <c r="E28" s="42" t="s">
        <v>146</v>
      </c>
      <c r="F28" s="42" t="s">
        <v>147</v>
      </c>
      <c r="G28" s="42" t="s">
        <v>114</v>
      </c>
      <c r="H28" s="42" t="s">
        <v>115</v>
      </c>
      <c r="I28" s="42" t="s">
        <v>116</v>
      </c>
      <c r="J28" s="42" t="s">
        <v>146</v>
      </c>
      <c r="K28" s="42" t="s">
        <v>147</v>
      </c>
      <c r="L28" s="42" t="s">
        <v>102</v>
      </c>
      <c r="M28" s="42" t="s">
        <v>285</v>
      </c>
      <c r="N28" s="42" t="s">
        <v>286</v>
      </c>
      <c r="O28" s="42" t="s">
        <v>287</v>
      </c>
      <c r="P28" s="42" t="s">
        <v>288</v>
      </c>
      <c r="Q28" s="43">
        <v>1000000</v>
      </c>
      <c r="R28" s="42" t="s">
        <v>289</v>
      </c>
      <c r="S28" s="42" t="s">
        <v>290</v>
      </c>
      <c r="T28" s="42" t="s">
        <v>291</v>
      </c>
      <c r="U28" s="42" t="s">
        <v>109</v>
      </c>
      <c r="V28" s="46" t="str">
        <f t="shared" si="6"/>
        <v>30</v>
      </c>
      <c r="W28" s="46" t="str">
        <f t="shared" si="1"/>
        <v>4</v>
      </c>
      <c r="X28" s="46" t="str">
        <f t="shared" si="2"/>
        <v>568917896304</v>
      </c>
      <c r="Y28" s="48">
        <f t="shared" si="3"/>
        <v>1000000</v>
      </c>
      <c r="Z28" s="46" t="str">
        <f t="shared" si="4"/>
        <v>AC/018P-0348630</v>
      </c>
      <c r="AA28" s="50" t="str">
        <f>VLOOKUP(X28,TDTP!$AH$5:$AN$1422,7,0)</f>
        <v>0169204363501698579430</v>
      </c>
      <c r="AB28" s="40" t="str">
        <f t="shared" si="5"/>
        <v>BVNT da nhan duoc 1000000d tien phi bao hiem cua QK. Cam on QK da tin tuong va dong hanh cung BVNT trong suot thoi gian qua.</v>
      </c>
    </row>
    <row r="29" spans="1:28" ht="16.5" customHeight="1">
      <c r="A29" s="41">
        <v>21</v>
      </c>
      <c r="B29" s="42" t="s">
        <v>114</v>
      </c>
      <c r="C29" s="42" t="s">
        <v>115</v>
      </c>
      <c r="D29" s="42" t="s">
        <v>116</v>
      </c>
      <c r="E29" s="42" t="s">
        <v>296</v>
      </c>
      <c r="F29" s="42" t="s">
        <v>297</v>
      </c>
      <c r="G29" s="42" t="s">
        <v>114</v>
      </c>
      <c r="H29" s="42" t="s">
        <v>115</v>
      </c>
      <c r="I29" s="42" t="s">
        <v>116</v>
      </c>
      <c r="J29" s="42" t="s">
        <v>296</v>
      </c>
      <c r="K29" s="42" t="s">
        <v>297</v>
      </c>
      <c r="L29" s="42" t="s">
        <v>102</v>
      </c>
      <c r="M29" s="42" t="s">
        <v>298</v>
      </c>
      <c r="N29" s="42" t="s">
        <v>299</v>
      </c>
      <c r="O29" s="42" t="s">
        <v>300</v>
      </c>
      <c r="P29" s="42" t="s">
        <v>301</v>
      </c>
      <c r="Q29" s="43">
        <v>12000000</v>
      </c>
      <c r="R29" s="42" t="s">
        <v>302</v>
      </c>
      <c r="S29" s="42" t="s">
        <v>303</v>
      </c>
      <c r="T29" s="42" t="s">
        <v>304</v>
      </c>
      <c r="U29" s="42" t="s">
        <v>195</v>
      </c>
      <c r="V29" s="46" t="str">
        <f t="shared" si="6"/>
        <v>14</v>
      </c>
      <c r="W29" s="46" t="str">
        <f t="shared" si="1"/>
        <v>4</v>
      </c>
      <c r="X29" s="46" t="str">
        <f t="shared" si="2"/>
        <v>569222534144</v>
      </c>
      <c r="Y29" s="48">
        <f t="shared" si="3"/>
        <v>12000000</v>
      </c>
      <c r="Z29" s="46" t="str">
        <f t="shared" si="4"/>
        <v>AC/018P-0348632</v>
      </c>
      <c r="AA29" s="50" t="str">
        <f>VLOOKUP(X29,TDTP!$AH$5:$AN$1422,7,0)</f>
        <v>0982516277</v>
      </c>
      <c r="AB29" s="40" t="str">
        <f t="shared" si="5"/>
        <v>BVNT da nhan duoc 12000000d tien phi bao hiem cua QK. Cam on QK da tin tuong va dong hanh cung BVNT trong suot thoi gian qua.</v>
      </c>
    </row>
    <row r="30" spans="1:28" ht="16.5" customHeight="1">
      <c r="A30" s="41">
        <v>22</v>
      </c>
      <c r="B30" s="42" t="s">
        <v>114</v>
      </c>
      <c r="C30" s="42" t="s">
        <v>115</v>
      </c>
      <c r="D30" s="42" t="s">
        <v>116</v>
      </c>
      <c r="E30" s="42" t="s">
        <v>296</v>
      </c>
      <c r="F30" s="42" t="s">
        <v>297</v>
      </c>
      <c r="G30" s="42" t="s">
        <v>114</v>
      </c>
      <c r="H30" s="42" t="s">
        <v>115</v>
      </c>
      <c r="I30" s="42" t="s">
        <v>116</v>
      </c>
      <c r="J30" s="42" t="s">
        <v>296</v>
      </c>
      <c r="K30" s="42" t="s">
        <v>297</v>
      </c>
      <c r="L30" s="42" t="s">
        <v>102</v>
      </c>
      <c r="M30" s="42" t="s">
        <v>305</v>
      </c>
      <c r="N30" s="42" t="s">
        <v>306</v>
      </c>
      <c r="O30" s="42" t="s">
        <v>307</v>
      </c>
      <c r="P30" s="42" t="s">
        <v>308</v>
      </c>
      <c r="Q30" s="43">
        <v>12000000</v>
      </c>
      <c r="R30" s="42" t="s">
        <v>309</v>
      </c>
      <c r="S30" s="42" t="s">
        <v>310</v>
      </c>
      <c r="T30" s="42" t="s">
        <v>304</v>
      </c>
      <c r="U30" s="42" t="s">
        <v>195</v>
      </c>
      <c r="V30" s="46" t="str">
        <f t="shared" si="6"/>
        <v>18</v>
      </c>
      <c r="W30" s="46" t="str">
        <f t="shared" si="1"/>
        <v>4</v>
      </c>
      <c r="X30" s="46" t="str">
        <f t="shared" si="2"/>
        <v>569226768184</v>
      </c>
      <c r="Y30" s="48">
        <f t="shared" si="3"/>
        <v>12000000</v>
      </c>
      <c r="Z30" s="46" t="str">
        <f t="shared" si="4"/>
        <v>AC/018P-0348633</v>
      </c>
      <c r="AA30" s="50" t="str">
        <f>VLOOKUP(X30,TDTP!$AH$5:$AN$1422,7,0)</f>
        <v>0982516277</v>
      </c>
      <c r="AB30" s="40" t="str">
        <f t="shared" si="5"/>
        <v>BVNT da nhan duoc 12000000d tien phi bao hiem cua QK. Cam on QK da tin tuong va dong hanh cung BVNT trong suot thoi gian qua.</v>
      </c>
    </row>
    <row r="31" spans="1:28" ht="16.5" customHeight="1">
      <c r="A31" s="41">
        <v>23</v>
      </c>
      <c r="B31" s="42" t="s">
        <v>114</v>
      </c>
      <c r="C31" s="42" t="s">
        <v>115</v>
      </c>
      <c r="D31" s="42" t="s">
        <v>116</v>
      </c>
      <c r="E31" s="42" t="s">
        <v>311</v>
      </c>
      <c r="F31" s="42" t="s">
        <v>313</v>
      </c>
      <c r="G31" s="42" t="s">
        <v>114</v>
      </c>
      <c r="H31" s="42" t="s">
        <v>115</v>
      </c>
      <c r="I31" s="42" t="s">
        <v>116</v>
      </c>
      <c r="J31" s="42" t="s">
        <v>311</v>
      </c>
      <c r="K31" s="42" t="s">
        <v>313</v>
      </c>
      <c r="L31" s="42" t="s">
        <v>102</v>
      </c>
      <c r="M31" s="42" t="s">
        <v>316</v>
      </c>
      <c r="N31" s="42" t="s">
        <v>318</v>
      </c>
      <c r="O31" s="42" t="s">
        <v>319</v>
      </c>
      <c r="P31" s="42" t="s">
        <v>320</v>
      </c>
      <c r="Q31" s="43">
        <v>5244800</v>
      </c>
      <c r="R31" s="42" t="s">
        <v>321</v>
      </c>
      <c r="S31" s="42" t="s">
        <v>322</v>
      </c>
      <c r="T31" s="42" t="s">
        <v>136</v>
      </c>
      <c r="U31" s="42" t="s">
        <v>195</v>
      </c>
      <c r="V31" s="46" t="str">
        <f t="shared" si="6"/>
        <v>20</v>
      </c>
      <c r="W31" s="46" t="str">
        <f t="shared" si="1"/>
        <v>4</v>
      </c>
      <c r="X31" s="46" t="str">
        <f t="shared" si="2"/>
        <v>08001800000179204</v>
      </c>
      <c r="Y31" s="48">
        <f t="shared" si="3"/>
        <v>5244800</v>
      </c>
      <c r="Z31" s="46" t="str">
        <f t="shared" si="4"/>
        <v>AC/018P-0348640</v>
      </c>
      <c r="AA31" s="50" t="str">
        <f>VLOOKUP(X31,TDTP!$AH$5:$AN$1422,7,0)</f>
        <v>0382283431</v>
      </c>
      <c r="AB31" s="40" t="str">
        <f t="shared" si="5"/>
        <v>BVNT da nhan duoc 5244800d tien phi bao hiem cua QK. Cam on QK da tin tuong va dong hanh cung BVNT trong suot thoi gian qua.</v>
      </c>
    </row>
    <row r="32" spans="1:28" ht="16.5" customHeight="1">
      <c r="A32" s="41">
        <v>24</v>
      </c>
      <c r="B32" s="42" t="s">
        <v>114</v>
      </c>
      <c r="C32" s="42" t="s">
        <v>115</v>
      </c>
      <c r="D32" s="42" t="s">
        <v>116</v>
      </c>
      <c r="E32" s="42" t="s">
        <v>311</v>
      </c>
      <c r="F32" s="42" t="s">
        <v>313</v>
      </c>
      <c r="G32" s="42" t="s">
        <v>114</v>
      </c>
      <c r="H32" s="42" t="s">
        <v>115</v>
      </c>
      <c r="I32" s="42" t="s">
        <v>116</v>
      </c>
      <c r="J32" s="42" t="s">
        <v>311</v>
      </c>
      <c r="K32" s="42" t="s">
        <v>313</v>
      </c>
      <c r="L32" s="42" t="s">
        <v>102</v>
      </c>
      <c r="M32" s="42" t="s">
        <v>323</v>
      </c>
      <c r="N32" s="42" t="s">
        <v>324</v>
      </c>
      <c r="O32" s="42" t="s">
        <v>325</v>
      </c>
      <c r="P32" s="42" t="s">
        <v>326</v>
      </c>
      <c r="Q32" s="43">
        <v>5483000</v>
      </c>
      <c r="R32" s="42" t="s">
        <v>186</v>
      </c>
      <c r="S32" s="42" t="s">
        <v>327</v>
      </c>
      <c r="T32" s="42" t="s">
        <v>136</v>
      </c>
      <c r="U32" s="42" t="s">
        <v>195</v>
      </c>
      <c r="V32" s="46" t="str">
        <f t="shared" si="6"/>
        <v>25</v>
      </c>
      <c r="W32" s="46" t="str">
        <f t="shared" si="1"/>
        <v>4</v>
      </c>
      <c r="X32" s="46" t="str">
        <f t="shared" si="2"/>
        <v>08001800000278254</v>
      </c>
      <c r="Y32" s="48">
        <f t="shared" si="3"/>
        <v>5483000</v>
      </c>
      <c r="Z32" s="46" t="str">
        <f t="shared" si="4"/>
        <v>AC/018P-0348641</v>
      </c>
      <c r="AA32" s="50" t="str">
        <f>VLOOKUP(X32,TDTP!$AH$5:$AN$1422,7,0)</f>
        <v>0382283431</v>
      </c>
      <c r="AB32" s="40" t="str">
        <f t="shared" si="5"/>
        <v>BVNT da nhan duoc 5483000d tien phi bao hiem cua QK. Cam on QK da tin tuong va dong hanh cung BVNT trong suot thoi gian qua.</v>
      </c>
    </row>
    <row r="33" spans="1:28" ht="16.5" customHeight="1">
      <c r="A33" s="41">
        <v>25</v>
      </c>
      <c r="B33" s="42" t="s">
        <v>114</v>
      </c>
      <c r="C33" s="42" t="s">
        <v>115</v>
      </c>
      <c r="D33" s="42" t="s">
        <v>116</v>
      </c>
      <c r="E33" s="42" t="s">
        <v>311</v>
      </c>
      <c r="F33" s="42" t="s">
        <v>313</v>
      </c>
      <c r="G33" s="42" t="s">
        <v>114</v>
      </c>
      <c r="H33" s="42" t="s">
        <v>115</v>
      </c>
      <c r="I33" s="42" t="s">
        <v>116</v>
      </c>
      <c r="J33" s="42" t="s">
        <v>311</v>
      </c>
      <c r="K33" s="42" t="s">
        <v>313</v>
      </c>
      <c r="L33" s="42" t="s">
        <v>102</v>
      </c>
      <c r="M33" s="42" t="s">
        <v>333</v>
      </c>
      <c r="N33" s="42" t="s">
        <v>334</v>
      </c>
      <c r="O33" s="42" t="s">
        <v>335</v>
      </c>
      <c r="P33" s="42" t="s">
        <v>336</v>
      </c>
      <c r="Q33" s="43">
        <v>8022640</v>
      </c>
      <c r="R33" s="42" t="s">
        <v>186</v>
      </c>
      <c r="S33" s="42" t="s">
        <v>327</v>
      </c>
      <c r="T33" s="42" t="s">
        <v>208</v>
      </c>
      <c r="U33" s="42" t="s">
        <v>195</v>
      </c>
      <c r="V33" s="46" t="str">
        <f t="shared" si="6"/>
        <v>25</v>
      </c>
      <c r="W33" s="46" t="str">
        <f t="shared" si="1"/>
        <v>4</v>
      </c>
      <c r="X33" s="46" t="str">
        <f t="shared" si="2"/>
        <v>569017855254</v>
      </c>
      <c r="Y33" s="48">
        <f t="shared" si="3"/>
        <v>8022640</v>
      </c>
      <c r="Z33" s="46" t="str">
        <f t="shared" si="4"/>
        <v>AC/018P-0348642</v>
      </c>
      <c r="AA33" s="50" t="str">
        <f>VLOOKUP(X33,TDTP!$AH$5:$AN$1422,7,0)</f>
        <v>01689829228</v>
      </c>
      <c r="AB33" s="40" t="str">
        <f t="shared" si="5"/>
        <v>BVNT da nhan duoc 8022640d tien phi bao hiem cua QK. Cam on QK da tin tuong va dong hanh cung BVNT trong suot thoi gian qua.</v>
      </c>
    </row>
    <row r="34" spans="1:28" ht="16.5" customHeight="1">
      <c r="A34" s="41">
        <v>26</v>
      </c>
      <c r="B34" s="42" t="s">
        <v>114</v>
      </c>
      <c r="C34" s="42" t="s">
        <v>115</v>
      </c>
      <c r="D34" s="42" t="s">
        <v>116</v>
      </c>
      <c r="E34" s="42" t="s">
        <v>311</v>
      </c>
      <c r="F34" s="42" t="s">
        <v>313</v>
      </c>
      <c r="G34" s="42" t="s">
        <v>114</v>
      </c>
      <c r="H34" s="42" t="s">
        <v>115</v>
      </c>
      <c r="I34" s="42" t="s">
        <v>116</v>
      </c>
      <c r="J34" s="42" t="s">
        <v>311</v>
      </c>
      <c r="K34" s="42" t="s">
        <v>313</v>
      </c>
      <c r="L34" s="42" t="s">
        <v>102</v>
      </c>
      <c r="M34" s="42" t="s">
        <v>337</v>
      </c>
      <c r="N34" s="42" t="s">
        <v>338</v>
      </c>
      <c r="O34" s="42" t="s">
        <v>339</v>
      </c>
      <c r="P34" s="42" t="s">
        <v>340</v>
      </c>
      <c r="Q34" s="43">
        <v>2009504</v>
      </c>
      <c r="R34" s="42" t="s">
        <v>186</v>
      </c>
      <c r="S34" s="42" t="s">
        <v>341</v>
      </c>
      <c r="T34" s="42" t="s">
        <v>208</v>
      </c>
      <c r="U34" s="42" t="s">
        <v>195</v>
      </c>
      <c r="V34" s="46" t="str">
        <f t="shared" si="6"/>
        <v>25</v>
      </c>
      <c r="W34" s="46" t="str">
        <f t="shared" si="1"/>
        <v>4</v>
      </c>
      <c r="X34" s="46" t="str">
        <f t="shared" si="2"/>
        <v>569019097254</v>
      </c>
      <c r="Y34" s="48">
        <f t="shared" si="3"/>
        <v>2009504</v>
      </c>
      <c r="Z34" s="46" t="str">
        <f t="shared" si="4"/>
        <v>AC/018P-0348643</v>
      </c>
      <c r="AA34" s="50" t="str">
        <f>VLOOKUP(X34,TDTP!$AH$5:$AN$1422,7,0)</f>
        <v>0987860898</v>
      </c>
      <c r="AB34" s="40" t="str">
        <f t="shared" si="5"/>
        <v>BVNT da nhan duoc 2009504d tien phi bao hiem cua QK. Cam on QK da tin tuong va dong hanh cung BVNT trong suot thoi gian qua.</v>
      </c>
    </row>
    <row r="35" spans="1:28" ht="16.5" customHeight="1">
      <c r="A35" s="41">
        <v>27</v>
      </c>
      <c r="B35" s="42" t="s">
        <v>114</v>
      </c>
      <c r="C35" s="42" t="s">
        <v>115</v>
      </c>
      <c r="D35" s="42" t="s">
        <v>116</v>
      </c>
      <c r="E35" s="42" t="s">
        <v>342</v>
      </c>
      <c r="F35" s="42" t="s">
        <v>343</v>
      </c>
      <c r="G35" s="42" t="s">
        <v>114</v>
      </c>
      <c r="H35" s="42" t="s">
        <v>115</v>
      </c>
      <c r="I35" s="42" t="s">
        <v>116</v>
      </c>
      <c r="J35" s="42" t="s">
        <v>342</v>
      </c>
      <c r="K35" s="42" t="s">
        <v>343</v>
      </c>
      <c r="L35" s="42" t="s">
        <v>102</v>
      </c>
      <c r="M35" s="42" t="s">
        <v>346</v>
      </c>
      <c r="N35" s="42" t="s">
        <v>348</v>
      </c>
      <c r="O35" s="42" t="s">
        <v>349</v>
      </c>
      <c r="P35" s="42" t="s">
        <v>350</v>
      </c>
      <c r="Q35" s="43">
        <v>10442010</v>
      </c>
      <c r="R35" s="42" t="s">
        <v>321</v>
      </c>
      <c r="S35" s="42" t="s">
        <v>322</v>
      </c>
      <c r="T35" s="42" t="s">
        <v>245</v>
      </c>
      <c r="U35" s="42" t="s">
        <v>109</v>
      </c>
      <c r="V35" s="46" t="str">
        <f t="shared" si="6"/>
        <v>20</v>
      </c>
      <c r="W35" s="46" t="str">
        <f t="shared" si="1"/>
        <v>4</v>
      </c>
      <c r="X35" s="46" t="str">
        <f t="shared" si="2"/>
        <v>568568880204</v>
      </c>
      <c r="Y35" s="48">
        <f t="shared" si="3"/>
        <v>10442010</v>
      </c>
      <c r="Z35" s="46" t="str">
        <f t="shared" si="4"/>
        <v>AC/018P-0348647</v>
      </c>
      <c r="AA35" s="50" t="str">
        <f>VLOOKUP(X35,TDTP!$AH$5:$AN$1422,7,0)</f>
        <v>0916242279</v>
      </c>
      <c r="AB35" s="40" t="str">
        <f t="shared" si="5"/>
        <v>BVNT da nhan duoc 10442010d tien phi bao hiem cua QK. Cam on QK da tin tuong va dong hanh cung BVNT trong suot thoi gian qua.</v>
      </c>
    </row>
    <row r="36" spans="1:28" ht="12.75" customHeight="1">
      <c r="A36" s="41">
        <v>28</v>
      </c>
      <c r="B36" s="42" t="s">
        <v>114</v>
      </c>
      <c r="C36" s="42" t="s">
        <v>115</v>
      </c>
      <c r="D36" s="42" t="s">
        <v>116</v>
      </c>
      <c r="E36" s="42" t="s">
        <v>342</v>
      </c>
      <c r="F36" s="42" t="s">
        <v>343</v>
      </c>
      <c r="G36" s="42" t="s">
        <v>114</v>
      </c>
      <c r="H36" s="42" t="s">
        <v>115</v>
      </c>
      <c r="I36" s="42" t="s">
        <v>116</v>
      </c>
      <c r="J36" s="42" t="s">
        <v>342</v>
      </c>
      <c r="K36" s="42" t="s">
        <v>343</v>
      </c>
      <c r="L36" s="42" t="s">
        <v>102</v>
      </c>
      <c r="M36" s="42" t="s">
        <v>353</v>
      </c>
      <c r="N36" s="42" t="s">
        <v>354</v>
      </c>
      <c r="O36" s="42" t="s">
        <v>355</v>
      </c>
      <c r="P36" s="42" t="s">
        <v>356</v>
      </c>
      <c r="Q36" s="43">
        <v>10704960</v>
      </c>
      <c r="R36" s="42" t="s">
        <v>321</v>
      </c>
      <c r="S36" s="42" t="s">
        <v>322</v>
      </c>
      <c r="T36" s="42" t="s">
        <v>208</v>
      </c>
      <c r="U36" s="42" t="s">
        <v>195</v>
      </c>
      <c r="V36" s="46" t="str">
        <f t="shared" si="6"/>
        <v>20</v>
      </c>
      <c r="W36" s="46" t="str">
        <f t="shared" si="1"/>
        <v>4</v>
      </c>
      <c r="X36" s="46" t="str">
        <f t="shared" si="2"/>
        <v>568572684204</v>
      </c>
      <c r="Y36" s="48">
        <f t="shared" si="3"/>
        <v>10704960</v>
      </c>
      <c r="Z36" s="46" t="str">
        <f t="shared" si="4"/>
        <v>AC/018P-0348648</v>
      </c>
      <c r="AA36" s="50" t="str">
        <f>VLOOKUP(X36,TDTP!$AH$5:$AN$1422,7,0)</f>
        <v>01238766188</v>
      </c>
      <c r="AB36" s="40" t="str">
        <f t="shared" si="5"/>
        <v>BVNT da nhan duoc 10704960d tien phi bao hiem cua QK. Cam on QK da tin tuong va dong hanh cung BVNT trong suot thoi gian qua.</v>
      </c>
    </row>
    <row r="37" spans="1:28" ht="12.75" customHeight="1">
      <c r="A37" s="41">
        <v>29</v>
      </c>
      <c r="B37" s="42" t="s">
        <v>114</v>
      </c>
      <c r="C37" s="42" t="s">
        <v>115</v>
      </c>
      <c r="D37" s="42" t="s">
        <v>116</v>
      </c>
      <c r="E37" s="42" t="s">
        <v>155</v>
      </c>
      <c r="F37" s="42" t="s">
        <v>156</v>
      </c>
      <c r="G37" s="42" t="s">
        <v>114</v>
      </c>
      <c r="H37" s="42" t="s">
        <v>115</v>
      </c>
      <c r="I37" s="42" t="s">
        <v>116</v>
      </c>
      <c r="J37" s="42" t="s">
        <v>155</v>
      </c>
      <c r="K37" s="42" t="s">
        <v>156</v>
      </c>
      <c r="L37" s="42" t="s">
        <v>102</v>
      </c>
      <c r="M37" s="42" t="s">
        <v>357</v>
      </c>
      <c r="N37" s="42" t="s">
        <v>358</v>
      </c>
      <c r="O37" s="42" t="s">
        <v>159</v>
      </c>
      <c r="P37" s="42" t="s">
        <v>160</v>
      </c>
      <c r="Q37" s="43">
        <v>1033762</v>
      </c>
      <c r="R37" s="42" t="s">
        <v>309</v>
      </c>
      <c r="S37" s="42" t="s">
        <v>359</v>
      </c>
      <c r="T37" s="42" t="s">
        <v>163</v>
      </c>
      <c r="U37" s="42" t="s">
        <v>109</v>
      </c>
      <c r="V37" s="46" t="str">
        <f t="shared" si="6"/>
        <v>18</v>
      </c>
      <c r="W37" s="46" t="str">
        <f t="shared" si="1"/>
        <v>4</v>
      </c>
      <c r="X37" s="46" t="str">
        <f t="shared" si="2"/>
        <v>569159508184</v>
      </c>
      <c r="Y37" s="48">
        <f t="shared" si="3"/>
        <v>1033762</v>
      </c>
      <c r="Z37" s="46" t="str">
        <f t="shared" si="4"/>
        <v>AC/018P-0348653</v>
      </c>
      <c r="AA37" s="50" t="str">
        <f>VLOOKUP(X37,TDTP!$AH$5:$AN$1422,7,0)</f>
        <v>01694791142</v>
      </c>
      <c r="AB37" s="40" t="str">
        <f t="shared" si="5"/>
        <v>BVNT da nhan duoc 1033762d tien phi bao hiem cua QK. Cam on QK da tin tuong va dong hanh cung BVNT trong suot thoi gian qua.</v>
      </c>
    </row>
    <row r="38" spans="1:28" ht="12.75" customHeight="1">
      <c r="A38" s="41">
        <v>30</v>
      </c>
      <c r="B38" s="42" t="s">
        <v>82</v>
      </c>
      <c r="C38" s="42" t="s">
        <v>84</v>
      </c>
      <c r="D38" s="42" t="s">
        <v>86</v>
      </c>
      <c r="E38" s="42" t="s">
        <v>88</v>
      </c>
      <c r="F38" s="42" t="s">
        <v>87</v>
      </c>
      <c r="G38" s="42" t="s">
        <v>82</v>
      </c>
      <c r="H38" s="42" t="s">
        <v>84</v>
      </c>
      <c r="I38" s="42" t="s">
        <v>86</v>
      </c>
      <c r="J38" s="42" t="s">
        <v>88</v>
      </c>
      <c r="K38" s="42" t="s">
        <v>87</v>
      </c>
      <c r="L38" s="42" t="s">
        <v>102</v>
      </c>
      <c r="M38" s="42" t="s">
        <v>365</v>
      </c>
      <c r="N38" s="42" t="s">
        <v>94</v>
      </c>
      <c r="O38" s="42" t="s">
        <v>90</v>
      </c>
      <c r="P38" s="42" t="s">
        <v>91</v>
      </c>
      <c r="Q38" s="43">
        <v>1039339</v>
      </c>
      <c r="R38" s="42" t="s">
        <v>321</v>
      </c>
      <c r="S38" s="42" t="s">
        <v>366</v>
      </c>
      <c r="T38" s="42" t="s">
        <v>135</v>
      </c>
      <c r="U38" s="42" t="s">
        <v>109</v>
      </c>
      <c r="V38" s="46" t="str">
        <f t="shared" si="6"/>
        <v>20</v>
      </c>
      <c r="W38" s="46" t="str">
        <f t="shared" si="1"/>
        <v>4</v>
      </c>
      <c r="X38" s="46" t="str">
        <f t="shared" si="2"/>
        <v>569397946204</v>
      </c>
      <c r="Y38" s="48">
        <f t="shared" si="3"/>
        <v>1039339</v>
      </c>
      <c r="Z38" s="46" t="str">
        <f t="shared" si="4"/>
        <v>AC/018P-0348661</v>
      </c>
      <c r="AA38" s="50" t="str">
        <f>VLOOKUP(X38,TDTP!$AH$5:$AN$1422,7,0)</f>
        <v>0974379457</v>
      </c>
      <c r="AB38" s="40" t="str">
        <f t="shared" si="5"/>
        <v>BVNT da nhan duoc 1039339d tien phi bao hiem cua QK. Cam on QK da tin tuong va dong hanh cung BVNT trong suot thoi gian qua.</v>
      </c>
    </row>
    <row r="39" spans="1:28" ht="12.75" customHeight="1">
      <c r="A39" s="41">
        <v>31</v>
      </c>
      <c r="B39" s="42" t="s">
        <v>82</v>
      </c>
      <c r="C39" s="42" t="s">
        <v>84</v>
      </c>
      <c r="D39" s="42" t="s">
        <v>86</v>
      </c>
      <c r="E39" s="42" t="s">
        <v>165</v>
      </c>
      <c r="F39" s="42" t="s">
        <v>166</v>
      </c>
      <c r="G39" s="42" t="s">
        <v>82</v>
      </c>
      <c r="H39" s="42" t="s">
        <v>84</v>
      </c>
      <c r="I39" s="42" t="s">
        <v>86</v>
      </c>
      <c r="J39" s="42" t="s">
        <v>165</v>
      </c>
      <c r="K39" s="42" t="s">
        <v>166</v>
      </c>
      <c r="L39" s="42" t="s">
        <v>102</v>
      </c>
      <c r="M39" s="42" t="s">
        <v>367</v>
      </c>
      <c r="N39" s="42" t="s">
        <v>368</v>
      </c>
      <c r="O39" s="42" t="s">
        <v>369</v>
      </c>
      <c r="P39" s="42" t="s">
        <v>370</v>
      </c>
      <c r="Q39" s="43">
        <v>1000000</v>
      </c>
      <c r="R39" s="42" t="s">
        <v>371</v>
      </c>
      <c r="S39" s="42" t="s">
        <v>372</v>
      </c>
      <c r="T39" s="42" t="s">
        <v>208</v>
      </c>
      <c r="U39" s="42" t="s">
        <v>195</v>
      </c>
      <c r="V39" s="46" t="str">
        <f t="shared" ref="V39:V40" si="7">RIGHT(LEFT(R39,2),1)</f>
        <v>1</v>
      </c>
      <c r="W39" s="46" t="str">
        <f t="shared" si="1"/>
        <v>4</v>
      </c>
      <c r="X39" s="46" t="str">
        <f t="shared" si="2"/>
        <v>56876040814</v>
      </c>
      <c r="Y39" s="48">
        <f t="shared" si="3"/>
        <v>1000000</v>
      </c>
      <c r="Z39" s="46" t="str">
        <f t="shared" si="4"/>
        <v>AC/018P-0348673</v>
      </c>
      <c r="AA39" s="50" t="str">
        <f>VLOOKUP(X39,TDTP!$AH$5:$AN$1422,7,0)</f>
        <v>0944933704</v>
      </c>
      <c r="AB39" s="40" t="str">
        <f t="shared" si="5"/>
        <v>BVNT da nhan duoc 1000000d tien phi bao hiem cua QK. Cam on QK da tin tuong va dong hanh cung BVNT trong suot thoi gian qua.</v>
      </c>
    </row>
    <row r="40" spans="1:28" ht="12.75" customHeight="1">
      <c r="A40" s="41">
        <v>32</v>
      </c>
      <c r="B40" s="42" t="s">
        <v>82</v>
      </c>
      <c r="C40" s="42" t="s">
        <v>84</v>
      </c>
      <c r="D40" s="42" t="s">
        <v>86</v>
      </c>
      <c r="E40" s="42" t="s">
        <v>165</v>
      </c>
      <c r="F40" s="42" t="s">
        <v>166</v>
      </c>
      <c r="G40" s="42" t="s">
        <v>82</v>
      </c>
      <c r="H40" s="42" t="s">
        <v>84</v>
      </c>
      <c r="I40" s="42" t="s">
        <v>86</v>
      </c>
      <c r="J40" s="42" t="s">
        <v>165</v>
      </c>
      <c r="K40" s="42" t="s">
        <v>166</v>
      </c>
      <c r="L40" s="42" t="s">
        <v>102</v>
      </c>
      <c r="M40" s="42" t="s">
        <v>377</v>
      </c>
      <c r="N40" s="42" t="s">
        <v>378</v>
      </c>
      <c r="O40" s="42" t="s">
        <v>379</v>
      </c>
      <c r="P40" s="42" t="s">
        <v>380</v>
      </c>
      <c r="Q40" s="43">
        <v>504000</v>
      </c>
      <c r="R40" s="42" t="s">
        <v>195</v>
      </c>
      <c r="S40" s="42" t="s">
        <v>381</v>
      </c>
      <c r="T40" s="42" t="s">
        <v>208</v>
      </c>
      <c r="U40" s="42" t="s">
        <v>195</v>
      </c>
      <c r="V40" s="46" t="str">
        <f t="shared" si="7"/>
        <v>6</v>
      </c>
      <c r="W40" s="46" t="str">
        <f t="shared" si="1"/>
        <v>4</v>
      </c>
      <c r="X40" s="46" t="str">
        <f t="shared" si="2"/>
        <v>56878152264</v>
      </c>
      <c r="Y40" s="48">
        <f t="shared" si="3"/>
        <v>504000</v>
      </c>
      <c r="Z40" s="46" t="str">
        <f t="shared" si="4"/>
        <v>AC/018P-0348691</v>
      </c>
      <c r="AA40" s="50" t="str">
        <f>VLOOKUP(X40,TDTP!$AH$5:$AN$1422,7,0)</f>
        <v>01656441278</v>
      </c>
      <c r="AB40" s="40" t="str">
        <f t="shared" si="5"/>
        <v>BVNT da nhan duoc 504000d tien phi bao hiem cua QK. Cam on QK da tin tuong va dong hanh cung BVNT trong suot thoi gian qua.</v>
      </c>
    </row>
    <row r="41" spans="1:28" ht="12.75" customHeight="1">
      <c r="A41" s="41">
        <v>33</v>
      </c>
      <c r="B41" s="42" t="s">
        <v>82</v>
      </c>
      <c r="C41" s="42" t="s">
        <v>84</v>
      </c>
      <c r="D41" s="42" t="s">
        <v>86</v>
      </c>
      <c r="E41" s="42" t="s">
        <v>165</v>
      </c>
      <c r="F41" s="42" t="s">
        <v>166</v>
      </c>
      <c r="G41" s="42" t="s">
        <v>82</v>
      </c>
      <c r="H41" s="42" t="s">
        <v>84</v>
      </c>
      <c r="I41" s="42" t="s">
        <v>86</v>
      </c>
      <c r="J41" s="42" t="s">
        <v>165</v>
      </c>
      <c r="K41" s="42" t="s">
        <v>166</v>
      </c>
      <c r="L41" s="42" t="s">
        <v>102</v>
      </c>
      <c r="M41" s="42" t="s">
        <v>386</v>
      </c>
      <c r="N41" s="42" t="s">
        <v>387</v>
      </c>
      <c r="O41" s="42" t="s">
        <v>388</v>
      </c>
      <c r="P41" s="42" t="s">
        <v>389</v>
      </c>
      <c r="Q41" s="43">
        <v>500000</v>
      </c>
      <c r="R41" s="42" t="s">
        <v>390</v>
      </c>
      <c r="S41" s="42" t="s">
        <v>391</v>
      </c>
      <c r="T41" s="42" t="s">
        <v>153</v>
      </c>
      <c r="U41" s="42" t="s">
        <v>109</v>
      </c>
      <c r="V41" s="46" t="str">
        <f t="shared" ref="V41:V52" si="8">RIGHT(LEFT(R41,2),2)</f>
        <v>12</v>
      </c>
      <c r="W41" s="46" t="str">
        <f t="shared" si="1"/>
        <v>4</v>
      </c>
      <c r="X41" s="46" t="str">
        <f t="shared" si="2"/>
        <v>568825870124</v>
      </c>
      <c r="Y41" s="48">
        <f t="shared" si="3"/>
        <v>500000</v>
      </c>
      <c r="Z41" s="46" t="str">
        <f t="shared" si="4"/>
        <v>AC/018P-0348718</v>
      </c>
      <c r="AA41" s="50" t="str">
        <f>VLOOKUP(X41,TDTP!$AH$5:$AN$1422,7,0)</f>
        <v>0976784966</v>
      </c>
      <c r="AB41" s="40" t="str">
        <f t="shared" si="5"/>
        <v>BVNT da nhan duoc 500000d tien phi bao hiem cua QK. Cam on QK da tin tuong va dong hanh cung BVNT trong suot thoi gian qua.</v>
      </c>
    </row>
    <row r="42" spans="1:28" ht="12.75" customHeight="1">
      <c r="A42" s="41">
        <v>34</v>
      </c>
      <c r="B42" s="42" t="s">
        <v>82</v>
      </c>
      <c r="C42" s="42" t="s">
        <v>84</v>
      </c>
      <c r="D42" s="42" t="s">
        <v>86</v>
      </c>
      <c r="E42" s="42" t="s">
        <v>165</v>
      </c>
      <c r="F42" s="42" t="s">
        <v>166</v>
      </c>
      <c r="G42" s="42" t="s">
        <v>82</v>
      </c>
      <c r="H42" s="42" t="s">
        <v>84</v>
      </c>
      <c r="I42" s="42" t="s">
        <v>86</v>
      </c>
      <c r="J42" s="42" t="s">
        <v>165</v>
      </c>
      <c r="K42" s="42" t="s">
        <v>166</v>
      </c>
      <c r="L42" s="42" t="s">
        <v>102</v>
      </c>
      <c r="M42" s="42" t="s">
        <v>392</v>
      </c>
      <c r="N42" s="42" t="s">
        <v>393</v>
      </c>
      <c r="O42" s="42" t="s">
        <v>169</v>
      </c>
      <c r="P42" s="42" t="s">
        <v>170</v>
      </c>
      <c r="Q42" s="43">
        <v>514392</v>
      </c>
      <c r="R42" s="42" t="s">
        <v>162</v>
      </c>
      <c r="S42" s="42" t="s">
        <v>394</v>
      </c>
      <c r="T42" s="42" t="s">
        <v>163</v>
      </c>
      <c r="U42" s="42" t="s">
        <v>109</v>
      </c>
      <c r="V42" s="46" t="str">
        <f t="shared" si="8"/>
        <v>17</v>
      </c>
      <c r="W42" s="46" t="str">
        <f t="shared" si="1"/>
        <v>4</v>
      </c>
      <c r="X42" s="46" t="str">
        <f t="shared" si="2"/>
        <v>568355942174</v>
      </c>
      <c r="Y42" s="48">
        <f t="shared" si="3"/>
        <v>514392</v>
      </c>
      <c r="Z42" s="46" t="str">
        <f t="shared" si="4"/>
        <v>AC/018P-0348740</v>
      </c>
      <c r="AA42" s="50" t="str">
        <f>VLOOKUP(X42,TDTP!$AH$5:$AN$1422,7,0)</f>
        <v>0974876636</v>
      </c>
      <c r="AB42" s="40" t="str">
        <f t="shared" si="5"/>
        <v>BVNT da nhan duoc 514392d tien phi bao hiem cua QK. Cam on QK da tin tuong va dong hanh cung BVNT trong suot thoi gian qua.</v>
      </c>
    </row>
    <row r="43" spans="1:28" ht="12.75" customHeight="1">
      <c r="A43" s="41">
        <v>35</v>
      </c>
      <c r="B43" s="42" t="s">
        <v>82</v>
      </c>
      <c r="C43" s="42" t="s">
        <v>84</v>
      </c>
      <c r="D43" s="42" t="s">
        <v>86</v>
      </c>
      <c r="E43" s="42" t="s">
        <v>165</v>
      </c>
      <c r="F43" s="42" t="s">
        <v>166</v>
      </c>
      <c r="G43" s="42" t="s">
        <v>82</v>
      </c>
      <c r="H43" s="42" t="s">
        <v>84</v>
      </c>
      <c r="I43" s="42" t="s">
        <v>86</v>
      </c>
      <c r="J43" s="42" t="s">
        <v>165</v>
      </c>
      <c r="K43" s="42" t="s">
        <v>166</v>
      </c>
      <c r="L43" s="42" t="s">
        <v>102</v>
      </c>
      <c r="M43" s="42" t="s">
        <v>399</v>
      </c>
      <c r="N43" s="42" t="s">
        <v>400</v>
      </c>
      <c r="O43" s="42" t="s">
        <v>401</v>
      </c>
      <c r="P43" s="42" t="s">
        <v>402</v>
      </c>
      <c r="Q43" s="43">
        <v>188600</v>
      </c>
      <c r="R43" s="42" t="s">
        <v>403</v>
      </c>
      <c r="S43" s="42" t="s">
        <v>404</v>
      </c>
      <c r="T43" s="42" t="s">
        <v>245</v>
      </c>
      <c r="U43" s="42" t="s">
        <v>109</v>
      </c>
      <c r="V43" s="46" t="str">
        <f t="shared" si="8"/>
        <v>23</v>
      </c>
      <c r="W43" s="46" t="str">
        <f t="shared" si="1"/>
        <v>4</v>
      </c>
      <c r="X43" s="46" t="str">
        <f t="shared" si="2"/>
        <v>02301800138381234</v>
      </c>
      <c r="Y43" s="48">
        <f t="shared" si="3"/>
        <v>188600</v>
      </c>
      <c r="Z43" s="46" t="str">
        <f t="shared" si="4"/>
        <v>AC/018P-0348791</v>
      </c>
      <c r="AA43" s="50" t="str">
        <f>VLOOKUP(X43,TDTP!$AH$5:$AN$1422,7,0)</f>
        <v/>
      </c>
      <c r="AB43" s="40" t="str">
        <f t="shared" si="5"/>
        <v>BVNT da nhan duoc 188600d tien phi bao hiem cua QK. Cam on QK da tin tuong va dong hanh cung BVNT trong suot thoi gian qua.</v>
      </c>
    </row>
    <row r="44" spans="1:28" ht="12.75" customHeight="1">
      <c r="A44" s="41">
        <v>36</v>
      </c>
      <c r="B44" s="42" t="s">
        <v>82</v>
      </c>
      <c r="C44" s="42" t="s">
        <v>84</v>
      </c>
      <c r="D44" s="42" t="s">
        <v>86</v>
      </c>
      <c r="E44" s="42" t="s">
        <v>165</v>
      </c>
      <c r="F44" s="42" t="s">
        <v>166</v>
      </c>
      <c r="G44" s="42" t="s">
        <v>82</v>
      </c>
      <c r="H44" s="42" t="s">
        <v>84</v>
      </c>
      <c r="I44" s="42" t="s">
        <v>86</v>
      </c>
      <c r="J44" s="42" t="s">
        <v>165</v>
      </c>
      <c r="K44" s="42" t="s">
        <v>166</v>
      </c>
      <c r="L44" s="42" t="s">
        <v>102</v>
      </c>
      <c r="M44" s="42" t="s">
        <v>405</v>
      </c>
      <c r="N44" s="42" t="s">
        <v>406</v>
      </c>
      <c r="O44" s="42" t="s">
        <v>407</v>
      </c>
      <c r="P44" s="42" t="s">
        <v>408</v>
      </c>
      <c r="Q44" s="43">
        <v>4277000</v>
      </c>
      <c r="R44" s="42" t="s">
        <v>409</v>
      </c>
      <c r="S44" s="42" t="s">
        <v>410</v>
      </c>
      <c r="T44" s="42" t="s">
        <v>263</v>
      </c>
      <c r="U44" s="42" t="s">
        <v>109</v>
      </c>
      <c r="V44" s="46" t="str">
        <f t="shared" si="8"/>
        <v>24</v>
      </c>
      <c r="W44" s="46" t="str">
        <f t="shared" si="1"/>
        <v>4</v>
      </c>
      <c r="X44" s="46" t="str">
        <f t="shared" si="2"/>
        <v>05701800018541244</v>
      </c>
      <c r="Y44" s="48">
        <f t="shared" si="3"/>
        <v>4277000</v>
      </c>
      <c r="Z44" s="46" t="str">
        <f t="shared" si="4"/>
        <v>AC/018P-0348798</v>
      </c>
      <c r="AA44" s="50" t="str">
        <f>VLOOKUP(X44,TDTP!$AH$5:$AN$1422,7,0)</f>
        <v>0332959353</v>
      </c>
      <c r="AB44" s="40" t="str">
        <f t="shared" si="5"/>
        <v>BVNT da nhan duoc 4277000d tien phi bao hiem cua QK. Cam on QK da tin tuong va dong hanh cung BVNT trong suot thoi gian qua.</v>
      </c>
    </row>
    <row r="45" spans="1:28" ht="12.75" customHeight="1">
      <c r="A45" s="41">
        <v>37</v>
      </c>
      <c r="B45" s="42" t="s">
        <v>82</v>
      </c>
      <c r="C45" s="42" t="s">
        <v>84</v>
      </c>
      <c r="D45" s="42" t="s">
        <v>86</v>
      </c>
      <c r="E45" s="42" t="s">
        <v>165</v>
      </c>
      <c r="F45" s="42" t="s">
        <v>166</v>
      </c>
      <c r="G45" s="42" t="s">
        <v>82</v>
      </c>
      <c r="H45" s="42" t="s">
        <v>84</v>
      </c>
      <c r="I45" s="42" t="s">
        <v>86</v>
      </c>
      <c r="J45" s="42" t="s">
        <v>165</v>
      </c>
      <c r="K45" s="42" t="s">
        <v>166</v>
      </c>
      <c r="L45" s="42" t="s">
        <v>102</v>
      </c>
      <c r="M45" s="42" t="s">
        <v>416</v>
      </c>
      <c r="N45" s="42" t="s">
        <v>417</v>
      </c>
      <c r="O45" s="42" t="s">
        <v>418</v>
      </c>
      <c r="P45" s="42" t="s">
        <v>419</v>
      </c>
      <c r="Q45" s="43">
        <v>516136</v>
      </c>
      <c r="R45" s="42" t="s">
        <v>186</v>
      </c>
      <c r="S45" s="42" t="s">
        <v>263</v>
      </c>
      <c r="T45" s="42" t="s">
        <v>245</v>
      </c>
      <c r="U45" s="42" t="s">
        <v>109</v>
      </c>
      <c r="V45" s="46" t="str">
        <f t="shared" si="8"/>
        <v>25</v>
      </c>
      <c r="W45" s="46" t="str">
        <f t="shared" si="1"/>
        <v>4</v>
      </c>
      <c r="X45" s="46" t="str">
        <f t="shared" si="2"/>
        <v>568691660254</v>
      </c>
      <c r="Y45" s="48">
        <f t="shared" si="3"/>
        <v>516136</v>
      </c>
      <c r="Z45" s="46" t="str">
        <f t="shared" si="4"/>
        <v>AC/018P-0348812</v>
      </c>
      <c r="AA45" s="50" t="str">
        <f>VLOOKUP(X45,TDTP!$AH$5:$AN$1422,7,0)</f>
        <v>01289386686</v>
      </c>
      <c r="AB45" s="40" t="str">
        <f t="shared" si="5"/>
        <v>BVNT da nhan duoc 516136d tien phi bao hiem cua QK. Cam on QK da tin tuong va dong hanh cung BVNT trong suot thoi gian qua.</v>
      </c>
    </row>
    <row r="46" spans="1:28" ht="12.75" customHeight="1">
      <c r="A46" s="41">
        <v>38</v>
      </c>
      <c r="B46" s="42" t="s">
        <v>82</v>
      </c>
      <c r="C46" s="42" t="s">
        <v>84</v>
      </c>
      <c r="D46" s="42" t="s">
        <v>86</v>
      </c>
      <c r="E46" s="42" t="s">
        <v>165</v>
      </c>
      <c r="F46" s="42" t="s">
        <v>166</v>
      </c>
      <c r="G46" s="42" t="s">
        <v>82</v>
      </c>
      <c r="H46" s="42" t="s">
        <v>84</v>
      </c>
      <c r="I46" s="42" t="s">
        <v>86</v>
      </c>
      <c r="J46" s="42" t="s">
        <v>165</v>
      </c>
      <c r="K46" s="42" t="s">
        <v>166</v>
      </c>
      <c r="L46" s="42" t="s">
        <v>102</v>
      </c>
      <c r="M46" s="42" t="s">
        <v>424</v>
      </c>
      <c r="N46" s="42" t="s">
        <v>425</v>
      </c>
      <c r="O46" s="42" t="s">
        <v>426</v>
      </c>
      <c r="P46" s="42" t="s">
        <v>427</v>
      </c>
      <c r="Q46" s="43">
        <v>500000</v>
      </c>
      <c r="R46" s="42" t="s">
        <v>283</v>
      </c>
      <c r="S46" s="42" t="s">
        <v>284</v>
      </c>
      <c r="T46" s="42" t="s">
        <v>245</v>
      </c>
      <c r="U46" s="42" t="s">
        <v>109</v>
      </c>
      <c r="V46" s="46" t="str">
        <f t="shared" si="8"/>
        <v>28</v>
      </c>
      <c r="W46" s="46" t="str">
        <f t="shared" si="1"/>
        <v>4</v>
      </c>
      <c r="X46" s="46" t="str">
        <f t="shared" si="2"/>
        <v>568758883284</v>
      </c>
      <c r="Y46" s="48">
        <f t="shared" si="3"/>
        <v>500000</v>
      </c>
      <c r="Z46" s="46" t="str">
        <f t="shared" si="4"/>
        <v>AC/018P-0348844</v>
      </c>
      <c r="AA46" s="50" t="str">
        <f>VLOOKUP(X46,TDTP!$AH$5:$AN$1422,7,0)</f>
        <v>01635655999</v>
      </c>
      <c r="AB46" s="40" t="str">
        <f t="shared" si="5"/>
        <v>BVNT da nhan duoc 500000d tien phi bao hiem cua QK. Cam on QK da tin tuong va dong hanh cung BVNT trong suot thoi gian qua.</v>
      </c>
    </row>
    <row r="47" spans="1:28" ht="12.75" customHeight="1">
      <c r="A47" s="41">
        <v>39</v>
      </c>
      <c r="B47" s="42" t="s">
        <v>82</v>
      </c>
      <c r="C47" s="42" t="s">
        <v>84</v>
      </c>
      <c r="D47" s="42" t="s">
        <v>86</v>
      </c>
      <c r="E47" s="42" t="s">
        <v>165</v>
      </c>
      <c r="F47" s="42" t="s">
        <v>166</v>
      </c>
      <c r="G47" s="42" t="s">
        <v>82</v>
      </c>
      <c r="H47" s="42" t="s">
        <v>84</v>
      </c>
      <c r="I47" s="42" t="s">
        <v>86</v>
      </c>
      <c r="J47" s="42" t="s">
        <v>165</v>
      </c>
      <c r="K47" s="42" t="s">
        <v>166</v>
      </c>
      <c r="L47" s="42" t="s">
        <v>102</v>
      </c>
      <c r="M47" s="42" t="s">
        <v>428</v>
      </c>
      <c r="N47" s="42" t="s">
        <v>429</v>
      </c>
      <c r="O47" s="42" t="s">
        <v>430</v>
      </c>
      <c r="P47" s="42" t="s">
        <v>431</v>
      </c>
      <c r="Q47" s="43">
        <v>1002423</v>
      </c>
      <c r="R47" s="42" t="s">
        <v>432</v>
      </c>
      <c r="S47" s="42" t="s">
        <v>433</v>
      </c>
      <c r="T47" s="42" t="s">
        <v>263</v>
      </c>
      <c r="U47" s="42" t="s">
        <v>109</v>
      </c>
      <c r="V47" s="46" t="str">
        <f t="shared" si="8"/>
        <v>29</v>
      </c>
      <c r="W47" s="46" t="str">
        <f t="shared" si="1"/>
        <v>4</v>
      </c>
      <c r="X47" s="46" t="str">
        <f t="shared" si="2"/>
        <v>568858237294</v>
      </c>
      <c r="Y47" s="48">
        <f t="shared" si="3"/>
        <v>1002423</v>
      </c>
      <c r="Z47" s="46" t="str">
        <f t="shared" si="4"/>
        <v>AC/018P-0348862</v>
      </c>
      <c r="AA47" s="50" t="str">
        <f>VLOOKUP(X47,TDTP!$AH$5:$AN$1422,7,0)</f>
        <v>01654975125</v>
      </c>
      <c r="AB47" s="40" t="str">
        <f t="shared" si="5"/>
        <v>BVNT da nhan duoc 1002423d tien phi bao hiem cua QK. Cam on QK da tin tuong va dong hanh cung BVNT trong suot thoi gian qua.</v>
      </c>
    </row>
    <row r="48" spans="1:28" ht="12.75" customHeight="1">
      <c r="A48" s="41">
        <v>40</v>
      </c>
      <c r="B48" s="42" t="s">
        <v>82</v>
      </c>
      <c r="C48" s="42" t="s">
        <v>84</v>
      </c>
      <c r="D48" s="42" t="s">
        <v>86</v>
      </c>
      <c r="E48" s="42" t="s">
        <v>165</v>
      </c>
      <c r="F48" s="42" t="s">
        <v>166</v>
      </c>
      <c r="G48" s="42" t="s">
        <v>82</v>
      </c>
      <c r="H48" s="42" t="s">
        <v>84</v>
      </c>
      <c r="I48" s="42" t="s">
        <v>86</v>
      </c>
      <c r="J48" s="42" t="s">
        <v>165</v>
      </c>
      <c r="K48" s="42" t="s">
        <v>166</v>
      </c>
      <c r="L48" s="42" t="s">
        <v>102</v>
      </c>
      <c r="M48" s="42" t="s">
        <v>438</v>
      </c>
      <c r="N48" s="42" t="s">
        <v>439</v>
      </c>
      <c r="O48" s="42" t="s">
        <v>440</v>
      </c>
      <c r="P48" s="42" t="s">
        <v>441</v>
      </c>
      <c r="Q48" s="43">
        <v>500000</v>
      </c>
      <c r="R48" s="42" t="s">
        <v>289</v>
      </c>
      <c r="S48" s="42" t="s">
        <v>290</v>
      </c>
      <c r="T48" s="42" t="s">
        <v>163</v>
      </c>
      <c r="U48" s="42" t="s">
        <v>109</v>
      </c>
      <c r="V48" s="46" t="str">
        <f t="shared" si="8"/>
        <v>30</v>
      </c>
      <c r="W48" s="46" t="str">
        <f t="shared" si="1"/>
        <v>4</v>
      </c>
      <c r="X48" s="46" t="str">
        <f t="shared" si="2"/>
        <v>568797458304</v>
      </c>
      <c r="Y48" s="48">
        <f t="shared" si="3"/>
        <v>500000</v>
      </c>
      <c r="Z48" s="46" t="str">
        <f t="shared" si="4"/>
        <v>AC/018P-0348868</v>
      </c>
      <c r="AA48" s="50" t="str">
        <f>VLOOKUP(X48,TDTP!$AH$5:$AN$1422,7,0)</f>
        <v>01653075234</v>
      </c>
      <c r="AB48" s="40" t="str">
        <f t="shared" si="5"/>
        <v>BVNT da nhan duoc 500000d tien phi bao hiem cua QK. Cam on QK da tin tuong va dong hanh cung BVNT trong suot thoi gian qua.</v>
      </c>
    </row>
    <row r="49" spans="1:28" ht="12.75" customHeight="1">
      <c r="A49" s="41">
        <v>41</v>
      </c>
      <c r="B49" s="42" t="s">
        <v>82</v>
      </c>
      <c r="C49" s="42" t="s">
        <v>84</v>
      </c>
      <c r="D49" s="42" t="s">
        <v>86</v>
      </c>
      <c r="E49" s="42" t="s">
        <v>442</v>
      </c>
      <c r="F49" s="42" t="s">
        <v>443</v>
      </c>
      <c r="G49" s="42" t="s">
        <v>82</v>
      </c>
      <c r="H49" s="42" t="s">
        <v>84</v>
      </c>
      <c r="I49" s="42" t="s">
        <v>86</v>
      </c>
      <c r="J49" s="42" t="s">
        <v>442</v>
      </c>
      <c r="K49" s="42" t="s">
        <v>443</v>
      </c>
      <c r="L49" s="42" t="s">
        <v>102</v>
      </c>
      <c r="M49" s="42" t="s">
        <v>444</v>
      </c>
      <c r="N49" s="42" t="s">
        <v>445</v>
      </c>
      <c r="O49" s="42" t="s">
        <v>446</v>
      </c>
      <c r="P49" s="42" t="s">
        <v>447</v>
      </c>
      <c r="Q49" s="43">
        <v>500000</v>
      </c>
      <c r="R49" s="42" t="s">
        <v>390</v>
      </c>
      <c r="S49" s="42" t="s">
        <v>391</v>
      </c>
      <c r="T49" s="42" t="s">
        <v>245</v>
      </c>
      <c r="U49" s="42" t="s">
        <v>109</v>
      </c>
      <c r="V49" s="46" t="str">
        <f t="shared" si="8"/>
        <v>12</v>
      </c>
      <c r="W49" s="46" t="str">
        <f t="shared" si="1"/>
        <v>4</v>
      </c>
      <c r="X49" s="46" t="str">
        <f t="shared" si="2"/>
        <v>569008627124</v>
      </c>
      <c r="Y49" s="48">
        <f t="shared" si="3"/>
        <v>500000</v>
      </c>
      <c r="Z49" s="46" t="str">
        <f t="shared" si="4"/>
        <v>AC/018P-0348968</v>
      </c>
      <c r="AA49" s="50" t="str">
        <f>VLOOKUP(X49,TDTP!$AH$5:$AN$1422,7,0)</f>
        <v>01205522609</v>
      </c>
      <c r="AB49" s="40" t="str">
        <f t="shared" si="5"/>
        <v>BVNT da nhan duoc 500000d tien phi bao hiem cua QK. Cam on QK da tin tuong va dong hanh cung BVNT trong suot thoi gian qua.</v>
      </c>
    </row>
    <row r="50" spans="1:28" ht="12.75" customHeight="1">
      <c r="A50" s="41">
        <v>42</v>
      </c>
      <c r="B50" s="42" t="s">
        <v>82</v>
      </c>
      <c r="C50" s="42" t="s">
        <v>84</v>
      </c>
      <c r="D50" s="42" t="s">
        <v>86</v>
      </c>
      <c r="E50" s="42" t="s">
        <v>442</v>
      </c>
      <c r="F50" s="42" t="s">
        <v>443</v>
      </c>
      <c r="G50" s="42" t="s">
        <v>82</v>
      </c>
      <c r="H50" s="42" t="s">
        <v>84</v>
      </c>
      <c r="I50" s="42" t="s">
        <v>86</v>
      </c>
      <c r="J50" s="42" t="s">
        <v>442</v>
      </c>
      <c r="K50" s="42" t="s">
        <v>443</v>
      </c>
      <c r="L50" s="42" t="s">
        <v>102</v>
      </c>
      <c r="M50" s="42" t="s">
        <v>453</v>
      </c>
      <c r="N50" s="42" t="s">
        <v>454</v>
      </c>
      <c r="O50" s="42" t="s">
        <v>455</v>
      </c>
      <c r="P50" s="42" t="s">
        <v>456</v>
      </c>
      <c r="Q50" s="43">
        <v>500000</v>
      </c>
      <c r="R50" s="42" t="s">
        <v>390</v>
      </c>
      <c r="S50" s="42" t="s">
        <v>391</v>
      </c>
      <c r="T50" s="42" t="s">
        <v>245</v>
      </c>
      <c r="U50" s="42" t="s">
        <v>109</v>
      </c>
      <c r="V50" s="46" t="str">
        <f t="shared" si="8"/>
        <v>12</v>
      </c>
      <c r="W50" s="46" t="str">
        <f t="shared" si="1"/>
        <v>4</v>
      </c>
      <c r="X50" s="46" t="str">
        <f t="shared" si="2"/>
        <v>569008666124</v>
      </c>
      <c r="Y50" s="48">
        <f t="shared" si="3"/>
        <v>500000</v>
      </c>
      <c r="Z50" s="46" t="str">
        <f t="shared" si="4"/>
        <v>AC/018P-0348969</v>
      </c>
      <c r="AA50" s="50" t="str">
        <f>VLOOKUP(X50,TDTP!$AH$5:$AN$1422,7,0)</f>
        <v>01686166973</v>
      </c>
      <c r="AB50" s="40" t="str">
        <f t="shared" si="5"/>
        <v>BVNT da nhan duoc 500000d tien phi bao hiem cua QK. Cam on QK da tin tuong va dong hanh cung BVNT trong suot thoi gian qua.</v>
      </c>
    </row>
    <row r="51" spans="1:28" ht="12.75" customHeight="1">
      <c r="A51" s="41">
        <v>43</v>
      </c>
      <c r="B51" s="42" t="s">
        <v>82</v>
      </c>
      <c r="C51" s="42" t="s">
        <v>84</v>
      </c>
      <c r="D51" s="42" t="s">
        <v>86</v>
      </c>
      <c r="E51" s="42" t="s">
        <v>442</v>
      </c>
      <c r="F51" s="42" t="s">
        <v>443</v>
      </c>
      <c r="G51" s="42" t="s">
        <v>82</v>
      </c>
      <c r="H51" s="42" t="s">
        <v>84</v>
      </c>
      <c r="I51" s="42" t="s">
        <v>86</v>
      </c>
      <c r="J51" s="42" t="s">
        <v>442</v>
      </c>
      <c r="K51" s="42" t="s">
        <v>443</v>
      </c>
      <c r="L51" s="42" t="s">
        <v>102</v>
      </c>
      <c r="M51" s="42" t="s">
        <v>457</v>
      </c>
      <c r="N51" s="42" t="s">
        <v>458</v>
      </c>
      <c r="O51" s="42" t="s">
        <v>459</v>
      </c>
      <c r="P51" s="42" t="s">
        <v>460</v>
      </c>
      <c r="Q51" s="43">
        <v>3000000</v>
      </c>
      <c r="R51" s="42" t="s">
        <v>186</v>
      </c>
      <c r="S51" s="42" t="s">
        <v>327</v>
      </c>
      <c r="T51" s="42" t="s">
        <v>208</v>
      </c>
      <c r="U51" s="42" t="s">
        <v>195</v>
      </c>
      <c r="V51" s="46" t="str">
        <f t="shared" si="8"/>
        <v>25</v>
      </c>
      <c r="W51" s="46" t="str">
        <f t="shared" si="1"/>
        <v>4</v>
      </c>
      <c r="X51" s="46" t="str">
        <f t="shared" si="2"/>
        <v>568386065254</v>
      </c>
      <c r="Y51" s="48">
        <f t="shared" si="3"/>
        <v>3000000</v>
      </c>
      <c r="Z51" s="46" t="str">
        <f t="shared" si="4"/>
        <v>AC/018P-0348983</v>
      </c>
      <c r="AA51" s="50" t="str">
        <f>VLOOKUP(X51,TDTP!$AH$5:$AN$1422,7,0)</f>
        <v>q01697098577</v>
      </c>
      <c r="AB51" s="40" t="str">
        <f t="shared" si="5"/>
        <v>BVNT da nhan duoc 3000000d tien phi bao hiem cua QK. Cam on QK da tin tuong va dong hanh cung BVNT trong suot thoi gian qua.</v>
      </c>
    </row>
    <row r="52" spans="1:28" ht="12.75" customHeight="1">
      <c r="A52" s="41">
        <v>44</v>
      </c>
      <c r="B52" s="42" t="s">
        <v>82</v>
      </c>
      <c r="C52" s="42" t="s">
        <v>84</v>
      </c>
      <c r="D52" s="42" t="s">
        <v>86</v>
      </c>
      <c r="E52" s="42" t="s">
        <v>449</v>
      </c>
      <c r="F52" s="42" t="s">
        <v>465</v>
      </c>
      <c r="G52" s="42" t="s">
        <v>82</v>
      </c>
      <c r="H52" s="42" t="s">
        <v>84</v>
      </c>
      <c r="I52" s="42" t="s">
        <v>86</v>
      </c>
      <c r="J52" s="42" t="s">
        <v>449</v>
      </c>
      <c r="K52" s="42" t="s">
        <v>465</v>
      </c>
      <c r="L52" s="42" t="s">
        <v>102</v>
      </c>
      <c r="M52" s="42" t="s">
        <v>466</v>
      </c>
      <c r="N52" s="42" t="s">
        <v>467</v>
      </c>
      <c r="O52" s="42" t="s">
        <v>468</v>
      </c>
      <c r="P52" s="42" t="s">
        <v>469</v>
      </c>
      <c r="Q52" s="43">
        <v>6000000</v>
      </c>
      <c r="R52" s="42" t="s">
        <v>403</v>
      </c>
      <c r="S52" s="42" t="s">
        <v>470</v>
      </c>
      <c r="T52" s="42" t="s">
        <v>471</v>
      </c>
      <c r="U52" s="42" t="s">
        <v>109</v>
      </c>
      <c r="V52" s="46" t="str">
        <f t="shared" si="8"/>
        <v>23</v>
      </c>
      <c r="W52" s="46" t="str">
        <f t="shared" si="1"/>
        <v>4</v>
      </c>
      <c r="X52" s="46" t="str">
        <f t="shared" si="2"/>
        <v>568388920234</v>
      </c>
      <c r="Y52" s="48">
        <f t="shared" si="3"/>
        <v>6000000</v>
      </c>
      <c r="Z52" s="46" t="str">
        <f t="shared" si="4"/>
        <v>AC/018P-0349000</v>
      </c>
      <c r="AA52" s="50" t="str">
        <f>VLOOKUP(X52,TDTP!$AH$5:$AN$1422,7,0)</f>
        <v>0912 401 485</v>
      </c>
      <c r="AB52" s="40" t="str">
        <f t="shared" si="5"/>
        <v>BVNT da nhan duoc 6000000d tien phi bao hiem cua QK. Cam on QK da tin tuong va dong hanh cung BVNT trong suot thoi gian qua.</v>
      </c>
    </row>
    <row r="53" spans="1:28" ht="12.75" customHeight="1">
      <c r="A53" s="41">
        <v>45</v>
      </c>
      <c r="B53" s="42" t="s">
        <v>82</v>
      </c>
      <c r="C53" s="42" t="s">
        <v>84</v>
      </c>
      <c r="D53" s="42" t="s">
        <v>86</v>
      </c>
      <c r="E53" s="42" t="s">
        <v>273</v>
      </c>
      <c r="F53" s="42" t="s">
        <v>274</v>
      </c>
      <c r="G53" s="42" t="s">
        <v>82</v>
      </c>
      <c r="H53" s="42" t="s">
        <v>84</v>
      </c>
      <c r="I53" s="42" t="s">
        <v>86</v>
      </c>
      <c r="J53" s="42" t="s">
        <v>273</v>
      </c>
      <c r="K53" s="42" t="s">
        <v>274</v>
      </c>
      <c r="L53" s="42" t="s">
        <v>102</v>
      </c>
      <c r="M53" s="42" t="s">
        <v>472</v>
      </c>
      <c r="N53" s="42" t="s">
        <v>473</v>
      </c>
      <c r="O53" s="42" t="s">
        <v>474</v>
      </c>
      <c r="P53" s="42" t="s">
        <v>475</v>
      </c>
      <c r="Q53" s="43">
        <v>1410653</v>
      </c>
      <c r="R53" s="42" t="s">
        <v>126</v>
      </c>
      <c r="S53" s="42" t="s">
        <v>476</v>
      </c>
      <c r="T53" s="42" t="s">
        <v>163</v>
      </c>
      <c r="U53" s="42" t="s">
        <v>109</v>
      </c>
      <c r="V53" s="46" t="str">
        <f t="shared" ref="V53:V54" si="9">RIGHT(LEFT(R53,2),1)</f>
        <v>5</v>
      </c>
      <c r="W53" s="46" t="str">
        <f t="shared" si="1"/>
        <v>4</v>
      </c>
      <c r="X53" s="46" t="str">
        <f t="shared" si="2"/>
        <v>56866021854</v>
      </c>
      <c r="Y53" s="48">
        <f t="shared" si="3"/>
        <v>1410653</v>
      </c>
      <c r="Z53" s="46" t="str">
        <f t="shared" si="4"/>
        <v>AC/018P-0349033</v>
      </c>
      <c r="AA53" s="50" t="str">
        <f>VLOOKUP(X53,TDTP!$AH$5:$AN$1422,7,0)</f>
        <v>01668335183</v>
      </c>
      <c r="AB53" s="40" t="str">
        <f t="shared" si="5"/>
        <v>BVNT da nhan duoc 1410653d tien phi bao hiem cua QK. Cam on QK da tin tuong va dong hanh cung BVNT trong suot thoi gian qua.</v>
      </c>
    </row>
    <row r="54" spans="1:28" ht="12.75" customHeight="1">
      <c r="A54" s="41">
        <v>46</v>
      </c>
      <c r="B54" s="42" t="s">
        <v>82</v>
      </c>
      <c r="C54" s="42" t="s">
        <v>84</v>
      </c>
      <c r="D54" s="42" t="s">
        <v>86</v>
      </c>
      <c r="E54" s="42" t="s">
        <v>209</v>
      </c>
      <c r="F54" s="42" t="s">
        <v>210</v>
      </c>
      <c r="G54" s="42" t="s">
        <v>82</v>
      </c>
      <c r="H54" s="42" t="s">
        <v>84</v>
      </c>
      <c r="I54" s="42" t="s">
        <v>86</v>
      </c>
      <c r="J54" s="42" t="s">
        <v>209</v>
      </c>
      <c r="K54" s="42" t="s">
        <v>210</v>
      </c>
      <c r="L54" s="42" t="s">
        <v>102</v>
      </c>
      <c r="M54" s="42" t="s">
        <v>479</v>
      </c>
      <c r="N54" s="42" t="s">
        <v>480</v>
      </c>
      <c r="O54" s="42" t="s">
        <v>213</v>
      </c>
      <c r="P54" s="42" t="s">
        <v>151</v>
      </c>
      <c r="Q54" s="43">
        <v>800337.76</v>
      </c>
      <c r="R54" s="42" t="s">
        <v>481</v>
      </c>
      <c r="S54" s="42" t="s">
        <v>136</v>
      </c>
      <c r="T54" s="42" t="s">
        <v>153</v>
      </c>
      <c r="U54" s="42" t="s">
        <v>109</v>
      </c>
      <c r="V54" s="46" t="str">
        <f t="shared" si="9"/>
        <v>3</v>
      </c>
      <c r="W54" s="46" t="str">
        <f t="shared" si="1"/>
        <v>4</v>
      </c>
      <c r="X54" s="46" t="str">
        <f t="shared" si="2"/>
        <v>56887875934</v>
      </c>
      <c r="Y54" s="48">
        <f t="shared" si="3"/>
        <v>800337.76</v>
      </c>
      <c r="Z54" s="46" t="str">
        <f t="shared" si="4"/>
        <v>AC/018P-0349098</v>
      </c>
      <c r="AA54" s="50" t="str">
        <f>VLOOKUP(X54,TDTP!$AH$5:$AN$1422,7,0)</f>
        <v>096920456001694672666</v>
      </c>
      <c r="AB54" s="40" t="str">
        <f t="shared" si="5"/>
        <v>BVNT da nhan duoc 800337.76d tien phi bao hiem cua QK. Cam on QK da tin tuong va dong hanh cung BVNT trong suot thoi gian qua.</v>
      </c>
    </row>
    <row r="55" spans="1:28" ht="12.75" customHeight="1">
      <c r="A55" s="41">
        <v>47</v>
      </c>
      <c r="B55" s="42" t="s">
        <v>82</v>
      </c>
      <c r="C55" s="42" t="s">
        <v>98</v>
      </c>
      <c r="D55" s="42" t="s">
        <v>97</v>
      </c>
      <c r="E55" s="42" t="s">
        <v>99</v>
      </c>
      <c r="F55" s="42" t="s">
        <v>101</v>
      </c>
      <c r="G55" s="42" t="s">
        <v>82</v>
      </c>
      <c r="H55" s="42" t="s">
        <v>98</v>
      </c>
      <c r="I55" s="42" t="s">
        <v>97</v>
      </c>
      <c r="J55" s="42" t="s">
        <v>99</v>
      </c>
      <c r="K55" s="42" t="s">
        <v>101</v>
      </c>
      <c r="L55" s="42" t="s">
        <v>102</v>
      </c>
      <c r="M55" s="42" t="s">
        <v>484</v>
      </c>
      <c r="N55" s="42" t="s">
        <v>485</v>
      </c>
      <c r="O55" s="42" t="s">
        <v>486</v>
      </c>
      <c r="P55" s="42" t="s">
        <v>99</v>
      </c>
      <c r="Q55" s="43">
        <v>3065967</v>
      </c>
      <c r="R55" s="42" t="s">
        <v>487</v>
      </c>
      <c r="S55" s="42" t="s">
        <v>488</v>
      </c>
      <c r="T55" s="42" t="s">
        <v>304</v>
      </c>
      <c r="U55" s="42" t="s">
        <v>195</v>
      </c>
      <c r="V55" s="46" t="str">
        <f t="shared" ref="V55:V57" si="10">RIGHT(LEFT(R55,2),2)</f>
        <v>15</v>
      </c>
      <c r="W55" s="46" t="str">
        <f t="shared" si="1"/>
        <v>4</v>
      </c>
      <c r="X55" s="46" t="str">
        <f t="shared" si="2"/>
        <v>568227131154</v>
      </c>
      <c r="Y55" s="48">
        <f t="shared" si="3"/>
        <v>3065967</v>
      </c>
      <c r="Z55" s="46" t="str">
        <f t="shared" si="4"/>
        <v>AC/018P-0349152</v>
      </c>
      <c r="AA55" s="50" t="str">
        <f>VLOOKUP(X55,TDTP!$AH$5:$AN$1422,7,0)</f>
        <v>0166271228801639746218</v>
      </c>
      <c r="AB55" s="40" t="str">
        <f t="shared" si="5"/>
        <v>BVNT da nhan duoc 3065967d tien phi bao hiem cua QK. Cam on QK da tin tuong va dong hanh cung BVNT trong suot thoi gian qua.</v>
      </c>
    </row>
    <row r="56" spans="1:28" ht="12.75" customHeight="1">
      <c r="A56" s="41">
        <v>48</v>
      </c>
      <c r="B56" s="42" t="s">
        <v>82</v>
      </c>
      <c r="C56" s="42" t="s">
        <v>98</v>
      </c>
      <c r="D56" s="42" t="s">
        <v>97</v>
      </c>
      <c r="E56" s="42" t="s">
        <v>489</v>
      </c>
      <c r="F56" s="42" t="s">
        <v>490</v>
      </c>
      <c r="G56" s="42" t="s">
        <v>82</v>
      </c>
      <c r="H56" s="42" t="s">
        <v>98</v>
      </c>
      <c r="I56" s="42" t="s">
        <v>97</v>
      </c>
      <c r="J56" s="42" t="s">
        <v>489</v>
      </c>
      <c r="K56" s="42" t="s">
        <v>490</v>
      </c>
      <c r="L56" s="42" t="s">
        <v>102</v>
      </c>
      <c r="M56" s="42" t="s">
        <v>491</v>
      </c>
      <c r="N56" s="42" t="s">
        <v>492</v>
      </c>
      <c r="O56" s="42" t="s">
        <v>493</v>
      </c>
      <c r="P56" s="42" t="s">
        <v>494</v>
      </c>
      <c r="Q56" s="43">
        <v>4047520</v>
      </c>
      <c r="R56" s="42" t="s">
        <v>390</v>
      </c>
      <c r="S56" s="42" t="s">
        <v>495</v>
      </c>
      <c r="T56" s="42" t="s">
        <v>109</v>
      </c>
      <c r="U56" s="42" t="s">
        <v>195</v>
      </c>
      <c r="V56" s="46" t="str">
        <f t="shared" si="10"/>
        <v>12</v>
      </c>
      <c r="W56" s="46" t="str">
        <f t="shared" si="1"/>
        <v>4</v>
      </c>
      <c r="X56" s="46" t="str">
        <f t="shared" si="2"/>
        <v>569068030124</v>
      </c>
      <c r="Y56" s="48">
        <f t="shared" si="3"/>
        <v>4047520</v>
      </c>
      <c r="Z56" s="46" t="str">
        <f t="shared" si="4"/>
        <v>AC/018P-0349155</v>
      </c>
      <c r="AA56" s="50" t="str">
        <f>VLOOKUP(X56,TDTP!$AH$5:$AN$1422,7,0)</f>
        <v>01686526315</v>
      </c>
      <c r="AB56" s="40" t="str">
        <f t="shared" si="5"/>
        <v>BVNT da nhan duoc 4047520d tien phi bao hiem cua QK. Cam on QK da tin tuong va dong hanh cung BVNT trong suot thoi gian qua.</v>
      </c>
    </row>
    <row r="57" spans="1:28" ht="12.75" customHeight="1">
      <c r="A57" s="41">
        <v>49</v>
      </c>
      <c r="B57" s="42" t="s">
        <v>82</v>
      </c>
      <c r="C57" s="42" t="s">
        <v>98</v>
      </c>
      <c r="D57" s="42" t="s">
        <v>97</v>
      </c>
      <c r="E57" s="42" t="s">
        <v>489</v>
      </c>
      <c r="F57" s="42" t="s">
        <v>490</v>
      </c>
      <c r="G57" s="42" t="s">
        <v>82</v>
      </c>
      <c r="H57" s="42" t="s">
        <v>98</v>
      </c>
      <c r="I57" s="42" t="s">
        <v>97</v>
      </c>
      <c r="J57" s="42" t="s">
        <v>489</v>
      </c>
      <c r="K57" s="42" t="s">
        <v>490</v>
      </c>
      <c r="L57" s="42" t="s">
        <v>102</v>
      </c>
      <c r="M57" s="42" t="s">
        <v>498</v>
      </c>
      <c r="N57" s="42" t="s">
        <v>499</v>
      </c>
      <c r="O57" s="42" t="s">
        <v>500</v>
      </c>
      <c r="P57" s="42" t="s">
        <v>501</v>
      </c>
      <c r="Q57" s="43">
        <v>10372700</v>
      </c>
      <c r="R57" s="42" t="s">
        <v>186</v>
      </c>
      <c r="S57" s="42" t="s">
        <v>327</v>
      </c>
      <c r="T57" s="42" t="s">
        <v>502</v>
      </c>
      <c r="U57" s="42" t="s">
        <v>109</v>
      </c>
      <c r="V57" s="46" t="str">
        <f t="shared" si="10"/>
        <v>25</v>
      </c>
      <c r="W57" s="46" t="str">
        <f t="shared" si="1"/>
        <v>4</v>
      </c>
      <c r="X57" s="46" t="str">
        <f t="shared" si="2"/>
        <v>05701800041228254</v>
      </c>
      <c r="Y57" s="48">
        <f t="shared" si="3"/>
        <v>10372700</v>
      </c>
      <c r="Z57" s="46" t="str">
        <f t="shared" si="4"/>
        <v>AC/018P-0349156</v>
      </c>
      <c r="AA57" s="50" t="str">
        <f>VLOOKUP(X57,TDTP!$AH$5:$AN$1422,7,0)</f>
        <v>0984084088</v>
      </c>
      <c r="AB57" s="40" t="str">
        <f t="shared" si="5"/>
        <v>BVNT da nhan duoc 10372700d tien phi bao hiem cua QK. Cam on QK da tin tuong va dong hanh cung BVNT trong suot thoi gian qua.</v>
      </c>
    </row>
    <row r="58" spans="1:28" ht="12.75" customHeight="1">
      <c r="A58" s="41">
        <v>50</v>
      </c>
      <c r="B58" s="42" t="s">
        <v>82</v>
      </c>
      <c r="C58" s="42" t="s">
        <v>98</v>
      </c>
      <c r="D58" s="42" t="s">
        <v>100</v>
      </c>
      <c r="E58" s="42" t="s">
        <v>219</v>
      </c>
      <c r="F58" s="42" t="s">
        <v>220</v>
      </c>
      <c r="G58" s="42" t="s">
        <v>82</v>
      </c>
      <c r="H58" s="42" t="s">
        <v>98</v>
      </c>
      <c r="I58" s="42" t="s">
        <v>100</v>
      </c>
      <c r="J58" s="42" t="s">
        <v>219</v>
      </c>
      <c r="K58" s="42" t="s">
        <v>220</v>
      </c>
      <c r="L58" s="42" t="s">
        <v>102</v>
      </c>
      <c r="M58" s="42" t="s">
        <v>503</v>
      </c>
      <c r="N58" s="42" t="s">
        <v>504</v>
      </c>
      <c r="O58" s="42" t="s">
        <v>505</v>
      </c>
      <c r="P58" s="42" t="s">
        <v>506</v>
      </c>
      <c r="Q58" s="43">
        <v>5005880</v>
      </c>
      <c r="R58" s="42" t="s">
        <v>195</v>
      </c>
      <c r="S58" s="42" t="s">
        <v>507</v>
      </c>
      <c r="T58" s="42" t="s">
        <v>304</v>
      </c>
      <c r="U58" s="42" t="s">
        <v>136</v>
      </c>
      <c r="V58" s="46" t="str">
        <f>RIGHT(LEFT(R58,2),1)</f>
        <v>6</v>
      </c>
      <c r="W58" s="46" t="str">
        <f t="shared" si="1"/>
        <v>4</v>
      </c>
      <c r="X58" s="46" t="str">
        <f t="shared" si="2"/>
        <v>56866011464</v>
      </c>
      <c r="Y58" s="48">
        <f t="shared" si="3"/>
        <v>5005880</v>
      </c>
      <c r="Z58" s="46" t="str">
        <f t="shared" si="4"/>
        <v>AC/018P-0349170</v>
      </c>
      <c r="AA58" s="50" t="str">
        <f>VLOOKUP(X58,TDTP!$AH$5:$AN$1422,7,0)</f>
        <v>01653203989</v>
      </c>
      <c r="AB58" s="40" t="str">
        <f t="shared" si="5"/>
        <v>BVNT da nhan duoc 5005880d tien phi bao hiem cua QK. Cam on QK da tin tuong va dong hanh cung BVNT trong suot thoi gian qua.</v>
      </c>
    </row>
    <row r="59" spans="1:28" ht="12.75" customHeight="1">
      <c r="A59" s="41">
        <v>51</v>
      </c>
      <c r="B59" s="42" t="s">
        <v>82</v>
      </c>
      <c r="C59" s="42" t="s">
        <v>98</v>
      </c>
      <c r="D59" s="42" t="s">
        <v>100</v>
      </c>
      <c r="E59" s="42" t="s">
        <v>219</v>
      </c>
      <c r="F59" s="42" t="s">
        <v>220</v>
      </c>
      <c r="G59" s="42" t="s">
        <v>82</v>
      </c>
      <c r="H59" s="42" t="s">
        <v>98</v>
      </c>
      <c r="I59" s="42" t="s">
        <v>100</v>
      </c>
      <c r="J59" s="42" t="s">
        <v>219</v>
      </c>
      <c r="K59" s="42" t="s">
        <v>220</v>
      </c>
      <c r="L59" s="42" t="s">
        <v>102</v>
      </c>
      <c r="M59" s="42" t="s">
        <v>510</v>
      </c>
      <c r="N59" s="42" t="s">
        <v>511</v>
      </c>
      <c r="O59" s="42" t="s">
        <v>512</v>
      </c>
      <c r="P59" s="42" t="s">
        <v>513</v>
      </c>
      <c r="Q59" s="43">
        <v>20022640</v>
      </c>
      <c r="R59" s="42" t="s">
        <v>487</v>
      </c>
      <c r="S59" s="42" t="s">
        <v>514</v>
      </c>
      <c r="T59" s="42" t="s">
        <v>471</v>
      </c>
      <c r="U59" s="42" t="s">
        <v>136</v>
      </c>
      <c r="V59" s="46" t="str">
        <f t="shared" ref="V59:V74" si="11">RIGHT(LEFT(R59,2),2)</f>
        <v>15</v>
      </c>
      <c r="W59" s="46" t="str">
        <f t="shared" si="1"/>
        <v>4</v>
      </c>
      <c r="X59" s="46" t="str">
        <f t="shared" si="2"/>
        <v>568768010154</v>
      </c>
      <c r="Y59" s="48">
        <f t="shared" si="3"/>
        <v>20022640</v>
      </c>
      <c r="Z59" s="46" t="str">
        <f t="shared" si="4"/>
        <v>AC/018P-0349198</v>
      </c>
      <c r="AA59" s="50" t="str">
        <f>VLOOKUP(X59,TDTP!$AH$5:$AN$1422,7,0)</f>
        <v>0912392509</v>
      </c>
      <c r="AB59" s="40" t="str">
        <f t="shared" si="5"/>
        <v>BVNT da nhan duoc 20022640d tien phi bao hiem cua QK. Cam on QK da tin tuong va dong hanh cung BVNT trong suot thoi gian qua.</v>
      </c>
    </row>
    <row r="60" spans="1:28" ht="12.75" customHeight="1">
      <c r="A60" s="41">
        <v>52</v>
      </c>
      <c r="B60" s="42" t="s">
        <v>82</v>
      </c>
      <c r="C60" s="42" t="s">
        <v>98</v>
      </c>
      <c r="D60" s="42" t="s">
        <v>100</v>
      </c>
      <c r="E60" s="42" t="s">
        <v>219</v>
      </c>
      <c r="F60" s="42" t="s">
        <v>220</v>
      </c>
      <c r="G60" s="42" t="s">
        <v>82</v>
      </c>
      <c r="H60" s="42" t="s">
        <v>98</v>
      </c>
      <c r="I60" s="42" t="s">
        <v>100</v>
      </c>
      <c r="J60" s="42" t="s">
        <v>219</v>
      </c>
      <c r="K60" s="42" t="s">
        <v>220</v>
      </c>
      <c r="L60" s="42" t="s">
        <v>102</v>
      </c>
      <c r="M60" s="42" t="s">
        <v>515</v>
      </c>
      <c r="N60" s="42" t="s">
        <v>516</v>
      </c>
      <c r="O60" s="42" t="s">
        <v>517</v>
      </c>
      <c r="P60" s="42" t="s">
        <v>518</v>
      </c>
      <c r="Q60" s="43">
        <v>10036224</v>
      </c>
      <c r="R60" s="42" t="s">
        <v>172</v>
      </c>
      <c r="S60" s="42" t="s">
        <v>519</v>
      </c>
      <c r="T60" s="42" t="s">
        <v>125</v>
      </c>
      <c r="U60" s="42" t="s">
        <v>136</v>
      </c>
      <c r="V60" s="46" t="str">
        <f t="shared" si="11"/>
        <v>16</v>
      </c>
      <c r="W60" s="46" t="str">
        <f t="shared" si="1"/>
        <v>4</v>
      </c>
      <c r="X60" s="46" t="str">
        <f t="shared" si="2"/>
        <v>568565010164</v>
      </c>
      <c r="Y60" s="48">
        <f t="shared" si="3"/>
        <v>10036224</v>
      </c>
      <c r="Z60" s="46" t="str">
        <f t="shared" si="4"/>
        <v>AC/018P-0349204</v>
      </c>
      <c r="AA60" s="50" t="str">
        <f>VLOOKUP(X60,TDTP!$AH$5:$AN$1422,7,0)</f>
        <v>01626010408</v>
      </c>
      <c r="AB60" s="40" t="str">
        <f t="shared" si="5"/>
        <v>BVNT da nhan duoc 10036224d tien phi bao hiem cua QK. Cam on QK da tin tuong va dong hanh cung BVNT trong suot thoi gian qua.</v>
      </c>
    </row>
    <row r="61" spans="1:28" ht="12.75" customHeight="1">
      <c r="A61" s="41">
        <v>53</v>
      </c>
      <c r="B61" s="42" t="s">
        <v>82</v>
      </c>
      <c r="C61" s="42" t="s">
        <v>98</v>
      </c>
      <c r="D61" s="42" t="s">
        <v>100</v>
      </c>
      <c r="E61" s="42" t="s">
        <v>219</v>
      </c>
      <c r="F61" s="42" t="s">
        <v>220</v>
      </c>
      <c r="G61" s="42" t="s">
        <v>82</v>
      </c>
      <c r="H61" s="42" t="s">
        <v>98</v>
      </c>
      <c r="I61" s="42" t="s">
        <v>100</v>
      </c>
      <c r="J61" s="42" t="s">
        <v>219</v>
      </c>
      <c r="K61" s="42" t="s">
        <v>220</v>
      </c>
      <c r="L61" s="42" t="s">
        <v>102</v>
      </c>
      <c r="M61" s="42" t="s">
        <v>525</v>
      </c>
      <c r="N61" s="42" t="s">
        <v>526</v>
      </c>
      <c r="O61" s="42" t="s">
        <v>527</v>
      </c>
      <c r="P61" s="42" t="s">
        <v>528</v>
      </c>
      <c r="Q61" s="43">
        <v>1003200</v>
      </c>
      <c r="R61" s="42" t="s">
        <v>162</v>
      </c>
      <c r="S61" s="42" t="s">
        <v>394</v>
      </c>
      <c r="T61" s="42" t="s">
        <v>245</v>
      </c>
      <c r="U61" s="42" t="s">
        <v>136</v>
      </c>
      <c r="V61" s="46" t="str">
        <f t="shared" si="11"/>
        <v>17</v>
      </c>
      <c r="W61" s="46" t="str">
        <f t="shared" si="1"/>
        <v>4</v>
      </c>
      <c r="X61" s="46" t="str">
        <f t="shared" si="2"/>
        <v>568291184174</v>
      </c>
      <c r="Y61" s="48">
        <f t="shared" si="3"/>
        <v>1003200</v>
      </c>
      <c r="Z61" s="46" t="str">
        <f t="shared" si="4"/>
        <v>AC/018P-0349207</v>
      </c>
      <c r="AA61" s="50" t="str">
        <f>VLOOKUP(X61,TDTP!$AH$5:$AN$1422,7,0)</f>
        <v>016795022660962 156 038</v>
      </c>
      <c r="AB61" s="40" t="str">
        <f t="shared" si="5"/>
        <v>BVNT da nhan duoc 1003200d tien phi bao hiem cua QK. Cam on QK da tin tuong va dong hanh cung BVNT trong suot thoi gian qua.</v>
      </c>
    </row>
    <row r="62" spans="1:28" ht="12.75" customHeight="1">
      <c r="A62" s="41">
        <v>54</v>
      </c>
      <c r="B62" s="42" t="s">
        <v>82</v>
      </c>
      <c r="C62" s="42" t="s">
        <v>98</v>
      </c>
      <c r="D62" s="42" t="s">
        <v>100</v>
      </c>
      <c r="E62" s="42" t="s">
        <v>219</v>
      </c>
      <c r="F62" s="42" t="s">
        <v>220</v>
      </c>
      <c r="G62" s="42" t="s">
        <v>82</v>
      </c>
      <c r="H62" s="42" t="s">
        <v>98</v>
      </c>
      <c r="I62" s="42" t="s">
        <v>100</v>
      </c>
      <c r="J62" s="42" t="s">
        <v>219</v>
      </c>
      <c r="K62" s="42" t="s">
        <v>220</v>
      </c>
      <c r="L62" s="42" t="s">
        <v>102</v>
      </c>
      <c r="M62" s="42" t="s">
        <v>529</v>
      </c>
      <c r="N62" s="42" t="s">
        <v>530</v>
      </c>
      <c r="O62" s="42" t="s">
        <v>531</v>
      </c>
      <c r="P62" s="42" t="s">
        <v>532</v>
      </c>
      <c r="Q62" s="43">
        <v>6024696</v>
      </c>
      <c r="R62" s="42" t="s">
        <v>533</v>
      </c>
      <c r="S62" s="42" t="s">
        <v>534</v>
      </c>
      <c r="T62" s="42" t="s">
        <v>125</v>
      </c>
      <c r="U62" s="42" t="s">
        <v>109</v>
      </c>
      <c r="V62" s="46" t="str">
        <f t="shared" si="11"/>
        <v>21</v>
      </c>
      <c r="W62" s="46" t="str">
        <f t="shared" si="1"/>
        <v>4</v>
      </c>
      <c r="X62" s="46" t="str">
        <f t="shared" si="2"/>
        <v>568305022214</v>
      </c>
      <c r="Y62" s="48">
        <f t="shared" si="3"/>
        <v>6024696</v>
      </c>
      <c r="Z62" s="46" t="str">
        <f t="shared" si="4"/>
        <v>AC/018P-0349214</v>
      </c>
      <c r="AA62" s="50" t="str">
        <f>VLOOKUP(X62,TDTP!$AH$5:$AN$1422,7,0)</f>
        <v>01687 556 288</v>
      </c>
      <c r="AB62" s="40" t="str">
        <f t="shared" si="5"/>
        <v>BVNT da nhan duoc 6024696d tien phi bao hiem cua QK. Cam on QK da tin tuong va dong hanh cung BVNT trong suot thoi gian qua.</v>
      </c>
    </row>
    <row r="63" spans="1:28" ht="12.75" customHeight="1">
      <c r="A63" s="41">
        <v>55</v>
      </c>
      <c r="B63" s="42" t="s">
        <v>82</v>
      </c>
      <c r="C63" s="42" t="s">
        <v>98</v>
      </c>
      <c r="D63" s="42" t="s">
        <v>100</v>
      </c>
      <c r="E63" s="42" t="s">
        <v>219</v>
      </c>
      <c r="F63" s="42" t="s">
        <v>220</v>
      </c>
      <c r="G63" s="42" t="s">
        <v>82</v>
      </c>
      <c r="H63" s="42" t="s">
        <v>98</v>
      </c>
      <c r="I63" s="42" t="s">
        <v>100</v>
      </c>
      <c r="J63" s="42" t="s">
        <v>219</v>
      </c>
      <c r="K63" s="42" t="s">
        <v>220</v>
      </c>
      <c r="L63" s="42" t="s">
        <v>102</v>
      </c>
      <c r="M63" s="42" t="s">
        <v>535</v>
      </c>
      <c r="N63" s="42" t="s">
        <v>536</v>
      </c>
      <c r="O63" s="42" t="s">
        <v>537</v>
      </c>
      <c r="P63" s="42" t="s">
        <v>538</v>
      </c>
      <c r="Q63" s="43">
        <v>6036224</v>
      </c>
      <c r="R63" s="42" t="s">
        <v>409</v>
      </c>
      <c r="S63" s="42" t="s">
        <v>410</v>
      </c>
      <c r="T63" s="42" t="s">
        <v>125</v>
      </c>
      <c r="U63" s="42" t="s">
        <v>136</v>
      </c>
      <c r="V63" s="46" t="str">
        <f t="shared" si="11"/>
        <v>24</v>
      </c>
      <c r="W63" s="46" t="str">
        <f t="shared" si="1"/>
        <v>4</v>
      </c>
      <c r="X63" s="46" t="str">
        <f t="shared" si="2"/>
        <v>568384391244</v>
      </c>
      <c r="Y63" s="48">
        <f t="shared" si="3"/>
        <v>6036224</v>
      </c>
      <c r="Z63" s="46" t="str">
        <f t="shared" si="4"/>
        <v>AC/018P-0349229</v>
      </c>
      <c r="AA63" s="50" t="str">
        <f>VLOOKUP(X63,TDTP!$AH$5:$AN$1422,7,0)</f>
        <v>0162601040801673 524 856</v>
      </c>
      <c r="AB63" s="40" t="str">
        <f t="shared" si="5"/>
        <v>BVNT da nhan duoc 6036224d tien phi bao hiem cua QK. Cam on QK da tin tuong va dong hanh cung BVNT trong suot thoi gian qua.</v>
      </c>
    </row>
    <row r="64" spans="1:28" ht="12.75" customHeight="1">
      <c r="A64" s="41">
        <v>56</v>
      </c>
      <c r="B64" s="42" t="s">
        <v>82</v>
      </c>
      <c r="C64" s="42" t="s">
        <v>98</v>
      </c>
      <c r="D64" s="42" t="s">
        <v>100</v>
      </c>
      <c r="E64" s="42" t="s">
        <v>541</v>
      </c>
      <c r="F64" s="42" t="s">
        <v>542</v>
      </c>
      <c r="G64" s="42" t="s">
        <v>82</v>
      </c>
      <c r="H64" s="42" t="s">
        <v>98</v>
      </c>
      <c r="I64" s="42" t="s">
        <v>100</v>
      </c>
      <c r="J64" s="42" t="s">
        <v>541</v>
      </c>
      <c r="K64" s="42" t="s">
        <v>542</v>
      </c>
      <c r="L64" s="42" t="s">
        <v>102</v>
      </c>
      <c r="M64" s="42" t="s">
        <v>543</v>
      </c>
      <c r="N64" s="42" t="s">
        <v>544</v>
      </c>
      <c r="O64" s="42" t="s">
        <v>545</v>
      </c>
      <c r="P64" s="42" t="s">
        <v>546</v>
      </c>
      <c r="Q64" s="43">
        <v>10199232</v>
      </c>
      <c r="R64" s="42" t="s">
        <v>321</v>
      </c>
      <c r="S64" s="42" t="s">
        <v>322</v>
      </c>
      <c r="T64" s="42" t="s">
        <v>125</v>
      </c>
      <c r="U64" s="42" t="s">
        <v>136</v>
      </c>
      <c r="V64" s="46" t="str">
        <f t="shared" si="11"/>
        <v>20</v>
      </c>
      <c r="W64" s="46" t="str">
        <f t="shared" si="1"/>
        <v>4</v>
      </c>
      <c r="X64" s="46" t="str">
        <f t="shared" si="2"/>
        <v>569010956204</v>
      </c>
      <c r="Y64" s="48">
        <f t="shared" si="3"/>
        <v>10199232</v>
      </c>
      <c r="Z64" s="46" t="str">
        <f t="shared" si="4"/>
        <v>AC/018P-0349298</v>
      </c>
      <c r="AA64" s="50" t="str">
        <f>VLOOKUP(X64,TDTP!$AH$5:$AN$1422,7,0)</f>
        <v>09879690452</v>
      </c>
      <c r="AB64" s="40" t="str">
        <f t="shared" si="5"/>
        <v>BVNT da nhan duoc 10199232d tien phi bao hiem cua QK. Cam on QK da tin tuong va dong hanh cung BVNT trong suot thoi gian qua.</v>
      </c>
    </row>
    <row r="65" spans="1:28" ht="12.75" customHeight="1">
      <c r="A65" s="41">
        <v>57</v>
      </c>
      <c r="B65" s="42" t="s">
        <v>82</v>
      </c>
      <c r="C65" s="42" t="s">
        <v>98</v>
      </c>
      <c r="D65" s="42" t="s">
        <v>100</v>
      </c>
      <c r="E65" s="42" t="s">
        <v>547</v>
      </c>
      <c r="F65" s="42" t="s">
        <v>548</v>
      </c>
      <c r="G65" s="42" t="s">
        <v>82</v>
      </c>
      <c r="H65" s="42" t="s">
        <v>98</v>
      </c>
      <c r="I65" s="42" t="s">
        <v>100</v>
      </c>
      <c r="J65" s="42" t="s">
        <v>547</v>
      </c>
      <c r="K65" s="42" t="s">
        <v>548</v>
      </c>
      <c r="L65" s="42" t="s">
        <v>102</v>
      </c>
      <c r="M65" s="42" t="s">
        <v>549</v>
      </c>
      <c r="N65" s="42" t="s">
        <v>550</v>
      </c>
      <c r="O65" s="42" t="s">
        <v>551</v>
      </c>
      <c r="P65" s="42" t="s">
        <v>552</v>
      </c>
      <c r="Q65" s="43">
        <v>2000000</v>
      </c>
      <c r="R65" s="42" t="s">
        <v>152</v>
      </c>
      <c r="S65" s="42" t="s">
        <v>553</v>
      </c>
      <c r="T65" s="42" t="s">
        <v>153</v>
      </c>
      <c r="U65" s="42" t="s">
        <v>109</v>
      </c>
      <c r="V65" s="46" t="str">
        <f t="shared" si="11"/>
        <v>27</v>
      </c>
      <c r="W65" s="46" t="str">
        <f t="shared" si="1"/>
        <v>4</v>
      </c>
      <c r="X65" s="46" t="str">
        <f t="shared" si="2"/>
        <v>569187483274</v>
      </c>
      <c r="Y65" s="48">
        <f t="shared" si="3"/>
        <v>2000000</v>
      </c>
      <c r="Z65" s="46" t="str">
        <f t="shared" si="4"/>
        <v>AC/018P-0349312</v>
      </c>
      <c r="AA65" s="50" t="str">
        <f>VLOOKUP(X65,TDTP!$AH$5:$AN$1422,7,0)</f>
        <v>0979357378</v>
      </c>
      <c r="AB65" s="40" t="str">
        <f t="shared" si="5"/>
        <v>BVNT da nhan duoc 2000000d tien phi bao hiem cua QK. Cam on QK da tin tuong va dong hanh cung BVNT trong suot thoi gian qua.</v>
      </c>
    </row>
    <row r="66" spans="1:28" ht="12.75" customHeight="1">
      <c r="A66" s="41">
        <v>58</v>
      </c>
      <c r="B66" s="42" t="s">
        <v>82</v>
      </c>
      <c r="C66" s="42" t="s">
        <v>98</v>
      </c>
      <c r="D66" s="42" t="s">
        <v>100</v>
      </c>
      <c r="E66" s="42" t="s">
        <v>547</v>
      </c>
      <c r="F66" s="42" t="s">
        <v>548</v>
      </c>
      <c r="G66" s="42" t="s">
        <v>82</v>
      </c>
      <c r="H66" s="42" t="s">
        <v>98</v>
      </c>
      <c r="I66" s="42" t="s">
        <v>100</v>
      </c>
      <c r="J66" s="42" t="s">
        <v>547</v>
      </c>
      <c r="K66" s="42" t="s">
        <v>548</v>
      </c>
      <c r="L66" s="42" t="s">
        <v>102</v>
      </c>
      <c r="M66" s="42" t="s">
        <v>554</v>
      </c>
      <c r="N66" s="42" t="s">
        <v>555</v>
      </c>
      <c r="O66" s="42" t="s">
        <v>556</v>
      </c>
      <c r="P66" s="42" t="s">
        <v>557</v>
      </c>
      <c r="Q66" s="43">
        <v>1200000</v>
      </c>
      <c r="R66" s="42" t="s">
        <v>283</v>
      </c>
      <c r="S66" s="42" t="s">
        <v>284</v>
      </c>
      <c r="T66" s="42" t="s">
        <v>471</v>
      </c>
      <c r="U66" s="42" t="s">
        <v>109</v>
      </c>
      <c r="V66" s="46" t="str">
        <f t="shared" si="11"/>
        <v>28</v>
      </c>
      <c r="W66" s="46" t="str">
        <f t="shared" si="1"/>
        <v>4</v>
      </c>
      <c r="X66" s="46" t="str">
        <f t="shared" si="2"/>
        <v>569268207284</v>
      </c>
      <c r="Y66" s="48">
        <f t="shared" si="3"/>
        <v>1200000</v>
      </c>
      <c r="Z66" s="46" t="str">
        <f t="shared" si="4"/>
        <v>AC/018P-0349313</v>
      </c>
      <c r="AA66" s="50" t="str">
        <f>VLOOKUP(X66,TDTP!$AH$5:$AN$1422,7,0)</f>
        <v>016641563630904062938</v>
      </c>
      <c r="AB66" s="40" t="str">
        <f t="shared" si="5"/>
        <v>BVNT da nhan duoc 1200000d tien phi bao hiem cua QK. Cam on QK da tin tuong va dong hanh cung BVNT trong suot thoi gian qua.</v>
      </c>
    </row>
    <row r="67" spans="1:28" ht="12.75" customHeight="1">
      <c r="A67" s="41">
        <v>59</v>
      </c>
      <c r="B67" s="42" t="s">
        <v>82</v>
      </c>
      <c r="C67" s="42" t="s">
        <v>98</v>
      </c>
      <c r="D67" s="42" t="s">
        <v>164</v>
      </c>
      <c r="E67" s="42" t="s">
        <v>558</v>
      </c>
      <c r="F67" s="42" t="s">
        <v>559</v>
      </c>
      <c r="G67" s="42" t="s">
        <v>82</v>
      </c>
      <c r="H67" s="42" t="s">
        <v>98</v>
      </c>
      <c r="I67" s="42" t="s">
        <v>164</v>
      </c>
      <c r="J67" s="42" t="s">
        <v>558</v>
      </c>
      <c r="K67" s="42" t="s">
        <v>559</v>
      </c>
      <c r="L67" s="42" t="s">
        <v>102</v>
      </c>
      <c r="M67" s="42" t="s">
        <v>560</v>
      </c>
      <c r="N67" s="42" t="s">
        <v>561</v>
      </c>
      <c r="O67" s="42" t="s">
        <v>562</v>
      </c>
      <c r="P67" s="42" t="s">
        <v>563</v>
      </c>
      <c r="Q67" s="43">
        <v>2409200</v>
      </c>
      <c r="R67" s="42" t="s">
        <v>186</v>
      </c>
      <c r="S67" s="42" t="s">
        <v>564</v>
      </c>
      <c r="T67" s="42" t="s">
        <v>291</v>
      </c>
      <c r="U67" s="42" t="s">
        <v>136</v>
      </c>
      <c r="V67" s="46" t="str">
        <f t="shared" si="11"/>
        <v>25</v>
      </c>
      <c r="W67" s="46" t="str">
        <f t="shared" si="1"/>
        <v>4</v>
      </c>
      <c r="X67" s="46" t="str">
        <f t="shared" si="2"/>
        <v>02301800227504254</v>
      </c>
      <c r="Y67" s="48">
        <f t="shared" si="3"/>
        <v>2409200</v>
      </c>
      <c r="Z67" s="46" t="str">
        <f t="shared" si="4"/>
        <v>AC/018P-0349330</v>
      </c>
      <c r="AA67" s="50" t="str">
        <f>VLOOKUP(X67,TDTP!$AH$5:$AN$1422,7,0)</f>
        <v>881783</v>
      </c>
      <c r="AB67" s="40" t="str">
        <f t="shared" si="5"/>
        <v>BVNT da nhan duoc 2409200d tien phi bao hiem cua QK. Cam on QK da tin tuong va dong hanh cung BVNT trong suot thoi gian qua.</v>
      </c>
    </row>
    <row r="68" spans="1:28" ht="12.75" customHeight="1">
      <c r="A68" s="41">
        <v>60</v>
      </c>
      <c r="B68" s="42" t="s">
        <v>82</v>
      </c>
      <c r="C68" s="42" t="s">
        <v>98</v>
      </c>
      <c r="D68" s="42" t="s">
        <v>164</v>
      </c>
      <c r="E68" s="42" t="s">
        <v>558</v>
      </c>
      <c r="F68" s="42" t="s">
        <v>559</v>
      </c>
      <c r="G68" s="42" t="s">
        <v>82</v>
      </c>
      <c r="H68" s="42" t="s">
        <v>98</v>
      </c>
      <c r="I68" s="42" t="s">
        <v>164</v>
      </c>
      <c r="J68" s="42" t="s">
        <v>558</v>
      </c>
      <c r="K68" s="42" t="s">
        <v>559</v>
      </c>
      <c r="L68" s="42" t="s">
        <v>102</v>
      </c>
      <c r="M68" s="42" t="s">
        <v>570</v>
      </c>
      <c r="N68" s="42" t="s">
        <v>571</v>
      </c>
      <c r="O68" s="42" t="s">
        <v>572</v>
      </c>
      <c r="P68" s="42" t="s">
        <v>573</v>
      </c>
      <c r="Q68" s="43">
        <v>6171900</v>
      </c>
      <c r="R68" s="42" t="s">
        <v>186</v>
      </c>
      <c r="S68" s="42" t="s">
        <v>327</v>
      </c>
      <c r="T68" s="42" t="s">
        <v>574</v>
      </c>
      <c r="U68" s="42" t="s">
        <v>136</v>
      </c>
      <c r="V68" s="46" t="str">
        <f t="shared" si="11"/>
        <v>25</v>
      </c>
      <c r="W68" s="46" t="str">
        <f t="shared" si="1"/>
        <v>4</v>
      </c>
      <c r="X68" s="46" t="str">
        <f t="shared" si="2"/>
        <v>05701800041648254</v>
      </c>
      <c r="Y68" s="48">
        <f t="shared" si="3"/>
        <v>6171900</v>
      </c>
      <c r="Z68" s="46" t="str">
        <f t="shared" si="4"/>
        <v>AC/018P-0349331</v>
      </c>
      <c r="AA68" s="50" t="str">
        <f>VLOOKUP(X68,TDTP!$AH$5:$AN$1422,7,0)</f>
        <v>0767162342</v>
      </c>
      <c r="AB68" s="40" t="str">
        <f t="shared" si="5"/>
        <v>BVNT da nhan duoc 6171900d tien phi bao hiem cua QK. Cam on QK da tin tuong va dong hanh cung BVNT trong suot thoi gian qua.</v>
      </c>
    </row>
    <row r="69" spans="1:28" ht="12.75" customHeight="1">
      <c r="A69" s="41">
        <v>61</v>
      </c>
      <c r="B69" s="42" t="s">
        <v>82</v>
      </c>
      <c r="C69" s="42" t="s">
        <v>98</v>
      </c>
      <c r="D69" s="42" t="s">
        <v>112</v>
      </c>
      <c r="E69" s="42" t="s">
        <v>575</v>
      </c>
      <c r="F69" s="42" t="s">
        <v>576</v>
      </c>
      <c r="G69" s="42" t="s">
        <v>82</v>
      </c>
      <c r="H69" s="42" t="s">
        <v>98</v>
      </c>
      <c r="I69" s="42" t="s">
        <v>112</v>
      </c>
      <c r="J69" s="42" t="s">
        <v>575</v>
      </c>
      <c r="K69" s="42" t="s">
        <v>576</v>
      </c>
      <c r="L69" s="42" t="s">
        <v>102</v>
      </c>
      <c r="M69" s="42" t="s">
        <v>577</v>
      </c>
      <c r="N69" s="42" t="s">
        <v>578</v>
      </c>
      <c r="O69" s="42" t="s">
        <v>579</v>
      </c>
      <c r="P69" s="42" t="s">
        <v>580</v>
      </c>
      <c r="Q69" s="43">
        <v>6000000</v>
      </c>
      <c r="R69" s="42" t="s">
        <v>302</v>
      </c>
      <c r="S69" s="42" t="s">
        <v>303</v>
      </c>
      <c r="T69" s="42" t="s">
        <v>125</v>
      </c>
      <c r="U69" s="42" t="s">
        <v>136</v>
      </c>
      <c r="V69" s="46" t="str">
        <f t="shared" si="11"/>
        <v>14</v>
      </c>
      <c r="W69" s="46" t="str">
        <f t="shared" si="1"/>
        <v>4</v>
      </c>
      <c r="X69" s="46" t="str">
        <f t="shared" si="2"/>
        <v>568387080144</v>
      </c>
      <c r="Y69" s="48">
        <f t="shared" si="3"/>
        <v>6000000</v>
      </c>
      <c r="Z69" s="46" t="str">
        <f t="shared" si="4"/>
        <v>AC/018P-0349461</v>
      </c>
      <c r="AA69" s="50" t="str">
        <f>VLOOKUP(X69,TDTP!$AH$5:$AN$1422,7,0)</f>
        <v>01696981488</v>
      </c>
      <c r="AB69" s="40" t="str">
        <f t="shared" si="5"/>
        <v>BVNT da nhan duoc 6000000d tien phi bao hiem cua QK. Cam on QK da tin tuong va dong hanh cung BVNT trong suot thoi gian qua.</v>
      </c>
    </row>
    <row r="70" spans="1:28" ht="12.75" customHeight="1">
      <c r="A70" s="41">
        <v>62</v>
      </c>
      <c r="B70" s="42" t="s">
        <v>82</v>
      </c>
      <c r="C70" s="42" t="s">
        <v>98</v>
      </c>
      <c r="D70" s="42" t="s">
        <v>78</v>
      </c>
      <c r="E70" s="42" t="s">
        <v>587</v>
      </c>
      <c r="F70" s="42" t="s">
        <v>588</v>
      </c>
      <c r="G70" s="42" t="s">
        <v>82</v>
      </c>
      <c r="H70" s="42" t="s">
        <v>98</v>
      </c>
      <c r="I70" s="42" t="s">
        <v>78</v>
      </c>
      <c r="J70" s="42" t="s">
        <v>587</v>
      </c>
      <c r="K70" s="42" t="s">
        <v>588</v>
      </c>
      <c r="L70" s="42" t="s">
        <v>102</v>
      </c>
      <c r="M70" s="42" t="s">
        <v>589</v>
      </c>
      <c r="N70" s="42" t="s">
        <v>590</v>
      </c>
      <c r="O70" s="42" t="s">
        <v>591</v>
      </c>
      <c r="P70" s="42" t="s">
        <v>592</v>
      </c>
      <c r="Q70" s="43">
        <v>11998400</v>
      </c>
      <c r="R70" s="42" t="s">
        <v>186</v>
      </c>
      <c r="S70" s="42" t="s">
        <v>327</v>
      </c>
      <c r="T70" s="42" t="s">
        <v>593</v>
      </c>
      <c r="U70" s="42" t="s">
        <v>208</v>
      </c>
      <c r="V70" s="46" t="str">
        <f t="shared" si="11"/>
        <v>25</v>
      </c>
      <c r="W70" s="46" t="str">
        <f t="shared" si="1"/>
        <v>4</v>
      </c>
      <c r="X70" s="46" t="str">
        <f t="shared" si="2"/>
        <v>05701800022937254</v>
      </c>
      <c r="Y70" s="48">
        <f t="shared" si="3"/>
        <v>11998400</v>
      </c>
      <c r="Z70" s="46" t="str">
        <f t="shared" si="4"/>
        <v>AC/018P-0349474</v>
      </c>
      <c r="AA70" s="50" t="str">
        <f>VLOOKUP(X70,TDTP!$AH$5:$AN$1422,7,0)</f>
        <v>0968516283</v>
      </c>
      <c r="AB70" s="40" t="str">
        <f t="shared" si="5"/>
        <v>BVNT da nhan duoc 11998400d tien phi bao hiem cua QK. Cam on QK da tin tuong va dong hanh cung BVNT trong suot thoi gian qua.</v>
      </c>
    </row>
    <row r="71" spans="1:28" ht="12.75" customHeight="1">
      <c r="A71" s="41">
        <v>63</v>
      </c>
      <c r="B71" s="42" t="s">
        <v>82</v>
      </c>
      <c r="C71" s="42" t="s">
        <v>98</v>
      </c>
      <c r="D71" s="42" t="s">
        <v>78</v>
      </c>
      <c r="E71" s="42" t="s">
        <v>587</v>
      </c>
      <c r="F71" s="42" t="s">
        <v>588</v>
      </c>
      <c r="G71" s="42" t="s">
        <v>82</v>
      </c>
      <c r="H71" s="42" t="s">
        <v>98</v>
      </c>
      <c r="I71" s="42" t="s">
        <v>78</v>
      </c>
      <c r="J71" s="42" t="s">
        <v>587</v>
      </c>
      <c r="K71" s="42" t="s">
        <v>588</v>
      </c>
      <c r="L71" s="42" t="s">
        <v>102</v>
      </c>
      <c r="M71" s="42" t="s">
        <v>594</v>
      </c>
      <c r="N71" s="42" t="s">
        <v>595</v>
      </c>
      <c r="O71" s="42" t="s">
        <v>596</v>
      </c>
      <c r="P71" s="42" t="s">
        <v>597</v>
      </c>
      <c r="Q71" s="43">
        <v>7995100</v>
      </c>
      <c r="R71" s="42" t="s">
        <v>186</v>
      </c>
      <c r="S71" s="42" t="s">
        <v>327</v>
      </c>
      <c r="T71" s="42" t="s">
        <v>593</v>
      </c>
      <c r="U71" s="42" t="s">
        <v>208</v>
      </c>
      <c r="V71" s="46" t="str">
        <f t="shared" si="11"/>
        <v>25</v>
      </c>
      <c r="W71" s="46" t="str">
        <f t="shared" si="1"/>
        <v>4</v>
      </c>
      <c r="X71" s="46" t="str">
        <f t="shared" si="2"/>
        <v>05701800023002254</v>
      </c>
      <c r="Y71" s="48">
        <f t="shared" si="3"/>
        <v>7995100</v>
      </c>
      <c r="Z71" s="46" t="str">
        <f t="shared" si="4"/>
        <v>AC/018P-0349475</v>
      </c>
      <c r="AA71" s="50" t="str">
        <f>VLOOKUP(X71,TDTP!$AH$5:$AN$1422,7,0)</f>
        <v/>
      </c>
      <c r="AB71" s="40" t="str">
        <f t="shared" si="5"/>
        <v>BVNT da nhan duoc 7995100d tien phi bao hiem cua QK. Cam on QK da tin tuong va dong hanh cung BVNT trong suot thoi gian qua.</v>
      </c>
    </row>
    <row r="72" spans="1:28" ht="12.75" customHeight="1">
      <c r="A72" s="41">
        <v>64</v>
      </c>
      <c r="B72" s="42" t="s">
        <v>82</v>
      </c>
      <c r="C72" s="42" t="s">
        <v>98</v>
      </c>
      <c r="D72" s="42" t="s">
        <v>76</v>
      </c>
      <c r="E72" s="42" t="s">
        <v>237</v>
      </c>
      <c r="F72" s="42" t="s">
        <v>238</v>
      </c>
      <c r="G72" s="42" t="s">
        <v>82</v>
      </c>
      <c r="H72" s="42" t="s">
        <v>98</v>
      </c>
      <c r="I72" s="42" t="s">
        <v>76</v>
      </c>
      <c r="J72" s="42" t="s">
        <v>237</v>
      </c>
      <c r="K72" s="42" t="s">
        <v>238</v>
      </c>
      <c r="L72" s="42" t="s">
        <v>102</v>
      </c>
      <c r="M72" s="42" t="s">
        <v>603</v>
      </c>
      <c r="N72" s="42" t="s">
        <v>604</v>
      </c>
      <c r="O72" s="42" t="s">
        <v>605</v>
      </c>
      <c r="P72" s="42" t="s">
        <v>606</v>
      </c>
      <c r="Q72" s="43">
        <v>12000000</v>
      </c>
      <c r="R72" s="42" t="s">
        <v>162</v>
      </c>
      <c r="S72" s="42" t="s">
        <v>607</v>
      </c>
      <c r="T72" s="42" t="s">
        <v>163</v>
      </c>
      <c r="U72" s="42" t="s">
        <v>109</v>
      </c>
      <c r="V72" s="46" t="str">
        <f t="shared" si="11"/>
        <v>17</v>
      </c>
      <c r="W72" s="46" t="str">
        <f t="shared" si="1"/>
        <v>4</v>
      </c>
      <c r="X72" s="46" t="str">
        <f t="shared" si="2"/>
        <v>569224099174</v>
      </c>
      <c r="Y72" s="48">
        <f t="shared" si="3"/>
        <v>12000000</v>
      </c>
      <c r="Z72" s="46" t="str">
        <f t="shared" si="4"/>
        <v>AC/018P-0349484</v>
      </c>
      <c r="AA72" s="50" t="str">
        <f>VLOOKUP(X72,TDTP!$AH$5:$AN$1422,7,0)</f>
        <v>0912092980</v>
      </c>
      <c r="AB72" s="40" t="str">
        <f t="shared" si="5"/>
        <v>BVNT da nhan duoc 12000000d tien phi bao hiem cua QK. Cam on QK da tin tuong va dong hanh cung BVNT trong suot thoi gian qua.</v>
      </c>
    </row>
    <row r="73" spans="1:28" ht="12.75" customHeight="1">
      <c r="A73" s="41">
        <v>65</v>
      </c>
      <c r="B73" s="42" t="s">
        <v>82</v>
      </c>
      <c r="C73" s="42" t="s">
        <v>98</v>
      </c>
      <c r="D73" s="42" t="s">
        <v>76</v>
      </c>
      <c r="E73" s="42" t="s">
        <v>237</v>
      </c>
      <c r="F73" s="42" t="s">
        <v>238</v>
      </c>
      <c r="G73" s="42" t="s">
        <v>82</v>
      </c>
      <c r="H73" s="42" t="s">
        <v>98</v>
      </c>
      <c r="I73" s="42" t="s">
        <v>76</v>
      </c>
      <c r="J73" s="42" t="s">
        <v>237</v>
      </c>
      <c r="K73" s="42" t="s">
        <v>238</v>
      </c>
      <c r="L73" s="42" t="s">
        <v>102</v>
      </c>
      <c r="M73" s="42" t="s">
        <v>608</v>
      </c>
      <c r="N73" s="42" t="s">
        <v>609</v>
      </c>
      <c r="O73" s="42" t="s">
        <v>610</v>
      </c>
      <c r="P73" s="42" t="s">
        <v>611</v>
      </c>
      <c r="Q73" s="43">
        <v>12110000</v>
      </c>
      <c r="R73" s="42" t="s">
        <v>409</v>
      </c>
      <c r="S73" s="42" t="s">
        <v>410</v>
      </c>
      <c r="T73" s="42" t="s">
        <v>136</v>
      </c>
      <c r="U73" s="42" t="s">
        <v>195</v>
      </c>
      <c r="V73" s="46" t="str">
        <f t="shared" si="11"/>
        <v>24</v>
      </c>
      <c r="W73" s="46" t="str">
        <f t="shared" si="1"/>
        <v>4</v>
      </c>
      <c r="X73" s="46" t="str">
        <f t="shared" si="2"/>
        <v>05708700001086244</v>
      </c>
      <c r="Y73" s="48">
        <f t="shared" si="3"/>
        <v>12110000</v>
      </c>
      <c r="Z73" s="46" t="str">
        <f t="shared" si="4"/>
        <v>AC/018P-0349487</v>
      </c>
      <c r="AA73" s="50" t="str">
        <f>VLOOKUP(X73,TDTP!$AH$5:$AN$1422,7,0)</f>
        <v>0904087567</v>
      </c>
      <c r="AB73" s="40" t="str">
        <f t="shared" si="5"/>
        <v>BVNT da nhan duoc 12110000d tien phi bao hiem cua QK. Cam on QK da tin tuong va dong hanh cung BVNT trong suot thoi gian qua.</v>
      </c>
    </row>
    <row r="74" spans="1:28" ht="12.75" customHeight="1">
      <c r="A74" s="41">
        <v>66</v>
      </c>
      <c r="B74" s="42" t="s">
        <v>82</v>
      </c>
      <c r="C74" s="42" t="s">
        <v>98</v>
      </c>
      <c r="D74" s="8"/>
      <c r="E74" s="42" t="s">
        <v>615</v>
      </c>
      <c r="F74" s="42" t="s">
        <v>616</v>
      </c>
      <c r="G74" s="42" t="s">
        <v>82</v>
      </c>
      <c r="H74" s="42" t="s">
        <v>98</v>
      </c>
      <c r="I74" s="8"/>
      <c r="J74" s="42" t="s">
        <v>615</v>
      </c>
      <c r="K74" s="42" t="s">
        <v>616</v>
      </c>
      <c r="L74" s="42" t="s">
        <v>102</v>
      </c>
      <c r="M74" s="42" t="s">
        <v>619</v>
      </c>
      <c r="N74" s="42" t="s">
        <v>620</v>
      </c>
      <c r="O74" s="42" t="s">
        <v>621</v>
      </c>
      <c r="P74" s="42" t="s">
        <v>622</v>
      </c>
      <c r="Q74" s="43">
        <v>6194532</v>
      </c>
      <c r="R74" s="42" t="s">
        <v>623</v>
      </c>
      <c r="S74" s="42" t="s">
        <v>624</v>
      </c>
      <c r="T74" s="42" t="s">
        <v>153</v>
      </c>
      <c r="U74" s="42" t="s">
        <v>109</v>
      </c>
      <c r="V74" s="46" t="str">
        <f t="shared" si="11"/>
        <v>13</v>
      </c>
      <c r="W74" s="46" t="str">
        <f t="shared" si="1"/>
        <v>4</v>
      </c>
      <c r="X74" s="46" t="str">
        <f t="shared" si="2"/>
        <v>568563528134</v>
      </c>
      <c r="Y74" s="48">
        <f t="shared" si="3"/>
        <v>6194532</v>
      </c>
      <c r="Z74" s="46" t="str">
        <f t="shared" si="4"/>
        <v>AC/018P-0349504</v>
      </c>
      <c r="AA74" s="50" t="str">
        <f>VLOOKUP(X74,TDTP!$AH$5:$AN$1422,7,0)</f>
        <v>0976502966</v>
      </c>
      <c r="AB74" s="40" t="str">
        <f t="shared" si="5"/>
        <v>BVNT da nhan duoc 6194532d tien phi bao hiem cua QK. Cam on QK da tin tuong va dong hanh cung BVNT trong suot thoi gian qua.</v>
      </c>
    </row>
    <row r="75" spans="1:28" ht="12.75" customHeight="1">
      <c r="A75" s="41">
        <v>67</v>
      </c>
      <c r="B75" s="42" t="s">
        <v>82</v>
      </c>
      <c r="C75" s="42" t="s">
        <v>98</v>
      </c>
      <c r="D75" s="8"/>
      <c r="E75" s="42" t="s">
        <v>625</v>
      </c>
      <c r="F75" s="42" t="s">
        <v>626</v>
      </c>
      <c r="G75" s="42" t="s">
        <v>82</v>
      </c>
      <c r="H75" s="42" t="s">
        <v>98</v>
      </c>
      <c r="I75" s="8"/>
      <c r="J75" s="42" t="s">
        <v>625</v>
      </c>
      <c r="K75" s="42" t="s">
        <v>626</v>
      </c>
      <c r="L75" s="42" t="s">
        <v>102</v>
      </c>
      <c r="M75" s="42" t="s">
        <v>627</v>
      </c>
      <c r="N75" s="42" t="s">
        <v>628</v>
      </c>
      <c r="O75" s="42" t="s">
        <v>629</v>
      </c>
      <c r="P75" s="42" t="s">
        <v>630</v>
      </c>
      <c r="Q75" s="43">
        <v>1793623</v>
      </c>
      <c r="R75" s="42" t="s">
        <v>371</v>
      </c>
      <c r="S75" s="42" t="s">
        <v>372</v>
      </c>
      <c r="T75" s="42" t="s">
        <v>208</v>
      </c>
      <c r="U75" s="42" t="s">
        <v>195</v>
      </c>
      <c r="V75" s="46" t="str">
        <f t="shared" ref="V75:V76" si="12">RIGHT(LEFT(R75,2),1)</f>
        <v>1</v>
      </c>
      <c r="W75" s="46" t="str">
        <f t="shared" si="1"/>
        <v>4</v>
      </c>
      <c r="X75" s="46" t="str">
        <f t="shared" si="2"/>
        <v>56837305314</v>
      </c>
      <c r="Y75" s="48">
        <f t="shared" si="3"/>
        <v>1793623</v>
      </c>
      <c r="Z75" s="46" t="str">
        <f t="shared" si="4"/>
        <v>AC/018P-0349512</v>
      </c>
      <c r="AA75" s="50" t="str">
        <f>VLOOKUP(X75,TDTP!$AH$5:$AN$1422,7,0)</f>
        <v>0982949562</v>
      </c>
      <c r="AB75" s="40" t="str">
        <f t="shared" si="5"/>
        <v>BVNT da nhan duoc 1793623d tien phi bao hiem cua QK. Cam on QK da tin tuong va dong hanh cung BVNT trong suot thoi gian qua.</v>
      </c>
    </row>
    <row r="76" spans="1:28" ht="12.75" customHeight="1">
      <c r="A76" s="41">
        <v>68</v>
      </c>
      <c r="B76" s="42" t="s">
        <v>82</v>
      </c>
      <c r="C76" s="42" t="s">
        <v>98</v>
      </c>
      <c r="D76" s="8"/>
      <c r="E76" s="42" t="s">
        <v>625</v>
      </c>
      <c r="F76" s="42" t="s">
        <v>626</v>
      </c>
      <c r="G76" s="42" t="s">
        <v>82</v>
      </c>
      <c r="H76" s="42" t="s">
        <v>98</v>
      </c>
      <c r="I76" s="8"/>
      <c r="J76" s="42" t="s">
        <v>625</v>
      </c>
      <c r="K76" s="42" t="s">
        <v>626</v>
      </c>
      <c r="L76" s="42" t="s">
        <v>102</v>
      </c>
      <c r="M76" s="42" t="s">
        <v>632</v>
      </c>
      <c r="N76" s="42" t="s">
        <v>633</v>
      </c>
      <c r="O76" s="42" t="s">
        <v>634</v>
      </c>
      <c r="P76" s="42" t="s">
        <v>635</v>
      </c>
      <c r="Q76" s="43">
        <v>5198900</v>
      </c>
      <c r="R76" s="42" t="s">
        <v>636</v>
      </c>
      <c r="S76" s="42" t="s">
        <v>637</v>
      </c>
      <c r="T76" s="42" t="s">
        <v>263</v>
      </c>
      <c r="U76" s="42" t="s">
        <v>109</v>
      </c>
      <c r="V76" s="46" t="str">
        <f t="shared" si="12"/>
        <v>9</v>
      </c>
      <c r="W76" s="46" t="str">
        <f t="shared" si="1"/>
        <v>4</v>
      </c>
      <c r="X76" s="46" t="str">
        <f t="shared" si="2"/>
        <v>0390180000228794</v>
      </c>
      <c r="Y76" s="48">
        <f t="shared" si="3"/>
        <v>5198900</v>
      </c>
      <c r="Z76" s="46" t="str">
        <f t="shared" si="4"/>
        <v>AC/018P-0349526</v>
      </c>
      <c r="AA76" s="50" t="str">
        <f>VLOOKUP(X76,TDTP!$AH$5:$AN$1422,7,0)</f>
        <v/>
      </c>
      <c r="AB76" s="40" t="str">
        <f t="shared" si="5"/>
        <v>BVNT da nhan duoc 5198900d tien phi bao hiem cua QK. Cam on QK da tin tuong va dong hanh cung BVNT trong suot thoi gian qua.</v>
      </c>
    </row>
    <row r="77" spans="1:28" ht="12.75" customHeight="1">
      <c r="A77" s="41">
        <v>69</v>
      </c>
      <c r="B77" s="42" t="s">
        <v>82</v>
      </c>
      <c r="C77" s="42" t="s">
        <v>98</v>
      </c>
      <c r="D77" s="8"/>
      <c r="E77" s="42" t="s">
        <v>625</v>
      </c>
      <c r="F77" s="42" t="s">
        <v>626</v>
      </c>
      <c r="G77" s="42" t="s">
        <v>82</v>
      </c>
      <c r="H77" s="42" t="s">
        <v>98</v>
      </c>
      <c r="I77" s="8"/>
      <c r="J77" s="42" t="s">
        <v>625</v>
      </c>
      <c r="K77" s="42" t="s">
        <v>626</v>
      </c>
      <c r="L77" s="42" t="s">
        <v>102</v>
      </c>
      <c r="M77" s="42" t="s">
        <v>638</v>
      </c>
      <c r="N77" s="42" t="s">
        <v>639</v>
      </c>
      <c r="O77" s="42" t="s">
        <v>640</v>
      </c>
      <c r="P77" s="42" t="s">
        <v>641</v>
      </c>
      <c r="Q77" s="43">
        <v>1500000</v>
      </c>
      <c r="R77" s="42" t="s">
        <v>642</v>
      </c>
      <c r="S77" s="42" t="s">
        <v>643</v>
      </c>
      <c r="T77" s="42" t="s">
        <v>109</v>
      </c>
      <c r="U77" s="42" t="s">
        <v>195</v>
      </c>
      <c r="V77" s="46" t="str">
        <f t="shared" ref="V77:V79" si="13">RIGHT(LEFT(R77,2),2)</f>
        <v>10</v>
      </c>
      <c r="W77" s="46" t="str">
        <f t="shared" si="1"/>
        <v>4</v>
      </c>
      <c r="X77" s="46" t="str">
        <f t="shared" si="2"/>
        <v>568124017104</v>
      </c>
      <c r="Y77" s="48">
        <f t="shared" si="3"/>
        <v>1500000</v>
      </c>
      <c r="Z77" s="46" t="str">
        <f t="shared" si="4"/>
        <v>AC/018P-0349531</v>
      </c>
      <c r="AA77" s="50" t="str">
        <f>VLOOKUP(X77,TDTP!$AH$5:$AN$1422,7,0)</f>
        <v>0912900128</v>
      </c>
      <c r="AB77" s="40" t="str">
        <f t="shared" si="5"/>
        <v>BVNT da nhan duoc 1500000d tien phi bao hiem cua QK. Cam on QK da tin tuong va dong hanh cung BVNT trong suot thoi gian qua.</v>
      </c>
    </row>
    <row r="78" spans="1:28" ht="12.75" customHeight="1">
      <c r="A78" s="41">
        <v>70</v>
      </c>
      <c r="B78" s="42" t="s">
        <v>82</v>
      </c>
      <c r="C78" s="42" t="s">
        <v>98</v>
      </c>
      <c r="D78" s="8"/>
      <c r="E78" s="42" t="s">
        <v>625</v>
      </c>
      <c r="F78" s="42" t="s">
        <v>626</v>
      </c>
      <c r="G78" s="42" t="s">
        <v>82</v>
      </c>
      <c r="H78" s="42" t="s">
        <v>98</v>
      </c>
      <c r="I78" s="8"/>
      <c r="J78" s="42" t="s">
        <v>625</v>
      </c>
      <c r="K78" s="42" t="s">
        <v>626</v>
      </c>
      <c r="L78" s="42" t="s">
        <v>102</v>
      </c>
      <c r="M78" s="42" t="s">
        <v>646</v>
      </c>
      <c r="N78" s="42" t="s">
        <v>647</v>
      </c>
      <c r="O78" s="42" t="s">
        <v>648</v>
      </c>
      <c r="P78" s="42" t="s">
        <v>649</v>
      </c>
      <c r="Q78" s="43">
        <v>5000000</v>
      </c>
      <c r="R78" s="42" t="s">
        <v>172</v>
      </c>
      <c r="S78" s="42" t="s">
        <v>650</v>
      </c>
      <c r="T78" s="42" t="s">
        <v>471</v>
      </c>
      <c r="U78" s="42" t="s">
        <v>109</v>
      </c>
      <c r="V78" s="46" t="str">
        <f t="shared" si="13"/>
        <v>16</v>
      </c>
      <c r="W78" s="46" t="str">
        <f t="shared" si="1"/>
        <v>4</v>
      </c>
      <c r="X78" s="46" t="str">
        <f t="shared" si="2"/>
        <v>568227062164</v>
      </c>
      <c r="Y78" s="48">
        <f t="shared" si="3"/>
        <v>5000000</v>
      </c>
      <c r="Z78" s="46" t="str">
        <f t="shared" si="4"/>
        <v>AC/018P-0349539</v>
      </c>
      <c r="AA78" s="50" t="str">
        <f>VLOOKUP(X78,TDTP!$AH$5:$AN$1422,7,0)</f>
        <v>0975701530</v>
      </c>
      <c r="AB78" s="40" t="str">
        <f t="shared" si="5"/>
        <v>BVNT da nhan duoc 5000000d tien phi bao hiem cua QK. Cam on QK da tin tuong va dong hanh cung BVNT trong suot thoi gian qua.</v>
      </c>
    </row>
    <row r="79" spans="1:28" ht="12.75" customHeight="1">
      <c r="A79" s="41">
        <v>71</v>
      </c>
      <c r="B79" s="42" t="s">
        <v>82</v>
      </c>
      <c r="C79" s="42" t="s">
        <v>98</v>
      </c>
      <c r="D79" s="8"/>
      <c r="E79" s="42" t="s">
        <v>625</v>
      </c>
      <c r="F79" s="42" t="s">
        <v>626</v>
      </c>
      <c r="G79" s="42" t="s">
        <v>82</v>
      </c>
      <c r="H79" s="42" t="s">
        <v>98</v>
      </c>
      <c r="I79" s="8"/>
      <c r="J79" s="42" t="s">
        <v>625</v>
      </c>
      <c r="K79" s="42" t="s">
        <v>626</v>
      </c>
      <c r="L79" s="42" t="s">
        <v>102</v>
      </c>
      <c r="M79" s="42" t="s">
        <v>651</v>
      </c>
      <c r="N79" s="42" t="s">
        <v>652</v>
      </c>
      <c r="O79" s="42" t="s">
        <v>653</v>
      </c>
      <c r="P79" s="42" t="s">
        <v>654</v>
      </c>
      <c r="Q79" s="43">
        <v>2999446</v>
      </c>
      <c r="R79" s="42" t="s">
        <v>432</v>
      </c>
      <c r="S79" s="42" t="s">
        <v>433</v>
      </c>
      <c r="T79" s="42" t="s">
        <v>471</v>
      </c>
      <c r="U79" s="42" t="s">
        <v>109</v>
      </c>
      <c r="V79" s="46" t="str">
        <f t="shared" si="13"/>
        <v>29</v>
      </c>
      <c r="W79" s="46" t="str">
        <f t="shared" si="1"/>
        <v>4</v>
      </c>
      <c r="X79" s="46" t="str">
        <f t="shared" si="2"/>
        <v>568943158294</v>
      </c>
      <c r="Y79" s="48">
        <f t="shared" si="3"/>
        <v>2999446</v>
      </c>
      <c r="Z79" s="46" t="str">
        <f t="shared" si="4"/>
        <v>AC/018P-0349592</v>
      </c>
      <c r="AA79" s="50" t="str">
        <f>VLOOKUP(X79,TDTP!$AH$5:$AN$1422,7,0)</f>
        <v>0989998388</v>
      </c>
      <c r="AB79" s="40" t="str">
        <f t="shared" si="5"/>
        <v>BVNT da nhan duoc 2999446d tien phi bao hiem cua QK. Cam on QK da tin tuong va dong hanh cung BVNT trong suot thoi gian qua.</v>
      </c>
    </row>
    <row r="80" spans="1:28" ht="12.75" customHeight="1">
      <c r="A80" s="41">
        <v>72</v>
      </c>
      <c r="B80" s="42" t="s">
        <v>82</v>
      </c>
      <c r="C80" s="42" t="s">
        <v>98</v>
      </c>
      <c r="D80" s="8"/>
      <c r="E80" s="42" t="s">
        <v>122</v>
      </c>
      <c r="F80" s="42" t="s">
        <v>661</v>
      </c>
      <c r="G80" s="42" t="s">
        <v>82</v>
      </c>
      <c r="H80" s="42" t="s">
        <v>98</v>
      </c>
      <c r="I80" s="8"/>
      <c r="J80" s="42" t="s">
        <v>122</v>
      </c>
      <c r="K80" s="42" t="s">
        <v>661</v>
      </c>
      <c r="L80" s="42" t="s">
        <v>102</v>
      </c>
      <c r="M80" s="42" t="s">
        <v>662</v>
      </c>
      <c r="N80" s="42" t="s">
        <v>663</v>
      </c>
      <c r="O80" s="42" t="s">
        <v>664</v>
      </c>
      <c r="P80" s="42" t="s">
        <v>665</v>
      </c>
      <c r="Q80" s="43">
        <v>6580600</v>
      </c>
      <c r="R80" s="42" t="s">
        <v>194</v>
      </c>
      <c r="S80" s="42" t="s">
        <v>666</v>
      </c>
      <c r="T80" s="42" t="s">
        <v>263</v>
      </c>
      <c r="U80" s="42" t="s">
        <v>195</v>
      </c>
      <c r="V80" s="46" t="str">
        <f t="shared" ref="V80:V81" si="14">RIGHT(LEFT(R80,2),1)</f>
        <v>2</v>
      </c>
      <c r="W80" s="46" t="str">
        <f t="shared" si="1"/>
        <v>4</v>
      </c>
      <c r="X80" s="46" t="str">
        <f t="shared" si="2"/>
        <v>0570870000098024</v>
      </c>
      <c r="Y80" s="48">
        <f t="shared" si="3"/>
        <v>6580600</v>
      </c>
      <c r="Z80" s="46" t="str">
        <f t="shared" si="4"/>
        <v>AC/018P-0349595</v>
      </c>
      <c r="AA80" s="50" t="str">
        <f>VLOOKUP(X80,TDTP!$AH$5:$AN$1422,7,0)</f>
        <v>0965645622</v>
      </c>
      <c r="AB80" s="40" t="str">
        <f t="shared" si="5"/>
        <v>BVNT da nhan duoc 6580600d tien phi bao hiem cua QK. Cam on QK da tin tuong va dong hanh cung BVNT trong suot thoi gian qua.</v>
      </c>
    </row>
    <row r="81" spans="1:28" ht="12.75" customHeight="1">
      <c r="A81" s="41">
        <v>73</v>
      </c>
      <c r="B81" s="42" t="s">
        <v>82</v>
      </c>
      <c r="C81" s="42" t="s">
        <v>98</v>
      </c>
      <c r="D81" s="8"/>
      <c r="E81" s="42" t="s">
        <v>122</v>
      </c>
      <c r="F81" s="42" t="s">
        <v>661</v>
      </c>
      <c r="G81" s="42" t="s">
        <v>82</v>
      </c>
      <c r="H81" s="42" t="s">
        <v>98</v>
      </c>
      <c r="I81" s="8"/>
      <c r="J81" s="42" t="s">
        <v>122</v>
      </c>
      <c r="K81" s="42" t="s">
        <v>661</v>
      </c>
      <c r="L81" s="42" t="s">
        <v>102</v>
      </c>
      <c r="M81" s="42" t="s">
        <v>667</v>
      </c>
      <c r="N81" s="42" t="s">
        <v>668</v>
      </c>
      <c r="O81" s="42" t="s">
        <v>669</v>
      </c>
      <c r="P81" s="42" t="s">
        <v>670</v>
      </c>
      <c r="Q81" s="43">
        <v>3000000</v>
      </c>
      <c r="R81" s="42" t="s">
        <v>671</v>
      </c>
      <c r="S81" s="42" t="s">
        <v>672</v>
      </c>
      <c r="T81" s="42" t="s">
        <v>471</v>
      </c>
      <c r="U81" s="42" t="s">
        <v>109</v>
      </c>
      <c r="V81" s="46" t="str">
        <f t="shared" si="14"/>
        <v>4</v>
      </c>
      <c r="W81" s="46" t="str">
        <f t="shared" si="1"/>
        <v>4</v>
      </c>
      <c r="X81" s="46" t="str">
        <f t="shared" si="2"/>
        <v>56900154144</v>
      </c>
      <c r="Y81" s="48">
        <f t="shared" si="3"/>
        <v>3000000</v>
      </c>
      <c r="Z81" s="46" t="str">
        <f t="shared" si="4"/>
        <v>AC/018P-0349598</v>
      </c>
      <c r="AA81" s="50" t="str">
        <f>VLOOKUP(X81,TDTP!$AH$5:$AN$1422,7,0)</f>
        <v>0973431715</v>
      </c>
      <c r="AB81" s="40" t="str">
        <f t="shared" si="5"/>
        <v>BVNT da nhan duoc 3000000d tien phi bao hiem cua QK. Cam on QK da tin tuong va dong hanh cung BVNT trong suot thoi gian qua.</v>
      </c>
    </row>
    <row r="82" spans="1:28" ht="12.75" customHeight="1">
      <c r="A82" s="41">
        <v>74</v>
      </c>
      <c r="B82" s="42" t="s">
        <v>82</v>
      </c>
      <c r="C82" s="42" t="s">
        <v>98</v>
      </c>
      <c r="D82" s="8"/>
      <c r="E82" s="42" t="s">
        <v>122</v>
      </c>
      <c r="F82" s="42" t="s">
        <v>661</v>
      </c>
      <c r="G82" s="42" t="s">
        <v>82</v>
      </c>
      <c r="H82" s="42" t="s">
        <v>98</v>
      </c>
      <c r="I82" s="8"/>
      <c r="J82" s="42" t="s">
        <v>122</v>
      </c>
      <c r="K82" s="42" t="s">
        <v>661</v>
      </c>
      <c r="L82" s="42" t="s">
        <v>102</v>
      </c>
      <c r="M82" s="42" t="s">
        <v>674</v>
      </c>
      <c r="N82" s="42" t="s">
        <v>676</v>
      </c>
      <c r="O82" s="42" t="s">
        <v>677</v>
      </c>
      <c r="P82" s="42" t="s">
        <v>678</v>
      </c>
      <c r="Q82" s="43">
        <v>1000000</v>
      </c>
      <c r="R82" s="42" t="s">
        <v>432</v>
      </c>
      <c r="S82" s="42" t="s">
        <v>433</v>
      </c>
      <c r="T82" s="42" t="s">
        <v>433</v>
      </c>
      <c r="U82" s="42" t="s">
        <v>109</v>
      </c>
      <c r="V82" s="46" t="str">
        <f t="shared" ref="V82:V84" si="15">RIGHT(LEFT(R82,2),2)</f>
        <v>29</v>
      </c>
      <c r="W82" s="46" t="str">
        <f t="shared" si="1"/>
        <v>4</v>
      </c>
      <c r="X82" s="46" t="str">
        <f t="shared" si="2"/>
        <v>569190293294</v>
      </c>
      <c r="Y82" s="48">
        <f t="shared" si="3"/>
        <v>1000000</v>
      </c>
      <c r="Z82" s="46" t="str">
        <f t="shared" si="4"/>
        <v>AC/018P-0349600</v>
      </c>
      <c r="AA82" s="50" t="str">
        <f>VLOOKUP(X82,TDTP!$AH$5:$AN$1422,7,0)</f>
        <v>08886631680915049210</v>
      </c>
      <c r="AB82" s="40" t="str">
        <f t="shared" si="5"/>
        <v>BVNT da nhan duoc 1000000d tien phi bao hiem cua QK. Cam on QK da tin tuong va dong hanh cung BVNT trong suot thoi gian qua.</v>
      </c>
    </row>
    <row r="83" spans="1:28" ht="12.75" customHeight="1">
      <c r="A83" s="41">
        <v>75</v>
      </c>
      <c r="B83" s="42" t="s">
        <v>82</v>
      </c>
      <c r="C83" s="42" t="s">
        <v>98</v>
      </c>
      <c r="D83" s="8"/>
      <c r="E83" s="42" t="s">
        <v>679</v>
      </c>
      <c r="F83" s="42" t="s">
        <v>680</v>
      </c>
      <c r="G83" s="42" t="s">
        <v>82</v>
      </c>
      <c r="H83" s="42" t="s">
        <v>98</v>
      </c>
      <c r="I83" s="8"/>
      <c r="J83" s="42" t="s">
        <v>679</v>
      </c>
      <c r="K83" s="42" t="s">
        <v>680</v>
      </c>
      <c r="L83" s="42" t="s">
        <v>102</v>
      </c>
      <c r="M83" s="42" t="s">
        <v>681</v>
      </c>
      <c r="N83" s="42" t="s">
        <v>682</v>
      </c>
      <c r="O83" s="42" t="s">
        <v>683</v>
      </c>
      <c r="P83" s="42" t="s">
        <v>684</v>
      </c>
      <c r="Q83" s="43">
        <v>3000000</v>
      </c>
      <c r="R83" s="42" t="s">
        <v>289</v>
      </c>
      <c r="S83" s="42" t="s">
        <v>685</v>
      </c>
      <c r="T83" s="42" t="s">
        <v>125</v>
      </c>
      <c r="U83" s="42" t="s">
        <v>593</v>
      </c>
      <c r="V83" s="46" t="str">
        <f t="shared" si="15"/>
        <v>30</v>
      </c>
      <c r="W83" s="46" t="str">
        <f t="shared" si="1"/>
        <v>4</v>
      </c>
      <c r="X83" s="46" t="str">
        <f t="shared" si="2"/>
        <v>569352179304</v>
      </c>
      <c r="Y83" s="48">
        <f t="shared" si="3"/>
        <v>3000000</v>
      </c>
      <c r="Z83" s="46" t="str">
        <f t="shared" si="4"/>
        <v>AC/018P-0349642</v>
      </c>
      <c r="AA83" s="50" t="str">
        <f>VLOOKUP(X83,TDTP!$AH$5:$AN$1422,7,0)</f>
        <v>0353036991</v>
      </c>
      <c r="AB83" s="40" t="str">
        <f t="shared" si="5"/>
        <v>BVNT da nhan duoc 3000000d tien phi bao hiem cua QK. Cam on QK da tin tuong va dong hanh cung BVNT trong suot thoi gian qua.</v>
      </c>
    </row>
    <row r="84" spans="1:28" ht="12.75" customHeight="1">
      <c r="A84" s="41">
        <v>76</v>
      </c>
      <c r="B84" s="42" t="s">
        <v>82</v>
      </c>
      <c r="C84" s="42" t="s">
        <v>98</v>
      </c>
      <c r="D84" s="8"/>
      <c r="E84" s="42" t="s">
        <v>686</v>
      </c>
      <c r="F84" s="42" t="s">
        <v>687</v>
      </c>
      <c r="G84" s="42" t="s">
        <v>82</v>
      </c>
      <c r="H84" s="42" t="s">
        <v>98</v>
      </c>
      <c r="I84" s="8"/>
      <c r="J84" s="42" t="s">
        <v>686</v>
      </c>
      <c r="K84" s="42" t="s">
        <v>687</v>
      </c>
      <c r="L84" s="42" t="s">
        <v>102</v>
      </c>
      <c r="M84" s="42" t="s">
        <v>691</v>
      </c>
      <c r="N84" s="42" t="s">
        <v>692</v>
      </c>
      <c r="O84" s="42" t="s">
        <v>694</v>
      </c>
      <c r="P84" s="42" t="s">
        <v>695</v>
      </c>
      <c r="Q84" s="43">
        <v>1247700</v>
      </c>
      <c r="R84" s="42" t="s">
        <v>289</v>
      </c>
      <c r="S84" s="42" t="s">
        <v>290</v>
      </c>
      <c r="T84" s="42" t="s">
        <v>263</v>
      </c>
      <c r="U84" s="42" t="s">
        <v>145</v>
      </c>
      <c r="V84" s="46" t="str">
        <f t="shared" si="15"/>
        <v>30</v>
      </c>
      <c r="W84" s="46" t="str">
        <f t="shared" si="1"/>
        <v>4</v>
      </c>
      <c r="X84" s="46" t="str">
        <f t="shared" si="2"/>
        <v>05701800025143304</v>
      </c>
      <c r="Y84" s="48">
        <f t="shared" si="3"/>
        <v>1247700</v>
      </c>
      <c r="Z84" s="46" t="str">
        <f t="shared" si="4"/>
        <v>AC/018P-0349681</v>
      </c>
      <c r="AA84" s="50" t="str">
        <f>VLOOKUP(X84,TDTP!$AH$5:$AN$1422,7,0)</f>
        <v>03939303570393930357</v>
      </c>
      <c r="AB84" s="40" t="str">
        <f t="shared" si="5"/>
        <v>BVNT da nhan duoc 1247700d tien phi bao hiem cua QK. Cam on QK da tin tuong va dong hanh cung BVNT trong suot thoi gian qua.</v>
      </c>
    </row>
    <row r="85" spans="1:28" ht="12.75" customHeight="1">
      <c r="A85" s="41">
        <v>77</v>
      </c>
      <c r="B85" s="42" t="s">
        <v>82</v>
      </c>
      <c r="C85" s="42" t="s">
        <v>98</v>
      </c>
      <c r="D85" s="8"/>
      <c r="E85" s="42" t="s">
        <v>697</v>
      </c>
      <c r="F85" s="42" t="s">
        <v>698</v>
      </c>
      <c r="G85" s="42" t="s">
        <v>82</v>
      </c>
      <c r="H85" s="42" t="s">
        <v>98</v>
      </c>
      <c r="I85" s="8"/>
      <c r="J85" s="42" t="s">
        <v>697</v>
      </c>
      <c r="K85" s="42" t="s">
        <v>698</v>
      </c>
      <c r="L85" s="42" t="s">
        <v>102</v>
      </c>
      <c r="M85" s="42" t="s">
        <v>699</v>
      </c>
      <c r="N85" s="42" t="s">
        <v>700</v>
      </c>
      <c r="O85" s="42" t="s">
        <v>701</v>
      </c>
      <c r="P85" s="42" t="s">
        <v>702</v>
      </c>
      <c r="Q85" s="43">
        <v>10090560</v>
      </c>
      <c r="R85" s="42" t="s">
        <v>195</v>
      </c>
      <c r="S85" s="42" t="s">
        <v>703</v>
      </c>
      <c r="T85" s="42" t="s">
        <v>704</v>
      </c>
      <c r="U85" s="42" t="s">
        <v>109</v>
      </c>
      <c r="V85" s="46" t="str">
        <f t="shared" ref="V85:V87" si="16">RIGHT(LEFT(R85,2),1)</f>
        <v>6</v>
      </c>
      <c r="W85" s="46" t="str">
        <f t="shared" si="1"/>
        <v>4</v>
      </c>
      <c r="X85" s="46" t="str">
        <f t="shared" si="2"/>
        <v>56856042064</v>
      </c>
      <c r="Y85" s="48">
        <f t="shared" si="3"/>
        <v>10090560</v>
      </c>
      <c r="Z85" s="46" t="str">
        <f t="shared" si="4"/>
        <v>AC/018P-0349688</v>
      </c>
      <c r="AA85" s="50" t="str">
        <f>VLOOKUP(X85,TDTP!$AH$5:$AN$1422,7,0)</f>
        <v>01213293365</v>
      </c>
      <c r="AB85" s="40" t="str">
        <f t="shared" si="5"/>
        <v>BVNT da nhan duoc 10090560d tien phi bao hiem cua QK. Cam on QK da tin tuong va dong hanh cung BVNT trong suot thoi gian qua.</v>
      </c>
    </row>
    <row r="86" spans="1:28" ht="12.75" customHeight="1">
      <c r="A86" s="41">
        <v>78</v>
      </c>
      <c r="B86" s="42" t="s">
        <v>82</v>
      </c>
      <c r="C86" s="42" t="s">
        <v>98</v>
      </c>
      <c r="D86" s="8"/>
      <c r="E86" s="42" t="s">
        <v>697</v>
      </c>
      <c r="F86" s="42" t="s">
        <v>698</v>
      </c>
      <c r="G86" s="42" t="s">
        <v>82</v>
      </c>
      <c r="H86" s="42" t="s">
        <v>98</v>
      </c>
      <c r="I86" s="8"/>
      <c r="J86" s="42" t="s">
        <v>697</v>
      </c>
      <c r="K86" s="42" t="s">
        <v>698</v>
      </c>
      <c r="L86" s="42" t="s">
        <v>102</v>
      </c>
      <c r="M86" s="42" t="s">
        <v>708</v>
      </c>
      <c r="N86" s="42" t="s">
        <v>709</v>
      </c>
      <c r="O86" s="42" t="s">
        <v>710</v>
      </c>
      <c r="P86" s="42" t="s">
        <v>711</v>
      </c>
      <c r="Q86" s="43">
        <v>5309240</v>
      </c>
      <c r="R86" s="42" t="s">
        <v>636</v>
      </c>
      <c r="S86" s="42" t="s">
        <v>712</v>
      </c>
      <c r="T86" s="42" t="s">
        <v>502</v>
      </c>
      <c r="U86" s="42" t="s">
        <v>195</v>
      </c>
      <c r="V86" s="46" t="str">
        <f t="shared" si="16"/>
        <v>9</v>
      </c>
      <c r="W86" s="46" t="str">
        <f t="shared" si="1"/>
        <v>4</v>
      </c>
      <c r="X86" s="46" t="str">
        <f t="shared" si="2"/>
        <v>56866303994</v>
      </c>
      <c r="Y86" s="48">
        <f t="shared" si="3"/>
        <v>5309240</v>
      </c>
      <c r="Z86" s="46" t="str">
        <f t="shared" si="4"/>
        <v>AC/018P-0349690</v>
      </c>
      <c r="AA86" s="50" t="str">
        <f>VLOOKUP(X86,TDTP!$AH$5:$AN$1422,7,0)</f>
        <v>0944551326</v>
      </c>
      <c r="AB86" s="40" t="str">
        <f t="shared" si="5"/>
        <v>BVNT da nhan duoc 5309240d tien phi bao hiem cua QK. Cam on QK da tin tuong va dong hanh cung BVNT trong suot thoi gian qua.</v>
      </c>
    </row>
    <row r="87" spans="1:28" ht="12.75" customHeight="1">
      <c r="A87" s="41">
        <v>79</v>
      </c>
      <c r="B87" s="42" t="s">
        <v>114</v>
      </c>
      <c r="C87" s="42" t="s">
        <v>115</v>
      </c>
      <c r="D87" s="42" t="s">
        <v>116</v>
      </c>
      <c r="E87" s="42" t="s">
        <v>713</v>
      </c>
      <c r="F87" s="42" t="s">
        <v>714</v>
      </c>
      <c r="G87" s="42" t="s">
        <v>114</v>
      </c>
      <c r="H87" s="42" t="s">
        <v>115</v>
      </c>
      <c r="I87" s="42" t="s">
        <v>116</v>
      </c>
      <c r="J87" s="42" t="s">
        <v>713</v>
      </c>
      <c r="K87" s="42" t="s">
        <v>714</v>
      </c>
      <c r="L87" s="42" t="s">
        <v>102</v>
      </c>
      <c r="M87" s="42" t="s">
        <v>715</v>
      </c>
      <c r="N87" s="42" t="s">
        <v>716</v>
      </c>
      <c r="O87" s="42" t="s">
        <v>717</v>
      </c>
      <c r="P87" s="42" t="s">
        <v>718</v>
      </c>
      <c r="Q87" s="43">
        <v>20057400</v>
      </c>
      <c r="R87" s="42" t="s">
        <v>719</v>
      </c>
      <c r="S87" s="42" t="s">
        <v>720</v>
      </c>
      <c r="T87" s="42" t="s">
        <v>291</v>
      </c>
      <c r="U87" s="42" t="s">
        <v>109</v>
      </c>
      <c r="V87" s="46" t="str">
        <f t="shared" si="16"/>
        <v>7</v>
      </c>
      <c r="W87" s="46" t="str">
        <f t="shared" si="1"/>
        <v>4</v>
      </c>
      <c r="X87" s="46" t="str">
        <f t="shared" si="2"/>
        <v>0570180004062774</v>
      </c>
      <c r="Y87" s="48">
        <f t="shared" si="3"/>
        <v>20057400</v>
      </c>
      <c r="Z87" s="46" t="str">
        <f t="shared" si="4"/>
        <v>AC/018P-0349704</v>
      </c>
      <c r="AA87" s="50" t="str">
        <f>VLOOKUP(X87,TDTP!$AH$5:$AN$1422,7,0)</f>
        <v>0936961192</v>
      </c>
      <c r="AB87" s="40" t="str">
        <f t="shared" si="5"/>
        <v>BVNT da nhan duoc 20057400d tien phi bao hiem cua QK. Cam on QK da tin tuong va dong hanh cung BVNT trong suot thoi gian qua.</v>
      </c>
    </row>
    <row r="88" spans="1:28" ht="12.75" customHeight="1">
      <c r="A88" s="41">
        <v>80</v>
      </c>
      <c r="B88" s="42" t="s">
        <v>114</v>
      </c>
      <c r="C88" s="42" t="s">
        <v>115</v>
      </c>
      <c r="D88" s="42" t="s">
        <v>116</v>
      </c>
      <c r="E88" s="42" t="s">
        <v>713</v>
      </c>
      <c r="F88" s="42" t="s">
        <v>714</v>
      </c>
      <c r="G88" s="42" t="s">
        <v>114</v>
      </c>
      <c r="H88" s="42" t="s">
        <v>115</v>
      </c>
      <c r="I88" s="42" t="s">
        <v>116</v>
      </c>
      <c r="J88" s="42" t="s">
        <v>713</v>
      </c>
      <c r="K88" s="42" t="s">
        <v>714</v>
      </c>
      <c r="L88" s="42" t="s">
        <v>102</v>
      </c>
      <c r="M88" s="42" t="s">
        <v>724</v>
      </c>
      <c r="N88" s="42" t="s">
        <v>725</v>
      </c>
      <c r="O88" s="42" t="s">
        <v>726</v>
      </c>
      <c r="P88" s="42" t="s">
        <v>727</v>
      </c>
      <c r="Q88" s="43">
        <v>10090560</v>
      </c>
      <c r="R88" s="42" t="s">
        <v>728</v>
      </c>
      <c r="S88" s="42" t="s">
        <v>729</v>
      </c>
      <c r="T88" s="42" t="s">
        <v>291</v>
      </c>
      <c r="U88" s="42" t="s">
        <v>109</v>
      </c>
      <c r="V88" s="46" t="str">
        <f t="shared" ref="V88:V95" si="17">RIGHT(LEFT(R88,2),2)</f>
        <v>19</v>
      </c>
      <c r="W88" s="46" t="str">
        <f t="shared" si="1"/>
        <v>4</v>
      </c>
      <c r="X88" s="46" t="str">
        <f t="shared" si="2"/>
        <v>568769260194</v>
      </c>
      <c r="Y88" s="48">
        <f t="shared" si="3"/>
        <v>10090560</v>
      </c>
      <c r="Z88" s="46" t="str">
        <f t="shared" si="4"/>
        <v>AC/018P-0349705</v>
      </c>
      <c r="AA88" s="50" t="str">
        <f>VLOOKUP(X88,TDTP!$AH$5:$AN$1422,7,0)</f>
        <v>0936961192</v>
      </c>
      <c r="AB88" s="40" t="str">
        <f t="shared" si="5"/>
        <v>BVNT da nhan duoc 10090560d tien phi bao hiem cua QK. Cam on QK da tin tuong va dong hanh cung BVNT trong suot thoi gian qua.</v>
      </c>
    </row>
    <row r="89" spans="1:28" ht="12.75" customHeight="1">
      <c r="A89" s="41">
        <v>81</v>
      </c>
      <c r="B89" s="42" t="s">
        <v>114</v>
      </c>
      <c r="C89" s="42" t="s">
        <v>115</v>
      </c>
      <c r="D89" s="42" t="s">
        <v>116</v>
      </c>
      <c r="E89" s="42" t="s">
        <v>606</v>
      </c>
      <c r="F89" s="42" t="s">
        <v>730</v>
      </c>
      <c r="G89" s="42" t="s">
        <v>114</v>
      </c>
      <c r="H89" s="42" t="s">
        <v>115</v>
      </c>
      <c r="I89" s="42" t="s">
        <v>116</v>
      </c>
      <c r="J89" s="42" t="s">
        <v>606</v>
      </c>
      <c r="K89" s="42" t="s">
        <v>730</v>
      </c>
      <c r="L89" s="42" t="s">
        <v>102</v>
      </c>
      <c r="M89" s="42" t="s">
        <v>731</v>
      </c>
      <c r="N89" s="42" t="s">
        <v>732</v>
      </c>
      <c r="O89" s="42" t="s">
        <v>733</v>
      </c>
      <c r="P89" s="42" t="s">
        <v>734</v>
      </c>
      <c r="Q89" s="43">
        <v>1000000</v>
      </c>
      <c r="R89" s="42" t="s">
        <v>574</v>
      </c>
      <c r="S89" s="42" t="s">
        <v>735</v>
      </c>
      <c r="T89" s="42" t="s">
        <v>359</v>
      </c>
      <c r="U89" s="42" t="s">
        <v>109</v>
      </c>
      <c r="V89" s="46" t="str">
        <f t="shared" si="17"/>
        <v>18</v>
      </c>
      <c r="W89" s="46" t="str">
        <f t="shared" si="1"/>
        <v>5</v>
      </c>
      <c r="X89" s="46" t="str">
        <f t="shared" si="2"/>
        <v>569159486185</v>
      </c>
      <c r="Y89" s="48">
        <f t="shared" si="3"/>
        <v>1000000</v>
      </c>
      <c r="Z89" s="46" t="str">
        <f t="shared" si="4"/>
        <v>AC/018P-0349723</v>
      </c>
      <c r="AA89" s="50" t="str">
        <f>VLOOKUP(X89,TDTP!$AH$5:$AN$1422,7,0)</f>
        <v>01628606628</v>
      </c>
      <c r="AB89" s="40" t="str">
        <f t="shared" si="5"/>
        <v>BVNT da nhan duoc 1000000d tien phi bao hiem cua QK. Cam on QK da tin tuong va dong hanh cung BVNT trong suot thoi gian qua.</v>
      </c>
    </row>
    <row r="90" spans="1:28" ht="12.75" customHeight="1">
      <c r="A90" s="41">
        <v>82</v>
      </c>
      <c r="B90" s="42" t="s">
        <v>114</v>
      </c>
      <c r="C90" s="42" t="s">
        <v>115</v>
      </c>
      <c r="D90" s="42" t="s">
        <v>116</v>
      </c>
      <c r="E90" s="42" t="s">
        <v>606</v>
      </c>
      <c r="F90" s="42" t="s">
        <v>730</v>
      </c>
      <c r="G90" s="42" t="s">
        <v>114</v>
      </c>
      <c r="H90" s="42" t="s">
        <v>115</v>
      </c>
      <c r="I90" s="42" t="s">
        <v>116</v>
      </c>
      <c r="J90" s="42" t="s">
        <v>606</v>
      </c>
      <c r="K90" s="42" t="s">
        <v>730</v>
      </c>
      <c r="L90" s="42" t="s">
        <v>102</v>
      </c>
      <c r="M90" s="42" t="s">
        <v>739</v>
      </c>
      <c r="N90" s="42" t="s">
        <v>740</v>
      </c>
      <c r="O90" s="42" t="s">
        <v>741</v>
      </c>
      <c r="P90" s="42" t="s">
        <v>742</v>
      </c>
      <c r="Q90" s="43">
        <v>1000000</v>
      </c>
      <c r="R90" s="42" t="s">
        <v>574</v>
      </c>
      <c r="S90" s="42" t="s">
        <v>735</v>
      </c>
      <c r="T90" s="42" t="s">
        <v>359</v>
      </c>
      <c r="U90" s="42" t="s">
        <v>109</v>
      </c>
      <c r="V90" s="46" t="str">
        <f t="shared" si="17"/>
        <v>18</v>
      </c>
      <c r="W90" s="46" t="str">
        <f t="shared" si="1"/>
        <v>5</v>
      </c>
      <c r="X90" s="46" t="str">
        <f t="shared" si="2"/>
        <v>569159562185</v>
      </c>
      <c r="Y90" s="48">
        <f t="shared" si="3"/>
        <v>1000000</v>
      </c>
      <c r="Z90" s="46" t="str">
        <f t="shared" si="4"/>
        <v>AC/018P-0349724</v>
      </c>
      <c r="AA90" s="50" t="str">
        <f>VLOOKUP(X90,TDTP!$AH$5:$AN$1422,7,0)</f>
        <v>0981668298</v>
      </c>
      <c r="AB90" s="40" t="str">
        <f t="shared" si="5"/>
        <v>BVNT da nhan duoc 1000000d tien phi bao hiem cua QK. Cam on QK da tin tuong va dong hanh cung BVNT trong suot thoi gian qua.</v>
      </c>
    </row>
    <row r="91" spans="1:28" ht="12.75" customHeight="1">
      <c r="A91" s="41">
        <v>83</v>
      </c>
      <c r="B91" s="42" t="s">
        <v>82</v>
      </c>
      <c r="C91" s="42" t="s">
        <v>98</v>
      </c>
      <c r="D91" s="42" t="s">
        <v>100</v>
      </c>
      <c r="E91" s="42" t="s">
        <v>743</v>
      </c>
      <c r="F91" s="42" t="s">
        <v>744</v>
      </c>
      <c r="G91" s="42" t="s">
        <v>82</v>
      </c>
      <c r="H91" s="42" t="s">
        <v>98</v>
      </c>
      <c r="I91" s="42" t="s">
        <v>100</v>
      </c>
      <c r="J91" s="42" t="s">
        <v>743</v>
      </c>
      <c r="K91" s="42" t="s">
        <v>744</v>
      </c>
      <c r="L91" s="42" t="s">
        <v>102</v>
      </c>
      <c r="M91" s="42" t="s">
        <v>745</v>
      </c>
      <c r="N91" s="42" t="s">
        <v>746</v>
      </c>
      <c r="O91" s="42" t="s">
        <v>747</v>
      </c>
      <c r="P91" s="42" t="s">
        <v>748</v>
      </c>
      <c r="Q91" s="43">
        <v>6000000</v>
      </c>
      <c r="R91" s="42" t="s">
        <v>574</v>
      </c>
      <c r="S91" s="42" t="s">
        <v>749</v>
      </c>
      <c r="T91" s="42" t="s">
        <v>245</v>
      </c>
      <c r="U91" s="42" t="s">
        <v>109</v>
      </c>
      <c r="V91" s="46" t="str">
        <f t="shared" si="17"/>
        <v>18</v>
      </c>
      <c r="W91" s="46" t="str">
        <f t="shared" si="1"/>
        <v>5</v>
      </c>
      <c r="X91" s="46" t="str">
        <f t="shared" si="2"/>
        <v>569241022185</v>
      </c>
      <c r="Y91" s="48">
        <f t="shared" si="3"/>
        <v>6000000</v>
      </c>
      <c r="Z91" s="46" t="str">
        <f t="shared" si="4"/>
        <v>AC/018P-0349728</v>
      </c>
      <c r="AA91" s="50" t="str">
        <f>VLOOKUP(X91,TDTP!$AH$5:$AN$1422,7,0)</f>
        <v>01696810515</v>
      </c>
      <c r="AB91" s="40" t="str">
        <f t="shared" si="5"/>
        <v>BVNT da nhan duoc 6000000d tien phi bao hiem cua QK. Cam on QK da tin tuong va dong hanh cung BVNT trong suot thoi gian qua.</v>
      </c>
    </row>
    <row r="92" spans="1:28" ht="12.75" customHeight="1">
      <c r="A92" s="41">
        <v>84</v>
      </c>
      <c r="B92" s="42" t="s">
        <v>114</v>
      </c>
      <c r="C92" s="42" t="s">
        <v>115</v>
      </c>
      <c r="D92" s="42" t="s">
        <v>116</v>
      </c>
      <c r="E92" s="42" t="s">
        <v>751</v>
      </c>
      <c r="F92" s="42" t="s">
        <v>752</v>
      </c>
      <c r="G92" s="42" t="s">
        <v>114</v>
      </c>
      <c r="H92" s="42" t="s">
        <v>115</v>
      </c>
      <c r="I92" s="42" t="s">
        <v>116</v>
      </c>
      <c r="J92" s="42" t="s">
        <v>751</v>
      </c>
      <c r="K92" s="42" t="s">
        <v>752</v>
      </c>
      <c r="L92" s="42" t="s">
        <v>102</v>
      </c>
      <c r="M92" s="42" t="s">
        <v>753</v>
      </c>
      <c r="N92" s="42" t="s">
        <v>754</v>
      </c>
      <c r="O92" s="42" t="s">
        <v>755</v>
      </c>
      <c r="P92" s="42" t="s">
        <v>751</v>
      </c>
      <c r="Q92" s="43">
        <v>10011320</v>
      </c>
      <c r="R92" s="42" t="s">
        <v>433</v>
      </c>
      <c r="S92" s="42" t="s">
        <v>756</v>
      </c>
      <c r="T92" s="42" t="s">
        <v>135</v>
      </c>
      <c r="U92" s="42" t="s">
        <v>109</v>
      </c>
      <c r="V92" s="46" t="str">
        <f t="shared" si="17"/>
        <v>28</v>
      </c>
      <c r="W92" s="46" t="str">
        <f t="shared" si="1"/>
        <v>5</v>
      </c>
      <c r="X92" s="46" t="str">
        <f t="shared" si="2"/>
        <v>569247083285</v>
      </c>
      <c r="Y92" s="48">
        <f t="shared" si="3"/>
        <v>10011320</v>
      </c>
      <c r="Z92" s="46" t="str">
        <f t="shared" si="4"/>
        <v>AC/018P-0349730</v>
      </c>
      <c r="AA92" s="50" t="str">
        <f>VLOOKUP(X92,TDTP!$AH$5:$AN$1422,7,0)</f>
        <v>09695487150945687026</v>
      </c>
      <c r="AB92" s="40" t="str">
        <f t="shared" si="5"/>
        <v>BVNT da nhan duoc 10011320d tien phi bao hiem cua QK. Cam on QK da tin tuong va dong hanh cung BVNT trong suot thoi gian qua.</v>
      </c>
    </row>
    <row r="93" spans="1:28" ht="12.75" customHeight="1">
      <c r="A93" s="41">
        <v>85</v>
      </c>
      <c r="B93" s="42" t="s">
        <v>114</v>
      </c>
      <c r="C93" s="42" t="s">
        <v>115</v>
      </c>
      <c r="D93" s="42" t="s">
        <v>116</v>
      </c>
      <c r="E93" s="42" t="s">
        <v>757</v>
      </c>
      <c r="F93" s="42" t="s">
        <v>758</v>
      </c>
      <c r="G93" s="42" t="s">
        <v>114</v>
      </c>
      <c r="H93" s="42" t="s">
        <v>115</v>
      </c>
      <c r="I93" s="42" t="s">
        <v>116</v>
      </c>
      <c r="J93" s="42" t="s">
        <v>757</v>
      </c>
      <c r="K93" s="42" t="s">
        <v>758</v>
      </c>
      <c r="L93" s="42" t="s">
        <v>102</v>
      </c>
      <c r="M93" s="42" t="s">
        <v>759</v>
      </c>
      <c r="N93" s="42" t="s">
        <v>760</v>
      </c>
      <c r="O93" s="42" t="s">
        <v>761</v>
      </c>
      <c r="P93" s="42" t="s">
        <v>762</v>
      </c>
      <c r="Q93" s="43">
        <v>12019244</v>
      </c>
      <c r="R93" s="42" t="s">
        <v>763</v>
      </c>
      <c r="S93" s="42" t="s">
        <v>764</v>
      </c>
      <c r="T93" s="42" t="s">
        <v>163</v>
      </c>
      <c r="U93" s="42" t="s">
        <v>109</v>
      </c>
      <c r="V93" s="46" t="str">
        <f t="shared" si="17"/>
        <v>29</v>
      </c>
      <c r="W93" s="46" t="str">
        <f t="shared" si="1"/>
        <v>5</v>
      </c>
      <c r="X93" s="46" t="str">
        <f t="shared" si="2"/>
        <v>569250015295</v>
      </c>
      <c r="Y93" s="48">
        <f t="shared" si="3"/>
        <v>12019244</v>
      </c>
      <c r="Z93" s="46" t="str">
        <f t="shared" si="4"/>
        <v>AC/018P-0349731</v>
      </c>
      <c r="AA93" s="50" t="str">
        <f>VLOOKUP(X93,TDTP!$AH$5:$AN$1422,7,0)</f>
        <v>01667803222</v>
      </c>
      <c r="AB93" s="40" t="str">
        <f t="shared" si="5"/>
        <v>BVNT da nhan duoc 12019244d tien phi bao hiem cua QK. Cam on QK da tin tuong va dong hanh cung BVNT trong suot thoi gian qua.</v>
      </c>
    </row>
    <row r="94" spans="1:28" ht="12.75" customHeight="1">
      <c r="A94" s="41">
        <v>86</v>
      </c>
      <c r="B94" s="42" t="s">
        <v>114</v>
      </c>
      <c r="C94" s="42" t="s">
        <v>115</v>
      </c>
      <c r="D94" s="42" t="s">
        <v>116</v>
      </c>
      <c r="E94" s="42" t="s">
        <v>767</v>
      </c>
      <c r="F94" s="42" t="s">
        <v>768</v>
      </c>
      <c r="G94" s="42" t="s">
        <v>114</v>
      </c>
      <c r="H94" s="42" t="s">
        <v>115</v>
      </c>
      <c r="I94" s="42" t="s">
        <v>116</v>
      </c>
      <c r="J94" s="42" t="s">
        <v>767</v>
      </c>
      <c r="K94" s="42" t="s">
        <v>768</v>
      </c>
      <c r="L94" s="42" t="s">
        <v>102</v>
      </c>
      <c r="M94" s="42" t="s">
        <v>769</v>
      </c>
      <c r="N94" s="42" t="s">
        <v>770</v>
      </c>
      <c r="O94" s="42" t="s">
        <v>771</v>
      </c>
      <c r="P94" s="42" t="s">
        <v>767</v>
      </c>
      <c r="Q94" s="43">
        <v>12056600</v>
      </c>
      <c r="R94" s="42" t="s">
        <v>471</v>
      </c>
      <c r="S94" s="42" t="s">
        <v>772</v>
      </c>
      <c r="T94" s="42" t="s">
        <v>284</v>
      </c>
      <c r="U94" s="42" t="s">
        <v>109</v>
      </c>
      <c r="V94" s="46" t="str">
        <f t="shared" si="17"/>
        <v>25</v>
      </c>
      <c r="W94" s="46" t="str">
        <f t="shared" si="1"/>
        <v>5</v>
      </c>
      <c r="X94" s="46" t="str">
        <f t="shared" si="2"/>
        <v>05708700001215255</v>
      </c>
      <c r="Y94" s="48">
        <f t="shared" si="3"/>
        <v>12056600</v>
      </c>
      <c r="Z94" s="46" t="str">
        <f t="shared" si="4"/>
        <v>AC/018P-0349732</v>
      </c>
      <c r="AA94" s="50" t="str">
        <f>VLOOKUP(X94,TDTP!$AH$5:$AN$1422,7,0)</f>
        <v>0986160333</v>
      </c>
      <c r="AB94" s="40" t="str">
        <f t="shared" si="5"/>
        <v>BVNT da nhan duoc 12056600d tien phi bao hiem cua QK. Cam on QK da tin tuong va dong hanh cung BVNT trong suot thoi gian qua.</v>
      </c>
    </row>
    <row r="95" spans="1:28" ht="12.75" customHeight="1">
      <c r="A95" s="41">
        <v>87</v>
      </c>
      <c r="B95" s="42" t="s">
        <v>82</v>
      </c>
      <c r="C95" s="42" t="s">
        <v>98</v>
      </c>
      <c r="D95" s="42" t="s">
        <v>100</v>
      </c>
      <c r="E95" s="42" t="s">
        <v>777</v>
      </c>
      <c r="F95" s="42" t="s">
        <v>778</v>
      </c>
      <c r="G95" s="42" t="s">
        <v>82</v>
      </c>
      <c r="H95" s="42" t="s">
        <v>98</v>
      </c>
      <c r="I95" s="42" t="s">
        <v>100</v>
      </c>
      <c r="J95" s="42" t="s">
        <v>777</v>
      </c>
      <c r="K95" s="42" t="s">
        <v>778</v>
      </c>
      <c r="L95" s="42" t="s">
        <v>102</v>
      </c>
      <c r="M95" s="42" t="s">
        <v>779</v>
      </c>
      <c r="N95" s="42" t="s">
        <v>780</v>
      </c>
      <c r="O95" s="42" t="s">
        <v>781</v>
      </c>
      <c r="P95" s="42" t="s">
        <v>541</v>
      </c>
      <c r="Q95" s="43">
        <v>1036500</v>
      </c>
      <c r="R95" s="42" t="s">
        <v>135</v>
      </c>
      <c r="S95" s="42" t="s">
        <v>144</v>
      </c>
      <c r="T95" s="42" t="s">
        <v>245</v>
      </c>
      <c r="U95" s="42" t="s">
        <v>109</v>
      </c>
      <c r="V95" s="46" t="str">
        <f t="shared" si="17"/>
        <v>22</v>
      </c>
      <c r="W95" s="46" t="str">
        <f t="shared" si="1"/>
        <v>5</v>
      </c>
      <c r="X95" s="46" t="str">
        <f t="shared" si="2"/>
        <v>569486253225</v>
      </c>
      <c r="Y95" s="48">
        <f t="shared" si="3"/>
        <v>1036500</v>
      </c>
      <c r="Z95" s="46" t="str">
        <f t="shared" si="4"/>
        <v>AC/018P-0349735</v>
      </c>
      <c r="AA95" s="50" t="str">
        <f>VLOOKUP(X95,TDTP!$AH$5:$AN$1422,7,0)</f>
        <v>03663638280967035599</v>
      </c>
      <c r="AB95" s="40" t="str">
        <f t="shared" si="5"/>
        <v>BVNT da nhan duoc 1036500d tien phi bao hiem cua QK. Cam on QK da tin tuong va dong hanh cung BVNT trong suot thoi gian qua.</v>
      </c>
    </row>
    <row r="96" spans="1:28" ht="12.75" customHeight="1">
      <c r="A96" s="41">
        <v>88</v>
      </c>
      <c r="B96" s="42" t="s">
        <v>114</v>
      </c>
      <c r="C96" s="42" t="s">
        <v>115</v>
      </c>
      <c r="D96" s="42" t="s">
        <v>116</v>
      </c>
      <c r="E96" s="42" t="s">
        <v>782</v>
      </c>
      <c r="F96" s="42" t="s">
        <v>783</v>
      </c>
      <c r="G96" s="42" t="s">
        <v>114</v>
      </c>
      <c r="H96" s="42" t="s">
        <v>115</v>
      </c>
      <c r="I96" s="42" t="s">
        <v>116</v>
      </c>
      <c r="J96" s="42" t="s">
        <v>782</v>
      </c>
      <c r="K96" s="42" t="s">
        <v>783</v>
      </c>
      <c r="L96" s="42" t="s">
        <v>102</v>
      </c>
      <c r="M96" s="42" t="s">
        <v>784</v>
      </c>
      <c r="N96" s="42" t="s">
        <v>785</v>
      </c>
      <c r="O96" s="42" t="s">
        <v>786</v>
      </c>
      <c r="P96" s="42" t="s">
        <v>787</v>
      </c>
      <c r="Q96" s="43">
        <v>1026000</v>
      </c>
      <c r="R96" s="42" t="s">
        <v>109</v>
      </c>
      <c r="S96" s="42" t="s">
        <v>788</v>
      </c>
      <c r="T96" s="42" t="s">
        <v>245</v>
      </c>
      <c r="U96" s="42" t="s">
        <v>109</v>
      </c>
      <c r="V96" s="46" t="str">
        <f t="shared" ref="V96:V97" si="18">RIGHT(LEFT(R96,2),1)</f>
        <v>7</v>
      </c>
      <c r="W96" s="46" t="str">
        <f t="shared" si="1"/>
        <v>5</v>
      </c>
      <c r="X96" s="46" t="str">
        <f t="shared" si="2"/>
        <v>56920423675</v>
      </c>
      <c r="Y96" s="48">
        <f t="shared" si="3"/>
        <v>1026000</v>
      </c>
      <c r="Z96" s="46" t="str">
        <f t="shared" si="4"/>
        <v>AC/018P-0349737</v>
      </c>
      <c r="AA96" s="50" t="str">
        <f>VLOOKUP(X96,TDTP!$AH$5:$AN$1422,7,0)</f>
        <v>0962055788</v>
      </c>
      <c r="AB96" s="40" t="str">
        <f t="shared" si="5"/>
        <v>BVNT da nhan duoc 1026000d tien phi bao hiem cua QK. Cam on QK da tin tuong va dong hanh cung BVNT trong suot thoi gian qua.</v>
      </c>
    </row>
    <row r="97" spans="1:28" ht="12.75" customHeight="1">
      <c r="A97" s="41">
        <v>89</v>
      </c>
      <c r="B97" s="42" t="s">
        <v>114</v>
      </c>
      <c r="C97" s="42" t="s">
        <v>115</v>
      </c>
      <c r="D97" s="42" t="s">
        <v>116</v>
      </c>
      <c r="E97" s="42" t="s">
        <v>782</v>
      </c>
      <c r="F97" s="42" t="s">
        <v>783</v>
      </c>
      <c r="G97" s="42" t="s">
        <v>114</v>
      </c>
      <c r="H97" s="42" t="s">
        <v>115</v>
      </c>
      <c r="I97" s="42" t="s">
        <v>116</v>
      </c>
      <c r="J97" s="42" t="s">
        <v>782</v>
      </c>
      <c r="K97" s="42" t="s">
        <v>783</v>
      </c>
      <c r="L97" s="42" t="s">
        <v>102</v>
      </c>
      <c r="M97" s="42" t="s">
        <v>791</v>
      </c>
      <c r="N97" s="42" t="s">
        <v>792</v>
      </c>
      <c r="O97" s="42" t="s">
        <v>793</v>
      </c>
      <c r="P97" s="42" t="s">
        <v>794</v>
      </c>
      <c r="Q97" s="43">
        <v>1000000</v>
      </c>
      <c r="R97" s="42" t="s">
        <v>109</v>
      </c>
      <c r="S97" s="42" t="s">
        <v>788</v>
      </c>
      <c r="T97" s="42" t="s">
        <v>245</v>
      </c>
      <c r="U97" s="42" t="s">
        <v>109</v>
      </c>
      <c r="V97" s="46" t="str">
        <f t="shared" si="18"/>
        <v>7</v>
      </c>
      <c r="W97" s="46" t="str">
        <f t="shared" si="1"/>
        <v>5</v>
      </c>
      <c r="X97" s="46" t="str">
        <f t="shared" si="2"/>
        <v>56920512775</v>
      </c>
      <c r="Y97" s="48">
        <f t="shared" si="3"/>
        <v>1000000</v>
      </c>
      <c r="Z97" s="46" t="str">
        <f t="shared" si="4"/>
        <v>AC/018P-0349738</v>
      </c>
      <c r="AA97" s="50" t="str">
        <f>VLOOKUP(X97,TDTP!$AH$5:$AN$1422,7,0)</f>
        <v>0962055788</v>
      </c>
      <c r="AB97" s="40" t="str">
        <f t="shared" si="5"/>
        <v>BVNT da nhan duoc 1000000d tien phi bao hiem cua QK. Cam on QK da tin tuong va dong hanh cung BVNT trong suot thoi gian qua.</v>
      </c>
    </row>
    <row r="98" spans="1:28" ht="12.75" customHeight="1">
      <c r="A98" s="41">
        <v>90</v>
      </c>
      <c r="B98" s="42" t="s">
        <v>114</v>
      </c>
      <c r="C98" s="42" t="s">
        <v>115</v>
      </c>
      <c r="D98" s="42" t="s">
        <v>116</v>
      </c>
      <c r="E98" s="42" t="s">
        <v>795</v>
      </c>
      <c r="F98" s="42" t="s">
        <v>796</v>
      </c>
      <c r="G98" s="42" t="s">
        <v>114</v>
      </c>
      <c r="H98" s="42" t="s">
        <v>115</v>
      </c>
      <c r="I98" s="42" t="s">
        <v>116</v>
      </c>
      <c r="J98" s="42" t="s">
        <v>795</v>
      </c>
      <c r="K98" s="42" t="s">
        <v>796</v>
      </c>
      <c r="L98" s="42" t="s">
        <v>102</v>
      </c>
      <c r="M98" s="42" t="s">
        <v>797</v>
      </c>
      <c r="N98" s="42" t="s">
        <v>798</v>
      </c>
      <c r="O98" s="42" t="s">
        <v>799</v>
      </c>
      <c r="P98" s="42" t="s">
        <v>800</v>
      </c>
      <c r="Q98" s="43">
        <v>6247820</v>
      </c>
      <c r="R98" s="42" t="s">
        <v>801</v>
      </c>
      <c r="S98" s="42" t="s">
        <v>802</v>
      </c>
      <c r="T98" s="42" t="s">
        <v>471</v>
      </c>
      <c r="U98" s="42" t="s">
        <v>109</v>
      </c>
      <c r="V98" s="46" t="str">
        <f t="shared" ref="V98:V99" si="19">RIGHT(LEFT(R98,2),2)</f>
        <v>12</v>
      </c>
      <c r="W98" s="46" t="str">
        <f t="shared" si="1"/>
        <v>5</v>
      </c>
      <c r="X98" s="46" t="str">
        <f t="shared" si="2"/>
        <v>568397688125</v>
      </c>
      <c r="Y98" s="48">
        <f t="shared" si="3"/>
        <v>6247820</v>
      </c>
      <c r="Z98" s="46" t="str">
        <f t="shared" si="4"/>
        <v>AC/018P-0349743</v>
      </c>
      <c r="AA98" s="50" t="str">
        <f>VLOOKUP(X98,TDTP!$AH$5:$AN$1422,7,0)</f>
        <v>01688 854 800</v>
      </c>
      <c r="AB98" s="40" t="str">
        <f t="shared" si="5"/>
        <v>BVNT da nhan duoc 6247820d tien phi bao hiem cua QK. Cam on QK da tin tuong va dong hanh cung BVNT trong suot thoi gian qua.</v>
      </c>
    </row>
    <row r="99" spans="1:28" ht="12.75" customHeight="1">
      <c r="A99" s="41">
        <v>91</v>
      </c>
      <c r="B99" s="42" t="s">
        <v>114</v>
      </c>
      <c r="C99" s="42" t="s">
        <v>115</v>
      </c>
      <c r="D99" s="42" t="s">
        <v>116</v>
      </c>
      <c r="E99" s="42" t="s">
        <v>809</v>
      </c>
      <c r="F99" s="42" t="s">
        <v>810</v>
      </c>
      <c r="G99" s="42" t="s">
        <v>114</v>
      </c>
      <c r="H99" s="42" t="s">
        <v>115</v>
      </c>
      <c r="I99" s="42" t="s">
        <v>116</v>
      </c>
      <c r="J99" s="42" t="s">
        <v>809</v>
      </c>
      <c r="K99" s="42" t="s">
        <v>810</v>
      </c>
      <c r="L99" s="42" t="s">
        <v>102</v>
      </c>
      <c r="M99" s="42" t="s">
        <v>811</v>
      </c>
      <c r="N99" s="42" t="s">
        <v>812</v>
      </c>
      <c r="O99" s="42" t="s">
        <v>813</v>
      </c>
      <c r="P99" s="42" t="s">
        <v>814</v>
      </c>
      <c r="Q99" s="43">
        <v>1000000</v>
      </c>
      <c r="R99" s="42" t="s">
        <v>471</v>
      </c>
      <c r="S99" s="42" t="s">
        <v>815</v>
      </c>
      <c r="T99" s="42" t="s">
        <v>471</v>
      </c>
      <c r="U99" s="42" t="s">
        <v>109</v>
      </c>
      <c r="V99" s="46" t="str">
        <f t="shared" si="19"/>
        <v>25</v>
      </c>
      <c r="W99" s="46" t="str">
        <f t="shared" si="1"/>
        <v>5</v>
      </c>
      <c r="X99" s="46" t="str">
        <f t="shared" si="2"/>
        <v>569037105255</v>
      </c>
      <c r="Y99" s="48">
        <f t="shared" si="3"/>
        <v>1000000</v>
      </c>
      <c r="Z99" s="46" t="str">
        <f t="shared" si="4"/>
        <v>AC/018P-0349745</v>
      </c>
      <c r="AA99" s="50" t="str">
        <f>VLOOKUP(X99,TDTP!$AH$5:$AN$1422,7,0)</f>
        <v>01649234988</v>
      </c>
      <c r="AB99" s="40" t="str">
        <f t="shared" si="5"/>
        <v>BVNT da nhan duoc 1000000d tien phi bao hiem cua QK. Cam on QK da tin tuong va dong hanh cung BVNT trong suot thoi gian qua.</v>
      </c>
    </row>
    <row r="100" spans="1:28" ht="12.75" customHeight="1">
      <c r="A100" s="41">
        <v>92</v>
      </c>
      <c r="B100" s="42" t="s">
        <v>82</v>
      </c>
      <c r="C100" s="42" t="s">
        <v>98</v>
      </c>
      <c r="D100" s="8"/>
      <c r="E100" s="42" t="s">
        <v>816</v>
      </c>
      <c r="F100" s="42" t="s">
        <v>817</v>
      </c>
      <c r="G100" s="42" t="s">
        <v>82</v>
      </c>
      <c r="H100" s="42" t="s">
        <v>98</v>
      </c>
      <c r="I100" s="8"/>
      <c r="J100" s="42" t="s">
        <v>816</v>
      </c>
      <c r="K100" s="42" t="s">
        <v>817</v>
      </c>
      <c r="L100" s="42" t="s">
        <v>102</v>
      </c>
      <c r="M100" s="42" t="s">
        <v>818</v>
      </c>
      <c r="N100" s="42" t="s">
        <v>819</v>
      </c>
      <c r="O100" s="42" t="s">
        <v>820</v>
      </c>
      <c r="P100" s="42" t="s">
        <v>278</v>
      </c>
      <c r="Q100" s="43">
        <v>5000000</v>
      </c>
      <c r="R100" s="42" t="s">
        <v>304</v>
      </c>
      <c r="S100" s="42" t="s">
        <v>821</v>
      </c>
      <c r="T100" s="42" t="s">
        <v>433</v>
      </c>
      <c r="U100" s="42" t="s">
        <v>109</v>
      </c>
      <c r="V100" s="46" t="str">
        <f>RIGHT(LEFT(R100,2),1)</f>
        <v>6</v>
      </c>
      <c r="W100" s="46" t="str">
        <f t="shared" si="1"/>
        <v>5</v>
      </c>
      <c r="X100" s="46" t="str">
        <f t="shared" si="2"/>
        <v>56839407165</v>
      </c>
      <c r="Y100" s="48">
        <f t="shared" si="3"/>
        <v>5000000</v>
      </c>
      <c r="Z100" s="46" t="str">
        <f t="shared" si="4"/>
        <v>AC/018P-0349747</v>
      </c>
      <c r="AA100" s="50" t="str">
        <f>VLOOKUP(X100,TDTP!$AH$5:$AN$1422,7,0)</f>
        <v>0333 763 14602033763146</v>
      </c>
      <c r="AB100" s="40" t="str">
        <f t="shared" si="5"/>
        <v>BVNT da nhan duoc 5000000d tien phi bao hiem cua QK. Cam on QK da tin tuong va dong hanh cung BVNT trong suot thoi gian qua.</v>
      </c>
    </row>
    <row r="101" spans="1:28" ht="12.75" customHeight="1">
      <c r="A101" s="41">
        <v>93</v>
      </c>
      <c r="B101" s="42" t="s">
        <v>82</v>
      </c>
      <c r="C101" s="42" t="s">
        <v>98</v>
      </c>
      <c r="D101" s="8"/>
      <c r="E101" s="42" t="s">
        <v>816</v>
      </c>
      <c r="F101" s="42" t="s">
        <v>817</v>
      </c>
      <c r="G101" s="42" t="s">
        <v>82</v>
      </c>
      <c r="H101" s="42" t="s">
        <v>98</v>
      </c>
      <c r="I101" s="8"/>
      <c r="J101" s="42" t="s">
        <v>816</v>
      </c>
      <c r="K101" s="42" t="s">
        <v>817</v>
      </c>
      <c r="L101" s="42" t="s">
        <v>102</v>
      </c>
      <c r="M101" s="42" t="s">
        <v>824</v>
      </c>
      <c r="N101" s="42" t="s">
        <v>825</v>
      </c>
      <c r="O101" s="42" t="s">
        <v>826</v>
      </c>
      <c r="P101" s="42" t="s">
        <v>827</v>
      </c>
      <c r="Q101" s="43">
        <v>9999244</v>
      </c>
      <c r="R101" s="42" t="s">
        <v>502</v>
      </c>
      <c r="S101" s="42" t="s">
        <v>828</v>
      </c>
      <c r="T101" s="42" t="s">
        <v>135</v>
      </c>
      <c r="U101" s="42" t="s">
        <v>109</v>
      </c>
      <c r="V101" s="46" t="str">
        <f t="shared" ref="V101:V102" si="20">RIGHT(LEFT(R101,2),2)</f>
        <v>15</v>
      </c>
      <c r="W101" s="46" t="str">
        <f t="shared" si="1"/>
        <v>5</v>
      </c>
      <c r="X101" s="46" t="str">
        <f t="shared" si="2"/>
        <v>569029832155</v>
      </c>
      <c r="Y101" s="48">
        <f t="shared" si="3"/>
        <v>9999244</v>
      </c>
      <c r="Z101" s="46" t="str">
        <f t="shared" si="4"/>
        <v>AC/018P-0349748</v>
      </c>
      <c r="AA101" s="50" t="str">
        <f>VLOOKUP(X101,TDTP!$AH$5:$AN$1422,7,0)</f>
        <v>01656077668</v>
      </c>
      <c r="AB101" s="40" t="str">
        <f t="shared" si="5"/>
        <v>BVNT da nhan duoc 9999244d tien phi bao hiem cua QK. Cam on QK da tin tuong va dong hanh cung BVNT trong suot thoi gian qua.</v>
      </c>
    </row>
    <row r="102" spans="1:28" ht="12.75" customHeight="1">
      <c r="A102" s="41">
        <v>94</v>
      </c>
      <c r="B102" s="42" t="s">
        <v>82</v>
      </c>
      <c r="C102" s="42" t="s">
        <v>98</v>
      </c>
      <c r="D102" s="8"/>
      <c r="E102" s="42" t="s">
        <v>816</v>
      </c>
      <c r="F102" s="42" t="s">
        <v>817</v>
      </c>
      <c r="G102" s="42" t="s">
        <v>82</v>
      </c>
      <c r="H102" s="42" t="s">
        <v>98</v>
      </c>
      <c r="I102" s="8"/>
      <c r="J102" s="42" t="s">
        <v>816</v>
      </c>
      <c r="K102" s="42" t="s">
        <v>817</v>
      </c>
      <c r="L102" s="42" t="s">
        <v>102</v>
      </c>
      <c r="M102" s="42" t="s">
        <v>829</v>
      </c>
      <c r="N102" s="42" t="s">
        <v>830</v>
      </c>
      <c r="O102" s="42" t="s">
        <v>831</v>
      </c>
      <c r="P102" s="42" t="s">
        <v>832</v>
      </c>
      <c r="Q102" s="43">
        <v>8000000</v>
      </c>
      <c r="R102" s="42" t="s">
        <v>284</v>
      </c>
      <c r="S102" s="42" t="s">
        <v>833</v>
      </c>
      <c r="T102" s="42" t="s">
        <v>135</v>
      </c>
      <c r="U102" s="42" t="s">
        <v>109</v>
      </c>
      <c r="V102" s="46" t="str">
        <f t="shared" si="20"/>
        <v>27</v>
      </c>
      <c r="W102" s="46" t="str">
        <f t="shared" si="1"/>
        <v>5</v>
      </c>
      <c r="X102" s="46" t="str">
        <f t="shared" si="2"/>
        <v>568405066275</v>
      </c>
      <c r="Y102" s="48">
        <f t="shared" si="3"/>
        <v>8000000</v>
      </c>
      <c r="Z102" s="46" t="str">
        <f t="shared" si="4"/>
        <v>AC/018P-0349749</v>
      </c>
      <c r="AA102" s="50" t="str">
        <f>VLOOKUP(X102,TDTP!$AH$5:$AN$1422,7,0)</f>
        <v>0979 061 358</v>
      </c>
      <c r="AB102" s="40" t="str">
        <f t="shared" si="5"/>
        <v>BVNT da nhan duoc 8000000d tien phi bao hiem cua QK. Cam on QK da tin tuong va dong hanh cung BVNT trong suot thoi gian qua.</v>
      </c>
    </row>
    <row r="103" spans="1:28" ht="12.75" customHeight="1">
      <c r="A103" s="41">
        <v>95</v>
      </c>
      <c r="B103" s="42" t="s">
        <v>114</v>
      </c>
      <c r="C103" s="42" t="s">
        <v>115</v>
      </c>
      <c r="D103" s="42" t="s">
        <v>116</v>
      </c>
      <c r="E103" s="42" t="s">
        <v>836</v>
      </c>
      <c r="F103" s="42" t="s">
        <v>837</v>
      </c>
      <c r="G103" s="42" t="s">
        <v>114</v>
      </c>
      <c r="H103" s="42" t="s">
        <v>115</v>
      </c>
      <c r="I103" s="42" t="s">
        <v>116</v>
      </c>
      <c r="J103" s="42" t="s">
        <v>836</v>
      </c>
      <c r="K103" s="42" t="s">
        <v>837</v>
      </c>
      <c r="L103" s="42" t="s">
        <v>102</v>
      </c>
      <c r="M103" s="42" t="s">
        <v>838</v>
      </c>
      <c r="N103" s="42" t="s">
        <v>839</v>
      </c>
      <c r="O103" s="42" t="s">
        <v>840</v>
      </c>
      <c r="P103" s="42" t="s">
        <v>841</v>
      </c>
      <c r="Q103" s="43">
        <v>3264171</v>
      </c>
      <c r="R103" s="42" t="s">
        <v>381</v>
      </c>
      <c r="S103" s="42" t="s">
        <v>842</v>
      </c>
      <c r="T103" s="42" t="s">
        <v>704</v>
      </c>
      <c r="U103" s="42" t="s">
        <v>109</v>
      </c>
      <c r="V103" s="46" t="str">
        <f t="shared" ref="V103:V104" si="21">RIGHT(LEFT(R103,2),1)</f>
        <v>5</v>
      </c>
      <c r="W103" s="46" t="str">
        <f t="shared" si="1"/>
        <v>5</v>
      </c>
      <c r="X103" s="46" t="str">
        <f t="shared" si="2"/>
        <v>56877915255</v>
      </c>
      <c r="Y103" s="48">
        <f t="shared" si="3"/>
        <v>3264171</v>
      </c>
      <c r="Z103" s="46" t="str">
        <f t="shared" si="4"/>
        <v>AC/018P-0349794</v>
      </c>
      <c r="AA103" s="50" t="str">
        <f>VLOOKUP(X103,TDTP!$AH$5:$AN$1422,7,0)</f>
        <v>0976594482</v>
      </c>
      <c r="AB103" s="40" t="str">
        <f t="shared" si="5"/>
        <v>BVNT da nhan duoc 3264171d tien phi bao hiem cua QK. Cam on QK da tin tuong va dong hanh cung BVNT trong suot thoi gian qua.</v>
      </c>
    </row>
    <row r="104" spans="1:28" ht="12.75" customHeight="1">
      <c r="A104" s="41">
        <v>96</v>
      </c>
      <c r="B104" s="42" t="s">
        <v>114</v>
      </c>
      <c r="C104" s="42" t="s">
        <v>115</v>
      </c>
      <c r="D104" s="42" t="s">
        <v>116</v>
      </c>
      <c r="E104" s="42" t="s">
        <v>836</v>
      </c>
      <c r="F104" s="42" t="s">
        <v>837</v>
      </c>
      <c r="G104" s="42" t="s">
        <v>114</v>
      </c>
      <c r="H104" s="42" t="s">
        <v>115</v>
      </c>
      <c r="I104" s="42" t="s">
        <v>116</v>
      </c>
      <c r="J104" s="42" t="s">
        <v>836</v>
      </c>
      <c r="K104" s="42" t="s">
        <v>837</v>
      </c>
      <c r="L104" s="42" t="s">
        <v>102</v>
      </c>
      <c r="M104" s="42" t="s">
        <v>843</v>
      </c>
      <c r="N104" s="42" t="s">
        <v>844</v>
      </c>
      <c r="O104" s="42" t="s">
        <v>845</v>
      </c>
      <c r="P104" s="42" t="s">
        <v>846</v>
      </c>
      <c r="Q104" s="43">
        <v>9999244</v>
      </c>
      <c r="R104" s="42" t="s">
        <v>291</v>
      </c>
      <c r="S104" s="42" t="s">
        <v>847</v>
      </c>
      <c r="T104" s="42" t="s">
        <v>163</v>
      </c>
      <c r="U104" s="42" t="s">
        <v>109</v>
      </c>
      <c r="V104" s="46" t="str">
        <f t="shared" si="21"/>
        <v>9</v>
      </c>
      <c r="W104" s="46" t="str">
        <f t="shared" si="1"/>
        <v>5</v>
      </c>
      <c r="X104" s="46" t="str">
        <f t="shared" si="2"/>
        <v>56878240195</v>
      </c>
      <c r="Y104" s="48">
        <f t="shared" si="3"/>
        <v>9999244</v>
      </c>
      <c r="Z104" s="46" t="str">
        <f t="shared" si="4"/>
        <v>AC/018P-0349795</v>
      </c>
      <c r="AA104" s="50" t="str">
        <f>VLOOKUP(X104,TDTP!$AH$5:$AN$1422,7,0)</f>
        <v>01668771888</v>
      </c>
      <c r="AB104" s="40" t="str">
        <f t="shared" si="5"/>
        <v>BVNT da nhan duoc 9999244d tien phi bao hiem cua QK. Cam on QK da tin tuong va dong hanh cung BVNT trong suot thoi gian qua.</v>
      </c>
    </row>
    <row r="105" spans="1:28" ht="12.75" customHeight="1">
      <c r="A105" s="41">
        <v>97</v>
      </c>
      <c r="B105" s="42" t="s">
        <v>114</v>
      </c>
      <c r="C105" s="42" t="s">
        <v>115</v>
      </c>
      <c r="D105" s="42" t="s">
        <v>116</v>
      </c>
      <c r="E105" s="42" t="s">
        <v>836</v>
      </c>
      <c r="F105" s="42" t="s">
        <v>837</v>
      </c>
      <c r="G105" s="42" t="s">
        <v>114</v>
      </c>
      <c r="H105" s="42" t="s">
        <v>115</v>
      </c>
      <c r="I105" s="42" t="s">
        <v>116</v>
      </c>
      <c r="J105" s="42" t="s">
        <v>836</v>
      </c>
      <c r="K105" s="42" t="s">
        <v>837</v>
      </c>
      <c r="L105" s="42" t="s">
        <v>102</v>
      </c>
      <c r="M105" s="42" t="s">
        <v>852</v>
      </c>
      <c r="N105" s="42" t="s">
        <v>853</v>
      </c>
      <c r="O105" s="42" t="s">
        <v>854</v>
      </c>
      <c r="P105" s="42" t="s">
        <v>855</v>
      </c>
      <c r="Q105" s="43">
        <v>3072600</v>
      </c>
      <c r="R105" s="42" t="s">
        <v>391</v>
      </c>
      <c r="S105" s="42" t="s">
        <v>856</v>
      </c>
      <c r="T105" s="42" t="s">
        <v>704</v>
      </c>
      <c r="U105" s="42" t="s">
        <v>109</v>
      </c>
      <c r="V105" s="46" t="str">
        <f t="shared" ref="V105:V106" si="22">RIGHT(LEFT(R105,2),2)</f>
        <v>11</v>
      </c>
      <c r="W105" s="46" t="str">
        <f t="shared" si="1"/>
        <v>5</v>
      </c>
      <c r="X105" s="46" t="str">
        <f t="shared" si="2"/>
        <v>568784954115</v>
      </c>
      <c r="Y105" s="48">
        <f t="shared" si="3"/>
        <v>3072600</v>
      </c>
      <c r="Z105" s="46" t="str">
        <f t="shared" si="4"/>
        <v>AC/018P-0349796</v>
      </c>
      <c r="AA105" s="50" t="str">
        <f>VLOOKUP(X105,TDTP!$AH$5:$AN$1422,7,0)</f>
        <v>0972096748</v>
      </c>
      <c r="AB105" s="40" t="str">
        <f t="shared" si="5"/>
        <v>BVNT da nhan duoc 3072600d tien phi bao hiem cua QK. Cam on QK da tin tuong va dong hanh cung BVNT trong suot thoi gian qua.</v>
      </c>
    </row>
    <row r="106" spans="1:28" ht="12.75" customHeight="1">
      <c r="A106" s="41">
        <v>98</v>
      </c>
      <c r="B106" s="42" t="s">
        <v>114</v>
      </c>
      <c r="C106" s="42" t="s">
        <v>115</v>
      </c>
      <c r="D106" s="42" t="s">
        <v>116</v>
      </c>
      <c r="E106" s="42" t="s">
        <v>862</v>
      </c>
      <c r="F106" s="42" t="s">
        <v>863</v>
      </c>
      <c r="G106" s="42" t="s">
        <v>114</v>
      </c>
      <c r="H106" s="42" t="s">
        <v>115</v>
      </c>
      <c r="I106" s="42" t="s">
        <v>116</v>
      </c>
      <c r="J106" s="42" t="s">
        <v>862</v>
      </c>
      <c r="K106" s="42" t="s">
        <v>863</v>
      </c>
      <c r="L106" s="42" t="s">
        <v>102</v>
      </c>
      <c r="M106" s="42" t="s">
        <v>864</v>
      </c>
      <c r="N106" s="42" t="s">
        <v>865</v>
      </c>
      <c r="O106" s="42" t="s">
        <v>866</v>
      </c>
      <c r="P106" s="42" t="s">
        <v>867</v>
      </c>
      <c r="Q106" s="43">
        <v>6784640</v>
      </c>
      <c r="R106" s="42" t="s">
        <v>153</v>
      </c>
      <c r="S106" s="42" t="s">
        <v>868</v>
      </c>
      <c r="T106" s="42" t="s">
        <v>471</v>
      </c>
      <c r="U106" s="42" t="s">
        <v>109</v>
      </c>
      <c r="V106" s="46" t="str">
        <f t="shared" si="22"/>
        <v>23</v>
      </c>
      <c r="W106" s="46" t="str">
        <f t="shared" si="1"/>
        <v>5</v>
      </c>
      <c r="X106" s="46" t="str">
        <f t="shared" si="2"/>
        <v>569037045235</v>
      </c>
      <c r="Y106" s="48">
        <f t="shared" si="3"/>
        <v>6784640</v>
      </c>
      <c r="Z106" s="46" t="str">
        <f t="shared" si="4"/>
        <v>AC/018P-0349800</v>
      </c>
      <c r="AA106" s="50" t="str">
        <f>VLOOKUP(X106,TDTP!$AH$5:$AN$1422,7,0)</f>
        <v>0989486025</v>
      </c>
      <c r="AB106" s="40" t="str">
        <f t="shared" si="5"/>
        <v>BVNT da nhan duoc 6784640d tien phi bao hiem cua QK. Cam on QK da tin tuong va dong hanh cung BVNT trong suot thoi gian qua.</v>
      </c>
    </row>
    <row r="107" spans="1:28" ht="12.75" customHeight="1">
      <c r="A107" s="41">
        <v>99</v>
      </c>
      <c r="B107" s="42" t="s">
        <v>114</v>
      </c>
      <c r="C107" s="42" t="s">
        <v>115</v>
      </c>
      <c r="D107" s="42" t="s">
        <v>116</v>
      </c>
      <c r="E107" s="42" t="s">
        <v>869</v>
      </c>
      <c r="F107" s="42" t="s">
        <v>870</v>
      </c>
      <c r="G107" s="42" t="s">
        <v>114</v>
      </c>
      <c r="H107" s="42" t="s">
        <v>115</v>
      </c>
      <c r="I107" s="42" t="s">
        <v>116</v>
      </c>
      <c r="J107" s="42" t="s">
        <v>869</v>
      </c>
      <c r="K107" s="42" t="s">
        <v>870</v>
      </c>
      <c r="L107" s="42" t="s">
        <v>102</v>
      </c>
      <c r="M107" s="42" t="s">
        <v>871</v>
      </c>
      <c r="N107" s="42" t="s">
        <v>872</v>
      </c>
      <c r="O107" s="42" t="s">
        <v>873</v>
      </c>
      <c r="P107" s="42" t="s">
        <v>874</v>
      </c>
      <c r="Q107" s="43">
        <v>10282890</v>
      </c>
      <c r="R107" s="42" t="s">
        <v>145</v>
      </c>
      <c r="S107" s="42" t="s">
        <v>875</v>
      </c>
      <c r="T107" s="42" t="s">
        <v>135</v>
      </c>
      <c r="U107" s="42" t="s">
        <v>109</v>
      </c>
      <c r="V107" s="46" t="str">
        <f>RIGHT(LEFT(R107,2),1)</f>
        <v>8</v>
      </c>
      <c r="W107" s="46" t="str">
        <f t="shared" si="1"/>
        <v>5</v>
      </c>
      <c r="X107" s="46" t="str">
        <f t="shared" si="2"/>
        <v>56902696785</v>
      </c>
      <c r="Y107" s="48">
        <f t="shared" si="3"/>
        <v>10282890</v>
      </c>
      <c r="Z107" s="46" t="str">
        <f t="shared" si="4"/>
        <v>AC/018P-0349804</v>
      </c>
      <c r="AA107" s="50" t="str">
        <f>VLOOKUP(X107,TDTP!$AH$5:$AN$1422,7,0)</f>
        <v>0982793892</v>
      </c>
      <c r="AB107" s="40" t="str">
        <f t="shared" si="5"/>
        <v>BVNT da nhan duoc 10282890d tien phi bao hiem cua QK. Cam on QK da tin tuong va dong hanh cung BVNT trong suot thoi gian qua.</v>
      </c>
    </row>
    <row r="108" spans="1:28" ht="12.75" customHeight="1">
      <c r="A108" s="41">
        <v>100</v>
      </c>
      <c r="B108" s="42" t="s">
        <v>114</v>
      </c>
      <c r="C108" s="42" t="s">
        <v>115</v>
      </c>
      <c r="D108" s="42" t="s">
        <v>116</v>
      </c>
      <c r="E108" s="42" t="s">
        <v>880</v>
      </c>
      <c r="F108" s="42" t="s">
        <v>881</v>
      </c>
      <c r="G108" s="42" t="s">
        <v>114</v>
      </c>
      <c r="H108" s="42" t="s">
        <v>115</v>
      </c>
      <c r="I108" s="42" t="s">
        <v>116</v>
      </c>
      <c r="J108" s="42" t="s">
        <v>880</v>
      </c>
      <c r="K108" s="42" t="s">
        <v>881</v>
      </c>
      <c r="L108" s="42" t="s">
        <v>102</v>
      </c>
      <c r="M108" s="42" t="s">
        <v>882</v>
      </c>
      <c r="N108" s="42" t="s">
        <v>883</v>
      </c>
      <c r="O108" s="42" t="s">
        <v>884</v>
      </c>
      <c r="P108" s="42" t="s">
        <v>885</v>
      </c>
      <c r="Q108" s="43">
        <v>3963960</v>
      </c>
      <c r="R108" s="42" t="s">
        <v>263</v>
      </c>
      <c r="S108" s="42" t="s">
        <v>886</v>
      </c>
      <c r="T108" s="42" t="s">
        <v>135</v>
      </c>
      <c r="U108" s="42" t="s">
        <v>109</v>
      </c>
      <c r="V108" s="46" t="str">
        <f>RIGHT(LEFT(R108,2),2)</f>
        <v>24</v>
      </c>
      <c r="W108" s="46" t="str">
        <f t="shared" si="1"/>
        <v>5</v>
      </c>
      <c r="X108" s="46" t="str">
        <f t="shared" si="2"/>
        <v>569145637245</v>
      </c>
      <c r="Y108" s="48">
        <f t="shared" si="3"/>
        <v>3963960</v>
      </c>
      <c r="Z108" s="46" t="str">
        <f t="shared" si="4"/>
        <v>AC/018P-0349806</v>
      </c>
      <c r="AA108" s="50" t="str">
        <f>VLOOKUP(X108,TDTP!$AH$5:$AN$1422,7,0)</f>
        <v>01656999511</v>
      </c>
      <c r="AB108" s="40" t="str">
        <f t="shared" si="5"/>
        <v>BVNT da nhan duoc 3963960d tien phi bao hiem cua QK. Cam on QK da tin tuong va dong hanh cung BVNT trong suot thoi gian qua.</v>
      </c>
    </row>
    <row r="109" spans="1:28" ht="12.75" customHeight="1">
      <c r="A109" s="41">
        <v>101</v>
      </c>
      <c r="B109" s="42" t="s">
        <v>82</v>
      </c>
      <c r="C109" s="42" t="s">
        <v>98</v>
      </c>
      <c r="D109" s="42" t="s">
        <v>100</v>
      </c>
      <c r="E109" s="42" t="s">
        <v>887</v>
      </c>
      <c r="F109" s="42" t="s">
        <v>888</v>
      </c>
      <c r="G109" s="42" t="s">
        <v>82</v>
      </c>
      <c r="H109" s="42" t="s">
        <v>98</v>
      </c>
      <c r="I109" s="42" t="s">
        <v>100</v>
      </c>
      <c r="J109" s="42" t="s">
        <v>887</v>
      </c>
      <c r="K109" s="42" t="s">
        <v>888</v>
      </c>
      <c r="L109" s="42" t="s">
        <v>102</v>
      </c>
      <c r="M109" s="42" t="s">
        <v>894</v>
      </c>
      <c r="N109" s="42" t="s">
        <v>895</v>
      </c>
      <c r="O109" s="42" t="s">
        <v>896</v>
      </c>
      <c r="P109" s="42" t="s">
        <v>897</v>
      </c>
      <c r="Q109" s="43">
        <v>3264300</v>
      </c>
      <c r="R109" s="42" t="s">
        <v>291</v>
      </c>
      <c r="S109" s="42" t="s">
        <v>898</v>
      </c>
      <c r="T109" s="42" t="s">
        <v>394</v>
      </c>
      <c r="U109" s="42" t="s">
        <v>109</v>
      </c>
      <c r="V109" s="46" t="str">
        <f t="shared" ref="V109:V110" si="23">RIGHT(LEFT(R109,2),1)</f>
        <v>9</v>
      </c>
      <c r="W109" s="46" t="str">
        <f t="shared" si="1"/>
        <v>5</v>
      </c>
      <c r="X109" s="46" t="str">
        <f t="shared" si="2"/>
        <v>0570180003587695</v>
      </c>
      <c r="Y109" s="48">
        <f t="shared" si="3"/>
        <v>3264300</v>
      </c>
      <c r="Z109" s="46" t="str">
        <f t="shared" si="4"/>
        <v>AC/018P-0349808</v>
      </c>
      <c r="AA109" s="50" t="str">
        <f>VLOOKUP(X109,TDTP!$AH$5:$AN$1422,7,0)</f>
        <v>0349814276</v>
      </c>
      <c r="AB109" s="40" t="str">
        <f t="shared" si="5"/>
        <v>BVNT da nhan duoc 3264300d tien phi bao hiem cua QK. Cam on QK da tin tuong va dong hanh cung BVNT trong suot thoi gian qua.</v>
      </c>
    </row>
    <row r="110" spans="1:28" ht="12.75" customHeight="1">
      <c r="A110" s="41">
        <v>102</v>
      </c>
      <c r="B110" s="42" t="s">
        <v>82</v>
      </c>
      <c r="C110" s="42" t="s">
        <v>98</v>
      </c>
      <c r="D110" s="42" t="s">
        <v>100</v>
      </c>
      <c r="E110" s="42" t="s">
        <v>887</v>
      </c>
      <c r="F110" s="42" t="s">
        <v>888</v>
      </c>
      <c r="G110" s="42" t="s">
        <v>82</v>
      </c>
      <c r="H110" s="42" t="s">
        <v>98</v>
      </c>
      <c r="I110" s="42" t="s">
        <v>100</v>
      </c>
      <c r="J110" s="42" t="s">
        <v>887</v>
      </c>
      <c r="K110" s="42" t="s">
        <v>888</v>
      </c>
      <c r="L110" s="42" t="s">
        <v>102</v>
      </c>
      <c r="M110" s="42" t="s">
        <v>899</v>
      </c>
      <c r="N110" s="42" t="s">
        <v>900</v>
      </c>
      <c r="O110" s="42" t="s">
        <v>901</v>
      </c>
      <c r="P110" s="42" t="s">
        <v>902</v>
      </c>
      <c r="Q110" s="43">
        <v>10437864</v>
      </c>
      <c r="R110" s="42" t="s">
        <v>291</v>
      </c>
      <c r="S110" s="42" t="s">
        <v>847</v>
      </c>
      <c r="T110" s="42" t="s">
        <v>359</v>
      </c>
      <c r="U110" s="42" t="s">
        <v>109</v>
      </c>
      <c r="V110" s="46" t="str">
        <f t="shared" si="23"/>
        <v>9</v>
      </c>
      <c r="W110" s="46" t="str">
        <f t="shared" si="1"/>
        <v>5</v>
      </c>
      <c r="X110" s="46" t="str">
        <f t="shared" si="2"/>
        <v>56902614095</v>
      </c>
      <c r="Y110" s="48">
        <f t="shared" si="3"/>
        <v>10437864</v>
      </c>
      <c r="Z110" s="46" t="str">
        <f t="shared" si="4"/>
        <v>AC/018P-0349809</v>
      </c>
      <c r="AA110" s="50" t="str">
        <f>VLOOKUP(X110,TDTP!$AH$5:$AN$1422,7,0)</f>
        <v>01656956636</v>
      </c>
      <c r="AB110" s="40" t="str">
        <f t="shared" si="5"/>
        <v>BVNT da nhan duoc 10437864d tien phi bao hiem cua QK. Cam on QK da tin tuong va dong hanh cung BVNT trong suot thoi gian qua.</v>
      </c>
    </row>
    <row r="111" spans="1:28" ht="12.75" customHeight="1">
      <c r="A111" s="41">
        <v>103</v>
      </c>
      <c r="B111" s="42" t="s">
        <v>114</v>
      </c>
      <c r="C111" s="42" t="s">
        <v>115</v>
      </c>
      <c r="D111" s="42" t="s">
        <v>116</v>
      </c>
      <c r="E111" s="42" t="s">
        <v>903</v>
      </c>
      <c r="F111" s="42" t="s">
        <v>904</v>
      </c>
      <c r="G111" s="42" t="s">
        <v>114</v>
      </c>
      <c r="H111" s="42" t="s">
        <v>115</v>
      </c>
      <c r="I111" s="42" t="s">
        <v>116</v>
      </c>
      <c r="J111" s="42" t="s">
        <v>903</v>
      </c>
      <c r="K111" s="42" t="s">
        <v>904</v>
      </c>
      <c r="L111" s="42" t="s">
        <v>102</v>
      </c>
      <c r="M111" s="42" t="s">
        <v>906</v>
      </c>
      <c r="N111" s="42" t="s">
        <v>908</v>
      </c>
      <c r="O111" s="42" t="s">
        <v>910</v>
      </c>
      <c r="P111" s="42" t="s">
        <v>911</v>
      </c>
      <c r="Q111" s="43">
        <v>3049600</v>
      </c>
      <c r="R111" s="42" t="s">
        <v>763</v>
      </c>
      <c r="S111" s="42" t="s">
        <v>914</v>
      </c>
      <c r="T111" s="42" t="s">
        <v>125</v>
      </c>
      <c r="U111" s="42" t="s">
        <v>109</v>
      </c>
      <c r="V111" s="46" t="str">
        <f t="shared" ref="V111:V120" si="24">RIGHT(LEFT(R111,2),2)</f>
        <v>29</v>
      </c>
      <c r="W111" s="46" t="str">
        <f t="shared" si="1"/>
        <v>5</v>
      </c>
      <c r="X111" s="46" t="str">
        <f t="shared" si="2"/>
        <v>05701800036637295</v>
      </c>
      <c r="Y111" s="48">
        <f t="shared" si="3"/>
        <v>3049600</v>
      </c>
      <c r="Z111" s="46" t="str">
        <f t="shared" si="4"/>
        <v>AC/018P-0349817</v>
      </c>
      <c r="AA111" s="50" t="str">
        <f>VLOOKUP(X111,TDTP!$AH$5:$AN$1422,7,0)</f>
        <v>0988103640</v>
      </c>
      <c r="AB111" s="40" t="str">
        <f t="shared" si="5"/>
        <v>BVNT da nhan duoc 3049600d tien phi bao hiem cua QK. Cam on QK da tin tuong va dong hanh cung BVNT trong suot thoi gian qua.</v>
      </c>
    </row>
    <row r="112" spans="1:28" ht="12.75" customHeight="1">
      <c r="A112" s="41">
        <v>104</v>
      </c>
      <c r="B112" s="42" t="s">
        <v>114</v>
      </c>
      <c r="C112" s="42" t="s">
        <v>115</v>
      </c>
      <c r="D112" s="42" t="s">
        <v>116</v>
      </c>
      <c r="E112" s="42" t="s">
        <v>915</v>
      </c>
      <c r="F112" s="42" t="s">
        <v>916</v>
      </c>
      <c r="G112" s="42" t="s">
        <v>114</v>
      </c>
      <c r="H112" s="42" t="s">
        <v>115</v>
      </c>
      <c r="I112" s="42" t="s">
        <v>116</v>
      </c>
      <c r="J112" s="42" t="s">
        <v>915</v>
      </c>
      <c r="K112" s="42" t="s">
        <v>916</v>
      </c>
      <c r="L112" s="42" t="s">
        <v>102</v>
      </c>
      <c r="M112" s="42" t="s">
        <v>917</v>
      </c>
      <c r="N112" s="42" t="s">
        <v>918</v>
      </c>
      <c r="O112" s="42" t="s">
        <v>919</v>
      </c>
      <c r="P112" s="42" t="s">
        <v>920</v>
      </c>
      <c r="Q112" s="43">
        <v>6000000</v>
      </c>
      <c r="R112" s="42" t="s">
        <v>921</v>
      </c>
      <c r="S112" s="42" t="s">
        <v>922</v>
      </c>
      <c r="T112" s="42" t="s">
        <v>704</v>
      </c>
      <c r="U112" s="42" t="s">
        <v>109</v>
      </c>
      <c r="V112" s="46" t="str">
        <f t="shared" si="24"/>
        <v>31</v>
      </c>
      <c r="W112" s="46" t="str">
        <f t="shared" si="1"/>
        <v>5</v>
      </c>
      <c r="X112" s="46" t="str">
        <f t="shared" si="2"/>
        <v>569041289315</v>
      </c>
      <c r="Y112" s="48">
        <f t="shared" si="3"/>
        <v>6000000</v>
      </c>
      <c r="Z112" s="46" t="str">
        <f t="shared" si="4"/>
        <v>AC/018P-0349820</v>
      </c>
      <c r="AA112" s="50" t="str">
        <f>VLOOKUP(X112,TDTP!$AH$5:$AN$1422,7,0)</f>
        <v>0985143008</v>
      </c>
      <c r="AB112" s="40" t="str">
        <f t="shared" si="5"/>
        <v>BVNT da nhan duoc 6000000d tien phi bao hiem cua QK. Cam on QK da tin tuong va dong hanh cung BVNT trong suot thoi gian qua.</v>
      </c>
    </row>
    <row r="113" spans="1:28" ht="12.75" customHeight="1">
      <c r="A113" s="41">
        <v>105</v>
      </c>
      <c r="B113" s="42" t="s">
        <v>114</v>
      </c>
      <c r="C113" s="42" t="s">
        <v>115</v>
      </c>
      <c r="D113" s="42" t="s">
        <v>116</v>
      </c>
      <c r="E113" s="42" t="s">
        <v>915</v>
      </c>
      <c r="F113" s="42" t="s">
        <v>916</v>
      </c>
      <c r="G113" s="42" t="s">
        <v>114</v>
      </c>
      <c r="H113" s="42" t="s">
        <v>115</v>
      </c>
      <c r="I113" s="42" t="s">
        <v>116</v>
      </c>
      <c r="J113" s="42" t="s">
        <v>915</v>
      </c>
      <c r="K113" s="42" t="s">
        <v>916</v>
      </c>
      <c r="L113" s="42" t="s">
        <v>102</v>
      </c>
      <c r="M113" s="42" t="s">
        <v>926</v>
      </c>
      <c r="N113" s="42" t="s">
        <v>928</v>
      </c>
      <c r="O113" s="42" t="s">
        <v>929</v>
      </c>
      <c r="P113" s="42" t="s">
        <v>915</v>
      </c>
      <c r="Q113" s="43">
        <v>6000000</v>
      </c>
      <c r="R113" s="42" t="s">
        <v>921</v>
      </c>
      <c r="S113" s="42" t="s">
        <v>922</v>
      </c>
      <c r="T113" s="42" t="s">
        <v>704</v>
      </c>
      <c r="U113" s="42" t="s">
        <v>109</v>
      </c>
      <c r="V113" s="46" t="str">
        <f t="shared" si="24"/>
        <v>31</v>
      </c>
      <c r="W113" s="46" t="str">
        <f t="shared" si="1"/>
        <v>5</v>
      </c>
      <c r="X113" s="46" t="str">
        <f t="shared" si="2"/>
        <v>569041780315</v>
      </c>
      <c r="Y113" s="48">
        <f t="shared" si="3"/>
        <v>6000000</v>
      </c>
      <c r="Z113" s="46" t="str">
        <f t="shared" si="4"/>
        <v>AC/018P-0349821</v>
      </c>
      <c r="AA113" s="50" t="str">
        <f>VLOOKUP(X113,TDTP!$AH$5:$AN$1422,7,0)</f>
        <v>0965604196</v>
      </c>
      <c r="AB113" s="40" t="str">
        <f t="shared" si="5"/>
        <v>BVNT da nhan duoc 6000000d tien phi bao hiem cua QK. Cam on QK da tin tuong va dong hanh cung BVNT trong suot thoi gian qua.</v>
      </c>
    </row>
    <row r="114" spans="1:28" ht="12.75" customHeight="1">
      <c r="A114" s="41">
        <v>106</v>
      </c>
      <c r="B114" s="42" t="s">
        <v>114</v>
      </c>
      <c r="C114" s="42" t="s">
        <v>115</v>
      </c>
      <c r="D114" s="42" t="s">
        <v>116</v>
      </c>
      <c r="E114" s="42" t="s">
        <v>931</v>
      </c>
      <c r="F114" s="42" t="s">
        <v>932</v>
      </c>
      <c r="G114" s="42" t="s">
        <v>114</v>
      </c>
      <c r="H114" s="42" t="s">
        <v>115</v>
      </c>
      <c r="I114" s="42" t="s">
        <v>116</v>
      </c>
      <c r="J114" s="42" t="s">
        <v>931</v>
      </c>
      <c r="K114" s="42" t="s">
        <v>932</v>
      </c>
      <c r="L114" s="42" t="s">
        <v>102</v>
      </c>
      <c r="M114" s="42" t="s">
        <v>933</v>
      </c>
      <c r="N114" s="42" t="s">
        <v>934</v>
      </c>
      <c r="O114" s="42" t="s">
        <v>935</v>
      </c>
      <c r="P114" s="42" t="s">
        <v>936</v>
      </c>
      <c r="Q114" s="43">
        <v>1000409</v>
      </c>
      <c r="R114" s="42" t="s">
        <v>135</v>
      </c>
      <c r="S114" s="42" t="s">
        <v>937</v>
      </c>
      <c r="T114" s="42" t="s">
        <v>153</v>
      </c>
      <c r="U114" s="42" t="s">
        <v>109</v>
      </c>
      <c r="V114" s="46" t="str">
        <f t="shared" si="24"/>
        <v>22</v>
      </c>
      <c r="W114" s="46" t="str">
        <f t="shared" si="1"/>
        <v>5</v>
      </c>
      <c r="X114" s="46" t="str">
        <f t="shared" si="2"/>
        <v>568972146225</v>
      </c>
      <c r="Y114" s="48">
        <f t="shared" si="3"/>
        <v>1000409</v>
      </c>
      <c r="Z114" s="46" t="str">
        <f t="shared" si="4"/>
        <v>AC/018P-0349822</v>
      </c>
      <c r="AA114" s="50" t="str">
        <f>VLOOKUP(X114,TDTP!$AH$5:$AN$1422,7,0)</f>
        <v>01638983029</v>
      </c>
      <c r="AB114" s="40" t="str">
        <f t="shared" si="5"/>
        <v>BVNT da nhan duoc 1000409d tien phi bao hiem cua QK. Cam on QK da tin tuong va dong hanh cung BVNT trong suot thoi gian qua.</v>
      </c>
    </row>
    <row r="115" spans="1:28" ht="12.75" customHeight="1">
      <c r="A115" s="41">
        <v>107</v>
      </c>
      <c r="B115" s="42" t="s">
        <v>114</v>
      </c>
      <c r="C115" s="42" t="s">
        <v>115</v>
      </c>
      <c r="D115" s="42" t="s">
        <v>116</v>
      </c>
      <c r="E115" s="42" t="s">
        <v>931</v>
      </c>
      <c r="F115" s="42" t="s">
        <v>932</v>
      </c>
      <c r="G115" s="42" t="s">
        <v>114</v>
      </c>
      <c r="H115" s="42" t="s">
        <v>115</v>
      </c>
      <c r="I115" s="42" t="s">
        <v>116</v>
      </c>
      <c r="J115" s="42" t="s">
        <v>931</v>
      </c>
      <c r="K115" s="42" t="s">
        <v>932</v>
      </c>
      <c r="L115" s="42" t="s">
        <v>102</v>
      </c>
      <c r="M115" s="42" t="s">
        <v>938</v>
      </c>
      <c r="N115" s="42" t="s">
        <v>939</v>
      </c>
      <c r="O115" s="42" t="s">
        <v>940</v>
      </c>
      <c r="P115" s="42" t="s">
        <v>941</v>
      </c>
      <c r="Q115" s="43">
        <v>4000000</v>
      </c>
      <c r="R115" s="42" t="s">
        <v>135</v>
      </c>
      <c r="S115" s="42" t="s">
        <v>942</v>
      </c>
      <c r="T115" s="42" t="s">
        <v>153</v>
      </c>
      <c r="U115" s="42" t="s">
        <v>109</v>
      </c>
      <c r="V115" s="46" t="str">
        <f t="shared" si="24"/>
        <v>22</v>
      </c>
      <c r="W115" s="46" t="str">
        <f t="shared" si="1"/>
        <v>5</v>
      </c>
      <c r="X115" s="46" t="str">
        <f t="shared" si="2"/>
        <v>569243384225</v>
      </c>
      <c r="Y115" s="48">
        <f t="shared" si="3"/>
        <v>4000000</v>
      </c>
      <c r="Z115" s="46" t="str">
        <f t="shared" si="4"/>
        <v>AC/018P-0349823</v>
      </c>
      <c r="AA115" s="50" t="str">
        <f>VLOOKUP(X115,TDTP!$AH$5:$AN$1422,7,0)</f>
        <v>01695610208</v>
      </c>
      <c r="AB115" s="40" t="str">
        <f t="shared" si="5"/>
        <v>BVNT da nhan duoc 4000000d tien phi bao hiem cua QK. Cam on QK da tin tuong va dong hanh cung BVNT trong suot thoi gian qua.</v>
      </c>
    </row>
    <row r="116" spans="1:28" ht="12.75" customHeight="1">
      <c r="A116" s="41">
        <v>108</v>
      </c>
      <c r="B116" s="42" t="s">
        <v>114</v>
      </c>
      <c r="C116" s="42" t="s">
        <v>115</v>
      </c>
      <c r="D116" s="42" t="s">
        <v>116</v>
      </c>
      <c r="E116" s="42" t="s">
        <v>931</v>
      </c>
      <c r="F116" s="42" t="s">
        <v>932</v>
      </c>
      <c r="G116" s="42" t="s">
        <v>114</v>
      </c>
      <c r="H116" s="42" t="s">
        <v>115</v>
      </c>
      <c r="I116" s="42" t="s">
        <v>116</v>
      </c>
      <c r="J116" s="42" t="s">
        <v>931</v>
      </c>
      <c r="K116" s="42" t="s">
        <v>932</v>
      </c>
      <c r="L116" s="42" t="s">
        <v>102</v>
      </c>
      <c r="M116" s="42" t="s">
        <v>948</v>
      </c>
      <c r="N116" s="42" t="s">
        <v>949</v>
      </c>
      <c r="O116" s="42" t="s">
        <v>950</v>
      </c>
      <c r="P116" s="42" t="s">
        <v>951</v>
      </c>
      <c r="Q116" s="43">
        <v>5000000</v>
      </c>
      <c r="R116" s="42" t="s">
        <v>153</v>
      </c>
      <c r="S116" s="42" t="s">
        <v>868</v>
      </c>
      <c r="T116" s="42" t="s">
        <v>153</v>
      </c>
      <c r="U116" s="42" t="s">
        <v>109</v>
      </c>
      <c r="V116" s="46" t="str">
        <f t="shared" si="24"/>
        <v>23</v>
      </c>
      <c r="W116" s="46" t="str">
        <f t="shared" si="1"/>
        <v>5</v>
      </c>
      <c r="X116" s="46" t="str">
        <f t="shared" si="2"/>
        <v>569036816235</v>
      </c>
      <c r="Y116" s="48">
        <f t="shared" si="3"/>
        <v>5000000</v>
      </c>
      <c r="Z116" s="46" t="str">
        <f t="shared" si="4"/>
        <v>AC/018P-0349824</v>
      </c>
      <c r="AA116" s="50" t="str">
        <f>VLOOKUP(X116,TDTP!$AH$5:$AN$1422,7,0)</f>
        <v>01659667206</v>
      </c>
      <c r="AB116" s="40" t="str">
        <f t="shared" si="5"/>
        <v>BVNT da nhan duoc 5000000d tien phi bao hiem cua QK. Cam on QK da tin tuong va dong hanh cung BVNT trong suot thoi gian qua.</v>
      </c>
    </row>
    <row r="117" spans="1:28" ht="12.75" customHeight="1">
      <c r="A117" s="41">
        <v>109</v>
      </c>
      <c r="B117" s="42" t="s">
        <v>114</v>
      </c>
      <c r="C117" s="42" t="s">
        <v>115</v>
      </c>
      <c r="D117" s="42" t="s">
        <v>116</v>
      </c>
      <c r="E117" s="42" t="s">
        <v>931</v>
      </c>
      <c r="F117" s="42" t="s">
        <v>932</v>
      </c>
      <c r="G117" s="42" t="s">
        <v>114</v>
      </c>
      <c r="H117" s="42" t="s">
        <v>115</v>
      </c>
      <c r="I117" s="42" t="s">
        <v>116</v>
      </c>
      <c r="J117" s="42" t="s">
        <v>931</v>
      </c>
      <c r="K117" s="42" t="s">
        <v>932</v>
      </c>
      <c r="L117" s="42" t="s">
        <v>102</v>
      </c>
      <c r="M117" s="42" t="s">
        <v>952</v>
      </c>
      <c r="N117" s="42" t="s">
        <v>953</v>
      </c>
      <c r="O117" s="42" t="s">
        <v>954</v>
      </c>
      <c r="P117" s="42" t="s">
        <v>955</v>
      </c>
      <c r="Q117" s="43">
        <v>2000000</v>
      </c>
      <c r="R117" s="42" t="s">
        <v>153</v>
      </c>
      <c r="S117" s="42" t="s">
        <v>956</v>
      </c>
      <c r="T117" s="42" t="s">
        <v>433</v>
      </c>
      <c r="U117" s="42" t="s">
        <v>109</v>
      </c>
      <c r="V117" s="46" t="str">
        <f t="shared" si="24"/>
        <v>23</v>
      </c>
      <c r="W117" s="46" t="str">
        <f t="shared" si="1"/>
        <v>5</v>
      </c>
      <c r="X117" s="46" t="str">
        <f t="shared" si="2"/>
        <v>569036838235</v>
      </c>
      <c r="Y117" s="48">
        <f t="shared" si="3"/>
        <v>2000000</v>
      </c>
      <c r="Z117" s="46" t="str">
        <f t="shared" si="4"/>
        <v>AC/018P-0349825</v>
      </c>
      <c r="AA117" s="50" t="str">
        <f>VLOOKUP(X117,TDTP!$AH$5:$AN$1422,7,0)</f>
        <v>0914423681</v>
      </c>
      <c r="AB117" s="40" t="str">
        <f t="shared" si="5"/>
        <v>BVNT da nhan duoc 2000000d tien phi bao hiem cua QK. Cam on QK da tin tuong va dong hanh cung BVNT trong suot thoi gian qua.</v>
      </c>
    </row>
    <row r="118" spans="1:28" ht="12.75" customHeight="1">
      <c r="A118" s="41">
        <v>110</v>
      </c>
      <c r="B118" s="42" t="s">
        <v>114</v>
      </c>
      <c r="C118" s="42" t="s">
        <v>115</v>
      </c>
      <c r="D118" s="42" t="s">
        <v>116</v>
      </c>
      <c r="E118" s="42" t="s">
        <v>931</v>
      </c>
      <c r="F118" s="42" t="s">
        <v>932</v>
      </c>
      <c r="G118" s="42" t="s">
        <v>114</v>
      </c>
      <c r="H118" s="42" t="s">
        <v>115</v>
      </c>
      <c r="I118" s="42" t="s">
        <v>116</v>
      </c>
      <c r="J118" s="42" t="s">
        <v>931</v>
      </c>
      <c r="K118" s="42" t="s">
        <v>932</v>
      </c>
      <c r="L118" s="42" t="s">
        <v>102</v>
      </c>
      <c r="M118" s="42" t="s">
        <v>961</v>
      </c>
      <c r="N118" s="42" t="s">
        <v>962</v>
      </c>
      <c r="O118" s="42" t="s">
        <v>963</v>
      </c>
      <c r="P118" s="42" t="s">
        <v>964</v>
      </c>
      <c r="Q118" s="43">
        <v>6000000</v>
      </c>
      <c r="R118" s="42" t="s">
        <v>153</v>
      </c>
      <c r="S118" s="42" t="s">
        <v>868</v>
      </c>
      <c r="T118" s="42" t="s">
        <v>704</v>
      </c>
      <c r="U118" s="42" t="s">
        <v>109</v>
      </c>
      <c r="V118" s="46" t="str">
        <f t="shared" si="24"/>
        <v>23</v>
      </c>
      <c r="W118" s="46" t="str">
        <f t="shared" si="1"/>
        <v>5</v>
      </c>
      <c r="X118" s="46" t="str">
        <f t="shared" si="2"/>
        <v>569037121235</v>
      </c>
      <c r="Y118" s="48">
        <f t="shared" si="3"/>
        <v>6000000</v>
      </c>
      <c r="Z118" s="46" t="str">
        <f t="shared" si="4"/>
        <v>AC/018P-0349826</v>
      </c>
      <c r="AA118" s="50" t="str">
        <f>VLOOKUP(X118,TDTP!$AH$5:$AN$1422,7,0)</f>
        <v>0982302181</v>
      </c>
      <c r="AB118" s="40" t="str">
        <f t="shared" si="5"/>
        <v>BVNT da nhan duoc 6000000d tien phi bao hiem cua QK. Cam on QK da tin tuong va dong hanh cung BVNT trong suot thoi gian qua.</v>
      </c>
    </row>
    <row r="119" spans="1:28" ht="12.75" customHeight="1">
      <c r="A119" s="41">
        <v>111</v>
      </c>
      <c r="B119" s="42" t="s">
        <v>114</v>
      </c>
      <c r="C119" s="42" t="s">
        <v>115</v>
      </c>
      <c r="D119" s="42" t="s">
        <v>116</v>
      </c>
      <c r="E119" s="42" t="s">
        <v>931</v>
      </c>
      <c r="F119" s="42" t="s">
        <v>932</v>
      </c>
      <c r="G119" s="42" t="s">
        <v>114</v>
      </c>
      <c r="H119" s="42" t="s">
        <v>115</v>
      </c>
      <c r="I119" s="42" t="s">
        <v>116</v>
      </c>
      <c r="J119" s="42" t="s">
        <v>931</v>
      </c>
      <c r="K119" s="42" t="s">
        <v>932</v>
      </c>
      <c r="L119" s="42" t="s">
        <v>102</v>
      </c>
      <c r="M119" s="42" t="s">
        <v>965</v>
      </c>
      <c r="N119" s="42" t="s">
        <v>966</v>
      </c>
      <c r="O119" s="42" t="s">
        <v>967</v>
      </c>
      <c r="P119" s="42" t="s">
        <v>968</v>
      </c>
      <c r="Q119" s="43">
        <v>2001814</v>
      </c>
      <c r="R119" s="42" t="s">
        <v>153</v>
      </c>
      <c r="S119" s="42" t="s">
        <v>956</v>
      </c>
      <c r="T119" s="42" t="s">
        <v>153</v>
      </c>
      <c r="U119" s="42" t="s">
        <v>109</v>
      </c>
      <c r="V119" s="46" t="str">
        <f t="shared" si="24"/>
        <v>23</v>
      </c>
      <c r="W119" s="46" t="str">
        <f t="shared" si="1"/>
        <v>5</v>
      </c>
      <c r="X119" s="46" t="str">
        <f t="shared" si="2"/>
        <v>569037192235</v>
      </c>
      <c r="Y119" s="48">
        <f t="shared" si="3"/>
        <v>2001814</v>
      </c>
      <c r="Z119" s="46" t="str">
        <f t="shared" si="4"/>
        <v>AC/018P-0349827</v>
      </c>
      <c r="AA119" s="50" t="str">
        <f>VLOOKUP(X119,TDTP!$AH$5:$AN$1422,7,0)</f>
        <v>01695116298</v>
      </c>
      <c r="AB119" s="40" t="str">
        <f t="shared" si="5"/>
        <v>BVNT da nhan duoc 2001814d tien phi bao hiem cua QK. Cam on QK da tin tuong va dong hanh cung BVNT trong suot thoi gian qua.</v>
      </c>
    </row>
    <row r="120" spans="1:28" ht="12.75" customHeight="1">
      <c r="A120" s="41">
        <v>112</v>
      </c>
      <c r="B120" s="42" t="s">
        <v>114</v>
      </c>
      <c r="C120" s="42" t="s">
        <v>115</v>
      </c>
      <c r="D120" s="42" t="s">
        <v>116</v>
      </c>
      <c r="E120" s="42" t="s">
        <v>931</v>
      </c>
      <c r="F120" s="42" t="s">
        <v>932</v>
      </c>
      <c r="G120" s="42" t="s">
        <v>114</v>
      </c>
      <c r="H120" s="42" t="s">
        <v>115</v>
      </c>
      <c r="I120" s="42" t="s">
        <v>116</v>
      </c>
      <c r="J120" s="42" t="s">
        <v>931</v>
      </c>
      <c r="K120" s="42" t="s">
        <v>932</v>
      </c>
      <c r="L120" s="42" t="s">
        <v>102</v>
      </c>
      <c r="M120" s="42" t="s">
        <v>974</v>
      </c>
      <c r="N120" s="42" t="s">
        <v>975</v>
      </c>
      <c r="O120" s="42" t="s">
        <v>976</v>
      </c>
      <c r="P120" s="42" t="s">
        <v>977</v>
      </c>
      <c r="Q120" s="43">
        <v>6000000</v>
      </c>
      <c r="R120" s="42" t="s">
        <v>153</v>
      </c>
      <c r="S120" s="42" t="s">
        <v>868</v>
      </c>
      <c r="T120" s="42" t="s">
        <v>153</v>
      </c>
      <c r="U120" s="42" t="s">
        <v>109</v>
      </c>
      <c r="V120" s="46" t="str">
        <f t="shared" si="24"/>
        <v>23</v>
      </c>
      <c r="W120" s="46" t="str">
        <f t="shared" si="1"/>
        <v>5</v>
      </c>
      <c r="X120" s="46" t="str">
        <f t="shared" si="2"/>
        <v>569037505235</v>
      </c>
      <c r="Y120" s="48">
        <f t="shared" si="3"/>
        <v>6000000</v>
      </c>
      <c r="Z120" s="46" t="str">
        <f t="shared" si="4"/>
        <v>AC/018P-0349828</v>
      </c>
      <c r="AA120" s="50" t="str">
        <f>VLOOKUP(X120,TDTP!$AH$5:$AN$1422,7,0)</f>
        <v>01683912372</v>
      </c>
      <c r="AB120" s="40" t="str">
        <f t="shared" si="5"/>
        <v>BVNT da nhan duoc 6000000d tien phi bao hiem cua QK. Cam on QK da tin tuong va dong hanh cung BVNT trong suot thoi gian qua.</v>
      </c>
    </row>
    <row r="121" spans="1:28" ht="12.75" customHeight="1">
      <c r="A121" s="41">
        <v>113</v>
      </c>
      <c r="B121" s="42" t="s">
        <v>114</v>
      </c>
      <c r="C121" s="42" t="s">
        <v>115</v>
      </c>
      <c r="D121" s="42" t="s">
        <v>116</v>
      </c>
      <c r="E121" s="42" t="s">
        <v>342</v>
      </c>
      <c r="F121" s="42" t="s">
        <v>343</v>
      </c>
      <c r="G121" s="42" t="s">
        <v>114</v>
      </c>
      <c r="H121" s="42" t="s">
        <v>115</v>
      </c>
      <c r="I121" s="42" t="s">
        <v>116</v>
      </c>
      <c r="J121" s="42" t="s">
        <v>342</v>
      </c>
      <c r="K121" s="42" t="s">
        <v>343</v>
      </c>
      <c r="L121" s="42" t="s">
        <v>102</v>
      </c>
      <c r="M121" s="42" t="s">
        <v>978</v>
      </c>
      <c r="N121" s="42" t="s">
        <v>979</v>
      </c>
      <c r="O121" s="42" t="s">
        <v>980</v>
      </c>
      <c r="P121" s="42" t="s">
        <v>981</v>
      </c>
      <c r="Q121" s="43">
        <v>12000000</v>
      </c>
      <c r="R121" s="42" t="s">
        <v>381</v>
      </c>
      <c r="S121" s="42" t="s">
        <v>982</v>
      </c>
      <c r="T121" s="42" t="s">
        <v>245</v>
      </c>
      <c r="U121" s="42" t="s">
        <v>109</v>
      </c>
      <c r="V121" s="46" t="str">
        <f>RIGHT(LEFT(R121,2),1)</f>
        <v>5</v>
      </c>
      <c r="W121" s="46" t="str">
        <f t="shared" si="1"/>
        <v>5</v>
      </c>
      <c r="X121" s="46" t="str">
        <f t="shared" si="2"/>
        <v>56902424155</v>
      </c>
      <c r="Y121" s="48">
        <f t="shared" si="3"/>
        <v>12000000</v>
      </c>
      <c r="Z121" s="46" t="str">
        <f t="shared" si="4"/>
        <v>AC/018P-0349834</v>
      </c>
      <c r="AA121" s="50" t="str">
        <f>VLOOKUP(X121,TDTP!$AH$5:$AN$1422,7,0)</f>
        <v>0916827166</v>
      </c>
      <c r="AB121" s="40" t="str">
        <f t="shared" si="5"/>
        <v>BVNT da nhan duoc 12000000d tien phi bao hiem cua QK. Cam on QK da tin tuong va dong hanh cung BVNT trong suot thoi gian qua.</v>
      </c>
    </row>
    <row r="122" spans="1:28" ht="12.75" customHeight="1">
      <c r="A122" s="41">
        <v>114</v>
      </c>
      <c r="B122" s="42" t="s">
        <v>114</v>
      </c>
      <c r="C122" s="42" t="s">
        <v>115</v>
      </c>
      <c r="D122" s="42" t="s">
        <v>116</v>
      </c>
      <c r="E122" s="42" t="s">
        <v>342</v>
      </c>
      <c r="F122" s="42" t="s">
        <v>343</v>
      </c>
      <c r="G122" s="42" t="s">
        <v>114</v>
      </c>
      <c r="H122" s="42" t="s">
        <v>115</v>
      </c>
      <c r="I122" s="42" t="s">
        <v>116</v>
      </c>
      <c r="J122" s="42" t="s">
        <v>342</v>
      </c>
      <c r="K122" s="42" t="s">
        <v>343</v>
      </c>
      <c r="L122" s="42" t="s">
        <v>102</v>
      </c>
      <c r="M122" s="42" t="s">
        <v>989</v>
      </c>
      <c r="N122" s="42" t="s">
        <v>990</v>
      </c>
      <c r="O122" s="42" t="s">
        <v>991</v>
      </c>
      <c r="P122" s="42" t="s">
        <v>992</v>
      </c>
      <c r="Q122" s="43">
        <v>12056600</v>
      </c>
      <c r="R122" s="42" t="s">
        <v>574</v>
      </c>
      <c r="S122" s="42" t="s">
        <v>749</v>
      </c>
      <c r="T122" s="42" t="s">
        <v>245</v>
      </c>
      <c r="U122" s="42" t="s">
        <v>109</v>
      </c>
      <c r="V122" s="46" t="str">
        <f t="shared" ref="V122:V126" si="25">RIGHT(LEFT(R122,2),2)</f>
        <v>18</v>
      </c>
      <c r="W122" s="46" t="str">
        <f t="shared" si="1"/>
        <v>5</v>
      </c>
      <c r="X122" s="46" t="str">
        <f t="shared" si="2"/>
        <v>569035633185</v>
      </c>
      <c r="Y122" s="48">
        <f t="shared" si="3"/>
        <v>12056600</v>
      </c>
      <c r="Z122" s="46" t="str">
        <f t="shared" si="4"/>
        <v>AC/018P-0349835</v>
      </c>
      <c r="AA122" s="50" t="str">
        <f>VLOOKUP(X122,TDTP!$AH$5:$AN$1422,7,0)</f>
        <v>01655747445</v>
      </c>
      <c r="AB122" s="40" t="str">
        <f t="shared" si="5"/>
        <v>BVNT da nhan duoc 12056600d tien phi bao hiem cua QK. Cam on QK da tin tuong va dong hanh cung BVNT trong suot thoi gian qua.</v>
      </c>
    </row>
    <row r="123" spans="1:28" ht="12.75" customHeight="1">
      <c r="A123" s="41">
        <v>115</v>
      </c>
      <c r="B123" s="42" t="s">
        <v>114</v>
      </c>
      <c r="C123" s="42" t="s">
        <v>115</v>
      </c>
      <c r="D123" s="42" t="s">
        <v>116</v>
      </c>
      <c r="E123" s="42" t="s">
        <v>342</v>
      </c>
      <c r="F123" s="42" t="s">
        <v>343</v>
      </c>
      <c r="G123" s="42" t="s">
        <v>114</v>
      </c>
      <c r="H123" s="42" t="s">
        <v>115</v>
      </c>
      <c r="I123" s="42" t="s">
        <v>116</v>
      </c>
      <c r="J123" s="42" t="s">
        <v>342</v>
      </c>
      <c r="K123" s="42" t="s">
        <v>343</v>
      </c>
      <c r="L123" s="42" t="s">
        <v>102</v>
      </c>
      <c r="M123" s="42" t="s">
        <v>993</v>
      </c>
      <c r="N123" s="42" t="s">
        <v>995</v>
      </c>
      <c r="O123" s="42" t="s">
        <v>997</v>
      </c>
      <c r="P123" s="42" t="s">
        <v>998</v>
      </c>
      <c r="Q123" s="43">
        <v>9997300</v>
      </c>
      <c r="R123" s="42" t="s">
        <v>366</v>
      </c>
      <c r="S123" s="42" t="s">
        <v>1001</v>
      </c>
      <c r="T123" s="42" t="s">
        <v>245</v>
      </c>
      <c r="U123" s="42" t="s">
        <v>109</v>
      </c>
      <c r="V123" s="46" t="str">
        <f t="shared" si="25"/>
        <v>19</v>
      </c>
      <c r="W123" s="46" t="str">
        <f t="shared" si="1"/>
        <v>5</v>
      </c>
      <c r="X123" s="46" t="str">
        <f t="shared" si="2"/>
        <v>05701800042386195</v>
      </c>
      <c r="Y123" s="48">
        <f t="shared" si="3"/>
        <v>9997300</v>
      </c>
      <c r="Z123" s="46" t="str">
        <f t="shared" si="4"/>
        <v>AC/018P-0349836</v>
      </c>
      <c r="AA123" s="50" t="str">
        <f>VLOOKUP(X123,TDTP!$AH$5:$AN$1422,7,0)</f>
        <v>0349419888</v>
      </c>
      <c r="AB123" s="40" t="str">
        <f t="shared" si="5"/>
        <v>BVNT da nhan duoc 9997300d tien phi bao hiem cua QK. Cam on QK da tin tuong va dong hanh cung BVNT trong suot thoi gian qua.</v>
      </c>
    </row>
    <row r="124" spans="1:28" ht="12.75" customHeight="1">
      <c r="A124" s="41">
        <v>116</v>
      </c>
      <c r="B124" s="42" t="s">
        <v>114</v>
      </c>
      <c r="C124" s="42" t="s">
        <v>115</v>
      </c>
      <c r="D124" s="42" t="s">
        <v>116</v>
      </c>
      <c r="E124" s="42" t="s">
        <v>342</v>
      </c>
      <c r="F124" s="42" t="s">
        <v>343</v>
      </c>
      <c r="G124" s="42" t="s">
        <v>114</v>
      </c>
      <c r="H124" s="42" t="s">
        <v>115</v>
      </c>
      <c r="I124" s="42" t="s">
        <v>116</v>
      </c>
      <c r="J124" s="42" t="s">
        <v>342</v>
      </c>
      <c r="K124" s="42" t="s">
        <v>343</v>
      </c>
      <c r="L124" s="42" t="s">
        <v>102</v>
      </c>
      <c r="M124" s="42" t="s">
        <v>1003</v>
      </c>
      <c r="N124" s="42" t="s">
        <v>1004</v>
      </c>
      <c r="O124" s="42" t="s">
        <v>1005</v>
      </c>
      <c r="P124" s="42" t="s">
        <v>1006</v>
      </c>
      <c r="Q124" s="43">
        <v>10934900</v>
      </c>
      <c r="R124" s="42" t="s">
        <v>366</v>
      </c>
      <c r="S124" s="42" t="s">
        <v>1001</v>
      </c>
      <c r="T124" s="42" t="s">
        <v>704</v>
      </c>
      <c r="U124" s="42" t="s">
        <v>109</v>
      </c>
      <c r="V124" s="46" t="str">
        <f t="shared" si="25"/>
        <v>19</v>
      </c>
      <c r="W124" s="46" t="str">
        <f t="shared" si="1"/>
        <v>5</v>
      </c>
      <c r="X124" s="46" t="str">
        <f t="shared" si="2"/>
        <v>05701800042522195</v>
      </c>
      <c r="Y124" s="48">
        <f t="shared" si="3"/>
        <v>10934900</v>
      </c>
      <c r="Z124" s="46" t="str">
        <f t="shared" si="4"/>
        <v>AC/018P-0349837</v>
      </c>
      <c r="AA124" s="50" t="str">
        <f>VLOOKUP(X124,TDTP!$AH$5:$AN$1422,7,0)</f>
        <v>0945005533</v>
      </c>
      <c r="AB124" s="40" t="str">
        <f t="shared" si="5"/>
        <v>BVNT da nhan duoc 10934900d tien phi bao hiem cua QK. Cam on QK da tin tuong va dong hanh cung BVNT trong suot thoi gian qua.</v>
      </c>
    </row>
    <row r="125" spans="1:28" ht="12.75" customHeight="1">
      <c r="A125" s="41">
        <v>117</v>
      </c>
      <c r="B125" s="42" t="s">
        <v>114</v>
      </c>
      <c r="C125" s="42" t="s">
        <v>115</v>
      </c>
      <c r="D125" s="42" t="s">
        <v>116</v>
      </c>
      <c r="E125" s="42" t="s">
        <v>342</v>
      </c>
      <c r="F125" s="42" t="s">
        <v>343</v>
      </c>
      <c r="G125" s="42" t="s">
        <v>114</v>
      </c>
      <c r="H125" s="42" t="s">
        <v>115</v>
      </c>
      <c r="I125" s="42" t="s">
        <v>116</v>
      </c>
      <c r="J125" s="42" t="s">
        <v>342</v>
      </c>
      <c r="K125" s="42" t="s">
        <v>343</v>
      </c>
      <c r="L125" s="42" t="s">
        <v>102</v>
      </c>
      <c r="M125" s="42" t="s">
        <v>1007</v>
      </c>
      <c r="N125" s="42" t="s">
        <v>1008</v>
      </c>
      <c r="O125" s="42" t="s">
        <v>1009</v>
      </c>
      <c r="P125" s="42" t="s">
        <v>1010</v>
      </c>
      <c r="Q125" s="43">
        <v>10056600</v>
      </c>
      <c r="R125" s="42" t="s">
        <v>366</v>
      </c>
      <c r="S125" s="42" t="s">
        <v>1001</v>
      </c>
      <c r="T125" s="42" t="s">
        <v>704</v>
      </c>
      <c r="U125" s="42" t="s">
        <v>109</v>
      </c>
      <c r="V125" s="46" t="str">
        <f t="shared" si="25"/>
        <v>19</v>
      </c>
      <c r="W125" s="46" t="str">
        <f t="shared" si="1"/>
        <v>5</v>
      </c>
      <c r="X125" s="46" t="str">
        <f t="shared" si="2"/>
        <v>569034249195</v>
      </c>
      <c r="Y125" s="48">
        <f t="shared" si="3"/>
        <v>10056600</v>
      </c>
      <c r="Z125" s="46" t="str">
        <f t="shared" si="4"/>
        <v>AC/018P-0349838</v>
      </c>
      <c r="AA125" s="50" t="str">
        <f>VLOOKUP(X125,TDTP!$AH$5:$AN$1422,7,0)</f>
        <v>0948153899</v>
      </c>
      <c r="AB125" s="40" t="str">
        <f t="shared" si="5"/>
        <v>BVNT da nhan duoc 10056600d tien phi bao hiem cua QK. Cam on QK da tin tuong va dong hanh cung BVNT trong suot thoi gian qua.</v>
      </c>
    </row>
    <row r="126" spans="1:28" ht="12.75" customHeight="1">
      <c r="A126" s="41">
        <v>118</v>
      </c>
      <c r="B126" s="42" t="s">
        <v>114</v>
      </c>
      <c r="C126" s="42" t="s">
        <v>115</v>
      </c>
      <c r="D126" s="42" t="s">
        <v>116</v>
      </c>
      <c r="E126" s="42" t="s">
        <v>1015</v>
      </c>
      <c r="F126" s="42" t="s">
        <v>1016</v>
      </c>
      <c r="G126" s="42" t="s">
        <v>114</v>
      </c>
      <c r="H126" s="42" t="s">
        <v>115</v>
      </c>
      <c r="I126" s="42" t="s">
        <v>116</v>
      </c>
      <c r="J126" s="42" t="s">
        <v>1015</v>
      </c>
      <c r="K126" s="42" t="s">
        <v>1016</v>
      </c>
      <c r="L126" s="42" t="s">
        <v>102</v>
      </c>
      <c r="M126" s="42" t="s">
        <v>1017</v>
      </c>
      <c r="N126" s="42" t="s">
        <v>1018</v>
      </c>
      <c r="O126" s="42" t="s">
        <v>1019</v>
      </c>
      <c r="P126" s="42" t="s">
        <v>442</v>
      </c>
      <c r="Q126" s="43">
        <v>210100</v>
      </c>
      <c r="R126" s="42" t="s">
        <v>163</v>
      </c>
      <c r="S126" s="42" t="s">
        <v>1020</v>
      </c>
      <c r="T126" s="42" t="s">
        <v>359</v>
      </c>
      <c r="U126" s="42" t="s">
        <v>109</v>
      </c>
      <c r="V126" s="46" t="str">
        <f t="shared" si="25"/>
        <v>14</v>
      </c>
      <c r="W126" s="46" t="str">
        <f t="shared" si="1"/>
        <v>5</v>
      </c>
      <c r="X126" s="46" t="str">
        <f t="shared" si="2"/>
        <v>05701800043383145</v>
      </c>
      <c r="Y126" s="48">
        <f t="shared" si="3"/>
        <v>210100</v>
      </c>
      <c r="Z126" s="46" t="str">
        <f t="shared" si="4"/>
        <v>AC/018P-0349840</v>
      </c>
      <c r="AA126" s="50" t="str">
        <f>VLOOKUP(X126,TDTP!$AH$5:$AN$1422,7,0)</f>
        <v>0349716338</v>
      </c>
      <c r="AB126" s="40" t="str">
        <f t="shared" si="5"/>
        <v>BVNT da nhan duoc 210100d tien phi bao hiem cua QK. Cam on QK da tin tuong va dong hanh cung BVNT trong suot thoi gian qua.</v>
      </c>
    </row>
    <row r="127" spans="1:28" ht="12.75" customHeight="1">
      <c r="A127" s="41">
        <v>119</v>
      </c>
      <c r="B127" s="42" t="s">
        <v>114</v>
      </c>
      <c r="C127" s="42" t="s">
        <v>115</v>
      </c>
      <c r="D127" s="42" t="s">
        <v>116</v>
      </c>
      <c r="E127" s="42" t="s">
        <v>155</v>
      </c>
      <c r="F127" s="42" t="s">
        <v>156</v>
      </c>
      <c r="G127" s="42" t="s">
        <v>114</v>
      </c>
      <c r="H127" s="42" t="s">
        <v>115</v>
      </c>
      <c r="I127" s="42" t="s">
        <v>116</v>
      </c>
      <c r="J127" s="42" t="s">
        <v>155</v>
      </c>
      <c r="K127" s="42" t="s">
        <v>156</v>
      </c>
      <c r="L127" s="42" t="s">
        <v>102</v>
      </c>
      <c r="M127" s="42" t="s">
        <v>1021</v>
      </c>
      <c r="N127" s="42" t="s">
        <v>1022</v>
      </c>
      <c r="O127" s="42" t="s">
        <v>1023</v>
      </c>
      <c r="P127" s="42" t="s">
        <v>1024</v>
      </c>
      <c r="Q127" s="43">
        <v>500000</v>
      </c>
      <c r="R127" s="42" t="s">
        <v>381</v>
      </c>
      <c r="S127" s="42" t="s">
        <v>1025</v>
      </c>
      <c r="T127" s="42" t="s">
        <v>163</v>
      </c>
      <c r="U127" s="42" t="s">
        <v>109</v>
      </c>
      <c r="V127" s="46" t="str">
        <f t="shared" ref="V127:V129" si="26">RIGHT(LEFT(R127,2),1)</f>
        <v>5</v>
      </c>
      <c r="W127" s="46" t="str">
        <f t="shared" si="1"/>
        <v>5</v>
      </c>
      <c r="X127" s="46" t="str">
        <f t="shared" si="2"/>
        <v>56904392155</v>
      </c>
      <c r="Y127" s="48">
        <f t="shared" si="3"/>
        <v>500000</v>
      </c>
      <c r="Z127" s="46" t="str">
        <f t="shared" si="4"/>
        <v>AC/018P-0349842</v>
      </c>
      <c r="AA127" s="50" t="str">
        <f>VLOOKUP(X127,TDTP!$AH$5:$AN$1422,7,0)</f>
        <v>01649192252</v>
      </c>
      <c r="AB127" s="40" t="str">
        <f t="shared" si="5"/>
        <v>BVNT da nhan duoc 500000d tien phi bao hiem cua QK. Cam on QK da tin tuong va dong hanh cung BVNT trong suot thoi gian qua.</v>
      </c>
    </row>
    <row r="128" spans="1:28" ht="12.75" customHeight="1">
      <c r="A128" s="41">
        <v>120</v>
      </c>
      <c r="B128" s="42" t="s">
        <v>114</v>
      </c>
      <c r="C128" s="42" t="s">
        <v>115</v>
      </c>
      <c r="D128" s="42" t="s">
        <v>116</v>
      </c>
      <c r="E128" s="42" t="s">
        <v>155</v>
      </c>
      <c r="F128" s="42" t="s">
        <v>156</v>
      </c>
      <c r="G128" s="42" t="s">
        <v>114</v>
      </c>
      <c r="H128" s="42" t="s">
        <v>115</v>
      </c>
      <c r="I128" s="42" t="s">
        <v>116</v>
      </c>
      <c r="J128" s="42" t="s">
        <v>155</v>
      </c>
      <c r="K128" s="42" t="s">
        <v>156</v>
      </c>
      <c r="L128" s="42" t="s">
        <v>102</v>
      </c>
      <c r="M128" s="42" t="s">
        <v>1031</v>
      </c>
      <c r="N128" s="42" t="s">
        <v>1032</v>
      </c>
      <c r="O128" s="42" t="s">
        <v>1033</v>
      </c>
      <c r="P128" s="42" t="s">
        <v>1034</v>
      </c>
      <c r="Q128" s="43">
        <v>500000</v>
      </c>
      <c r="R128" s="42" t="s">
        <v>381</v>
      </c>
      <c r="S128" s="42" t="s">
        <v>1025</v>
      </c>
      <c r="T128" s="42" t="s">
        <v>163</v>
      </c>
      <c r="U128" s="42" t="s">
        <v>109</v>
      </c>
      <c r="V128" s="46" t="str">
        <f t="shared" si="26"/>
        <v>5</v>
      </c>
      <c r="W128" s="46" t="str">
        <f t="shared" si="1"/>
        <v>5</v>
      </c>
      <c r="X128" s="46" t="str">
        <f t="shared" si="2"/>
        <v>56904393655</v>
      </c>
      <c r="Y128" s="48">
        <f t="shared" si="3"/>
        <v>500000</v>
      </c>
      <c r="Z128" s="46" t="str">
        <f t="shared" si="4"/>
        <v>AC/018P-0349843</v>
      </c>
      <c r="AA128" s="50" t="str">
        <f>VLOOKUP(X128,TDTP!$AH$5:$AN$1422,7,0)</f>
        <v>01649192252</v>
      </c>
      <c r="AB128" s="40" t="str">
        <f t="shared" si="5"/>
        <v>BVNT da nhan duoc 500000d tien phi bao hiem cua QK. Cam on QK da tin tuong va dong hanh cung BVNT trong suot thoi gian qua.</v>
      </c>
    </row>
    <row r="129" spans="1:28" ht="12.75" customHeight="1">
      <c r="A129" s="41">
        <v>121</v>
      </c>
      <c r="B129" s="42" t="s">
        <v>114</v>
      </c>
      <c r="C129" s="42" t="s">
        <v>115</v>
      </c>
      <c r="D129" s="42" t="s">
        <v>116</v>
      </c>
      <c r="E129" s="42" t="s">
        <v>155</v>
      </c>
      <c r="F129" s="42" t="s">
        <v>156</v>
      </c>
      <c r="G129" s="42" t="s">
        <v>114</v>
      </c>
      <c r="H129" s="42" t="s">
        <v>115</v>
      </c>
      <c r="I129" s="42" t="s">
        <v>116</v>
      </c>
      <c r="J129" s="42" t="s">
        <v>155</v>
      </c>
      <c r="K129" s="42" t="s">
        <v>156</v>
      </c>
      <c r="L129" s="42" t="s">
        <v>102</v>
      </c>
      <c r="M129" s="42" t="s">
        <v>1035</v>
      </c>
      <c r="N129" s="42" t="s">
        <v>1036</v>
      </c>
      <c r="O129" s="42" t="s">
        <v>1037</v>
      </c>
      <c r="P129" s="42" t="s">
        <v>1038</v>
      </c>
      <c r="Q129" s="43">
        <v>500000</v>
      </c>
      <c r="R129" s="42" t="s">
        <v>145</v>
      </c>
      <c r="S129" s="42" t="s">
        <v>1039</v>
      </c>
      <c r="T129" s="42" t="s">
        <v>163</v>
      </c>
      <c r="U129" s="42" t="s">
        <v>109</v>
      </c>
      <c r="V129" s="46" t="str">
        <f t="shared" si="26"/>
        <v>8</v>
      </c>
      <c r="W129" s="46" t="str">
        <f t="shared" si="1"/>
        <v>5</v>
      </c>
      <c r="X129" s="46" t="str">
        <f t="shared" si="2"/>
        <v>56904606185</v>
      </c>
      <c r="Y129" s="48">
        <f t="shared" si="3"/>
        <v>500000</v>
      </c>
      <c r="Z129" s="46" t="str">
        <f t="shared" si="4"/>
        <v>AC/018P-0349844</v>
      </c>
      <c r="AA129" s="50" t="str">
        <f>VLOOKUP(X129,TDTP!$AH$5:$AN$1422,7,0)</f>
        <v>01682635917</v>
      </c>
      <c r="AB129" s="40" t="str">
        <f t="shared" si="5"/>
        <v>BVNT da nhan duoc 500000d tien phi bao hiem cua QK. Cam on QK da tin tuong va dong hanh cung BVNT trong suot thoi gian qua.</v>
      </c>
    </row>
    <row r="130" spans="1:28" ht="12.75" customHeight="1">
      <c r="A130" s="41">
        <v>122</v>
      </c>
      <c r="B130" s="42" t="s">
        <v>114</v>
      </c>
      <c r="C130" s="42" t="s">
        <v>115</v>
      </c>
      <c r="D130" s="42" t="s">
        <v>116</v>
      </c>
      <c r="E130" s="42" t="s">
        <v>155</v>
      </c>
      <c r="F130" s="42" t="s">
        <v>156</v>
      </c>
      <c r="G130" s="42" t="s">
        <v>114</v>
      </c>
      <c r="H130" s="42" t="s">
        <v>115</v>
      </c>
      <c r="I130" s="42" t="s">
        <v>116</v>
      </c>
      <c r="J130" s="42" t="s">
        <v>155</v>
      </c>
      <c r="K130" s="42" t="s">
        <v>156</v>
      </c>
      <c r="L130" s="42" t="s">
        <v>102</v>
      </c>
      <c r="M130" s="42" t="s">
        <v>1044</v>
      </c>
      <c r="N130" s="42" t="s">
        <v>1045</v>
      </c>
      <c r="O130" s="42" t="s">
        <v>159</v>
      </c>
      <c r="P130" s="42" t="s">
        <v>160</v>
      </c>
      <c r="Q130" s="43">
        <v>1033762</v>
      </c>
      <c r="R130" s="42" t="s">
        <v>574</v>
      </c>
      <c r="S130" s="42" t="s">
        <v>735</v>
      </c>
      <c r="T130" s="42" t="s">
        <v>163</v>
      </c>
      <c r="U130" s="42" t="s">
        <v>109</v>
      </c>
      <c r="V130" s="46" t="str">
        <f t="shared" ref="V130:V145" si="27">RIGHT(LEFT(R130,2),2)</f>
        <v>18</v>
      </c>
      <c r="W130" s="46" t="str">
        <f t="shared" si="1"/>
        <v>5</v>
      </c>
      <c r="X130" s="46" t="str">
        <f t="shared" si="2"/>
        <v>569159508185</v>
      </c>
      <c r="Y130" s="48">
        <f t="shared" si="3"/>
        <v>1033762</v>
      </c>
      <c r="Z130" s="46" t="str">
        <f t="shared" si="4"/>
        <v>AC/018P-0349845</v>
      </c>
      <c r="AA130" s="50" t="str">
        <f>VLOOKUP(X130,TDTP!$AH$5:$AN$1422,7,0)</f>
        <v>01694791142</v>
      </c>
      <c r="AB130" s="40" t="str">
        <f t="shared" si="5"/>
        <v>BVNT da nhan duoc 1033762d tien phi bao hiem cua QK. Cam on QK da tin tuong va dong hanh cung BVNT trong suot thoi gian qua.</v>
      </c>
    </row>
    <row r="131" spans="1:28" ht="12.75" customHeight="1">
      <c r="A131" s="41">
        <v>123</v>
      </c>
      <c r="B131" s="42" t="s">
        <v>114</v>
      </c>
      <c r="C131" s="42" t="s">
        <v>115</v>
      </c>
      <c r="D131" s="42" t="s">
        <v>116</v>
      </c>
      <c r="E131" s="42" t="s">
        <v>155</v>
      </c>
      <c r="F131" s="42" t="s">
        <v>156</v>
      </c>
      <c r="G131" s="42" t="s">
        <v>114</v>
      </c>
      <c r="H131" s="42" t="s">
        <v>115</v>
      </c>
      <c r="I131" s="42" t="s">
        <v>116</v>
      </c>
      <c r="J131" s="42" t="s">
        <v>155</v>
      </c>
      <c r="K131" s="42" t="s">
        <v>156</v>
      </c>
      <c r="L131" s="42" t="s">
        <v>102</v>
      </c>
      <c r="M131" s="42" t="s">
        <v>1046</v>
      </c>
      <c r="N131" s="42" t="s">
        <v>1047</v>
      </c>
      <c r="O131" s="42" t="s">
        <v>1048</v>
      </c>
      <c r="P131" s="42" t="s">
        <v>1049</v>
      </c>
      <c r="Q131" s="43">
        <v>500000</v>
      </c>
      <c r="R131" s="42" t="s">
        <v>135</v>
      </c>
      <c r="S131" s="42" t="s">
        <v>144</v>
      </c>
      <c r="T131" s="42" t="s">
        <v>163</v>
      </c>
      <c r="U131" s="42" t="s">
        <v>109</v>
      </c>
      <c r="V131" s="46" t="str">
        <f t="shared" si="27"/>
        <v>22</v>
      </c>
      <c r="W131" s="46" t="str">
        <f t="shared" si="1"/>
        <v>5</v>
      </c>
      <c r="X131" s="46" t="str">
        <f t="shared" si="2"/>
        <v>569054567225</v>
      </c>
      <c r="Y131" s="48">
        <f t="shared" si="3"/>
        <v>500000</v>
      </c>
      <c r="Z131" s="46" t="str">
        <f t="shared" si="4"/>
        <v>AC/018P-0349846</v>
      </c>
      <c r="AA131" s="50" t="str">
        <f>VLOOKUP(X131,TDTP!$AH$5:$AN$1422,7,0)</f>
        <v>01288277986</v>
      </c>
      <c r="AB131" s="40" t="str">
        <f t="shared" si="5"/>
        <v>BVNT da nhan duoc 500000d tien phi bao hiem cua QK. Cam on QK da tin tuong va dong hanh cung BVNT trong suot thoi gian qua.</v>
      </c>
    </row>
    <row r="132" spans="1:28" ht="12.75" customHeight="1">
      <c r="A132" s="41">
        <v>124</v>
      </c>
      <c r="B132" s="42" t="s">
        <v>114</v>
      </c>
      <c r="C132" s="42" t="s">
        <v>115</v>
      </c>
      <c r="D132" s="8"/>
      <c r="E132" s="42" t="s">
        <v>1055</v>
      </c>
      <c r="F132" s="42" t="s">
        <v>1056</v>
      </c>
      <c r="G132" s="42" t="s">
        <v>114</v>
      </c>
      <c r="H132" s="42" t="s">
        <v>115</v>
      </c>
      <c r="I132" s="8"/>
      <c r="J132" s="42" t="s">
        <v>1055</v>
      </c>
      <c r="K132" s="42" t="s">
        <v>1056</v>
      </c>
      <c r="L132" s="42" t="s">
        <v>102</v>
      </c>
      <c r="M132" s="42" t="s">
        <v>1057</v>
      </c>
      <c r="N132" s="42" t="s">
        <v>1058</v>
      </c>
      <c r="O132" s="42" t="s">
        <v>1059</v>
      </c>
      <c r="P132" s="42" t="s">
        <v>1060</v>
      </c>
      <c r="Q132" s="43">
        <v>8999643.9900000002</v>
      </c>
      <c r="R132" s="42" t="s">
        <v>574</v>
      </c>
      <c r="S132" s="42" t="s">
        <v>1061</v>
      </c>
      <c r="T132" s="42" t="s">
        <v>394</v>
      </c>
      <c r="U132" s="42" t="s">
        <v>109</v>
      </c>
      <c r="V132" s="46" t="str">
        <f t="shared" si="27"/>
        <v>18</v>
      </c>
      <c r="W132" s="46" t="str">
        <f t="shared" si="1"/>
        <v>5</v>
      </c>
      <c r="X132" s="46" t="str">
        <f t="shared" si="2"/>
        <v>568685574185</v>
      </c>
      <c r="Y132" s="48">
        <f t="shared" si="3"/>
        <v>8999643.9900000002</v>
      </c>
      <c r="Z132" s="46" t="str">
        <f t="shared" si="4"/>
        <v>AC/018P-0349850</v>
      </c>
      <c r="AA132" s="46" t="e">
        <f>VLOOKUP(X132,TDTP!$AH$5:$AN$1422,7,0)</f>
        <v>#N/A</v>
      </c>
      <c r="AB132" s="40" t="str">
        <f t="shared" si="5"/>
        <v>BVNT da nhan duoc 8999643.99d tien phi bao hiem cua QK. Cam on QK da tin tuong va dong hanh cung BVNT trong suot thoi gian qua.</v>
      </c>
    </row>
    <row r="133" spans="1:28" ht="12.75" customHeight="1">
      <c r="A133" s="41">
        <v>125</v>
      </c>
      <c r="B133" s="42" t="s">
        <v>114</v>
      </c>
      <c r="C133" s="42" t="s">
        <v>115</v>
      </c>
      <c r="D133" s="8"/>
      <c r="E133" s="42" t="s">
        <v>1055</v>
      </c>
      <c r="F133" s="42" t="s">
        <v>1056</v>
      </c>
      <c r="G133" s="42" t="s">
        <v>114</v>
      </c>
      <c r="H133" s="42" t="s">
        <v>115</v>
      </c>
      <c r="I133" s="8"/>
      <c r="J133" s="42" t="s">
        <v>1055</v>
      </c>
      <c r="K133" s="42" t="s">
        <v>1056</v>
      </c>
      <c r="L133" s="42" t="s">
        <v>102</v>
      </c>
      <c r="M133" s="42" t="s">
        <v>1062</v>
      </c>
      <c r="N133" s="42" t="s">
        <v>1063</v>
      </c>
      <c r="O133" s="42" t="s">
        <v>1064</v>
      </c>
      <c r="P133" s="42" t="s">
        <v>1065</v>
      </c>
      <c r="Q133" s="43">
        <v>7499726.4000000004</v>
      </c>
      <c r="R133" s="42" t="s">
        <v>574</v>
      </c>
      <c r="S133" s="42" t="s">
        <v>1061</v>
      </c>
      <c r="T133" s="42" t="s">
        <v>394</v>
      </c>
      <c r="U133" s="42" t="s">
        <v>109</v>
      </c>
      <c r="V133" s="46" t="str">
        <f t="shared" si="27"/>
        <v>18</v>
      </c>
      <c r="W133" s="46" t="str">
        <f t="shared" si="1"/>
        <v>5</v>
      </c>
      <c r="X133" s="46" t="str">
        <f t="shared" si="2"/>
        <v>568685715185</v>
      </c>
      <c r="Y133" s="48">
        <f t="shared" si="3"/>
        <v>7499726.4000000004</v>
      </c>
      <c r="Z133" s="46" t="str">
        <f t="shared" si="4"/>
        <v>AC/018P-0349851</v>
      </c>
      <c r="AA133" s="46" t="e">
        <f>VLOOKUP(X133,TDTP!$AH$5:$AN$1422,7,0)</f>
        <v>#N/A</v>
      </c>
      <c r="AB133" s="40" t="str">
        <f t="shared" si="5"/>
        <v>BVNT da nhan duoc 7499726.4d tien phi bao hiem cua QK. Cam on QK da tin tuong va dong hanh cung BVNT trong suot thoi gian qua.</v>
      </c>
    </row>
    <row r="134" spans="1:28" ht="12.75" customHeight="1">
      <c r="A134" s="41">
        <v>126</v>
      </c>
      <c r="B134" s="42" t="s">
        <v>114</v>
      </c>
      <c r="C134" s="42" t="s">
        <v>115</v>
      </c>
      <c r="D134" s="8"/>
      <c r="E134" s="42" t="s">
        <v>1055</v>
      </c>
      <c r="F134" s="42" t="s">
        <v>1056</v>
      </c>
      <c r="G134" s="42" t="s">
        <v>114</v>
      </c>
      <c r="H134" s="42" t="s">
        <v>115</v>
      </c>
      <c r="I134" s="8"/>
      <c r="J134" s="42" t="s">
        <v>1055</v>
      </c>
      <c r="K134" s="42" t="s">
        <v>1056</v>
      </c>
      <c r="L134" s="42" t="s">
        <v>102</v>
      </c>
      <c r="M134" s="42" t="s">
        <v>1071</v>
      </c>
      <c r="N134" s="42" t="s">
        <v>1072</v>
      </c>
      <c r="O134" s="42" t="s">
        <v>1073</v>
      </c>
      <c r="P134" s="42" t="s">
        <v>697</v>
      </c>
      <c r="Q134" s="43">
        <v>638966.67000000004</v>
      </c>
      <c r="R134" s="42" t="s">
        <v>366</v>
      </c>
      <c r="S134" s="42" t="s">
        <v>1074</v>
      </c>
      <c r="T134" s="42" t="s">
        <v>394</v>
      </c>
      <c r="U134" s="42" t="s">
        <v>109</v>
      </c>
      <c r="V134" s="46" t="str">
        <f t="shared" si="27"/>
        <v>19</v>
      </c>
      <c r="W134" s="46" t="str">
        <f t="shared" si="1"/>
        <v>5</v>
      </c>
      <c r="X134" s="46" t="str">
        <f t="shared" si="2"/>
        <v>568355558195</v>
      </c>
      <c r="Y134" s="48">
        <f t="shared" si="3"/>
        <v>638966.67000000004</v>
      </c>
      <c r="Z134" s="46" t="str">
        <f t="shared" si="4"/>
        <v>AC/018P-0349852</v>
      </c>
      <c r="AA134" s="46" t="e">
        <f>VLOOKUP(X134,TDTP!$AH$5:$AN$1422,7,0)</f>
        <v>#N/A</v>
      </c>
      <c r="AB134" s="40" t="str">
        <f t="shared" si="5"/>
        <v>BVNT da nhan duoc 638966.67d tien phi bao hiem cua QK. Cam on QK da tin tuong va dong hanh cung BVNT trong suot thoi gian qua.</v>
      </c>
    </row>
    <row r="135" spans="1:28" ht="12.75" customHeight="1">
      <c r="A135" s="41">
        <v>127</v>
      </c>
      <c r="B135" s="42" t="s">
        <v>114</v>
      </c>
      <c r="C135" s="42" t="s">
        <v>115</v>
      </c>
      <c r="D135" s="8"/>
      <c r="E135" s="42" t="s">
        <v>1055</v>
      </c>
      <c r="F135" s="42" t="s">
        <v>1056</v>
      </c>
      <c r="G135" s="42" t="s">
        <v>114</v>
      </c>
      <c r="H135" s="42" t="s">
        <v>115</v>
      </c>
      <c r="I135" s="8"/>
      <c r="J135" s="42" t="s">
        <v>1055</v>
      </c>
      <c r="K135" s="42" t="s">
        <v>1056</v>
      </c>
      <c r="L135" s="42" t="s">
        <v>102</v>
      </c>
      <c r="M135" s="42" t="s">
        <v>1075</v>
      </c>
      <c r="N135" s="42" t="s">
        <v>1076</v>
      </c>
      <c r="O135" s="42" t="s">
        <v>1077</v>
      </c>
      <c r="P135" s="42" t="s">
        <v>697</v>
      </c>
      <c r="Q135" s="43">
        <v>704200</v>
      </c>
      <c r="R135" s="42" t="s">
        <v>471</v>
      </c>
      <c r="S135" s="42" t="s">
        <v>1078</v>
      </c>
      <c r="T135" s="42" t="s">
        <v>394</v>
      </c>
      <c r="U135" s="42" t="s">
        <v>109</v>
      </c>
      <c r="V135" s="46" t="str">
        <f t="shared" si="27"/>
        <v>25</v>
      </c>
      <c r="W135" s="46" t="str">
        <f t="shared" si="1"/>
        <v>5</v>
      </c>
      <c r="X135" s="46" t="str">
        <f t="shared" si="2"/>
        <v>05706900095515255</v>
      </c>
      <c r="Y135" s="48">
        <f t="shared" si="3"/>
        <v>704200</v>
      </c>
      <c r="Z135" s="46" t="str">
        <f t="shared" si="4"/>
        <v>AC/018P-0349853</v>
      </c>
      <c r="AA135" s="46" t="e">
        <f>VLOOKUP(X135,TDTP!$AH$5:$AN$1422,7,0)</f>
        <v>#N/A</v>
      </c>
      <c r="AB135" s="40" t="str">
        <f t="shared" si="5"/>
        <v>BVNT da nhan duoc 704200d tien phi bao hiem cua QK. Cam on QK da tin tuong va dong hanh cung BVNT trong suot thoi gian qua.</v>
      </c>
    </row>
    <row r="136" spans="1:28" ht="12.75" customHeight="1">
      <c r="A136" s="41">
        <v>128</v>
      </c>
      <c r="B136" s="42" t="s">
        <v>82</v>
      </c>
      <c r="C136" s="42" t="s">
        <v>84</v>
      </c>
      <c r="D136" s="42" t="s">
        <v>86</v>
      </c>
      <c r="E136" s="42" t="s">
        <v>88</v>
      </c>
      <c r="F136" s="42" t="s">
        <v>87</v>
      </c>
      <c r="G136" s="42" t="s">
        <v>82</v>
      </c>
      <c r="H136" s="42" t="s">
        <v>84</v>
      </c>
      <c r="I136" s="42" t="s">
        <v>86</v>
      </c>
      <c r="J136" s="42" t="s">
        <v>88</v>
      </c>
      <c r="K136" s="42" t="s">
        <v>87</v>
      </c>
      <c r="L136" s="42" t="s">
        <v>102</v>
      </c>
      <c r="M136" s="42" t="s">
        <v>1084</v>
      </c>
      <c r="N136" s="42" t="s">
        <v>154</v>
      </c>
      <c r="O136" s="42" t="s">
        <v>90</v>
      </c>
      <c r="P136" s="42" t="s">
        <v>91</v>
      </c>
      <c r="Q136" s="43">
        <v>1039339</v>
      </c>
      <c r="R136" s="42" t="s">
        <v>245</v>
      </c>
      <c r="S136" s="42" t="s">
        <v>134</v>
      </c>
      <c r="T136" s="42" t="s">
        <v>135</v>
      </c>
      <c r="U136" s="42" t="s">
        <v>109</v>
      </c>
      <c r="V136" s="46" t="str">
        <f t="shared" si="27"/>
        <v>20</v>
      </c>
      <c r="W136" s="46" t="str">
        <f t="shared" si="1"/>
        <v>5</v>
      </c>
      <c r="X136" s="46" t="str">
        <f t="shared" si="2"/>
        <v>569397946205</v>
      </c>
      <c r="Y136" s="48">
        <f t="shared" si="3"/>
        <v>1039339</v>
      </c>
      <c r="Z136" s="46" t="str">
        <f t="shared" si="4"/>
        <v>AC/018P-0349855</v>
      </c>
      <c r="AA136" s="50" t="str">
        <f>VLOOKUP(X136,TDTP!$AH$5:$AN$1422,7,0)</f>
        <v>0974379457</v>
      </c>
      <c r="AB136" s="40" t="str">
        <f t="shared" si="5"/>
        <v>BVNT da nhan duoc 1039339d tien phi bao hiem cua QK. Cam on QK da tin tuong va dong hanh cung BVNT trong suot thoi gian qua.</v>
      </c>
    </row>
    <row r="137" spans="1:28" ht="12.75" customHeight="1">
      <c r="A137" s="41">
        <v>129</v>
      </c>
      <c r="B137" s="42" t="s">
        <v>82</v>
      </c>
      <c r="C137" s="42" t="s">
        <v>84</v>
      </c>
      <c r="D137" s="42" t="s">
        <v>86</v>
      </c>
      <c r="E137" s="42" t="s">
        <v>174</v>
      </c>
      <c r="F137" s="42" t="s">
        <v>173</v>
      </c>
      <c r="G137" s="42" t="s">
        <v>82</v>
      </c>
      <c r="H137" s="42" t="s">
        <v>84</v>
      </c>
      <c r="I137" s="42" t="s">
        <v>86</v>
      </c>
      <c r="J137" s="42" t="s">
        <v>174</v>
      </c>
      <c r="K137" s="42" t="s">
        <v>173</v>
      </c>
      <c r="L137" s="42" t="s">
        <v>102</v>
      </c>
      <c r="M137" s="42" t="s">
        <v>1085</v>
      </c>
      <c r="N137" s="42" t="s">
        <v>262</v>
      </c>
      <c r="O137" s="42" t="s">
        <v>252</v>
      </c>
      <c r="P137" s="42" t="s">
        <v>255</v>
      </c>
      <c r="Q137" s="43">
        <v>3136131</v>
      </c>
      <c r="R137" s="42" t="s">
        <v>163</v>
      </c>
      <c r="S137" s="42" t="s">
        <v>1086</v>
      </c>
      <c r="T137" s="42" t="s">
        <v>471</v>
      </c>
      <c r="U137" s="42" t="s">
        <v>109</v>
      </c>
      <c r="V137" s="46" t="str">
        <f t="shared" si="27"/>
        <v>14</v>
      </c>
      <c r="W137" s="46" t="str">
        <f t="shared" si="1"/>
        <v>5</v>
      </c>
      <c r="X137" s="46" t="str">
        <f t="shared" si="2"/>
        <v>568235676145</v>
      </c>
      <c r="Y137" s="48">
        <f t="shared" si="3"/>
        <v>3136131</v>
      </c>
      <c r="Z137" s="46" t="str">
        <f t="shared" si="4"/>
        <v>AC/018P-0349858</v>
      </c>
      <c r="AA137" s="50" t="str">
        <f>VLOOKUP(X137,TDTP!$AH$5:$AN$1422,7,0)</f>
        <v>0945353093</v>
      </c>
      <c r="AB137" s="40" t="str">
        <f t="shared" si="5"/>
        <v>BVNT da nhan duoc 3136131d tien phi bao hiem cua QK. Cam on QK da tin tuong va dong hanh cung BVNT trong suot thoi gian qua.</v>
      </c>
    </row>
    <row r="138" spans="1:28" ht="12.75" customHeight="1">
      <c r="A138" s="41">
        <v>130</v>
      </c>
      <c r="B138" s="42" t="s">
        <v>82</v>
      </c>
      <c r="C138" s="42" t="s">
        <v>84</v>
      </c>
      <c r="D138" s="42" t="s">
        <v>86</v>
      </c>
      <c r="E138" s="42" t="s">
        <v>174</v>
      </c>
      <c r="F138" s="42" t="s">
        <v>173</v>
      </c>
      <c r="G138" s="42" t="s">
        <v>82</v>
      </c>
      <c r="H138" s="42" t="s">
        <v>84</v>
      </c>
      <c r="I138" s="42" t="s">
        <v>86</v>
      </c>
      <c r="J138" s="42" t="s">
        <v>174</v>
      </c>
      <c r="K138" s="42" t="s">
        <v>173</v>
      </c>
      <c r="L138" s="42" t="s">
        <v>102</v>
      </c>
      <c r="M138" s="42" t="s">
        <v>1087</v>
      </c>
      <c r="N138" s="42" t="s">
        <v>218</v>
      </c>
      <c r="O138" s="42" t="s">
        <v>214</v>
      </c>
      <c r="P138" s="42" t="s">
        <v>215</v>
      </c>
      <c r="Q138" s="43">
        <v>3126669</v>
      </c>
      <c r="R138" s="42" t="s">
        <v>163</v>
      </c>
      <c r="S138" s="42" t="s">
        <v>1086</v>
      </c>
      <c r="T138" s="42" t="s">
        <v>471</v>
      </c>
      <c r="U138" s="42" t="s">
        <v>109</v>
      </c>
      <c r="V138" s="46" t="str">
        <f t="shared" si="27"/>
        <v>14</v>
      </c>
      <c r="W138" s="46" t="str">
        <f t="shared" si="1"/>
        <v>5</v>
      </c>
      <c r="X138" s="46" t="str">
        <f t="shared" si="2"/>
        <v>568235692145</v>
      </c>
      <c r="Y138" s="48">
        <f t="shared" si="3"/>
        <v>3126669</v>
      </c>
      <c r="Z138" s="46" t="str">
        <f t="shared" si="4"/>
        <v>AC/018P-0349859</v>
      </c>
      <c r="AA138" s="50" t="str">
        <f>VLOOKUP(X138,TDTP!$AH$5:$AN$1422,7,0)</f>
        <v>01694784434</v>
      </c>
      <c r="AB138" s="40" t="str">
        <f t="shared" si="5"/>
        <v>BVNT da nhan duoc 3126669d tien phi bao hiem cua QK. Cam on QK da tin tuong va dong hanh cung BVNT trong suot thoi gian qua.</v>
      </c>
    </row>
    <row r="139" spans="1:28" ht="12.75" customHeight="1">
      <c r="A139" s="41">
        <v>131</v>
      </c>
      <c r="B139" s="42" t="s">
        <v>82</v>
      </c>
      <c r="C139" s="42" t="s">
        <v>84</v>
      </c>
      <c r="D139" s="42" t="s">
        <v>86</v>
      </c>
      <c r="E139" s="42" t="s">
        <v>174</v>
      </c>
      <c r="F139" s="42" t="s">
        <v>173</v>
      </c>
      <c r="G139" s="42" t="s">
        <v>82</v>
      </c>
      <c r="H139" s="42" t="s">
        <v>84</v>
      </c>
      <c r="I139" s="42" t="s">
        <v>86</v>
      </c>
      <c r="J139" s="42" t="s">
        <v>174</v>
      </c>
      <c r="K139" s="42" t="s">
        <v>173</v>
      </c>
      <c r="L139" s="42" t="s">
        <v>102</v>
      </c>
      <c r="M139" s="42" t="s">
        <v>1093</v>
      </c>
      <c r="N139" s="42" t="s">
        <v>272</v>
      </c>
      <c r="O139" s="42" t="s">
        <v>269</v>
      </c>
      <c r="P139" s="42" t="s">
        <v>270</v>
      </c>
      <c r="Q139" s="43">
        <v>3093264</v>
      </c>
      <c r="R139" s="42" t="s">
        <v>163</v>
      </c>
      <c r="S139" s="42" t="s">
        <v>1086</v>
      </c>
      <c r="T139" s="42" t="s">
        <v>471</v>
      </c>
      <c r="U139" s="42" t="s">
        <v>109</v>
      </c>
      <c r="V139" s="46" t="str">
        <f t="shared" si="27"/>
        <v>14</v>
      </c>
      <c r="W139" s="46" t="str">
        <f t="shared" si="1"/>
        <v>5</v>
      </c>
      <c r="X139" s="46" t="str">
        <f t="shared" si="2"/>
        <v>568235699145</v>
      </c>
      <c r="Y139" s="48">
        <f t="shared" si="3"/>
        <v>3093264</v>
      </c>
      <c r="Z139" s="46" t="str">
        <f t="shared" si="4"/>
        <v>AC/018P-0349860</v>
      </c>
      <c r="AA139" s="50" t="str">
        <f>VLOOKUP(X139,TDTP!$AH$5:$AN$1422,7,0)</f>
        <v>01692618436</v>
      </c>
      <c r="AB139" s="40" t="str">
        <f t="shared" si="5"/>
        <v>BVNT da nhan duoc 3093264d tien phi bao hiem cua QK. Cam on QK da tin tuong va dong hanh cung BVNT trong suot thoi gian qua.</v>
      </c>
    </row>
    <row r="140" spans="1:28" ht="12.75" customHeight="1">
      <c r="A140" s="41">
        <v>132</v>
      </c>
      <c r="B140" s="42" t="s">
        <v>82</v>
      </c>
      <c r="C140" s="42" t="s">
        <v>84</v>
      </c>
      <c r="D140" s="42" t="s">
        <v>86</v>
      </c>
      <c r="E140" s="42" t="s">
        <v>174</v>
      </c>
      <c r="F140" s="42" t="s">
        <v>173</v>
      </c>
      <c r="G140" s="42" t="s">
        <v>82</v>
      </c>
      <c r="H140" s="42" t="s">
        <v>84</v>
      </c>
      <c r="I140" s="42" t="s">
        <v>86</v>
      </c>
      <c r="J140" s="42" t="s">
        <v>174</v>
      </c>
      <c r="K140" s="42" t="s">
        <v>173</v>
      </c>
      <c r="L140" s="42" t="s">
        <v>102</v>
      </c>
      <c r="M140" s="42" t="s">
        <v>317</v>
      </c>
      <c r="N140" s="42" t="s">
        <v>1094</v>
      </c>
      <c r="O140" s="42" t="s">
        <v>312</v>
      </c>
      <c r="P140" s="42" t="s">
        <v>314</v>
      </c>
      <c r="Q140" s="43">
        <v>119900</v>
      </c>
      <c r="R140" s="42" t="s">
        <v>153</v>
      </c>
      <c r="S140" s="42" t="s">
        <v>1095</v>
      </c>
      <c r="T140" s="42" t="s">
        <v>263</v>
      </c>
      <c r="U140" s="42" t="s">
        <v>109</v>
      </c>
      <c r="V140" s="46" t="str">
        <f t="shared" si="27"/>
        <v>23</v>
      </c>
      <c r="W140" s="46" t="str">
        <f t="shared" si="1"/>
        <v>5</v>
      </c>
      <c r="X140" s="46" t="str">
        <f t="shared" si="2"/>
        <v>02301800220307235</v>
      </c>
      <c r="Y140" s="48">
        <f t="shared" si="3"/>
        <v>119900</v>
      </c>
      <c r="Z140" s="46" t="str">
        <f t="shared" si="4"/>
        <v>AC/018P-0349863</v>
      </c>
      <c r="AA140" s="50" t="str">
        <f>VLOOKUP(X140,TDTP!$AH$5:$AN$1422,7,0)</f>
        <v/>
      </c>
      <c r="AB140" s="40" t="str">
        <f t="shared" si="5"/>
        <v>BVNT da nhan duoc 119900d tien phi bao hiem cua QK. Cam on QK da tin tuong va dong hanh cung BVNT trong suot thoi gian qua.</v>
      </c>
    </row>
    <row r="141" spans="1:28" ht="12.75" customHeight="1">
      <c r="A141" s="41">
        <v>133</v>
      </c>
      <c r="B141" s="42" t="s">
        <v>82</v>
      </c>
      <c r="C141" s="42" t="s">
        <v>84</v>
      </c>
      <c r="D141" s="42" t="s">
        <v>86</v>
      </c>
      <c r="E141" s="42" t="s">
        <v>174</v>
      </c>
      <c r="F141" s="42" t="s">
        <v>173</v>
      </c>
      <c r="G141" s="42" t="s">
        <v>82</v>
      </c>
      <c r="H141" s="42" t="s">
        <v>84</v>
      </c>
      <c r="I141" s="42" t="s">
        <v>86</v>
      </c>
      <c r="J141" s="42" t="s">
        <v>174</v>
      </c>
      <c r="K141" s="42" t="s">
        <v>173</v>
      </c>
      <c r="L141" s="42" t="s">
        <v>102</v>
      </c>
      <c r="M141" s="42" t="s">
        <v>1097</v>
      </c>
      <c r="N141" s="42" t="s">
        <v>332</v>
      </c>
      <c r="O141" s="42" t="s">
        <v>328</v>
      </c>
      <c r="P141" s="42" t="s">
        <v>329</v>
      </c>
      <c r="Q141" s="43">
        <v>2000000</v>
      </c>
      <c r="R141" s="42" t="s">
        <v>471</v>
      </c>
      <c r="S141" s="42" t="s">
        <v>1098</v>
      </c>
      <c r="T141" s="42" t="s">
        <v>471</v>
      </c>
      <c r="U141" s="42" t="s">
        <v>109</v>
      </c>
      <c r="V141" s="46" t="str">
        <f t="shared" si="27"/>
        <v>25</v>
      </c>
      <c r="W141" s="46" t="str">
        <f t="shared" si="1"/>
        <v>5</v>
      </c>
      <c r="X141" s="46" t="str">
        <f t="shared" si="2"/>
        <v>568794636255</v>
      </c>
      <c r="Y141" s="48">
        <f t="shared" si="3"/>
        <v>2000000</v>
      </c>
      <c r="Z141" s="46" t="str">
        <f t="shared" si="4"/>
        <v>AC/018P-0349864</v>
      </c>
      <c r="AA141" s="50" t="str">
        <f>VLOOKUP(X141,TDTP!$AH$5:$AN$1422,7,0)</f>
        <v>0985614826</v>
      </c>
      <c r="AB141" s="40" t="str">
        <f t="shared" si="5"/>
        <v>BVNT da nhan duoc 2000000d tien phi bao hiem cua QK. Cam on QK da tin tuong va dong hanh cung BVNT trong suot thoi gian qua.</v>
      </c>
    </row>
    <row r="142" spans="1:28" ht="12.75" customHeight="1">
      <c r="A142" s="41">
        <v>134</v>
      </c>
      <c r="B142" s="42" t="s">
        <v>82</v>
      </c>
      <c r="C142" s="42" t="s">
        <v>84</v>
      </c>
      <c r="D142" s="42" t="s">
        <v>86</v>
      </c>
      <c r="E142" s="42" t="s">
        <v>174</v>
      </c>
      <c r="F142" s="42" t="s">
        <v>173</v>
      </c>
      <c r="G142" s="42" t="s">
        <v>82</v>
      </c>
      <c r="H142" s="42" t="s">
        <v>84</v>
      </c>
      <c r="I142" s="42" t="s">
        <v>86</v>
      </c>
      <c r="J142" s="42" t="s">
        <v>174</v>
      </c>
      <c r="K142" s="42" t="s">
        <v>173</v>
      </c>
      <c r="L142" s="42" t="s">
        <v>102</v>
      </c>
      <c r="M142" s="42" t="s">
        <v>1099</v>
      </c>
      <c r="N142" s="42" t="s">
        <v>352</v>
      </c>
      <c r="O142" s="42" t="s">
        <v>344</v>
      </c>
      <c r="P142" s="42" t="s">
        <v>345</v>
      </c>
      <c r="Q142" s="43">
        <v>2000000</v>
      </c>
      <c r="R142" s="42" t="s">
        <v>1100</v>
      </c>
      <c r="S142" s="42" t="s">
        <v>1101</v>
      </c>
      <c r="T142" s="42" t="s">
        <v>471</v>
      </c>
      <c r="U142" s="42" t="s">
        <v>109</v>
      </c>
      <c r="V142" s="46" t="str">
        <f t="shared" si="27"/>
        <v>26</v>
      </c>
      <c r="W142" s="46" t="str">
        <f t="shared" si="1"/>
        <v>5</v>
      </c>
      <c r="X142" s="46" t="str">
        <f t="shared" si="2"/>
        <v>568319431265</v>
      </c>
      <c r="Y142" s="48">
        <f t="shared" si="3"/>
        <v>2000000</v>
      </c>
      <c r="Z142" s="46" t="str">
        <f t="shared" si="4"/>
        <v>AC/018P-0349865</v>
      </c>
      <c r="AA142" s="50" t="str">
        <f>VLOOKUP(X142,TDTP!$AH$5:$AN$1422,7,0)</f>
        <v>0163 670 1084</v>
      </c>
      <c r="AB142" s="40" t="str">
        <f t="shared" si="5"/>
        <v>BVNT da nhan duoc 2000000d tien phi bao hiem cua QK. Cam on QK da tin tuong va dong hanh cung BVNT trong suot thoi gian qua.</v>
      </c>
    </row>
    <row r="143" spans="1:28" ht="12.75" customHeight="1">
      <c r="A143" s="41">
        <v>135</v>
      </c>
      <c r="B143" s="42" t="s">
        <v>82</v>
      </c>
      <c r="C143" s="42" t="s">
        <v>84</v>
      </c>
      <c r="D143" s="42" t="s">
        <v>86</v>
      </c>
      <c r="E143" s="42" t="s">
        <v>174</v>
      </c>
      <c r="F143" s="42" t="s">
        <v>173</v>
      </c>
      <c r="G143" s="42" t="s">
        <v>82</v>
      </c>
      <c r="H143" s="42" t="s">
        <v>84</v>
      </c>
      <c r="I143" s="42" t="s">
        <v>86</v>
      </c>
      <c r="J143" s="42" t="s">
        <v>174</v>
      </c>
      <c r="K143" s="42" t="s">
        <v>173</v>
      </c>
      <c r="L143" s="42" t="s">
        <v>102</v>
      </c>
      <c r="M143" s="42" t="s">
        <v>1107</v>
      </c>
      <c r="N143" s="42" t="s">
        <v>364</v>
      </c>
      <c r="O143" s="42" t="s">
        <v>360</v>
      </c>
      <c r="P143" s="42" t="s">
        <v>361</v>
      </c>
      <c r="Q143" s="43">
        <v>3618580</v>
      </c>
      <c r="R143" s="42" t="s">
        <v>1100</v>
      </c>
      <c r="S143" s="42" t="s">
        <v>1101</v>
      </c>
      <c r="T143" s="42" t="s">
        <v>471</v>
      </c>
      <c r="U143" s="42" t="s">
        <v>109</v>
      </c>
      <c r="V143" s="46" t="str">
        <f t="shared" si="27"/>
        <v>26</v>
      </c>
      <c r="W143" s="46" t="str">
        <f t="shared" si="1"/>
        <v>5</v>
      </c>
      <c r="X143" s="46" t="str">
        <f t="shared" si="2"/>
        <v>568319439265</v>
      </c>
      <c r="Y143" s="48">
        <f t="shared" si="3"/>
        <v>3618580</v>
      </c>
      <c r="Z143" s="46" t="str">
        <f t="shared" si="4"/>
        <v>AC/018P-0349866</v>
      </c>
      <c r="AA143" s="50" t="str">
        <f>VLOOKUP(X143,TDTP!$AH$5:$AN$1422,7,0)</f>
        <v>0163 520 6188</v>
      </c>
      <c r="AB143" s="40" t="str">
        <f t="shared" si="5"/>
        <v>BVNT da nhan duoc 3618580d tien phi bao hiem cua QK. Cam on QK da tin tuong va dong hanh cung BVNT trong suot thoi gian qua.</v>
      </c>
    </row>
    <row r="144" spans="1:28" ht="12.75" customHeight="1">
      <c r="A144" s="41">
        <v>136</v>
      </c>
      <c r="B144" s="42" t="s">
        <v>82</v>
      </c>
      <c r="C144" s="42" t="s">
        <v>84</v>
      </c>
      <c r="D144" s="42" t="s">
        <v>86</v>
      </c>
      <c r="E144" s="42" t="s">
        <v>174</v>
      </c>
      <c r="F144" s="42" t="s">
        <v>173</v>
      </c>
      <c r="G144" s="42" t="s">
        <v>82</v>
      </c>
      <c r="H144" s="42" t="s">
        <v>84</v>
      </c>
      <c r="I144" s="42" t="s">
        <v>86</v>
      </c>
      <c r="J144" s="42" t="s">
        <v>174</v>
      </c>
      <c r="K144" s="42" t="s">
        <v>173</v>
      </c>
      <c r="L144" s="42" t="s">
        <v>102</v>
      </c>
      <c r="M144" s="42" t="s">
        <v>385</v>
      </c>
      <c r="N144" s="42" t="s">
        <v>1108</v>
      </c>
      <c r="O144" s="42" t="s">
        <v>382</v>
      </c>
      <c r="P144" s="42" t="s">
        <v>383</v>
      </c>
      <c r="Q144" s="43">
        <v>86600</v>
      </c>
      <c r="R144" s="42" t="s">
        <v>433</v>
      </c>
      <c r="S144" s="42" t="s">
        <v>268</v>
      </c>
      <c r="T144" s="42" t="s">
        <v>263</v>
      </c>
      <c r="U144" s="42" t="s">
        <v>109</v>
      </c>
      <c r="V144" s="46" t="str">
        <f t="shared" si="27"/>
        <v>28</v>
      </c>
      <c r="W144" s="46" t="str">
        <f t="shared" si="1"/>
        <v>5</v>
      </c>
      <c r="X144" s="46" t="str">
        <f t="shared" si="2"/>
        <v>02301800204079285</v>
      </c>
      <c r="Y144" s="48">
        <f t="shared" si="3"/>
        <v>86600</v>
      </c>
      <c r="Z144" s="46" t="str">
        <f t="shared" si="4"/>
        <v>AC/018P-0349868</v>
      </c>
      <c r="AA144" s="50" t="str">
        <f>VLOOKUP(X144,TDTP!$AH$5:$AN$1422,7,0)</f>
        <v/>
      </c>
      <c r="AB144" s="40" t="str">
        <f t="shared" si="5"/>
        <v>BVNT da nhan duoc 86600d tien phi bao hiem cua QK. Cam on QK da tin tuong va dong hanh cung BVNT trong suot thoi gian qua.</v>
      </c>
    </row>
    <row r="145" spans="1:28" ht="12.75" customHeight="1">
      <c r="A145" s="41">
        <v>137</v>
      </c>
      <c r="B145" s="42" t="s">
        <v>82</v>
      </c>
      <c r="C145" s="42" t="s">
        <v>84</v>
      </c>
      <c r="D145" s="42" t="s">
        <v>86</v>
      </c>
      <c r="E145" s="42" t="s">
        <v>174</v>
      </c>
      <c r="F145" s="42" t="s">
        <v>173</v>
      </c>
      <c r="G145" s="42" t="s">
        <v>82</v>
      </c>
      <c r="H145" s="42" t="s">
        <v>84</v>
      </c>
      <c r="I145" s="42" t="s">
        <v>86</v>
      </c>
      <c r="J145" s="42" t="s">
        <v>174</v>
      </c>
      <c r="K145" s="42" t="s">
        <v>173</v>
      </c>
      <c r="L145" s="42" t="s">
        <v>102</v>
      </c>
      <c r="M145" s="42" t="s">
        <v>1113</v>
      </c>
      <c r="N145" s="42" t="s">
        <v>437</v>
      </c>
      <c r="O145" s="42" t="s">
        <v>434</v>
      </c>
      <c r="P145" s="42" t="s">
        <v>435</v>
      </c>
      <c r="Q145" s="43">
        <v>1999836</v>
      </c>
      <c r="R145" s="42" t="s">
        <v>290</v>
      </c>
      <c r="S145" s="42" t="s">
        <v>1114</v>
      </c>
      <c r="T145" s="42" t="s">
        <v>471</v>
      </c>
      <c r="U145" s="42" t="s">
        <v>109</v>
      </c>
      <c r="V145" s="46" t="str">
        <f t="shared" si="27"/>
        <v>30</v>
      </c>
      <c r="W145" s="46" t="str">
        <f t="shared" si="1"/>
        <v>5</v>
      </c>
      <c r="X145" s="46" t="str">
        <f t="shared" si="2"/>
        <v>568795917305</v>
      </c>
      <c r="Y145" s="48">
        <f t="shared" si="3"/>
        <v>1999836</v>
      </c>
      <c r="Z145" s="46" t="str">
        <f t="shared" si="4"/>
        <v>AC/018P-0349873</v>
      </c>
      <c r="AA145" s="50" t="str">
        <f>VLOOKUP(X145,TDTP!$AH$5:$AN$1422,7,0)</f>
        <v>0985047836</v>
      </c>
      <c r="AB145" s="40" t="str">
        <f t="shared" si="5"/>
        <v>BVNT da nhan duoc 1999836d tien phi bao hiem cua QK. Cam on QK da tin tuong va dong hanh cung BVNT trong suot thoi gian qua.</v>
      </c>
    </row>
    <row r="146" spans="1:28" ht="12.75" customHeight="1">
      <c r="A146" s="41">
        <v>138</v>
      </c>
      <c r="B146" s="42" t="s">
        <v>82</v>
      </c>
      <c r="C146" s="42" t="s">
        <v>84</v>
      </c>
      <c r="D146" s="42" t="s">
        <v>86</v>
      </c>
      <c r="E146" s="42" t="s">
        <v>165</v>
      </c>
      <c r="F146" s="42" t="s">
        <v>166</v>
      </c>
      <c r="G146" s="42" t="s">
        <v>82</v>
      </c>
      <c r="H146" s="42" t="s">
        <v>84</v>
      </c>
      <c r="I146" s="42" t="s">
        <v>86</v>
      </c>
      <c r="J146" s="42" t="s">
        <v>165</v>
      </c>
      <c r="K146" s="42" t="s">
        <v>166</v>
      </c>
      <c r="L146" s="42" t="s">
        <v>102</v>
      </c>
      <c r="M146" s="42" t="s">
        <v>851</v>
      </c>
      <c r="N146" s="42" t="s">
        <v>1115</v>
      </c>
      <c r="O146" s="42" t="s">
        <v>848</v>
      </c>
      <c r="P146" s="42" t="s">
        <v>849</v>
      </c>
      <c r="Q146" s="43">
        <v>123100</v>
      </c>
      <c r="R146" s="42" t="s">
        <v>1116</v>
      </c>
      <c r="S146" s="42" t="s">
        <v>1117</v>
      </c>
      <c r="T146" s="42" t="s">
        <v>245</v>
      </c>
      <c r="U146" s="42" t="s">
        <v>109</v>
      </c>
      <c r="V146" s="46" t="str">
        <f t="shared" ref="V146:V175" si="28">RIGHT(LEFT(R146,2),1)</f>
        <v>1</v>
      </c>
      <c r="W146" s="46" t="str">
        <f t="shared" si="1"/>
        <v>5</v>
      </c>
      <c r="X146" s="46" t="str">
        <f t="shared" si="2"/>
        <v>0230180013979115</v>
      </c>
      <c r="Y146" s="48">
        <f t="shared" si="3"/>
        <v>123100</v>
      </c>
      <c r="Z146" s="46" t="str">
        <f t="shared" si="4"/>
        <v>AC/018P-0349875</v>
      </c>
      <c r="AA146" s="50" t="str">
        <f>VLOOKUP(X146,TDTP!$AH$5:$AN$1422,7,0)</f>
        <v/>
      </c>
      <c r="AB146" s="40" t="str">
        <f t="shared" si="5"/>
        <v>BVNT da nhan duoc 123100d tien phi bao hiem cua QK. Cam on QK da tin tuong va dong hanh cung BVNT trong suot thoi gian qua.</v>
      </c>
    </row>
    <row r="147" spans="1:28" ht="12.75" customHeight="1">
      <c r="A147" s="41">
        <v>139</v>
      </c>
      <c r="B147" s="42" t="s">
        <v>82</v>
      </c>
      <c r="C147" s="42" t="s">
        <v>84</v>
      </c>
      <c r="D147" s="42" t="s">
        <v>86</v>
      </c>
      <c r="E147" s="42" t="s">
        <v>165</v>
      </c>
      <c r="F147" s="42" t="s">
        <v>166</v>
      </c>
      <c r="G147" s="42" t="s">
        <v>82</v>
      </c>
      <c r="H147" s="42" t="s">
        <v>84</v>
      </c>
      <c r="I147" s="42" t="s">
        <v>86</v>
      </c>
      <c r="J147" s="42" t="s">
        <v>165</v>
      </c>
      <c r="K147" s="42" t="s">
        <v>166</v>
      </c>
      <c r="L147" s="42" t="s">
        <v>102</v>
      </c>
      <c r="M147" s="42" t="s">
        <v>1121</v>
      </c>
      <c r="N147" s="42" t="s">
        <v>861</v>
      </c>
      <c r="O147" s="42" t="s">
        <v>857</v>
      </c>
      <c r="P147" s="42" t="s">
        <v>858</v>
      </c>
      <c r="Q147" s="43">
        <v>523549</v>
      </c>
      <c r="R147" s="42" t="s">
        <v>136</v>
      </c>
      <c r="S147" s="42" t="s">
        <v>1122</v>
      </c>
      <c r="T147" s="42" t="s">
        <v>153</v>
      </c>
      <c r="U147" s="42" t="s">
        <v>109</v>
      </c>
      <c r="V147" s="46" t="str">
        <f t="shared" si="28"/>
        <v>2</v>
      </c>
      <c r="W147" s="46" t="str">
        <f t="shared" si="1"/>
        <v>5</v>
      </c>
      <c r="X147" s="46" t="str">
        <f t="shared" si="2"/>
        <v>56855902725</v>
      </c>
      <c r="Y147" s="48">
        <f t="shared" si="3"/>
        <v>523549</v>
      </c>
      <c r="Z147" s="46" t="str">
        <f t="shared" si="4"/>
        <v>AC/018P-0349876</v>
      </c>
      <c r="AA147" s="50" t="str">
        <f>VLOOKUP(X147,TDTP!$AH$5:$AN$1422,7,0)</f>
        <v>0985741609</v>
      </c>
      <c r="AB147" s="40" t="str">
        <f t="shared" si="5"/>
        <v>BVNT da nhan duoc 523549d tien phi bao hiem cua QK. Cam on QK da tin tuong va dong hanh cung BVNT trong suot thoi gian qua.</v>
      </c>
    </row>
    <row r="148" spans="1:28" ht="12.75" customHeight="1">
      <c r="A148" s="41">
        <v>140</v>
      </c>
      <c r="B148" s="42" t="s">
        <v>82</v>
      </c>
      <c r="C148" s="42" t="s">
        <v>84</v>
      </c>
      <c r="D148" s="42" t="s">
        <v>86</v>
      </c>
      <c r="E148" s="42" t="s">
        <v>165</v>
      </c>
      <c r="F148" s="42" t="s">
        <v>166</v>
      </c>
      <c r="G148" s="42" t="s">
        <v>82</v>
      </c>
      <c r="H148" s="42" t="s">
        <v>84</v>
      </c>
      <c r="I148" s="42" t="s">
        <v>86</v>
      </c>
      <c r="J148" s="42" t="s">
        <v>165</v>
      </c>
      <c r="K148" s="42" t="s">
        <v>166</v>
      </c>
      <c r="L148" s="42" t="s">
        <v>102</v>
      </c>
      <c r="M148" s="42" t="s">
        <v>879</v>
      </c>
      <c r="N148" s="42" t="s">
        <v>1126</v>
      </c>
      <c r="O148" s="42" t="s">
        <v>876</v>
      </c>
      <c r="P148" s="42" t="s">
        <v>877</v>
      </c>
      <c r="Q148" s="43">
        <v>67900</v>
      </c>
      <c r="R148" s="42" t="s">
        <v>208</v>
      </c>
      <c r="S148" s="42" t="s">
        <v>1127</v>
      </c>
      <c r="T148" s="42" t="s">
        <v>135</v>
      </c>
      <c r="U148" s="42" t="s">
        <v>109</v>
      </c>
      <c r="V148" s="46" t="str">
        <f t="shared" si="28"/>
        <v>3</v>
      </c>
      <c r="W148" s="46" t="str">
        <f t="shared" si="1"/>
        <v>5</v>
      </c>
      <c r="X148" s="46" t="str">
        <f t="shared" si="2"/>
        <v>0230180022272135</v>
      </c>
      <c r="Y148" s="48">
        <f t="shared" si="3"/>
        <v>67900</v>
      </c>
      <c r="Z148" s="46" t="str">
        <f t="shared" si="4"/>
        <v>AC/018P-0349877</v>
      </c>
      <c r="AA148" s="50" t="str">
        <f>VLOOKUP(X148,TDTP!$AH$5:$AN$1422,7,0)</f>
        <v/>
      </c>
      <c r="AB148" s="40" t="str">
        <f t="shared" si="5"/>
        <v>BVNT da nhan duoc 67900d tien phi bao hiem cua QK. Cam on QK da tin tuong va dong hanh cung BVNT trong suot thoi gian qua.</v>
      </c>
    </row>
    <row r="149" spans="1:28" ht="12.75" customHeight="1">
      <c r="A149" s="41">
        <v>141</v>
      </c>
      <c r="B149" s="42" t="s">
        <v>82</v>
      </c>
      <c r="C149" s="42" t="s">
        <v>84</v>
      </c>
      <c r="D149" s="42" t="s">
        <v>86</v>
      </c>
      <c r="E149" s="42" t="s">
        <v>165</v>
      </c>
      <c r="F149" s="42" t="s">
        <v>166</v>
      </c>
      <c r="G149" s="42" t="s">
        <v>82</v>
      </c>
      <c r="H149" s="42" t="s">
        <v>84</v>
      </c>
      <c r="I149" s="42" t="s">
        <v>86</v>
      </c>
      <c r="J149" s="42" t="s">
        <v>165</v>
      </c>
      <c r="K149" s="42" t="s">
        <v>166</v>
      </c>
      <c r="L149" s="42" t="s">
        <v>102</v>
      </c>
      <c r="M149" s="42" t="s">
        <v>1128</v>
      </c>
      <c r="N149" s="42" t="s">
        <v>913</v>
      </c>
      <c r="O149" s="42" t="s">
        <v>905</v>
      </c>
      <c r="P149" s="42" t="s">
        <v>907</v>
      </c>
      <c r="Q149" s="43">
        <v>1501795</v>
      </c>
      <c r="R149" s="42" t="s">
        <v>208</v>
      </c>
      <c r="S149" s="42" t="s">
        <v>1129</v>
      </c>
      <c r="T149" s="42" t="s">
        <v>704</v>
      </c>
      <c r="U149" s="42" t="s">
        <v>109</v>
      </c>
      <c r="V149" s="46" t="str">
        <f t="shared" si="28"/>
        <v>3</v>
      </c>
      <c r="W149" s="46" t="str">
        <f t="shared" si="1"/>
        <v>5</v>
      </c>
      <c r="X149" s="46" t="str">
        <f t="shared" si="2"/>
        <v>56895862635</v>
      </c>
      <c r="Y149" s="48">
        <f t="shared" si="3"/>
        <v>1501795</v>
      </c>
      <c r="Z149" s="46" t="str">
        <f t="shared" si="4"/>
        <v>AC/018P-0349879</v>
      </c>
      <c r="AA149" s="50" t="str">
        <f>VLOOKUP(X149,TDTP!$AH$5:$AN$1422,7,0)</f>
        <v>0965070056</v>
      </c>
      <c r="AB149" s="40" t="str">
        <f t="shared" si="5"/>
        <v>BVNT da nhan duoc 1501795d tien phi bao hiem cua QK. Cam on QK da tin tuong va dong hanh cung BVNT trong suot thoi gian qua.</v>
      </c>
    </row>
    <row r="150" spans="1:28" ht="12.75" customHeight="1">
      <c r="A150" s="41">
        <v>142</v>
      </c>
      <c r="B150" s="42" t="s">
        <v>82</v>
      </c>
      <c r="C150" s="42" t="s">
        <v>84</v>
      </c>
      <c r="D150" s="42" t="s">
        <v>86</v>
      </c>
      <c r="E150" s="42" t="s">
        <v>165</v>
      </c>
      <c r="F150" s="42" t="s">
        <v>166</v>
      </c>
      <c r="G150" s="42" t="s">
        <v>82</v>
      </c>
      <c r="H150" s="42" t="s">
        <v>84</v>
      </c>
      <c r="I150" s="42" t="s">
        <v>86</v>
      </c>
      <c r="J150" s="42" t="s">
        <v>165</v>
      </c>
      <c r="K150" s="42" t="s">
        <v>166</v>
      </c>
      <c r="L150" s="42" t="s">
        <v>102</v>
      </c>
      <c r="M150" s="42" t="s">
        <v>988</v>
      </c>
      <c r="N150" s="42" t="s">
        <v>1134</v>
      </c>
      <c r="O150" s="42" t="s">
        <v>983</v>
      </c>
      <c r="P150" s="42" t="s">
        <v>984</v>
      </c>
      <c r="Q150" s="43">
        <v>595000</v>
      </c>
      <c r="R150" s="42" t="s">
        <v>593</v>
      </c>
      <c r="S150" s="42" t="s">
        <v>1135</v>
      </c>
      <c r="T150" s="42" t="s">
        <v>284</v>
      </c>
      <c r="U150" s="42" t="s">
        <v>109</v>
      </c>
      <c r="V150" s="46" t="str">
        <f t="shared" si="28"/>
        <v>4</v>
      </c>
      <c r="W150" s="46" t="str">
        <f t="shared" si="1"/>
        <v>5</v>
      </c>
      <c r="X150" s="46" t="str">
        <f t="shared" si="2"/>
        <v>0370180003109245</v>
      </c>
      <c r="Y150" s="48">
        <f t="shared" si="3"/>
        <v>595000</v>
      </c>
      <c r="Z150" s="46" t="str">
        <f t="shared" si="4"/>
        <v>AC/018P-0349880</v>
      </c>
      <c r="AA150" s="50" t="str">
        <f>VLOOKUP(X150,TDTP!$AH$5:$AN$1422,7,0)</f>
        <v>03337667450387402487</v>
      </c>
      <c r="AB150" s="40" t="str">
        <f t="shared" si="5"/>
        <v>BVNT da nhan duoc 595000d tien phi bao hiem cua QK. Cam on QK da tin tuong va dong hanh cung BVNT trong suot thoi gian qua.</v>
      </c>
    </row>
    <row r="151" spans="1:28" ht="12.75" customHeight="1">
      <c r="A151" s="41">
        <v>143</v>
      </c>
      <c r="B151" s="42" t="s">
        <v>82</v>
      </c>
      <c r="C151" s="42" t="s">
        <v>84</v>
      </c>
      <c r="D151" s="42" t="s">
        <v>86</v>
      </c>
      <c r="E151" s="42" t="s">
        <v>165</v>
      </c>
      <c r="F151" s="42" t="s">
        <v>166</v>
      </c>
      <c r="G151" s="42" t="s">
        <v>82</v>
      </c>
      <c r="H151" s="42" t="s">
        <v>84</v>
      </c>
      <c r="I151" s="42" t="s">
        <v>86</v>
      </c>
      <c r="J151" s="42" t="s">
        <v>165</v>
      </c>
      <c r="K151" s="42" t="s">
        <v>166</v>
      </c>
      <c r="L151" s="42" t="s">
        <v>102</v>
      </c>
      <c r="M151" s="42" t="s">
        <v>960</v>
      </c>
      <c r="N151" s="42" t="s">
        <v>1136</v>
      </c>
      <c r="O151" s="42" t="s">
        <v>957</v>
      </c>
      <c r="P151" s="42" t="s">
        <v>958</v>
      </c>
      <c r="Q151" s="43">
        <v>894100</v>
      </c>
      <c r="R151" s="42" t="s">
        <v>593</v>
      </c>
      <c r="S151" s="42" t="s">
        <v>1135</v>
      </c>
      <c r="T151" s="42" t="s">
        <v>245</v>
      </c>
      <c r="U151" s="42" t="s">
        <v>109</v>
      </c>
      <c r="V151" s="46" t="str">
        <f t="shared" si="28"/>
        <v>4</v>
      </c>
      <c r="W151" s="46" t="str">
        <f t="shared" si="1"/>
        <v>5</v>
      </c>
      <c r="X151" s="46" t="str">
        <f t="shared" si="2"/>
        <v>0570180000517645</v>
      </c>
      <c r="Y151" s="48">
        <f t="shared" si="3"/>
        <v>894100</v>
      </c>
      <c r="Z151" s="46" t="str">
        <f t="shared" si="4"/>
        <v>AC/018P-0349881</v>
      </c>
      <c r="AA151" s="50" t="str">
        <f>VLOOKUP(X151,TDTP!$AH$5:$AN$1422,7,0)</f>
        <v/>
      </c>
      <c r="AB151" s="40" t="str">
        <f t="shared" si="5"/>
        <v>BVNT da nhan duoc 894100d tien phi bao hiem cua QK. Cam on QK da tin tuong va dong hanh cung BVNT trong suot thoi gian qua.</v>
      </c>
    </row>
    <row r="152" spans="1:28" ht="12.75" customHeight="1">
      <c r="A152" s="41">
        <v>144</v>
      </c>
      <c r="B152" s="42" t="s">
        <v>82</v>
      </c>
      <c r="C152" s="42" t="s">
        <v>84</v>
      </c>
      <c r="D152" s="42" t="s">
        <v>86</v>
      </c>
      <c r="E152" s="42" t="s">
        <v>165</v>
      </c>
      <c r="F152" s="42" t="s">
        <v>166</v>
      </c>
      <c r="G152" s="42" t="s">
        <v>82</v>
      </c>
      <c r="H152" s="42" t="s">
        <v>84</v>
      </c>
      <c r="I152" s="42" t="s">
        <v>86</v>
      </c>
      <c r="J152" s="42" t="s">
        <v>165</v>
      </c>
      <c r="K152" s="42" t="s">
        <v>166</v>
      </c>
      <c r="L152" s="42" t="s">
        <v>102</v>
      </c>
      <c r="M152" s="42" t="s">
        <v>947</v>
      </c>
      <c r="N152" s="42" t="s">
        <v>1141</v>
      </c>
      <c r="O152" s="42" t="s">
        <v>943</v>
      </c>
      <c r="P152" s="42" t="s">
        <v>944</v>
      </c>
      <c r="Q152" s="43">
        <v>2179300</v>
      </c>
      <c r="R152" s="42" t="s">
        <v>593</v>
      </c>
      <c r="S152" s="42" t="s">
        <v>1135</v>
      </c>
      <c r="T152" s="42" t="s">
        <v>359</v>
      </c>
      <c r="U152" s="42" t="s">
        <v>109</v>
      </c>
      <c r="V152" s="46" t="str">
        <f t="shared" si="28"/>
        <v>4</v>
      </c>
      <c r="W152" s="46" t="str">
        <f t="shared" si="1"/>
        <v>5</v>
      </c>
      <c r="X152" s="46" t="str">
        <f t="shared" si="2"/>
        <v>0570180002160245</v>
      </c>
      <c r="Y152" s="48">
        <f t="shared" si="3"/>
        <v>2179300</v>
      </c>
      <c r="Z152" s="46" t="str">
        <f t="shared" si="4"/>
        <v>AC/018P-0349882</v>
      </c>
      <c r="AA152" s="50" t="str">
        <f>VLOOKUP(X152,TDTP!$AH$5:$AN$1422,7,0)</f>
        <v>0332119355</v>
      </c>
      <c r="AB152" s="40" t="str">
        <f t="shared" si="5"/>
        <v>BVNT da nhan duoc 2179300d tien phi bao hiem cua QK. Cam on QK da tin tuong va dong hanh cung BVNT trong suot thoi gian qua.</v>
      </c>
    </row>
    <row r="153" spans="1:28" ht="12.75" customHeight="1">
      <c r="A153" s="41">
        <v>145</v>
      </c>
      <c r="B153" s="42" t="s">
        <v>82</v>
      </c>
      <c r="C153" s="42" t="s">
        <v>84</v>
      </c>
      <c r="D153" s="42" t="s">
        <v>86</v>
      </c>
      <c r="E153" s="42" t="s">
        <v>165</v>
      </c>
      <c r="F153" s="42" t="s">
        <v>166</v>
      </c>
      <c r="G153" s="42" t="s">
        <v>82</v>
      </c>
      <c r="H153" s="42" t="s">
        <v>84</v>
      </c>
      <c r="I153" s="42" t="s">
        <v>86</v>
      </c>
      <c r="J153" s="42" t="s">
        <v>165</v>
      </c>
      <c r="K153" s="42" t="s">
        <v>166</v>
      </c>
      <c r="L153" s="42" t="s">
        <v>102</v>
      </c>
      <c r="M153" s="42" t="s">
        <v>930</v>
      </c>
      <c r="N153" s="42" t="s">
        <v>1142</v>
      </c>
      <c r="O153" s="42" t="s">
        <v>923</v>
      </c>
      <c r="P153" s="42" t="s">
        <v>924</v>
      </c>
      <c r="Q153" s="43">
        <v>1499900</v>
      </c>
      <c r="R153" s="42" t="s">
        <v>593</v>
      </c>
      <c r="S153" s="42" t="s">
        <v>1135</v>
      </c>
      <c r="T153" s="42" t="s">
        <v>135</v>
      </c>
      <c r="U153" s="42" t="s">
        <v>109</v>
      </c>
      <c r="V153" s="46" t="str">
        <f t="shared" si="28"/>
        <v>4</v>
      </c>
      <c r="W153" s="46" t="str">
        <f t="shared" si="1"/>
        <v>5</v>
      </c>
      <c r="X153" s="46" t="str">
        <f t="shared" si="2"/>
        <v>0570180002483245</v>
      </c>
      <c r="Y153" s="48">
        <f t="shared" si="3"/>
        <v>1499900</v>
      </c>
      <c r="Z153" s="46" t="str">
        <f t="shared" si="4"/>
        <v>AC/018P-0349883</v>
      </c>
      <c r="AA153" s="50" t="str">
        <f>VLOOKUP(X153,TDTP!$AH$5:$AN$1422,7,0)</f>
        <v>0969893866</v>
      </c>
      <c r="AB153" s="40" t="str">
        <f t="shared" si="5"/>
        <v>BVNT da nhan duoc 1499900d tien phi bao hiem cua QK. Cam on QK da tin tuong va dong hanh cung BVNT trong suot thoi gian qua.</v>
      </c>
    </row>
    <row r="154" spans="1:28" ht="12.75" customHeight="1">
      <c r="A154" s="41">
        <v>146</v>
      </c>
      <c r="B154" s="42" t="s">
        <v>82</v>
      </c>
      <c r="C154" s="42" t="s">
        <v>84</v>
      </c>
      <c r="D154" s="42" t="s">
        <v>86</v>
      </c>
      <c r="E154" s="42" t="s">
        <v>165</v>
      </c>
      <c r="F154" s="42" t="s">
        <v>166</v>
      </c>
      <c r="G154" s="42" t="s">
        <v>82</v>
      </c>
      <c r="H154" s="42" t="s">
        <v>84</v>
      </c>
      <c r="I154" s="42" t="s">
        <v>86</v>
      </c>
      <c r="J154" s="42" t="s">
        <v>165</v>
      </c>
      <c r="K154" s="42" t="s">
        <v>166</v>
      </c>
      <c r="L154" s="42" t="s">
        <v>102</v>
      </c>
      <c r="M154" s="42" t="s">
        <v>1147</v>
      </c>
      <c r="N154" s="42" t="s">
        <v>973</v>
      </c>
      <c r="O154" s="42" t="s">
        <v>969</v>
      </c>
      <c r="P154" s="42" t="s">
        <v>970</v>
      </c>
      <c r="Q154" s="43">
        <v>3000000</v>
      </c>
      <c r="R154" s="42" t="s">
        <v>593</v>
      </c>
      <c r="S154" s="42" t="s">
        <v>1148</v>
      </c>
      <c r="T154" s="42" t="s">
        <v>433</v>
      </c>
      <c r="U154" s="42" t="s">
        <v>109</v>
      </c>
      <c r="V154" s="46" t="str">
        <f t="shared" si="28"/>
        <v>4</v>
      </c>
      <c r="W154" s="46" t="str">
        <f t="shared" si="1"/>
        <v>5</v>
      </c>
      <c r="X154" s="46" t="str">
        <f t="shared" si="2"/>
        <v>56877921845</v>
      </c>
      <c r="Y154" s="48">
        <f t="shared" si="3"/>
        <v>3000000</v>
      </c>
      <c r="Z154" s="46" t="str">
        <f t="shared" si="4"/>
        <v>AC/018P-0349884</v>
      </c>
      <c r="AA154" s="50" t="str">
        <f>VLOOKUP(X154,TDTP!$AH$5:$AN$1422,7,0)</f>
        <v>01666134975</v>
      </c>
      <c r="AB154" s="40" t="str">
        <f t="shared" si="5"/>
        <v>BVNT da nhan duoc 3000000d tien phi bao hiem cua QK. Cam on QK da tin tuong va dong hanh cung BVNT trong suot thoi gian qua.</v>
      </c>
    </row>
    <row r="155" spans="1:28" ht="12.75" customHeight="1">
      <c r="A155" s="41">
        <v>147</v>
      </c>
      <c r="B155" s="42" t="s">
        <v>82</v>
      </c>
      <c r="C155" s="42" t="s">
        <v>84</v>
      </c>
      <c r="D155" s="42" t="s">
        <v>86</v>
      </c>
      <c r="E155" s="42" t="s">
        <v>165</v>
      </c>
      <c r="F155" s="42" t="s">
        <v>166</v>
      </c>
      <c r="G155" s="42" t="s">
        <v>82</v>
      </c>
      <c r="H155" s="42" t="s">
        <v>84</v>
      </c>
      <c r="I155" s="42" t="s">
        <v>86</v>
      </c>
      <c r="J155" s="42" t="s">
        <v>165</v>
      </c>
      <c r="K155" s="42" t="s">
        <v>166</v>
      </c>
      <c r="L155" s="42" t="s">
        <v>102</v>
      </c>
      <c r="M155" s="42" t="s">
        <v>1014</v>
      </c>
      <c r="N155" s="42" t="s">
        <v>1149</v>
      </c>
      <c r="O155" s="42" t="s">
        <v>1011</v>
      </c>
      <c r="P155" s="42" t="s">
        <v>1012</v>
      </c>
      <c r="Q155" s="43">
        <v>257100</v>
      </c>
      <c r="R155" s="42" t="s">
        <v>381</v>
      </c>
      <c r="S155" s="42" t="s">
        <v>1150</v>
      </c>
      <c r="T155" s="42" t="s">
        <v>135</v>
      </c>
      <c r="U155" s="42" t="s">
        <v>109</v>
      </c>
      <c r="V155" s="46" t="str">
        <f t="shared" si="28"/>
        <v>5</v>
      </c>
      <c r="W155" s="46" t="str">
        <f t="shared" si="1"/>
        <v>5</v>
      </c>
      <c r="X155" s="46" t="str">
        <f t="shared" si="2"/>
        <v>0230180014099555</v>
      </c>
      <c r="Y155" s="48">
        <f t="shared" si="3"/>
        <v>257100</v>
      </c>
      <c r="Z155" s="46" t="str">
        <f t="shared" si="4"/>
        <v>AC/018P-0349886</v>
      </c>
      <c r="AA155" s="50" t="str">
        <f>VLOOKUP(X155,TDTP!$AH$5:$AN$1422,7,0)</f>
        <v/>
      </c>
      <c r="AB155" s="40" t="str">
        <f t="shared" si="5"/>
        <v>BVNT da nhan duoc 257100d tien phi bao hiem cua QK. Cam on QK da tin tuong va dong hanh cung BVNT trong suot thoi gian qua.</v>
      </c>
    </row>
    <row r="156" spans="1:28" ht="12.75" customHeight="1">
      <c r="A156" s="41">
        <v>148</v>
      </c>
      <c r="B156" s="42" t="s">
        <v>82</v>
      </c>
      <c r="C156" s="42" t="s">
        <v>84</v>
      </c>
      <c r="D156" s="42" t="s">
        <v>86</v>
      </c>
      <c r="E156" s="42" t="s">
        <v>165</v>
      </c>
      <c r="F156" s="42" t="s">
        <v>166</v>
      </c>
      <c r="G156" s="42" t="s">
        <v>82</v>
      </c>
      <c r="H156" s="42" t="s">
        <v>84</v>
      </c>
      <c r="I156" s="42" t="s">
        <v>86</v>
      </c>
      <c r="J156" s="42" t="s">
        <v>165</v>
      </c>
      <c r="K156" s="42" t="s">
        <v>166</v>
      </c>
      <c r="L156" s="42" t="s">
        <v>102</v>
      </c>
      <c r="M156" s="42" t="s">
        <v>1083</v>
      </c>
      <c r="N156" s="42" t="s">
        <v>1151</v>
      </c>
      <c r="O156" s="42" t="s">
        <v>1079</v>
      </c>
      <c r="P156" s="42" t="s">
        <v>1080</v>
      </c>
      <c r="Q156" s="43">
        <v>316300</v>
      </c>
      <c r="R156" s="42" t="s">
        <v>381</v>
      </c>
      <c r="S156" s="42" t="s">
        <v>1025</v>
      </c>
      <c r="T156" s="42" t="s">
        <v>574</v>
      </c>
      <c r="U156" s="42" t="s">
        <v>109</v>
      </c>
      <c r="V156" s="46" t="str">
        <f t="shared" si="28"/>
        <v>5</v>
      </c>
      <c r="W156" s="46" t="str">
        <f t="shared" si="1"/>
        <v>5</v>
      </c>
      <c r="X156" s="46" t="str">
        <f t="shared" si="2"/>
        <v>0370180002833755</v>
      </c>
      <c r="Y156" s="48">
        <f t="shared" si="3"/>
        <v>316300</v>
      </c>
      <c r="Z156" s="46" t="str">
        <f t="shared" si="4"/>
        <v>AC/018P-0349887</v>
      </c>
      <c r="AA156" s="50" t="str">
        <f>VLOOKUP(X156,TDTP!$AH$5:$AN$1422,7,0)</f>
        <v>0333766469</v>
      </c>
      <c r="AB156" s="40" t="str">
        <f t="shared" si="5"/>
        <v>BVNT da nhan duoc 316300d tien phi bao hiem cua QK. Cam on QK da tin tuong va dong hanh cung BVNT trong suot thoi gian qua.</v>
      </c>
    </row>
    <row r="157" spans="1:28" ht="12.75" customHeight="1">
      <c r="A157" s="41">
        <v>149</v>
      </c>
      <c r="B157" s="42" t="s">
        <v>82</v>
      </c>
      <c r="C157" s="42" t="s">
        <v>84</v>
      </c>
      <c r="D157" s="42" t="s">
        <v>86</v>
      </c>
      <c r="E157" s="42" t="s">
        <v>165</v>
      </c>
      <c r="F157" s="42" t="s">
        <v>166</v>
      </c>
      <c r="G157" s="42" t="s">
        <v>82</v>
      </c>
      <c r="H157" s="42" t="s">
        <v>84</v>
      </c>
      <c r="I157" s="42" t="s">
        <v>86</v>
      </c>
      <c r="J157" s="42" t="s">
        <v>165</v>
      </c>
      <c r="K157" s="42" t="s">
        <v>166</v>
      </c>
      <c r="L157" s="42" t="s">
        <v>102</v>
      </c>
      <c r="M157" s="42" t="s">
        <v>1070</v>
      </c>
      <c r="N157" s="42" t="s">
        <v>1157</v>
      </c>
      <c r="O157" s="42" t="s">
        <v>1066</v>
      </c>
      <c r="P157" s="42" t="s">
        <v>1067</v>
      </c>
      <c r="Q157" s="43">
        <v>5007000</v>
      </c>
      <c r="R157" s="42" t="s">
        <v>381</v>
      </c>
      <c r="S157" s="42" t="s">
        <v>982</v>
      </c>
      <c r="T157" s="42" t="s">
        <v>359</v>
      </c>
      <c r="U157" s="42" t="s">
        <v>109</v>
      </c>
      <c r="V157" s="46" t="str">
        <f t="shared" si="28"/>
        <v>5</v>
      </c>
      <c r="W157" s="46" t="str">
        <f t="shared" si="1"/>
        <v>5</v>
      </c>
      <c r="X157" s="46" t="str">
        <f t="shared" si="2"/>
        <v>0570180002322455</v>
      </c>
      <c r="Y157" s="48">
        <f t="shared" si="3"/>
        <v>5007000</v>
      </c>
      <c r="Z157" s="46" t="str">
        <f t="shared" si="4"/>
        <v>AC/018P-0349889</v>
      </c>
      <c r="AA157" s="50" t="str">
        <f>VLOOKUP(X157,TDTP!$AH$5:$AN$1422,7,0)</f>
        <v>0936667368</v>
      </c>
      <c r="AB157" s="40" t="str">
        <f t="shared" si="5"/>
        <v>BVNT da nhan duoc 5007000d tien phi bao hiem cua QK. Cam on QK da tin tuong va dong hanh cung BVNT trong suot thoi gian qua.</v>
      </c>
    </row>
    <row r="158" spans="1:28" ht="12.75" customHeight="1">
      <c r="A158" s="41">
        <v>150</v>
      </c>
      <c r="B158" s="42" t="s">
        <v>82</v>
      </c>
      <c r="C158" s="42" t="s">
        <v>84</v>
      </c>
      <c r="D158" s="42" t="s">
        <v>86</v>
      </c>
      <c r="E158" s="42" t="s">
        <v>165</v>
      </c>
      <c r="F158" s="42" t="s">
        <v>166</v>
      </c>
      <c r="G158" s="42" t="s">
        <v>82</v>
      </c>
      <c r="H158" s="42" t="s">
        <v>84</v>
      </c>
      <c r="I158" s="42" t="s">
        <v>86</v>
      </c>
      <c r="J158" s="42" t="s">
        <v>165</v>
      </c>
      <c r="K158" s="42" t="s">
        <v>166</v>
      </c>
      <c r="L158" s="42" t="s">
        <v>102</v>
      </c>
      <c r="M158" s="42" t="s">
        <v>1158</v>
      </c>
      <c r="N158" s="42" t="s">
        <v>1030</v>
      </c>
      <c r="O158" s="42" t="s">
        <v>1026</v>
      </c>
      <c r="P158" s="42" t="s">
        <v>1027</v>
      </c>
      <c r="Q158" s="43">
        <v>536848</v>
      </c>
      <c r="R158" s="42" t="s">
        <v>381</v>
      </c>
      <c r="S158" s="42" t="s">
        <v>1025</v>
      </c>
      <c r="T158" s="42" t="s">
        <v>163</v>
      </c>
      <c r="U158" s="42" t="s">
        <v>109</v>
      </c>
      <c r="V158" s="46" t="str">
        <f t="shared" si="28"/>
        <v>5</v>
      </c>
      <c r="W158" s="46" t="str">
        <f t="shared" si="1"/>
        <v>5</v>
      </c>
      <c r="X158" s="46" t="str">
        <f t="shared" si="2"/>
        <v>56882182055</v>
      </c>
      <c r="Y158" s="48">
        <f t="shared" si="3"/>
        <v>536848</v>
      </c>
      <c r="Z158" s="46" t="str">
        <f t="shared" si="4"/>
        <v>AC/018P-0349890</v>
      </c>
      <c r="AA158" s="50" t="str">
        <f>VLOOKUP(X158,TDTP!$AH$5:$AN$1422,7,0)</f>
        <v>0989062196</v>
      </c>
      <c r="AB158" s="40" t="str">
        <f t="shared" si="5"/>
        <v>BVNT da nhan duoc 536848d tien phi bao hiem cua QK. Cam on QK da tin tuong va dong hanh cung BVNT trong suot thoi gian qua.</v>
      </c>
    </row>
    <row r="159" spans="1:28" ht="12.75" customHeight="1">
      <c r="A159" s="41">
        <v>151</v>
      </c>
      <c r="B159" s="42" t="s">
        <v>82</v>
      </c>
      <c r="C159" s="42" t="s">
        <v>84</v>
      </c>
      <c r="D159" s="42" t="s">
        <v>86</v>
      </c>
      <c r="E159" s="42" t="s">
        <v>165</v>
      </c>
      <c r="F159" s="42" t="s">
        <v>166</v>
      </c>
      <c r="G159" s="42" t="s">
        <v>82</v>
      </c>
      <c r="H159" s="42" t="s">
        <v>84</v>
      </c>
      <c r="I159" s="42" t="s">
        <v>86</v>
      </c>
      <c r="J159" s="42" t="s">
        <v>165</v>
      </c>
      <c r="K159" s="42" t="s">
        <v>166</v>
      </c>
      <c r="L159" s="42" t="s">
        <v>102</v>
      </c>
      <c r="M159" s="42" t="s">
        <v>1164</v>
      </c>
      <c r="N159" s="42" t="s">
        <v>1043</v>
      </c>
      <c r="O159" s="42" t="s">
        <v>1040</v>
      </c>
      <c r="P159" s="42" t="s">
        <v>1041</v>
      </c>
      <c r="Q159" s="43">
        <v>519922</v>
      </c>
      <c r="R159" s="42" t="s">
        <v>381</v>
      </c>
      <c r="S159" s="42" t="s">
        <v>1025</v>
      </c>
      <c r="T159" s="42" t="s">
        <v>153</v>
      </c>
      <c r="U159" s="42" t="s">
        <v>109</v>
      </c>
      <c r="V159" s="46" t="str">
        <f t="shared" si="28"/>
        <v>5</v>
      </c>
      <c r="W159" s="46" t="str">
        <f t="shared" si="1"/>
        <v>5</v>
      </c>
      <c r="X159" s="46" t="str">
        <f t="shared" si="2"/>
        <v>56882187055</v>
      </c>
      <c r="Y159" s="48">
        <f t="shared" si="3"/>
        <v>519922</v>
      </c>
      <c r="Z159" s="46" t="str">
        <f t="shared" si="4"/>
        <v>AC/018P-0349891</v>
      </c>
      <c r="AA159" s="50" t="str">
        <f>VLOOKUP(X159,TDTP!$AH$5:$AN$1422,7,0)</f>
        <v>0967614371</v>
      </c>
      <c r="AB159" s="40" t="str">
        <f t="shared" si="5"/>
        <v>BVNT da nhan duoc 519922d tien phi bao hiem cua QK. Cam on QK da tin tuong va dong hanh cung BVNT trong suot thoi gian qua.</v>
      </c>
    </row>
    <row r="160" spans="1:28" ht="12.75" customHeight="1">
      <c r="A160" s="41">
        <v>152</v>
      </c>
      <c r="B160" s="42" t="s">
        <v>82</v>
      </c>
      <c r="C160" s="42" t="s">
        <v>84</v>
      </c>
      <c r="D160" s="42" t="s">
        <v>86</v>
      </c>
      <c r="E160" s="42" t="s">
        <v>165</v>
      </c>
      <c r="F160" s="42" t="s">
        <v>166</v>
      </c>
      <c r="G160" s="42" t="s">
        <v>82</v>
      </c>
      <c r="H160" s="42" t="s">
        <v>84</v>
      </c>
      <c r="I160" s="42" t="s">
        <v>86</v>
      </c>
      <c r="J160" s="42" t="s">
        <v>165</v>
      </c>
      <c r="K160" s="42" t="s">
        <v>166</v>
      </c>
      <c r="L160" s="42" t="s">
        <v>102</v>
      </c>
      <c r="M160" s="42" t="s">
        <v>1120</v>
      </c>
      <c r="N160" s="42" t="s">
        <v>1169</v>
      </c>
      <c r="O160" s="42" t="s">
        <v>1118</v>
      </c>
      <c r="P160" s="42" t="s">
        <v>456</v>
      </c>
      <c r="Q160" s="43">
        <v>41400</v>
      </c>
      <c r="R160" s="42" t="s">
        <v>304</v>
      </c>
      <c r="S160" s="42" t="s">
        <v>1170</v>
      </c>
      <c r="T160" s="42" t="s">
        <v>359</v>
      </c>
      <c r="U160" s="42" t="s">
        <v>109</v>
      </c>
      <c r="V160" s="46" t="str">
        <f t="shared" si="28"/>
        <v>6</v>
      </c>
      <c r="W160" s="46" t="str">
        <f t="shared" si="1"/>
        <v>5</v>
      </c>
      <c r="X160" s="46" t="str">
        <f t="shared" si="2"/>
        <v>0230180016257765</v>
      </c>
      <c r="Y160" s="48">
        <f t="shared" si="3"/>
        <v>41400</v>
      </c>
      <c r="Z160" s="46" t="str">
        <f t="shared" si="4"/>
        <v>AC/018P-0349892</v>
      </c>
      <c r="AA160" s="50" t="str">
        <f>VLOOKUP(X160,TDTP!$AH$5:$AN$1422,7,0)</f>
        <v/>
      </c>
      <c r="AB160" s="40" t="str">
        <f t="shared" si="5"/>
        <v>BVNT da nhan duoc 41400d tien phi bao hiem cua QK. Cam on QK da tin tuong va dong hanh cung BVNT trong suot thoi gian qua.</v>
      </c>
    </row>
    <row r="161" spans="1:28" ht="12.75" customHeight="1">
      <c r="A161" s="41">
        <v>153</v>
      </c>
      <c r="B161" s="42" t="s">
        <v>82</v>
      </c>
      <c r="C161" s="42" t="s">
        <v>84</v>
      </c>
      <c r="D161" s="42" t="s">
        <v>86</v>
      </c>
      <c r="E161" s="42" t="s">
        <v>165</v>
      </c>
      <c r="F161" s="42" t="s">
        <v>166</v>
      </c>
      <c r="G161" s="42" t="s">
        <v>82</v>
      </c>
      <c r="H161" s="42" t="s">
        <v>84</v>
      </c>
      <c r="I161" s="42" t="s">
        <v>86</v>
      </c>
      <c r="J161" s="42" t="s">
        <v>165</v>
      </c>
      <c r="K161" s="42" t="s">
        <v>166</v>
      </c>
      <c r="L161" s="42" t="s">
        <v>102</v>
      </c>
      <c r="M161" s="42" t="s">
        <v>1133</v>
      </c>
      <c r="N161" s="42" t="s">
        <v>1171</v>
      </c>
      <c r="O161" s="42" t="s">
        <v>1130</v>
      </c>
      <c r="P161" s="42" t="s">
        <v>1131</v>
      </c>
      <c r="Q161" s="43">
        <v>41500</v>
      </c>
      <c r="R161" s="42" t="s">
        <v>304</v>
      </c>
      <c r="S161" s="42" t="s">
        <v>1170</v>
      </c>
      <c r="T161" s="42" t="s">
        <v>359</v>
      </c>
      <c r="U161" s="42" t="s">
        <v>109</v>
      </c>
      <c r="V161" s="46" t="str">
        <f t="shared" si="28"/>
        <v>6</v>
      </c>
      <c r="W161" s="46" t="str">
        <f t="shared" si="1"/>
        <v>5</v>
      </c>
      <c r="X161" s="46" t="str">
        <f t="shared" si="2"/>
        <v>0230180016258465</v>
      </c>
      <c r="Y161" s="48">
        <f t="shared" si="3"/>
        <v>41500</v>
      </c>
      <c r="Z161" s="46" t="str">
        <f t="shared" si="4"/>
        <v>AC/018P-0349893</v>
      </c>
      <c r="AA161" s="50" t="str">
        <f>VLOOKUP(X161,TDTP!$AH$5:$AN$1422,7,0)</f>
        <v/>
      </c>
      <c r="AB161" s="40" t="str">
        <f t="shared" si="5"/>
        <v>BVNT da nhan duoc 41500d tien phi bao hiem cua QK. Cam on QK da tin tuong va dong hanh cung BVNT trong suot thoi gian qua.</v>
      </c>
    </row>
    <row r="162" spans="1:28" ht="12.75" customHeight="1">
      <c r="A162" s="41">
        <v>154</v>
      </c>
      <c r="B162" s="42" t="s">
        <v>82</v>
      </c>
      <c r="C162" s="42" t="s">
        <v>84</v>
      </c>
      <c r="D162" s="42" t="s">
        <v>86</v>
      </c>
      <c r="E162" s="42" t="s">
        <v>165</v>
      </c>
      <c r="F162" s="42" t="s">
        <v>166</v>
      </c>
      <c r="G162" s="42" t="s">
        <v>82</v>
      </c>
      <c r="H162" s="42" t="s">
        <v>84</v>
      </c>
      <c r="I162" s="42" t="s">
        <v>86</v>
      </c>
      <c r="J162" s="42" t="s">
        <v>165</v>
      </c>
      <c r="K162" s="42" t="s">
        <v>166</v>
      </c>
      <c r="L162" s="42" t="s">
        <v>102</v>
      </c>
      <c r="M162" s="42" t="s">
        <v>1112</v>
      </c>
      <c r="N162" s="42" t="s">
        <v>1177</v>
      </c>
      <c r="O162" s="42" t="s">
        <v>1109</v>
      </c>
      <c r="P162" s="42" t="s">
        <v>1110</v>
      </c>
      <c r="Q162" s="43">
        <v>82800</v>
      </c>
      <c r="R162" s="42" t="s">
        <v>304</v>
      </c>
      <c r="S162" s="42" t="s">
        <v>1170</v>
      </c>
      <c r="T162" s="42" t="s">
        <v>359</v>
      </c>
      <c r="U162" s="42" t="s">
        <v>109</v>
      </c>
      <c r="V162" s="46" t="str">
        <f t="shared" si="28"/>
        <v>6</v>
      </c>
      <c r="W162" s="46" t="str">
        <f t="shared" si="1"/>
        <v>5</v>
      </c>
      <c r="X162" s="46" t="str">
        <f t="shared" si="2"/>
        <v>0230180016272065</v>
      </c>
      <c r="Y162" s="48">
        <f t="shared" si="3"/>
        <v>82800</v>
      </c>
      <c r="Z162" s="46" t="str">
        <f t="shared" si="4"/>
        <v>AC/018P-0349894</v>
      </c>
      <c r="AA162" s="50" t="str">
        <f>VLOOKUP(X162,TDTP!$AH$5:$AN$1422,7,0)</f>
        <v/>
      </c>
      <c r="AB162" s="40" t="str">
        <f t="shared" si="5"/>
        <v>BVNT da nhan duoc 82800d tien phi bao hiem cua QK. Cam on QK da tin tuong va dong hanh cung BVNT trong suot thoi gian qua.</v>
      </c>
    </row>
    <row r="163" spans="1:28" ht="12.75" customHeight="1">
      <c r="A163" s="41">
        <v>155</v>
      </c>
      <c r="B163" s="42" t="s">
        <v>82</v>
      </c>
      <c r="C163" s="42" t="s">
        <v>84</v>
      </c>
      <c r="D163" s="42" t="s">
        <v>86</v>
      </c>
      <c r="E163" s="42" t="s">
        <v>165</v>
      </c>
      <c r="F163" s="42" t="s">
        <v>166</v>
      </c>
      <c r="G163" s="42" t="s">
        <v>82</v>
      </c>
      <c r="H163" s="42" t="s">
        <v>84</v>
      </c>
      <c r="I163" s="42" t="s">
        <v>86</v>
      </c>
      <c r="J163" s="42" t="s">
        <v>165</v>
      </c>
      <c r="K163" s="42" t="s">
        <v>166</v>
      </c>
      <c r="L163" s="42" t="s">
        <v>102</v>
      </c>
      <c r="M163" s="42" t="s">
        <v>1178</v>
      </c>
      <c r="N163" s="42" t="s">
        <v>1106</v>
      </c>
      <c r="O163" s="42" t="s">
        <v>1102</v>
      </c>
      <c r="P163" s="42" t="s">
        <v>1103</v>
      </c>
      <c r="Q163" s="43">
        <v>9998289</v>
      </c>
      <c r="R163" s="42" t="s">
        <v>304</v>
      </c>
      <c r="S163" s="42" t="s">
        <v>1179</v>
      </c>
      <c r="T163" s="42" t="s">
        <v>135</v>
      </c>
      <c r="U163" s="42" t="s">
        <v>109</v>
      </c>
      <c r="V163" s="46" t="str">
        <f t="shared" si="28"/>
        <v>6</v>
      </c>
      <c r="W163" s="46" t="str">
        <f t="shared" si="1"/>
        <v>5</v>
      </c>
      <c r="X163" s="46" t="str">
        <f t="shared" si="2"/>
        <v>56857602265</v>
      </c>
      <c r="Y163" s="48">
        <f t="shared" si="3"/>
        <v>9998289</v>
      </c>
      <c r="Z163" s="46" t="str">
        <f t="shared" si="4"/>
        <v>AC/018P-0349895</v>
      </c>
      <c r="AA163" s="50" t="str">
        <f>VLOOKUP(X163,TDTP!$AH$5:$AN$1422,7,0)</f>
        <v>0942469203</v>
      </c>
      <c r="AB163" s="40" t="str">
        <f t="shared" si="5"/>
        <v>BVNT da nhan duoc 9998289d tien phi bao hiem cua QK. Cam on QK da tin tuong va dong hanh cung BVNT trong suot thoi gian qua.</v>
      </c>
    </row>
    <row r="164" spans="1:28" ht="12.75" customHeight="1">
      <c r="A164" s="41">
        <v>156</v>
      </c>
      <c r="B164" s="42" t="s">
        <v>82</v>
      </c>
      <c r="C164" s="42" t="s">
        <v>84</v>
      </c>
      <c r="D164" s="42" t="s">
        <v>86</v>
      </c>
      <c r="E164" s="42" t="s">
        <v>165</v>
      </c>
      <c r="F164" s="42" t="s">
        <v>166</v>
      </c>
      <c r="G164" s="42" t="s">
        <v>82</v>
      </c>
      <c r="H164" s="42" t="s">
        <v>84</v>
      </c>
      <c r="I164" s="42" t="s">
        <v>86</v>
      </c>
      <c r="J164" s="42" t="s">
        <v>165</v>
      </c>
      <c r="K164" s="42" t="s">
        <v>166</v>
      </c>
      <c r="L164" s="42" t="s">
        <v>102</v>
      </c>
      <c r="M164" s="42" t="s">
        <v>1180</v>
      </c>
      <c r="N164" s="42" t="s">
        <v>1096</v>
      </c>
      <c r="O164" s="42" t="s">
        <v>379</v>
      </c>
      <c r="P164" s="42" t="s">
        <v>380</v>
      </c>
      <c r="Q164" s="43">
        <v>504000</v>
      </c>
      <c r="R164" s="42" t="s">
        <v>304</v>
      </c>
      <c r="S164" s="42" t="s">
        <v>1170</v>
      </c>
      <c r="T164" s="42" t="s">
        <v>163</v>
      </c>
      <c r="U164" s="42" t="s">
        <v>109</v>
      </c>
      <c r="V164" s="46" t="str">
        <f t="shared" si="28"/>
        <v>6</v>
      </c>
      <c r="W164" s="46" t="str">
        <f t="shared" si="1"/>
        <v>5</v>
      </c>
      <c r="X164" s="46" t="str">
        <f t="shared" si="2"/>
        <v>56878152265</v>
      </c>
      <c r="Y164" s="48">
        <f t="shared" si="3"/>
        <v>504000</v>
      </c>
      <c r="Z164" s="46" t="str">
        <f t="shared" si="4"/>
        <v>AC/018P-0349896</v>
      </c>
      <c r="AA164" s="50" t="str">
        <f>VLOOKUP(X164,TDTP!$AH$5:$AN$1422,7,0)</f>
        <v>01656441278</v>
      </c>
      <c r="AB164" s="40" t="str">
        <f t="shared" si="5"/>
        <v>BVNT da nhan duoc 504000d tien phi bao hiem cua QK. Cam on QK da tin tuong va dong hanh cung BVNT trong suot thoi gian qua.</v>
      </c>
    </row>
    <row r="165" spans="1:28" ht="12.75" customHeight="1">
      <c r="A165" s="41">
        <v>157</v>
      </c>
      <c r="B165" s="42" t="s">
        <v>82</v>
      </c>
      <c r="C165" s="42" t="s">
        <v>84</v>
      </c>
      <c r="D165" s="42" t="s">
        <v>86</v>
      </c>
      <c r="E165" s="42" t="s">
        <v>165</v>
      </c>
      <c r="F165" s="42" t="s">
        <v>166</v>
      </c>
      <c r="G165" s="42" t="s">
        <v>82</v>
      </c>
      <c r="H165" s="42" t="s">
        <v>84</v>
      </c>
      <c r="I165" s="42" t="s">
        <v>86</v>
      </c>
      <c r="J165" s="42" t="s">
        <v>165</v>
      </c>
      <c r="K165" s="42" t="s">
        <v>166</v>
      </c>
      <c r="L165" s="42" t="s">
        <v>102</v>
      </c>
      <c r="M165" s="42" t="s">
        <v>1185</v>
      </c>
      <c r="N165" s="42" t="s">
        <v>1125</v>
      </c>
      <c r="O165" s="42" t="s">
        <v>1123</v>
      </c>
      <c r="P165" s="42" t="s">
        <v>1124</v>
      </c>
      <c r="Q165" s="43">
        <v>2999338</v>
      </c>
      <c r="R165" s="42" t="s">
        <v>304</v>
      </c>
      <c r="S165" s="42" t="s">
        <v>821</v>
      </c>
      <c r="T165" s="42" t="s">
        <v>153</v>
      </c>
      <c r="U165" s="42" t="s">
        <v>109</v>
      </c>
      <c r="V165" s="46" t="str">
        <f t="shared" si="28"/>
        <v>6</v>
      </c>
      <c r="W165" s="46" t="str">
        <f t="shared" si="1"/>
        <v>5</v>
      </c>
      <c r="X165" s="46" t="str">
        <f t="shared" si="2"/>
        <v>56878154465</v>
      </c>
      <c r="Y165" s="48">
        <f t="shared" si="3"/>
        <v>2999338</v>
      </c>
      <c r="Z165" s="46" t="str">
        <f t="shared" si="4"/>
        <v>AC/018P-0349897</v>
      </c>
      <c r="AA165" s="50" t="str">
        <f>VLOOKUP(X165,TDTP!$AH$5:$AN$1422,7,0)</f>
        <v>0984836785</v>
      </c>
      <c r="AB165" s="40" t="str">
        <f t="shared" si="5"/>
        <v>BVNT da nhan duoc 2999338d tien phi bao hiem cua QK. Cam on QK da tin tuong va dong hanh cung BVNT trong suot thoi gian qua.</v>
      </c>
    </row>
    <row r="166" spans="1:28" ht="12.75" customHeight="1">
      <c r="A166" s="41">
        <v>158</v>
      </c>
      <c r="B166" s="42" t="s">
        <v>82</v>
      </c>
      <c r="C166" s="42" t="s">
        <v>84</v>
      </c>
      <c r="D166" s="42" t="s">
        <v>86</v>
      </c>
      <c r="E166" s="42" t="s">
        <v>165</v>
      </c>
      <c r="F166" s="42" t="s">
        <v>166</v>
      </c>
      <c r="G166" s="42" t="s">
        <v>82</v>
      </c>
      <c r="H166" s="42" t="s">
        <v>84</v>
      </c>
      <c r="I166" s="42" t="s">
        <v>86</v>
      </c>
      <c r="J166" s="42" t="s">
        <v>165</v>
      </c>
      <c r="K166" s="42" t="s">
        <v>166</v>
      </c>
      <c r="L166" s="42" t="s">
        <v>102</v>
      </c>
      <c r="M166" s="42" t="s">
        <v>1191</v>
      </c>
      <c r="N166" s="42" t="s">
        <v>1092</v>
      </c>
      <c r="O166" s="42" t="s">
        <v>1088</v>
      </c>
      <c r="P166" s="42" t="s">
        <v>1089</v>
      </c>
      <c r="Q166" s="43">
        <v>2999111</v>
      </c>
      <c r="R166" s="42" t="s">
        <v>304</v>
      </c>
      <c r="S166" s="42" t="s">
        <v>821</v>
      </c>
      <c r="T166" s="42" t="s">
        <v>153</v>
      </c>
      <c r="U166" s="42" t="s">
        <v>109</v>
      </c>
      <c r="V166" s="46" t="str">
        <f t="shared" si="28"/>
        <v>6</v>
      </c>
      <c r="W166" s="46" t="str">
        <f t="shared" si="1"/>
        <v>5</v>
      </c>
      <c r="X166" s="46" t="str">
        <f t="shared" si="2"/>
        <v>56878214265</v>
      </c>
      <c r="Y166" s="48">
        <f t="shared" si="3"/>
        <v>2999111</v>
      </c>
      <c r="Z166" s="46" t="str">
        <f t="shared" si="4"/>
        <v>AC/018P-0349898</v>
      </c>
      <c r="AA166" s="50" t="str">
        <f>VLOOKUP(X166,TDTP!$AH$5:$AN$1422,7,0)</f>
        <v>0984836785</v>
      </c>
      <c r="AB166" s="40" t="str">
        <f t="shared" si="5"/>
        <v>BVNT da nhan duoc 2999111d tien phi bao hiem cua QK. Cam on QK da tin tuong va dong hanh cung BVNT trong suot thoi gian qua.</v>
      </c>
    </row>
    <row r="167" spans="1:28" ht="12.75" customHeight="1">
      <c r="A167" s="41">
        <v>159</v>
      </c>
      <c r="B167" s="42" t="s">
        <v>82</v>
      </c>
      <c r="C167" s="42" t="s">
        <v>84</v>
      </c>
      <c r="D167" s="42" t="s">
        <v>86</v>
      </c>
      <c r="E167" s="42" t="s">
        <v>165</v>
      </c>
      <c r="F167" s="42" t="s">
        <v>166</v>
      </c>
      <c r="G167" s="42" t="s">
        <v>82</v>
      </c>
      <c r="H167" s="42" t="s">
        <v>84</v>
      </c>
      <c r="I167" s="42" t="s">
        <v>86</v>
      </c>
      <c r="J167" s="42" t="s">
        <v>165</v>
      </c>
      <c r="K167" s="42" t="s">
        <v>166</v>
      </c>
      <c r="L167" s="42" t="s">
        <v>102</v>
      </c>
      <c r="M167" s="42" t="s">
        <v>1192</v>
      </c>
      <c r="N167" s="42" t="s">
        <v>1146</v>
      </c>
      <c r="O167" s="42" t="s">
        <v>1143</v>
      </c>
      <c r="P167" s="42" t="s">
        <v>1144</v>
      </c>
      <c r="Q167" s="43">
        <v>1008867</v>
      </c>
      <c r="R167" s="42" t="s">
        <v>109</v>
      </c>
      <c r="S167" s="42" t="s">
        <v>788</v>
      </c>
      <c r="T167" s="42" t="s">
        <v>153</v>
      </c>
      <c r="U167" s="42" t="s">
        <v>109</v>
      </c>
      <c r="V167" s="46" t="str">
        <f t="shared" si="28"/>
        <v>7</v>
      </c>
      <c r="W167" s="46" t="str">
        <f t="shared" si="1"/>
        <v>5</v>
      </c>
      <c r="X167" s="46" t="str">
        <f t="shared" si="2"/>
        <v>56890045175</v>
      </c>
      <c r="Y167" s="48">
        <f t="shared" si="3"/>
        <v>1008867</v>
      </c>
      <c r="Z167" s="46" t="str">
        <f t="shared" si="4"/>
        <v>AC/018P-0349899</v>
      </c>
      <c r="AA167" s="50" t="str">
        <f>VLOOKUP(X167,TDTP!$AH$5:$AN$1422,7,0)</f>
        <v>0977659188</v>
      </c>
      <c r="AB167" s="40" t="str">
        <f t="shared" si="5"/>
        <v>BVNT da nhan duoc 1008867d tien phi bao hiem cua QK. Cam on QK da tin tuong va dong hanh cung BVNT trong suot thoi gian qua.</v>
      </c>
    </row>
    <row r="168" spans="1:28" ht="12.75" customHeight="1">
      <c r="A168" s="41">
        <v>160</v>
      </c>
      <c r="B168" s="42" t="s">
        <v>82</v>
      </c>
      <c r="C168" s="42" t="s">
        <v>84</v>
      </c>
      <c r="D168" s="42" t="s">
        <v>86</v>
      </c>
      <c r="E168" s="42" t="s">
        <v>165</v>
      </c>
      <c r="F168" s="42" t="s">
        <v>166</v>
      </c>
      <c r="G168" s="42" t="s">
        <v>82</v>
      </c>
      <c r="H168" s="42" t="s">
        <v>84</v>
      </c>
      <c r="I168" s="42" t="s">
        <v>86</v>
      </c>
      <c r="J168" s="42" t="s">
        <v>165</v>
      </c>
      <c r="K168" s="42" t="s">
        <v>166</v>
      </c>
      <c r="L168" s="42" t="s">
        <v>102</v>
      </c>
      <c r="M168" s="42" t="s">
        <v>1195</v>
      </c>
      <c r="N168" s="42" t="s">
        <v>1140</v>
      </c>
      <c r="O168" s="42" t="s">
        <v>1137</v>
      </c>
      <c r="P168" s="42" t="s">
        <v>1138</v>
      </c>
      <c r="Q168" s="43">
        <v>530854</v>
      </c>
      <c r="R168" s="42" t="s">
        <v>109</v>
      </c>
      <c r="S168" s="42" t="s">
        <v>788</v>
      </c>
      <c r="T168" s="42" t="s">
        <v>163</v>
      </c>
      <c r="U168" s="42" t="s">
        <v>109</v>
      </c>
      <c r="V168" s="46" t="str">
        <f t="shared" si="28"/>
        <v>7</v>
      </c>
      <c r="W168" s="46" t="str">
        <f t="shared" si="1"/>
        <v>5</v>
      </c>
      <c r="X168" s="46" t="str">
        <f t="shared" si="2"/>
        <v>56890173275</v>
      </c>
      <c r="Y168" s="48">
        <f t="shared" si="3"/>
        <v>530854</v>
      </c>
      <c r="Z168" s="46" t="str">
        <f t="shared" si="4"/>
        <v>AC/018P-0349900</v>
      </c>
      <c r="AA168" s="50" t="str">
        <f>VLOOKUP(X168,TDTP!$AH$5:$AN$1422,7,0)</f>
        <v>01632119355</v>
      </c>
      <c r="AB168" s="40" t="str">
        <f t="shared" si="5"/>
        <v>BVNT da nhan duoc 530854d tien phi bao hiem cua QK. Cam on QK da tin tuong va dong hanh cung BVNT trong suot thoi gian qua.</v>
      </c>
    </row>
    <row r="169" spans="1:28" ht="12.75" customHeight="1">
      <c r="A169" s="41">
        <v>161</v>
      </c>
      <c r="B169" s="42" t="s">
        <v>82</v>
      </c>
      <c r="C169" s="42" t="s">
        <v>84</v>
      </c>
      <c r="D169" s="42" t="s">
        <v>86</v>
      </c>
      <c r="E169" s="42" t="s">
        <v>165</v>
      </c>
      <c r="F169" s="42" t="s">
        <v>166</v>
      </c>
      <c r="G169" s="42" t="s">
        <v>82</v>
      </c>
      <c r="H169" s="42" t="s">
        <v>84</v>
      </c>
      <c r="I169" s="42" t="s">
        <v>86</v>
      </c>
      <c r="J169" s="42" t="s">
        <v>165</v>
      </c>
      <c r="K169" s="42" t="s">
        <v>166</v>
      </c>
      <c r="L169" s="42" t="s">
        <v>102</v>
      </c>
      <c r="M169" s="42" t="s">
        <v>1168</v>
      </c>
      <c r="N169" s="42" t="s">
        <v>1196</v>
      </c>
      <c r="O169" s="42" t="s">
        <v>1165</v>
      </c>
      <c r="P169" s="42" t="s">
        <v>1166</v>
      </c>
      <c r="Q169" s="43">
        <v>39800</v>
      </c>
      <c r="R169" s="42" t="s">
        <v>145</v>
      </c>
      <c r="S169" s="42" t="s">
        <v>1039</v>
      </c>
      <c r="T169" s="42" t="s">
        <v>359</v>
      </c>
      <c r="U169" s="42" t="s">
        <v>109</v>
      </c>
      <c r="V169" s="46" t="str">
        <f t="shared" si="28"/>
        <v>8</v>
      </c>
      <c r="W169" s="46" t="str">
        <f t="shared" si="1"/>
        <v>5</v>
      </c>
      <c r="X169" s="46" t="str">
        <f t="shared" si="2"/>
        <v>0230180014285285</v>
      </c>
      <c r="Y169" s="48">
        <f t="shared" si="3"/>
        <v>39800</v>
      </c>
      <c r="Z169" s="46" t="str">
        <f t="shared" si="4"/>
        <v>AC/018P-0349901</v>
      </c>
      <c r="AA169" s="50" t="str">
        <f>VLOOKUP(X169,TDTP!$AH$5:$AN$1422,7,0)</f>
        <v/>
      </c>
      <c r="AB169" s="40" t="str">
        <f t="shared" si="5"/>
        <v>BVNT da nhan duoc 39800d tien phi bao hiem cua QK. Cam on QK da tin tuong va dong hanh cung BVNT trong suot thoi gian qua.</v>
      </c>
    </row>
    <row r="170" spans="1:28" ht="12.75" customHeight="1">
      <c r="A170" s="41">
        <v>162</v>
      </c>
      <c r="B170" s="42" t="s">
        <v>82</v>
      </c>
      <c r="C170" s="42" t="s">
        <v>84</v>
      </c>
      <c r="D170" s="42" t="s">
        <v>86</v>
      </c>
      <c r="E170" s="42" t="s">
        <v>165</v>
      </c>
      <c r="F170" s="42" t="s">
        <v>166</v>
      </c>
      <c r="G170" s="42" t="s">
        <v>82</v>
      </c>
      <c r="H170" s="42" t="s">
        <v>84</v>
      </c>
      <c r="I170" s="42" t="s">
        <v>86</v>
      </c>
      <c r="J170" s="42" t="s">
        <v>165</v>
      </c>
      <c r="K170" s="42" t="s">
        <v>166</v>
      </c>
      <c r="L170" s="42" t="s">
        <v>102</v>
      </c>
      <c r="M170" s="42" t="s">
        <v>1201</v>
      </c>
      <c r="N170" s="42" t="s">
        <v>1163</v>
      </c>
      <c r="O170" s="42" t="s">
        <v>1159</v>
      </c>
      <c r="P170" s="42" t="s">
        <v>1160</v>
      </c>
      <c r="Q170" s="43">
        <v>500000</v>
      </c>
      <c r="R170" s="42" t="s">
        <v>145</v>
      </c>
      <c r="S170" s="42" t="s">
        <v>1039</v>
      </c>
      <c r="T170" s="42" t="s">
        <v>704</v>
      </c>
      <c r="U170" s="42" t="s">
        <v>109</v>
      </c>
      <c r="V170" s="46" t="str">
        <f t="shared" si="28"/>
        <v>8</v>
      </c>
      <c r="W170" s="46" t="str">
        <f t="shared" si="1"/>
        <v>5</v>
      </c>
      <c r="X170" s="46" t="str">
        <f t="shared" si="2"/>
        <v>56882519485</v>
      </c>
      <c r="Y170" s="48">
        <f t="shared" si="3"/>
        <v>500000</v>
      </c>
      <c r="Z170" s="46" t="str">
        <f t="shared" si="4"/>
        <v>AC/018P-0349902</v>
      </c>
      <c r="AA170" s="50" t="str">
        <f>VLOOKUP(X170,TDTP!$AH$5:$AN$1422,7,0)</f>
        <v>01655976334</v>
      </c>
      <c r="AB170" s="40" t="str">
        <f t="shared" si="5"/>
        <v>BVNT da nhan duoc 500000d tien phi bao hiem cua QK. Cam on QK da tin tuong va dong hanh cung BVNT trong suot thoi gian qua.</v>
      </c>
    </row>
    <row r="171" spans="1:28" ht="12.75" customHeight="1">
      <c r="A171" s="41">
        <v>163</v>
      </c>
      <c r="B171" s="42" t="s">
        <v>82</v>
      </c>
      <c r="C171" s="42" t="s">
        <v>84</v>
      </c>
      <c r="D171" s="42" t="s">
        <v>86</v>
      </c>
      <c r="E171" s="42" t="s">
        <v>165</v>
      </c>
      <c r="F171" s="42" t="s">
        <v>166</v>
      </c>
      <c r="G171" s="42" t="s">
        <v>82</v>
      </c>
      <c r="H171" s="42" t="s">
        <v>84</v>
      </c>
      <c r="I171" s="42" t="s">
        <v>86</v>
      </c>
      <c r="J171" s="42" t="s">
        <v>165</v>
      </c>
      <c r="K171" s="42" t="s">
        <v>166</v>
      </c>
      <c r="L171" s="42" t="s">
        <v>102</v>
      </c>
      <c r="M171" s="42" t="s">
        <v>1202</v>
      </c>
      <c r="N171" s="42" t="s">
        <v>1156</v>
      </c>
      <c r="O171" s="42" t="s">
        <v>1152</v>
      </c>
      <c r="P171" s="42" t="s">
        <v>1153</v>
      </c>
      <c r="Q171" s="43">
        <v>1500000</v>
      </c>
      <c r="R171" s="42" t="s">
        <v>145</v>
      </c>
      <c r="S171" s="42" t="s">
        <v>1039</v>
      </c>
      <c r="T171" s="42" t="s">
        <v>163</v>
      </c>
      <c r="U171" s="42" t="s">
        <v>109</v>
      </c>
      <c r="V171" s="46" t="str">
        <f t="shared" si="28"/>
        <v>8</v>
      </c>
      <c r="W171" s="46" t="str">
        <f t="shared" si="1"/>
        <v>5</v>
      </c>
      <c r="X171" s="46" t="str">
        <f t="shared" si="2"/>
        <v>56913717085</v>
      </c>
      <c r="Y171" s="48">
        <f t="shared" si="3"/>
        <v>1500000</v>
      </c>
      <c r="Z171" s="46" t="str">
        <f t="shared" si="4"/>
        <v>AC/018P-0349903</v>
      </c>
      <c r="AA171" s="50" t="str">
        <f>VLOOKUP(X171,TDTP!$AH$5:$AN$1422,7,0)</f>
        <v>0166417986401664179864</v>
      </c>
      <c r="AB171" s="40" t="str">
        <f t="shared" si="5"/>
        <v>BVNT da nhan duoc 1500000d tien phi bao hiem cua QK. Cam on QK da tin tuong va dong hanh cung BVNT trong suot thoi gian qua.</v>
      </c>
    </row>
    <row r="172" spans="1:28" ht="12.75" customHeight="1">
      <c r="A172" s="41">
        <v>164</v>
      </c>
      <c r="B172" s="42" t="s">
        <v>82</v>
      </c>
      <c r="C172" s="42" t="s">
        <v>84</v>
      </c>
      <c r="D172" s="42" t="s">
        <v>86</v>
      </c>
      <c r="E172" s="42" t="s">
        <v>165</v>
      </c>
      <c r="F172" s="42" t="s">
        <v>166</v>
      </c>
      <c r="G172" s="42" t="s">
        <v>82</v>
      </c>
      <c r="H172" s="42" t="s">
        <v>84</v>
      </c>
      <c r="I172" s="42" t="s">
        <v>86</v>
      </c>
      <c r="J172" s="42" t="s">
        <v>165</v>
      </c>
      <c r="K172" s="42" t="s">
        <v>166</v>
      </c>
      <c r="L172" s="42" t="s">
        <v>102</v>
      </c>
      <c r="M172" s="42" t="s">
        <v>1184</v>
      </c>
      <c r="N172" s="42" t="s">
        <v>1208</v>
      </c>
      <c r="O172" s="42" t="s">
        <v>1181</v>
      </c>
      <c r="P172" s="42" t="s">
        <v>1182</v>
      </c>
      <c r="Q172" s="43">
        <v>121100</v>
      </c>
      <c r="R172" s="42" t="s">
        <v>291</v>
      </c>
      <c r="S172" s="42" t="s">
        <v>1209</v>
      </c>
      <c r="T172" s="42" t="s">
        <v>359</v>
      </c>
      <c r="U172" s="42" t="s">
        <v>109</v>
      </c>
      <c r="V172" s="46" t="str">
        <f t="shared" si="28"/>
        <v>9</v>
      </c>
      <c r="W172" s="46" t="str">
        <f t="shared" si="1"/>
        <v>5</v>
      </c>
      <c r="X172" s="46" t="str">
        <f t="shared" si="2"/>
        <v>0230180011193395</v>
      </c>
      <c r="Y172" s="48">
        <f t="shared" si="3"/>
        <v>121100</v>
      </c>
      <c r="Z172" s="46" t="str">
        <f t="shared" si="4"/>
        <v>AC/018P-0349904</v>
      </c>
      <c r="AA172" s="50" t="str">
        <f>VLOOKUP(X172,TDTP!$AH$5:$AN$1422,7,0)</f>
        <v/>
      </c>
      <c r="AB172" s="40" t="str">
        <f t="shared" si="5"/>
        <v>BVNT da nhan duoc 121100d tien phi bao hiem cua QK. Cam on QK da tin tuong va dong hanh cung BVNT trong suot thoi gian qua.</v>
      </c>
    </row>
    <row r="173" spans="1:28" ht="12.75" customHeight="1">
      <c r="A173" s="41">
        <v>165</v>
      </c>
      <c r="B173" s="42" t="s">
        <v>82</v>
      </c>
      <c r="C173" s="42" t="s">
        <v>84</v>
      </c>
      <c r="D173" s="42" t="s">
        <v>86</v>
      </c>
      <c r="E173" s="42" t="s">
        <v>165</v>
      </c>
      <c r="F173" s="42" t="s">
        <v>166</v>
      </c>
      <c r="G173" s="42" t="s">
        <v>82</v>
      </c>
      <c r="H173" s="42" t="s">
        <v>84</v>
      </c>
      <c r="I173" s="42" t="s">
        <v>86</v>
      </c>
      <c r="J173" s="42" t="s">
        <v>165</v>
      </c>
      <c r="K173" s="42" t="s">
        <v>166</v>
      </c>
      <c r="L173" s="42" t="s">
        <v>102</v>
      </c>
      <c r="M173" s="42" t="s">
        <v>1176</v>
      </c>
      <c r="N173" s="42" t="s">
        <v>1210</v>
      </c>
      <c r="O173" s="42" t="s">
        <v>1172</v>
      </c>
      <c r="P173" s="42" t="s">
        <v>1173</v>
      </c>
      <c r="Q173" s="43">
        <v>39800</v>
      </c>
      <c r="R173" s="42" t="s">
        <v>291</v>
      </c>
      <c r="S173" s="42" t="s">
        <v>1209</v>
      </c>
      <c r="T173" s="42" t="s">
        <v>359</v>
      </c>
      <c r="U173" s="42" t="s">
        <v>109</v>
      </c>
      <c r="V173" s="46" t="str">
        <f t="shared" si="28"/>
        <v>9</v>
      </c>
      <c r="W173" s="46" t="str">
        <f t="shared" si="1"/>
        <v>5</v>
      </c>
      <c r="X173" s="46" t="str">
        <f t="shared" si="2"/>
        <v>0230180011209195</v>
      </c>
      <c r="Y173" s="48">
        <f t="shared" si="3"/>
        <v>39800</v>
      </c>
      <c r="Z173" s="46" t="str">
        <f t="shared" si="4"/>
        <v>AC/018P-0349905</v>
      </c>
      <c r="AA173" s="50" t="str">
        <f>VLOOKUP(X173,TDTP!$AH$5:$AN$1422,7,0)</f>
        <v>876909</v>
      </c>
      <c r="AB173" s="40" t="str">
        <f t="shared" si="5"/>
        <v>BVNT da nhan duoc 39800d tien phi bao hiem cua QK. Cam on QK da tin tuong va dong hanh cung BVNT trong suot thoi gian qua.</v>
      </c>
    </row>
    <row r="174" spans="1:28" ht="12.75" customHeight="1">
      <c r="A174" s="41">
        <v>166</v>
      </c>
      <c r="B174" s="42" t="s">
        <v>82</v>
      </c>
      <c r="C174" s="42" t="s">
        <v>84</v>
      </c>
      <c r="D174" s="42" t="s">
        <v>86</v>
      </c>
      <c r="E174" s="42" t="s">
        <v>165</v>
      </c>
      <c r="F174" s="42" t="s">
        <v>166</v>
      </c>
      <c r="G174" s="42" t="s">
        <v>82</v>
      </c>
      <c r="H174" s="42" t="s">
        <v>84</v>
      </c>
      <c r="I174" s="42" t="s">
        <v>86</v>
      </c>
      <c r="J174" s="42" t="s">
        <v>165</v>
      </c>
      <c r="K174" s="42" t="s">
        <v>166</v>
      </c>
      <c r="L174" s="42" t="s">
        <v>102</v>
      </c>
      <c r="M174" s="42" t="s">
        <v>1190</v>
      </c>
      <c r="N174" s="42" t="s">
        <v>1215</v>
      </c>
      <c r="O174" s="42" t="s">
        <v>1186</v>
      </c>
      <c r="P174" s="42" t="s">
        <v>1187</v>
      </c>
      <c r="Q174" s="43">
        <v>248300</v>
      </c>
      <c r="R174" s="42" t="s">
        <v>291</v>
      </c>
      <c r="S174" s="42" t="s">
        <v>1209</v>
      </c>
      <c r="T174" s="42" t="s">
        <v>153</v>
      </c>
      <c r="U174" s="42" t="s">
        <v>109</v>
      </c>
      <c r="V174" s="46" t="str">
        <f t="shared" si="28"/>
        <v>9</v>
      </c>
      <c r="W174" s="46" t="str">
        <f t="shared" si="1"/>
        <v>5</v>
      </c>
      <c r="X174" s="46" t="str">
        <f t="shared" si="2"/>
        <v>0370180002887095</v>
      </c>
      <c r="Y174" s="48">
        <f t="shared" si="3"/>
        <v>248300</v>
      </c>
      <c r="Z174" s="46" t="str">
        <f t="shared" si="4"/>
        <v>AC/018P-0349906</v>
      </c>
      <c r="AA174" s="50" t="str">
        <f>VLOOKUP(X174,TDTP!$AH$5:$AN$1422,7,0)</f>
        <v>0333766223</v>
      </c>
      <c r="AB174" s="40" t="str">
        <f t="shared" si="5"/>
        <v>BVNT da nhan duoc 248300d tien phi bao hiem cua QK. Cam on QK da tin tuong va dong hanh cung BVNT trong suot thoi gian qua.</v>
      </c>
    </row>
    <row r="175" spans="1:28" ht="12.75" customHeight="1">
      <c r="A175" s="41">
        <v>167</v>
      </c>
      <c r="B175" s="42" t="s">
        <v>82</v>
      </c>
      <c r="C175" s="42" t="s">
        <v>84</v>
      </c>
      <c r="D175" s="42" t="s">
        <v>86</v>
      </c>
      <c r="E175" s="42" t="s">
        <v>165</v>
      </c>
      <c r="F175" s="42" t="s">
        <v>166</v>
      </c>
      <c r="G175" s="42" t="s">
        <v>82</v>
      </c>
      <c r="H175" s="42" t="s">
        <v>84</v>
      </c>
      <c r="I175" s="42" t="s">
        <v>86</v>
      </c>
      <c r="J175" s="42" t="s">
        <v>165</v>
      </c>
      <c r="K175" s="42" t="s">
        <v>166</v>
      </c>
      <c r="L175" s="42" t="s">
        <v>102</v>
      </c>
      <c r="M175" s="42" t="s">
        <v>1194</v>
      </c>
      <c r="N175" s="42" t="s">
        <v>1216</v>
      </c>
      <c r="O175" s="42" t="s">
        <v>1193</v>
      </c>
      <c r="P175" s="42" t="s">
        <v>1187</v>
      </c>
      <c r="Q175" s="43">
        <v>248300</v>
      </c>
      <c r="R175" s="42" t="s">
        <v>291</v>
      </c>
      <c r="S175" s="42" t="s">
        <v>1209</v>
      </c>
      <c r="T175" s="42" t="s">
        <v>153</v>
      </c>
      <c r="U175" s="42" t="s">
        <v>109</v>
      </c>
      <c r="V175" s="46" t="str">
        <f t="shared" si="28"/>
        <v>9</v>
      </c>
      <c r="W175" s="46" t="str">
        <f t="shared" si="1"/>
        <v>5</v>
      </c>
      <c r="X175" s="46" t="str">
        <f t="shared" si="2"/>
        <v>0370180002912995</v>
      </c>
      <c r="Y175" s="48">
        <f t="shared" si="3"/>
        <v>248300</v>
      </c>
      <c r="Z175" s="46" t="str">
        <f t="shared" si="4"/>
        <v>AC/018P-0349907</v>
      </c>
      <c r="AA175" s="50" t="str">
        <f>VLOOKUP(X175,TDTP!$AH$5:$AN$1422,7,0)</f>
        <v>0333766223</v>
      </c>
      <c r="AB175" s="40" t="str">
        <f t="shared" si="5"/>
        <v>BVNT da nhan duoc 248300d tien phi bao hiem cua QK. Cam on QK da tin tuong va dong hanh cung BVNT trong suot thoi gian qua.</v>
      </c>
    </row>
    <row r="176" spans="1:28" ht="12.75" customHeight="1">
      <c r="A176" s="41">
        <v>168</v>
      </c>
      <c r="B176" s="42" t="s">
        <v>82</v>
      </c>
      <c r="C176" s="42" t="s">
        <v>84</v>
      </c>
      <c r="D176" s="42" t="s">
        <v>86</v>
      </c>
      <c r="E176" s="42" t="s">
        <v>165</v>
      </c>
      <c r="F176" s="42" t="s">
        <v>166</v>
      </c>
      <c r="G176" s="42" t="s">
        <v>82</v>
      </c>
      <c r="H176" s="42" t="s">
        <v>84</v>
      </c>
      <c r="I176" s="42" t="s">
        <v>86</v>
      </c>
      <c r="J176" s="42" t="s">
        <v>165</v>
      </c>
      <c r="K176" s="42" t="s">
        <v>166</v>
      </c>
      <c r="L176" s="42" t="s">
        <v>102</v>
      </c>
      <c r="M176" s="42" t="s">
        <v>1200</v>
      </c>
      <c r="N176" s="42" t="s">
        <v>1221</v>
      </c>
      <c r="O176" s="42" t="s">
        <v>1197</v>
      </c>
      <c r="P176" s="42" t="s">
        <v>1198</v>
      </c>
      <c r="Q176" s="43">
        <v>40200</v>
      </c>
      <c r="R176" s="42" t="s">
        <v>1222</v>
      </c>
      <c r="S176" s="42" t="s">
        <v>1223</v>
      </c>
      <c r="T176" s="42" t="s">
        <v>359</v>
      </c>
      <c r="U176" s="42" t="s">
        <v>109</v>
      </c>
      <c r="V176" s="46" t="str">
        <f t="shared" ref="V176:V328" si="29">RIGHT(LEFT(R176,2),2)</f>
        <v>10</v>
      </c>
      <c r="W176" s="46" t="str">
        <f t="shared" si="1"/>
        <v>5</v>
      </c>
      <c r="X176" s="46" t="str">
        <f t="shared" si="2"/>
        <v>02301800151281105</v>
      </c>
      <c r="Y176" s="48">
        <f t="shared" si="3"/>
        <v>40200</v>
      </c>
      <c r="Z176" s="46" t="str">
        <f t="shared" si="4"/>
        <v>AC/018P-0349908</v>
      </c>
      <c r="AA176" s="50" t="str">
        <f>VLOOKUP(X176,TDTP!$AH$5:$AN$1422,7,0)</f>
        <v/>
      </c>
      <c r="AB176" s="40" t="str">
        <f t="shared" si="5"/>
        <v>BVNT da nhan duoc 40200d tien phi bao hiem cua QK. Cam on QK da tin tuong va dong hanh cung BVNT trong suot thoi gian qua.</v>
      </c>
    </row>
    <row r="177" spans="1:28" ht="12.75" customHeight="1">
      <c r="A177" s="41">
        <v>169</v>
      </c>
      <c r="B177" s="42" t="s">
        <v>82</v>
      </c>
      <c r="C177" s="42" t="s">
        <v>84</v>
      </c>
      <c r="D177" s="42" t="s">
        <v>86</v>
      </c>
      <c r="E177" s="42" t="s">
        <v>165</v>
      </c>
      <c r="F177" s="42" t="s">
        <v>166</v>
      </c>
      <c r="G177" s="42" t="s">
        <v>82</v>
      </c>
      <c r="H177" s="42" t="s">
        <v>84</v>
      </c>
      <c r="I177" s="42" t="s">
        <v>86</v>
      </c>
      <c r="J177" s="42" t="s">
        <v>165</v>
      </c>
      <c r="K177" s="42" t="s">
        <v>166</v>
      </c>
      <c r="L177" s="42" t="s">
        <v>102</v>
      </c>
      <c r="M177" s="42" t="s">
        <v>1224</v>
      </c>
      <c r="N177" s="42" t="s">
        <v>1220</v>
      </c>
      <c r="O177" s="42" t="s">
        <v>1217</v>
      </c>
      <c r="P177" s="42" t="s">
        <v>1218</v>
      </c>
      <c r="Q177" s="43">
        <v>3617397</v>
      </c>
      <c r="R177" s="42" t="s">
        <v>1222</v>
      </c>
      <c r="S177" s="42" t="s">
        <v>1227</v>
      </c>
      <c r="T177" s="42" t="s">
        <v>471</v>
      </c>
      <c r="U177" s="42" t="s">
        <v>109</v>
      </c>
      <c r="V177" s="46" t="str">
        <f t="shared" si="29"/>
        <v>10</v>
      </c>
      <c r="W177" s="46" t="str">
        <f t="shared" si="1"/>
        <v>5</v>
      </c>
      <c r="X177" s="46" t="str">
        <f t="shared" si="2"/>
        <v>568492307105</v>
      </c>
      <c r="Y177" s="48">
        <f t="shared" si="3"/>
        <v>3617397</v>
      </c>
      <c r="Z177" s="46" t="str">
        <f t="shared" si="4"/>
        <v>AC/018P-0349909</v>
      </c>
      <c r="AA177" s="50" t="str">
        <f>VLOOKUP(X177,TDTP!$AH$5:$AN$1422,7,0)</f>
        <v>0976692780</v>
      </c>
      <c r="AB177" s="40" t="str">
        <f t="shared" si="5"/>
        <v>BVNT da nhan duoc 3617397d tien phi bao hiem cua QK. Cam on QK da tin tuong va dong hanh cung BVNT trong suot thoi gian qua.</v>
      </c>
    </row>
    <row r="178" spans="1:28" ht="12.75" customHeight="1">
      <c r="A178" s="41">
        <v>170</v>
      </c>
      <c r="B178" s="42" t="s">
        <v>82</v>
      </c>
      <c r="C178" s="42" t="s">
        <v>84</v>
      </c>
      <c r="D178" s="42" t="s">
        <v>86</v>
      </c>
      <c r="E178" s="42" t="s">
        <v>165</v>
      </c>
      <c r="F178" s="42" t="s">
        <v>166</v>
      </c>
      <c r="G178" s="42" t="s">
        <v>82</v>
      </c>
      <c r="H178" s="42" t="s">
        <v>84</v>
      </c>
      <c r="I178" s="42" t="s">
        <v>86</v>
      </c>
      <c r="J178" s="42" t="s">
        <v>165</v>
      </c>
      <c r="K178" s="42" t="s">
        <v>166</v>
      </c>
      <c r="L178" s="42" t="s">
        <v>102</v>
      </c>
      <c r="M178" s="42" t="s">
        <v>1231</v>
      </c>
      <c r="N178" s="42" t="s">
        <v>1214</v>
      </c>
      <c r="O178" s="42" t="s">
        <v>1211</v>
      </c>
      <c r="P178" s="42" t="s">
        <v>1212</v>
      </c>
      <c r="Q178" s="43">
        <v>1000000</v>
      </c>
      <c r="R178" s="42" t="s">
        <v>1222</v>
      </c>
      <c r="S178" s="42" t="s">
        <v>108</v>
      </c>
      <c r="T178" s="42" t="s">
        <v>245</v>
      </c>
      <c r="U178" s="42" t="s">
        <v>109</v>
      </c>
      <c r="V178" s="46" t="str">
        <f t="shared" si="29"/>
        <v>10</v>
      </c>
      <c r="W178" s="46" t="str">
        <f t="shared" si="1"/>
        <v>5</v>
      </c>
      <c r="X178" s="46" t="str">
        <f t="shared" si="2"/>
        <v>568626203105</v>
      </c>
      <c r="Y178" s="48">
        <f t="shared" si="3"/>
        <v>1000000</v>
      </c>
      <c r="Z178" s="46" t="str">
        <f t="shared" si="4"/>
        <v>AC/018P-0349910</v>
      </c>
      <c r="AA178" s="50" t="str">
        <f>VLOOKUP(X178,TDTP!$AH$5:$AN$1422,7,0)</f>
        <v>0976731941</v>
      </c>
      <c r="AB178" s="40" t="str">
        <f t="shared" si="5"/>
        <v>BVNT da nhan duoc 1000000d tien phi bao hiem cua QK. Cam on QK da tin tuong va dong hanh cung BVNT trong suot thoi gian qua.</v>
      </c>
    </row>
    <row r="179" spans="1:28" ht="12.75" customHeight="1">
      <c r="A179" s="41">
        <v>171</v>
      </c>
      <c r="B179" s="42" t="s">
        <v>82</v>
      </c>
      <c r="C179" s="42" t="s">
        <v>84</v>
      </c>
      <c r="D179" s="42" t="s">
        <v>86</v>
      </c>
      <c r="E179" s="42" t="s">
        <v>165</v>
      </c>
      <c r="F179" s="42" t="s">
        <v>166</v>
      </c>
      <c r="G179" s="42" t="s">
        <v>82</v>
      </c>
      <c r="H179" s="42" t="s">
        <v>84</v>
      </c>
      <c r="I179" s="42" t="s">
        <v>86</v>
      </c>
      <c r="J179" s="42" t="s">
        <v>165</v>
      </c>
      <c r="K179" s="42" t="s">
        <v>166</v>
      </c>
      <c r="L179" s="42" t="s">
        <v>102</v>
      </c>
      <c r="M179" s="42" t="s">
        <v>1232</v>
      </c>
      <c r="N179" s="42" t="s">
        <v>1230</v>
      </c>
      <c r="O179" s="42" t="s">
        <v>1225</v>
      </c>
      <c r="P179" s="42" t="s">
        <v>1226</v>
      </c>
      <c r="Q179" s="43">
        <v>1500000</v>
      </c>
      <c r="R179" s="42" t="s">
        <v>1222</v>
      </c>
      <c r="S179" s="42" t="s">
        <v>108</v>
      </c>
      <c r="T179" s="42" t="s">
        <v>263</v>
      </c>
      <c r="U179" s="42" t="s">
        <v>109</v>
      </c>
      <c r="V179" s="46" t="str">
        <f t="shared" si="29"/>
        <v>10</v>
      </c>
      <c r="W179" s="46" t="str">
        <f t="shared" si="1"/>
        <v>5</v>
      </c>
      <c r="X179" s="46" t="str">
        <f t="shared" si="2"/>
        <v>568783220105</v>
      </c>
      <c r="Y179" s="48">
        <f t="shared" si="3"/>
        <v>1500000</v>
      </c>
      <c r="Z179" s="46" t="str">
        <f t="shared" si="4"/>
        <v>AC/018P-0349911</v>
      </c>
      <c r="AA179" s="50" t="str">
        <f>VLOOKUP(X179,TDTP!$AH$5:$AN$1422,7,0)</f>
        <v>0977719305</v>
      </c>
      <c r="AB179" s="40" t="str">
        <f t="shared" si="5"/>
        <v>BVNT da nhan duoc 1500000d tien phi bao hiem cua QK. Cam on QK da tin tuong va dong hanh cung BVNT trong suot thoi gian qua.</v>
      </c>
    </row>
    <row r="180" spans="1:28" ht="12.75" customHeight="1">
      <c r="A180" s="41">
        <v>172</v>
      </c>
      <c r="B180" s="42" t="s">
        <v>82</v>
      </c>
      <c r="C180" s="42" t="s">
        <v>84</v>
      </c>
      <c r="D180" s="42" t="s">
        <v>86</v>
      </c>
      <c r="E180" s="42" t="s">
        <v>165</v>
      </c>
      <c r="F180" s="42" t="s">
        <v>166</v>
      </c>
      <c r="G180" s="42" t="s">
        <v>82</v>
      </c>
      <c r="H180" s="42" t="s">
        <v>84</v>
      </c>
      <c r="I180" s="42" t="s">
        <v>86</v>
      </c>
      <c r="J180" s="42" t="s">
        <v>165</v>
      </c>
      <c r="K180" s="42" t="s">
        <v>166</v>
      </c>
      <c r="L180" s="42" t="s">
        <v>102</v>
      </c>
      <c r="M180" s="42" t="s">
        <v>1237</v>
      </c>
      <c r="N180" s="42" t="s">
        <v>1207</v>
      </c>
      <c r="O180" s="42" t="s">
        <v>1203</v>
      </c>
      <c r="P180" s="42" t="s">
        <v>1204</v>
      </c>
      <c r="Q180" s="43">
        <v>500000</v>
      </c>
      <c r="R180" s="42" t="s">
        <v>1222</v>
      </c>
      <c r="S180" s="42" t="s">
        <v>1223</v>
      </c>
      <c r="T180" s="42" t="s">
        <v>153</v>
      </c>
      <c r="U180" s="42" t="s">
        <v>109</v>
      </c>
      <c r="V180" s="46" t="str">
        <f t="shared" si="29"/>
        <v>10</v>
      </c>
      <c r="W180" s="46" t="str">
        <f t="shared" si="1"/>
        <v>5</v>
      </c>
      <c r="X180" s="46" t="str">
        <f t="shared" si="2"/>
        <v>568802332105</v>
      </c>
      <c r="Y180" s="48">
        <f t="shared" si="3"/>
        <v>500000</v>
      </c>
      <c r="Z180" s="46" t="str">
        <f t="shared" si="4"/>
        <v>AC/018P-0349912</v>
      </c>
      <c r="AA180" s="50" t="str">
        <f>VLOOKUP(X180,TDTP!$AH$5:$AN$1422,7,0)</f>
        <v>0972874564</v>
      </c>
      <c r="AB180" s="40" t="str">
        <f t="shared" si="5"/>
        <v>BVNT da nhan duoc 500000d tien phi bao hiem cua QK. Cam on QK da tin tuong va dong hanh cung BVNT trong suot thoi gian qua.</v>
      </c>
    </row>
    <row r="181" spans="1:28" ht="12.75" customHeight="1">
      <c r="A181" s="41">
        <v>173</v>
      </c>
      <c r="B181" s="42" t="s">
        <v>82</v>
      </c>
      <c r="C181" s="42" t="s">
        <v>84</v>
      </c>
      <c r="D181" s="42" t="s">
        <v>86</v>
      </c>
      <c r="E181" s="42" t="s">
        <v>165</v>
      </c>
      <c r="F181" s="42" t="s">
        <v>166</v>
      </c>
      <c r="G181" s="42" t="s">
        <v>82</v>
      </c>
      <c r="H181" s="42" t="s">
        <v>84</v>
      </c>
      <c r="I181" s="42" t="s">
        <v>86</v>
      </c>
      <c r="J181" s="42" t="s">
        <v>165</v>
      </c>
      <c r="K181" s="42" t="s">
        <v>166</v>
      </c>
      <c r="L181" s="42" t="s">
        <v>102</v>
      </c>
      <c r="M181" s="42" t="s">
        <v>1238</v>
      </c>
      <c r="N181" s="42" t="s">
        <v>1236</v>
      </c>
      <c r="O181" s="42" t="s">
        <v>1233</v>
      </c>
      <c r="P181" s="42" t="s">
        <v>630</v>
      </c>
      <c r="Q181" s="43">
        <v>1003840</v>
      </c>
      <c r="R181" s="42" t="s">
        <v>1222</v>
      </c>
      <c r="S181" s="42" t="s">
        <v>1223</v>
      </c>
      <c r="T181" s="42" t="s">
        <v>704</v>
      </c>
      <c r="U181" s="42" t="s">
        <v>109</v>
      </c>
      <c r="V181" s="46" t="str">
        <f t="shared" si="29"/>
        <v>10</v>
      </c>
      <c r="W181" s="46" t="str">
        <f t="shared" si="1"/>
        <v>5</v>
      </c>
      <c r="X181" s="46" t="str">
        <f t="shared" si="2"/>
        <v>569315175105</v>
      </c>
      <c r="Y181" s="48">
        <f t="shared" si="3"/>
        <v>1003840</v>
      </c>
      <c r="Z181" s="46" t="str">
        <f t="shared" si="4"/>
        <v>AC/018P-0349913</v>
      </c>
      <c r="AA181" s="50" t="str">
        <f>VLOOKUP(X181,TDTP!$AH$5:$AN$1422,7,0)</f>
        <v>0964015665</v>
      </c>
      <c r="AB181" s="40" t="str">
        <f t="shared" si="5"/>
        <v>BVNT da nhan duoc 1003840d tien phi bao hiem cua QK. Cam on QK da tin tuong va dong hanh cung BVNT trong suot thoi gian qua.</v>
      </c>
    </row>
    <row r="182" spans="1:28" ht="12.75" customHeight="1">
      <c r="A182" s="41">
        <v>174</v>
      </c>
      <c r="B182" s="42" t="s">
        <v>82</v>
      </c>
      <c r="C182" s="42" t="s">
        <v>84</v>
      </c>
      <c r="D182" s="42" t="s">
        <v>86</v>
      </c>
      <c r="E182" s="42" t="s">
        <v>165</v>
      </c>
      <c r="F182" s="42" t="s">
        <v>166</v>
      </c>
      <c r="G182" s="42" t="s">
        <v>82</v>
      </c>
      <c r="H182" s="42" t="s">
        <v>84</v>
      </c>
      <c r="I182" s="42" t="s">
        <v>86</v>
      </c>
      <c r="J182" s="42" t="s">
        <v>165</v>
      </c>
      <c r="K182" s="42" t="s">
        <v>166</v>
      </c>
      <c r="L182" s="42" t="s">
        <v>102</v>
      </c>
      <c r="M182" s="42" t="s">
        <v>1243</v>
      </c>
      <c r="N182" s="42" t="s">
        <v>1244</v>
      </c>
      <c r="O182" s="42" t="s">
        <v>1245</v>
      </c>
      <c r="P182" s="42" t="s">
        <v>1246</v>
      </c>
      <c r="Q182" s="43">
        <v>311700</v>
      </c>
      <c r="R182" s="42" t="s">
        <v>391</v>
      </c>
      <c r="S182" s="42" t="s">
        <v>1247</v>
      </c>
      <c r="T182" s="42" t="s">
        <v>284</v>
      </c>
      <c r="U182" s="42" t="s">
        <v>109</v>
      </c>
      <c r="V182" s="46" t="str">
        <f t="shared" si="29"/>
        <v>11</v>
      </c>
      <c r="W182" s="46" t="str">
        <f t="shared" si="1"/>
        <v>5</v>
      </c>
      <c r="X182" s="46" t="str">
        <f t="shared" si="2"/>
        <v>03701800028597115</v>
      </c>
      <c r="Y182" s="48">
        <f t="shared" si="3"/>
        <v>311700</v>
      </c>
      <c r="Z182" s="46" t="str">
        <f t="shared" si="4"/>
        <v>AC/018P-0349914</v>
      </c>
      <c r="AA182" s="50" t="str">
        <f>VLOOKUP(X182,TDTP!$AH$5:$AN$1422,7,0)</f>
        <v>0333766115</v>
      </c>
      <c r="AB182" s="40" t="str">
        <f t="shared" si="5"/>
        <v>BVNT da nhan duoc 311700d tien phi bao hiem cua QK. Cam on QK da tin tuong va dong hanh cung BVNT trong suot thoi gian qua.</v>
      </c>
    </row>
    <row r="183" spans="1:28" ht="12.75" customHeight="1">
      <c r="A183" s="41">
        <v>175</v>
      </c>
      <c r="B183" s="42" t="s">
        <v>82</v>
      </c>
      <c r="C183" s="42" t="s">
        <v>84</v>
      </c>
      <c r="D183" s="42" t="s">
        <v>86</v>
      </c>
      <c r="E183" s="42" t="s">
        <v>165</v>
      </c>
      <c r="F183" s="42" t="s">
        <v>166</v>
      </c>
      <c r="G183" s="42" t="s">
        <v>82</v>
      </c>
      <c r="H183" s="42" t="s">
        <v>84</v>
      </c>
      <c r="I183" s="42" t="s">
        <v>86</v>
      </c>
      <c r="J183" s="42" t="s">
        <v>165</v>
      </c>
      <c r="K183" s="42" t="s">
        <v>166</v>
      </c>
      <c r="L183" s="42" t="s">
        <v>102</v>
      </c>
      <c r="M183" s="42" t="s">
        <v>1248</v>
      </c>
      <c r="N183" s="42" t="s">
        <v>1249</v>
      </c>
      <c r="O183" s="42" t="s">
        <v>1250</v>
      </c>
      <c r="P183" s="42" t="s">
        <v>1251</v>
      </c>
      <c r="Q183" s="43">
        <v>307300</v>
      </c>
      <c r="R183" s="42" t="s">
        <v>391</v>
      </c>
      <c r="S183" s="42" t="s">
        <v>1247</v>
      </c>
      <c r="T183" s="42" t="s">
        <v>153</v>
      </c>
      <c r="U183" s="42" t="s">
        <v>109</v>
      </c>
      <c r="V183" s="46" t="str">
        <f t="shared" si="29"/>
        <v>11</v>
      </c>
      <c r="W183" s="46" t="str">
        <f t="shared" si="1"/>
        <v>5</v>
      </c>
      <c r="X183" s="46" t="str">
        <f t="shared" si="2"/>
        <v>03701800031542115</v>
      </c>
      <c r="Y183" s="48">
        <f t="shared" si="3"/>
        <v>307300</v>
      </c>
      <c r="Z183" s="46" t="str">
        <f t="shared" si="4"/>
        <v>AC/018P-0349915</v>
      </c>
      <c r="AA183" s="50" t="str">
        <f>VLOOKUP(X183,TDTP!$AH$5:$AN$1422,7,0)</f>
        <v>0333880515</v>
      </c>
      <c r="AB183" s="40" t="str">
        <f t="shared" si="5"/>
        <v>BVNT da nhan duoc 307300d tien phi bao hiem cua QK. Cam on QK da tin tuong va dong hanh cung BVNT trong suot thoi gian qua.</v>
      </c>
    </row>
    <row r="184" spans="1:28" ht="12.75" customHeight="1">
      <c r="A184" s="41">
        <v>176</v>
      </c>
      <c r="B184" s="42" t="s">
        <v>82</v>
      </c>
      <c r="C184" s="42" t="s">
        <v>84</v>
      </c>
      <c r="D184" s="42" t="s">
        <v>86</v>
      </c>
      <c r="E184" s="42" t="s">
        <v>165</v>
      </c>
      <c r="F184" s="42" t="s">
        <v>166</v>
      </c>
      <c r="G184" s="42" t="s">
        <v>82</v>
      </c>
      <c r="H184" s="42" t="s">
        <v>84</v>
      </c>
      <c r="I184" s="42" t="s">
        <v>86</v>
      </c>
      <c r="J184" s="42" t="s">
        <v>165</v>
      </c>
      <c r="K184" s="42" t="s">
        <v>166</v>
      </c>
      <c r="L184" s="42" t="s">
        <v>102</v>
      </c>
      <c r="M184" s="42" t="s">
        <v>1252</v>
      </c>
      <c r="N184" s="42" t="s">
        <v>1253</v>
      </c>
      <c r="O184" s="42" t="s">
        <v>1254</v>
      </c>
      <c r="P184" s="42" t="s">
        <v>1255</v>
      </c>
      <c r="Q184" s="43">
        <v>304000</v>
      </c>
      <c r="R184" s="42" t="s">
        <v>391</v>
      </c>
      <c r="S184" s="42" t="s">
        <v>1247</v>
      </c>
      <c r="T184" s="42" t="s">
        <v>359</v>
      </c>
      <c r="U184" s="42" t="s">
        <v>109</v>
      </c>
      <c r="V184" s="46" t="str">
        <f t="shared" si="29"/>
        <v>11</v>
      </c>
      <c r="W184" s="46" t="str">
        <f t="shared" si="1"/>
        <v>5</v>
      </c>
      <c r="X184" s="46" t="str">
        <f t="shared" si="2"/>
        <v>03701800031566115</v>
      </c>
      <c r="Y184" s="48">
        <f t="shared" si="3"/>
        <v>304000</v>
      </c>
      <c r="Z184" s="46" t="str">
        <f t="shared" si="4"/>
        <v>AC/018P-0349916</v>
      </c>
      <c r="AA184" s="50" t="str">
        <f>VLOOKUP(X184,TDTP!$AH$5:$AN$1422,7,0)</f>
        <v/>
      </c>
      <c r="AB184" s="40" t="str">
        <f t="shared" si="5"/>
        <v>BVNT da nhan duoc 304000d tien phi bao hiem cua QK. Cam on QK da tin tuong va dong hanh cung BVNT trong suot thoi gian qua.</v>
      </c>
    </row>
    <row r="185" spans="1:28" ht="12.75" customHeight="1">
      <c r="A185" s="41">
        <v>177</v>
      </c>
      <c r="B185" s="42" t="s">
        <v>82</v>
      </c>
      <c r="C185" s="42" t="s">
        <v>84</v>
      </c>
      <c r="D185" s="42" t="s">
        <v>86</v>
      </c>
      <c r="E185" s="42" t="s">
        <v>165</v>
      </c>
      <c r="F185" s="42" t="s">
        <v>166</v>
      </c>
      <c r="G185" s="42" t="s">
        <v>82</v>
      </c>
      <c r="H185" s="42" t="s">
        <v>84</v>
      </c>
      <c r="I185" s="42" t="s">
        <v>86</v>
      </c>
      <c r="J185" s="42" t="s">
        <v>165</v>
      </c>
      <c r="K185" s="42" t="s">
        <v>166</v>
      </c>
      <c r="L185" s="42" t="s">
        <v>102</v>
      </c>
      <c r="M185" s="42" t="s">
        <v>1261</v>
      </c>
      <c r="N185" s="42" t="s">
        <v>1262</v>
      </c>
      <c r="O185" s="42" t="s">
        <v>1263</v>
      </c>
      <c r="P185" s="42" t="s">
        <v>1264</v>
      </c>
      <c r="Q185" s="43">
        <v>199100</v>
      </c>
      <c r="R185" s="42" t="s">
        <v>391</v>
      </c>
      <c r="S185" s="42" t="s">
        <v>1247</v>
      </c>
      <c r="T185" s="42" t="s">
        <v>135</v>
      </c>
      <c r="U185" s="42" t="s">
        <v>109</v>
      </c>
      <c r="V185" s="46" t="str">
        <f t="shared" si="29"/>
        <v>11</v>
      </c>
      <c r="W185" s="46" t="str">
        <f t="shared" si="1"/>
        <v>5</v>
      </c>
      <c r="X185" s="46" t="str">
        <f t="shared" si="2"/>
        <v>05701800013218115</v>
      </c>
      <c r="Y185" s="48">
        <f t="shared" si="3"/>
        <v>199100</v>
      </c>
      <c r="Z185" s="46" t="str">
        <f t="shared" si="4"/>
        <v>AC/018P-0349917</v>
      </c>
      <c r="AA185" s="50" t="str">
        <f>VLOOKUP(X185,TDTP!$AH$5:$AN$1422,7,0)</f>
        <v/>
      </c>
      <c r="AB185" s="40" t="str">
        <f t="shared" si="5"/>
        <v>BVNT da nhan duoc 199100d tien phi bao hiem cua QK. Cam on QK da tin tuong va dong hanh cung BVNT trong suot thoi gian qua.</v>
      </c>
    </row>
    <row r="186" spans="1:28" ht="12.75" customHeight="1">
      <c r="A186" s="41">
        <v>178</v>
      </c>
      <c r="B186" s="42" t="s">
        <v>82</v>
      </c>
      <c r="C186" s="42" t="s">
        <v>84</v>
      </c>
      <c r="D186" s="42" t="s">
        <v>86</v>
      </c>
      <c r="E186" s="42" t="s">
        <v>165</v>
      </c>
      <c r="F186" s="42" t="s">
        <v>166</v>
      </c>
      <c r="G186" s="42" t="s">
        <v>82</v>
      </c>
      <c r="H186" s="42" t="s">
        <v>84</v>
      </c>
      <c r="I186" s="42" t="s">
        <v>86</v>
      </c>
      <c r="J186" s="42" t="s">
        <v>165</v>
      </c>
      <c r="K186" s="42" t="s">
        <v>166</v>
      </c>
      <c r="L186" s="42" t="s">
        <v>102</v>
      </c>
      <c r="M186" s="42" t="s">
        <v>1265</v>
      </c>
      <c r="N186" s="42" t="s">
        <v>1266</v>
      </c>
      <c r="O186" s="42" t="s">
        <v>1267</v>
      </c>
      <c r="P186" s="42" t="s">
        <v>1268</v>
      </c>
      <c r="Q186" s="43">
        <v>205200</v>
      </c>
      <c r="R186" s="42" t="s">
        <v>391</v>
      </c>
      <c r="S186" s="42" t="s">
        <v>1247</v>
      </c>
      <c r="T186" s="42" t="s">
        <v>135</v>
      </c>
      <c r="U186" s="42" t="s">
        <v>109</v>
      </c>
      <c r="V186" s="46" t="str">
        <f t="shared" si="29"/>
        <v>11</v>
      </c>
      <c r="W186" s="46" t="str">
        <f t="shared" si="1"/>
        <v>5</v>
      </c>
      <c r="X186" s="46" t="str">
        <f t="shared" si="2"/>
        <v>05701800013263115</v>
      </c>
      <c r="Y186" s="48">
        <f t="shared" si="3"/>
        <v>205200</v>
      </c>
      <c r="Z186" s="46" t="str">
        <f t="shared" si="4"/>
        <v>AC/018P-0349918</v>
      </c>
      <c r="AA186" s="50" t="str">
        <f>VLOOKUP(X186,TDTP!$AH$5:$AN$1422,7,0)</f>
        <v/>
      </c>
      <c r="AB186" s="40" t="str">
        <f t="shared" si="5"/>
        <v>BVNT da nhan duoc 205200d tien phi bao hiem cua QK. Cam on QK da tin tuong va dong hanh cung BVNT trong suot thoi gian qua.</v>
      </c>
    </row>
    <row r="187" spans="1:28" ht="12.75" customHeight="1">
      <c r="A187" s="41">
        <v>179</v>
      </c>
      <c r="B187" s="42" t="s">
        <v>82</v>
      </c>
      <c r="C187" s="42" t="s">
        <v>84</v>
      </c>
      <c r="D187" s="42" t="s">
        <v>86</v>
      </c>
      <c r="E187" s="42" t="s">
        <v>165</v>
      </c>
      <c r="F187" s="42" t="s">
        <v>166</v>
      </c>
      <c r="G187" s="42" t="s">
        <v>82</v>
      </c>
      <c r="H187" s="42" t="s">
        <v>84</v>
      </c>
      <c r="I187" s="42" t="s">
        <v>86</v>
      </c>
      <c r="J187" s="42" t="s">
        <v>165</v>
      </c>
      <c r="K187" s="42" t="s">
        <v>166</v>
      </c>
      <c r="L187" s="42" t="s">
        <v>102</v>
      </c>
      <c r="M187" s="42" t="s">
        <v>1269</v>
      </c>
      <c r="N187" s="42" t="s">
        <v>1270</v>
      </c>
      <c r="O187" s="42" t="s">
        <v>1271</v>
      </c>
      <c r="P187" s="42" t="s">
        <v>1272</v>
      </c>
      <c r="Q187" s="43">
        <v>999926</v>
      </c>
      <c r="R187" s="42" t="s">
        <v>391</v>
      </c>
      <c r="S187" s="42" t="s">
        <v>1247</v>
      </c>
      <c r="T187" s="42" t="s">
        <v>704</v>
      </c>
      <c r="U187" s="42" t="s">
        <v>109</v>
      </c>
      <c r="V187" s="46" t="str">
        <f t="shared" si="29"/>
        <v>11</v>
      </c>
      <c r="W187" s="46" t="str">
        <f t="shared" si="1"/>
        <v>5</v>
      </c>
      <c r="X187" s="46" t="str">
        <f t="shared" si="2"/>
        <v>568680481115</v>
      </c>
      <c r="Y187" s="48">
        <f t="shared" si="3"/>
        <v>999926</v>
      </c>
      <c r="Z187" s="46" t="str">
        <f t="shared" si="4"/>
        <v>AC/018P-0349919</v>
      </c>
      <c r="AA187" s="50" t="str">
        <f>VLOOKUP(X187,TDTP!$AH$5:$AN$1422,7,0)</f>
        <v>0912575635</v>
      </c>
      <c r="AB187" s="40" t="str">
        <f t="shared" si="5"/>
        <v>BVNT da nhan duoc 999926d tien phi bao hiem cua QK. Cam on QK da tin tuong va dong hanh cung BVNT trong suot thoi gian qua.</v>
      </c>
    </row>
    <row r="188" spans="1:28" ht="12.75" customHeight="1">
      <c r="A188" s="41">
        <v>180</v>
      </c>
      <c r="B188" s="42" t="s">
        <v>82</v>
      </c>
      <c r="C188" s="42" t="s">
        <v>84</v>
      </c>
      <c r="D188" s="42" t="s">
        <v>86</v>
      </c>
      <c r="E188" s="42" t="s">
        <v>165</v>
      </c>
      <c r="F188" s="42" t="s">
        <v>166</v>
      </c>
      <c r="G188" s="42" t="s">
        <v>82</v>
      </c>
      <c r="H188" s="42" t="s">
        <v>84</v>
      </c>
      <c r="I188" s="42" t="s">
        <v>86</v>
      </c>
      <c r="J188" s="42" t="s">
        <v>165</v>
      </c>
      <c r="K188" s="42" t="s">
        <v>166</v>
      </c>
      <c r="L188" s="42" t="s">
        <v>102</v>
      </c>
      <c r="M188" s="42" t="s">
        <v>1274</v>
      </c>
      <c r="N188" s="42" t="s">
        <v>1242</v>
      </c>
      <c r="O188" s="42" t="s">
        <v>1239</v>
      </c>
      <c r="P188" s="42" t="s">
        <v>1240</v>
      </c>
      <c r="Q188" s="43">
        <v>1000137</v>
      </c>
      <c r="R188" s="42" t="s">
        <v>391</v>
      </c>
      <c r="S188" s="42" t="s">
        <v>1275</v>
      </c>
      <c r="T188" s="42" t="s">
        <v>163</v>
      </c>
      <c r="U188" s="42" t="s">
        <v>109</v>
      </c>
      <c r="V188" s="46" t="str">
        <f t="shared" si="29"/>
        <v>11</v>
      </c>
      <c r="W188" s="46" t="str">
        <f t="shared" si="1"/>
        <v>5</v>
      </c>
      <c r="X188" s="46" t="str">
        <f t="shared" si="2"/>
        <v>569026991115</v>
      </c>
      <c r="Y188" s="48">
        <f t="shared" si="3"/>
        <v>1000137</v>
      </c>
      <c r="Z188" s="46" t="str">
        <f t="shared" si="4"/>
        <v>AC/018P-0349920</v>
      </c>
      <c r="AA188" s="50" t="str">
        <f>VLOOKUP(X188,TDTP!$AH$5:$AN$1422,7,0)</f>
        <v/>
      </c>
      <c r="AB188" s="40" t="str">
        <f t="shared" si="5"/>
        <v>BVNT da nhan duoc 1000137d tien phi bao hiem cua QK. Cam on QK da tin tuong va dong hanh cung BVNT trong suot thoi gian qua.</v>
      </c>
    </row>
    <row r="189" spans="1:28" ht="12.75" customHeight="1">
      <c r="A189" s="41">
        <v>181</v>
      </c>
      <c r="B189" s="42" t="s">
        <v>82</v>
      </c>
      <c r="C189" s="42" t="s">
        <v>84</v>
      </c>
      <c r="D189" s="42" t="s">
        <v>86</v>
      </c>
      <c r="E189" s="42" t="s">
        <v>165</v>
      </c>
      <c r="F189" s="42" t="s">
        <v>166</v>
      </c>
      <c r="G189" s="42" t="s">
        <v>82</v>
      </c>
      <c r="H189" s="42" t="s">
        <v>84</v>
      </c>
      <c r="I189" s="42" t="s">
        <v>86</v>
      </c>
      <c r="J189" s="42" t="s">
        <v>165</v>
      </c>
      <c r="K189" s="42" t="s">
        <v>166</v>
      </c>
      <c r="L189" s="42" t="s">
        <v>102</v>
      </c>
      <c r="M189" s="42" t="s">
        <v>1276</v>
      </c>
      <c r="N189" s="42" t="s">
        <v>1260</v>
      </c>
      <c r="O189" s="42" t="s">
        <v>1256</v>
      </c>
      <c r="P189" s="42" t="s">
        <v>1257</v>
      </c>
      <c r="Q189" s="43">
        <v>4146968</v>
      </c>
      <c r="R189" s="42" t="s">
        <v>391</v>
      </c>
      <c r="S189" s="42" t="s">
        <v>1277</v>
      </c>
      <c r="T189" s="42" t="s">
        <v>153</v>
      </c>
      <c r="U189" s="42" t="s">
        <v>109</v>
      </c>
      <c r="V189" s="46" t="str">
        <f t="shared" si="29"/>
        <v>11</v>
      </c>
      <c r="W189" s="46" t="str">
        <f t="shared" si="1"/>
        <v>5</v>
      </c>
      <c r="X189" s="46" t="str">
        <f t="shared" si="2"/>
        <v>569237908115</v>
      </c>
      <c r="Y189" s="48">
        <f t="shared" si="3"/>
        <v>4146968</v>
      </c>
      <c r="Z189" s="46" t="str">
        <f t="shared" si="4"/>
        <v>AC/018P-0349922</v>
      </c>
      <c r="AA189" s="50" t="str">
        <f>VLOOKUP(X189,TDTP!$AH$5:$AN$1422,7,0)</f>
        <v>0976522154</v>
      </c>
      <c r="AB189" s="40" t="str">
        <f t="shared" si="5"/>
        <v>BVNT da nhan duoc 4146968d tien phi bao hiem cua QK. Cam on QK da tin tuong va dong hanh cung BVNT trong suot thoi gian qua.</v>
      </c>
    </row>
    <row r="190" spans="1:28" ht="12.75" customHeight="1">
      <c r="A190" s="41">
        <v>182</v>
      </c>
      <c r="B190" s="42" t="s">
        <v>82</v>
      </c>
      <c r="C190" s="42" t="s">
        <v>84</v>
      </c>
      <c r="D190" s="42" t="s">
        <v>86</v>
      </c>
      <c r="E190" s="42" t="s">
        <v>165</v>
      </c>
      <c r="F190" s="42" t="s">
        <v>166</v>
      </c>
      <c r="G190" s="42" t="s">
        <v>82</v>
      </c>
      <c r="H190" s="42" t="s">
        <v>84</v>
      </c>
      <c r="I190" s="42" t="s">
        <v>86</v>
      </c>
      <c r="J190" s="42" t="s">
        <v>165</v>
      </c>
      <c r="K190" s="42" t="s">
        <v>166</v>
      </c>
      <c r="L190" s="42" t="s">
        <v>102</v>
      </c>
      <c r="M190" s="42" t="s">
        <v>1279</v>
      </c>
      <c r="N190" s="42" t="s">
        <v>1280</v>
      </c>
      <c r="O190" s="42" t="s">
        <v>1281</v>
      </c>
      <c r="P190" s="42" t="s">
        <v>1282</v>
      </c>
      <c r="Q190" s="43">
        <v>5000000</v>
      </c>
      <c r="R190" s="42" t="s">
        <v>391</v>
      </c>
      <c r="S190" s="42" t="s">
        <v>1277</v>
      </c>
      <c r="T190" s="42" t="s">
        <v>135</v>
      </c>
      <c r="U190" s="42" t="s">
        <v>109</v>
      </c>
      <c r="V190" s="46" t="str">
        <f t="shared" si="29"/>
        <v>11</v>
      </c>
      <c r="W190" s="46" t="str">
        <f t="shared" si="1"/>
        <v>5</v>
      </c>
      <c r="X190" s="46" t="str">
        <f t="shared" si="2"/>
        <v>569237920115</v>
      </c>
      <c r="Y190" s="48">
        <f t="shared" si="3"/>
        <v>5000000</v>
      </c>
      <c r="Z190" s="46" t="str">
        <f t="shared" si="4"/>
        <v>AC/018P-0349923</v>
      </c>
      <c r="AA190" s="50" t="str">
        <f>VLOOKUP(X190,TDTP!$AH$5:$AN$1422,7,0)</f>
        <v>0978642783</v>
      </c>
      <c r="AB190" s="40" t="str">
        <f t="shared" si="5"/>
        <v>BVNT da nhan duoc 5000000d tien phi bao hiem cua QK. Cam on QK da tin tuong va dong hanh cung BVNT trong suot thoi gian qua.</v>
      </c>
    </row>
    <row r="191" spans="1:28" ht="12.75" customHeight="1">
      <c r="A191" s="41">
        <v>183</v>
      </c>
      <c r="B191" s="42" t="s">
        <v>82</v>
      </c>
      <c r="C191" s="42" t="s">
        <v>84</v>
      </c>
      <c r="D191" s="42" t="s">
        <v>86</v>
      </c>
      <c r="E191" s="42" t="s">
        <v>165</v>
      </c>
      <c r="F191" s="42" t="s">
        <v>166</v>
      </c>
      <c r="G191" s="42" t="s">
        <v>82</v>
      </c>
      <c r="H191" s="42" t="s">
        <v>84</v>
      </c>
      <c r="I191" s="42" t="s">
        <v>86</v>
      </c>
      <c r="J191" s="42" t="s">
        <v>165</v>
      </c>
      <c r="K191" s="42" t="s">
        <v>166</v>
      </c>
      <c r="L191" s="42" t="s">
        <v>102</v>
      </c>
      <c r="M191" s="42" t="s">
        <v>1283</v>
      </c>
      <c r="N191" s="42" t="s">
        <v>1273</v>
      </c>
      <c r="O191" s="42" t="s">
        <v>520</v>
      </c>
      <c r="P191" s="42" t="s">
        <v>521</v>
      </c>
      <c r="Q191" s="43">
        <v>2001804</v>
      </c>
      <c r="R191" s="42" t="s">
        <v>391</v>
      </c>
      <c r="S191" s="42" t="s">
        <v>1247</v>
      </c>
      <c r="T191" s="42" t="s">
        <v>471</v>
      </c>
      <c r="U191" s="42" t="s">
        <v>109</v>
      </c>
      <c r="V191" s="46" t="str">
        <f t="shared" si="29"/>
        <v>11</v>
      </c>
      <c r="W191" s="46" t="str">
        <f t="shared" si="1"/>
        <v>5</v>
      </c>
      <c r="X191" s="46" t="str">
        <f t="shared" si="2"/>
        <v>569452501115</v>
      </c>
      <c r="Y191" s="48">
        <f t="shared" si="3"/>
        <v>2001804</v>
      </c>
      <c r="Z191" s="46" t="str">
        <f t="shared" si="4"/>
        <v>AC/018P-0349924</v>
      </c>
      <c r="AA191" s="50" t="str">
        <f>VLOOKUP(X191,TDTP!$AH$5:$AN$1422,7,0)</f>
        <v>0374687485</v>
      </c>
      <c r="AB191" s="40" t="str">
        <f t="shared" si="5"/>
        <v>BVNT da nhan duoc 2001804d tien phi bao hiem cua QK. Cam on QK da tin tuong va dong hanh cung BVNT trong suot thoi gian qua.</v>
      </c>
    </row>
    <row r="192" spans="1:28" ht="12.75" customHeight="1">
      <c r="A192" s="41">
        <v>184</v>
      </c>
      <c r="B192" s="42" t="s">
        <v>82</v>
      </c>
      <c r="C192" s="42" t="s">
        <v>84</v>
      </c>
      <c r="D192" s="42" t="s">
        <v>86</v>
      </c>
      <c r="E192" s="42" t="s">
        <v>165</v>
      </c>
      <c r="F192" s="42" t="s">
        <v>166</v>
      </c>
      <c r="G192" s="42" t="s">
        <v>82</v>
      </c>
      <c r="H192" s="42" t="s">
        <v>84</v>
      </c>
      <c r="I192" s="42" t="s">
        <v>86</v>
      </c>
      <c r="J192" s="42" t="s">
        <v>165</v>
      </c>
      <c r="K192" s="42" t="s">
        <v>166</v>
      </c>
      <c r="L192" s="42" t="s">
        <v>102</v>
      </c>
      <c r="M192" s="42" t="s">
        <v>1286</v>
      </c>
      <c r="N192" s="42" t="s">
        <v>1287</v>
      </c>
      <c r="O192" s="42" t="s">
        <v>1288</v>
      </c>
      <c r="P192" s="42" t="s">
        <v>1289</v>
      </c>
      <c r="Q192" s="43">
        <v>384100</v>
      </c>
      <c r="R192" s="42" t="s">
        <v>801</v>
      </c>
      <c r="S192" s="42" t="s">
        <v>1290</v>
      </c>
      <c r="T192" s="42" t="s">
        <v>245</v>
      </c>
      <c r="U192" s="42" t="s">
        <v>109</v>
      </c>
      <c r="V192" s="46" t="str">
        <f t="shared" si="29"/>
        <v>12</v>
      </c>
      <c r="W192" s="46" t="str">
        <f t="shared" si="1"/>
        <v>5</v>
      </c>
      <c r="X192" s="46" t="str">
        <f t="shared" si="2"/>
        <v>02301800107394125</v>
      </c>
      <c r="Y192" s="48">
        <f t="shared" si="3"/>
        <v>384100</v>
      </c>
      <c r="Z192" s="46" t="str">
        <f t="shared" si="4"/>
        <v>AC/018P-0349925</v>
      </c>
      <c r="AA192" s="50" t="str">
        <f>VLOOKUP(X192,TDTP!$AH$5:$AN$1422,7,0)</f>
        <v/>
      </c>
      <c r="AB192" s="40" t="str">
        <f t="shared" si="5"/>
        <v>BVNT da nhan duoc 384100d tien phi bao hiem cua QK. Cam on QK da tin tuong va dong hanh cung BVNT trong suot thoi gian qua.</v>
      </c>
    </row>
    <row r="193" spans="1:28" ht="12.75" customHeight="1">
      <c r="A193" s="41">
        <v>185</v>
      </c>
      <c r="B193" s="42" t="s">
        <v>82</v>
      </c>
      <c r="C193" s="42" t="s">
        <v>84</v>
      </c>
      <c r="D193" s="42" t="s">
        <v>86</v>
      </c>
      <c r="E193" s="42" t="s">
        <v>165</v>
      </c>
      <c r="F193" s="42" t="s">
        <v>166</v>
      </c>
      <c r="G193" s="42" t="s">
        <v>82</v>
      </c>
      <c r="H193" s="42" t="s">
        <v>84</v>
      </c>
      <c r="I193" s="42" t="s">
        <v>86</v>
      </c>
      <c r="J193" s="42" t="s">
        <v>165</v>
      </c>
      <c r="K193" s="42" t="s">
        <v>166</v>
      </c>
      <c r="L193" s="42" t="s">
        <v>102</v>
      </c>
      <c r="M193" s="42" t="s">
        <v>1291</v>
      </c>
      <c r="N193" s="42" t="s">
        <v>1292</v>
      </c>
      <c r="O193" s="42" t="s">
        <v>1293</v>
      </c>
      <c r="P193" s="42" t="s">
        <v>1294</v>
      </c>
      <c r="Q193" s="43">
        <v>487900</v>
      </c>
      <c r="R193" s="42" t="s">
        <v>801</v>
      </c>
      <c r="S193" s="42" t="s">
        <v>802</v>
      </c>
      <c r="T193" s="42" t="s">
        <v>135</v>
      </c>
      <c r="U193" s="42" t="s">
        <v>109</v>
      </c>
      <c r="V193" s="46" t="str">
        <f t="shared" si="29"/>
        <v>12</v>
      </c>
      <c r="W193" s="46" t="str">
        <f t="shared" si="1"/>
        <v>5</v>
      </c>
      <c r="X193" s="46" t="str">
        <f t="shared" si="2"/>
        <v>02301800143262125</v>
      </c>
      <c r="Y193" s="48">
        <f t="shared" si="3"/>
        <v>487900</v>
      </c>
      <c r="Z193" s="46" t="str">
        <f t="shared" si="4"/>
        <v>AC/018P-0349926</v>
      </c>
      <c r="AA193" s="50" t="str">
        <f>VLOOKUP(X193,TDTP!$AH$5:$AN$1422,7,0)</f>
        <v>033.880459</v>
      </c>
      <c r="AB193" s="40" t="str">
        <f t="shared" si="5"/>
        <v>BVNT da nhan duoc 487900d tien phi bao hiem cua QK. Cam on QK da tin tuong va dong hanh cung BVNT trong suot thoi gian qua.</v>
      </c>
    </row>
    <row r="194" spans="1:28" ht="12.75" customHeight="1">
      <c r="A194" s="41">
        <v>186</v>
      </c>
      <c r="B194" s="42" t="s">
        <v>82</v>
      </c>
      <c r="C194" s="42" t="s">
        <v>84</v>
      </c>
      <c r="D194" s="42" t="s">
        <v>86</v>
      </c>
      <c r="E194" s="42" t="s">
        <v>165</v>
      </c>
      <c r="F194" s="42" t="s">
        <v>166</v>
      </c>
      <c r="G194" s="42" t="s">
        <v>82</v>
      </c>
      <c r="H194" s="42" t="s">
        <v>84</v>
      </c>
      <c r="I194" s="42" t="s">
        <v>86</v>
      </c>
      <c r="J194" s="42" t="s">
        <v>165</v>
      </c>
      <c r="K194" s="42" t="s">
        <v>166</v>
      </c>
      <c r="L194" s="42" t="s">
        <v>102</v>
      </c>
      <c r="M194" s="42" t="s">
        <v>1295</v>
      </c>
      <c r="N194" s="42" t="s">
        <v>1296</v>
      </c>
      <c r="O194" s="42" t="s">
        <v>1297</v>
      </c>
      <c r="P194" s="42" t="s">
        <v>1298</v>
      </c>
      <c r="Q194" s="43">
        <v>2999418</v>
      </c>
      <c r="R194" s="42" t="s">
        <v>801</v>
      </c>
      <c r="S194" s="42" t="s">
        <v>1299</v>
      </c>
      <c r="T194" s="42" t="s">
        <v>163</v>
      </c>
      <c r="U194" s="42" t="s">
        <v>109</v>
      </c>
      <c r="V194" s="46" t="str">
        <f t="shared" si="29"/>
        <v>12</v>
      </c>
      <c r="W194" s="46" t="str">
        <f t="shared" si="1"/>
        <v>5</v>
      </c>
      <c r="X194" s="46" t="str">
        <f t="shared" si="2"/>
        <v>568783759125</v>
      </c>
      <c r="Y194" s="48">
        <f t="shared" si="3"/>
        <v>2999418</v>
      </c>
      <c r="Z194" s="46" t="str">
        <f t="shared" si="4"/>
        <v>AC/018P-0349927</v>
      </c>
      <c r="AA194" s="50" t="str">
        <f>VLOOKUP(X194,TDTP!$AH$5:$AN$1422,7,0)</f>
        <v>0916840381</v>
      </c>
      <c r="AB194" s="40" t="str">
        <f t="shared" si="5"/>
        <v>BVNT da nhan duoc 2999418d tien phi bao hiem cua QK. Cam on QK da tin tuong va dong hanh cung BVNT trong suot thoi gian qua.</v>
      </c>
    </row>
    <row r="195" spans="1:28" ht="12.75" customHeight="1">
      <c r="A195" s="41">
        <v>187</v>
      </c>
      <c r="B195" s="42" t="s">
        <v>82</v>
      </c>
      <c r="C195" s="42" t="s">
        <v>84</v>
      </c>
      <c r="D195" s="42" t="s">
        <v>86</v>
      </c>
      <c r="E195" s="42" t="s">
        <v>165</v>
      </c>
      <c r="F195" s="42" t="s">
        <v>166</v>
      </c>
      <c r="G195" s="42" t="s">
        <v>82</v>
      </c>
      <c r="H195" s="42" t="s">
        <v>84</v>
      </c>
      <c r="I195" s="42" t="s">
        <v>86</v>
      </c>
      <c r="J195" s="42" t="s">
        <v>165</v>
      </c>
      <c r="K195" s="42" t="s">
        <v>166</v>
      </c>
      <c r="L195" s="42" t="s">
        <v>102</v>
      </c>
      <c r="M195" s="42" t="s">
        <v>1302</v>
      </c>
      <c r="N195" s="42" t="s">
        <v>1303</v>
      </c>
      <c r="O195" s="42" t="s">
        <v>1304</v>
      </c>
      <c r="P195" s="42" t="s">
        <v>1305</v>
      </c>
      <c r="Q195" s="43">
        <v>5999692</v>
      </c>
      <c r="R195" s="42" t="s">
        <v>801</v>
      </c>
      <c r="S195" s="42" t="s">
        <v>1299</v>
      </c>
      <c r="T195" s="42" t="s">
        <v>163</v>
      </c>
      <c r="U195" s="42" t="s">
        <v>109</v>
      </c>
      <c r="V195" s="46" t="str">
        <f t="shared" si="29"/>
        <v>12</v>
      </c>
      <c r="W195" s="46" t="str">
        <f t="shared" si="1"/>
        <v>5</v>
      </c>
      <c r="X195" s="46" t="str">
        <f t="shared" si="2"/>
        <v>568783855125</v>
      </c>
      <c r="Y195" s="48">
        <f t="shared" si="3"/>
        <v>5999692</v>
      </c>
      <c r="Z195" s="46" t="str">
        <f t="shared" si="4"/>
        <v>AC/018P-0349928</v>
      </c>
      <c r="AA195" s="50" t="str">
        <f>VLOOKUP(X195,TDTP!$AH$5:$AN$1422,7,0)</f>
        <v>0986324368</v>
      </c>
      <c r="AB195" s="40" t="str">
        <f t="shared" si="5"/>
        <v>BVNT da nhan duoc 5999692d tien phi bao hiem cua QK. Cam on QK da tin tuong va dong hanh cung BVNT trong suot thoi gian qua.</v>
      </c>
    </row>
    <row r="196" spans="1:28" ht="12.75" customHeight="1">
      <c r="A196" s="41">
        <v>188</v>
      </c>
      <c r="B196" s="42" t="s">
        <v>82</v>
      </c>
      <c r="C196" s="42" t="s">
        <v>84</v>
      </c>
      <c r="D196" s="42" t="s">
        <v>86</v>
      </c>
      <c r="E196" s="42" t="s">
        <v>165</v>
      </c>
      <c r="F196" s="42" t="s">
        <v>166</v>
      </c>
      <c r="G196" s="42" t="s">
        <v>82</v>
      </c>
      <c r="H196" s="42" t="s">
        <v>84</v>
      </c>
      <c r="I196" s="42" t="s">
        <v>86</v>
      </c>
      <c r="J196" s="42" t="s">
        <v>165</v>
      </c>
      <c r="K196" s="42" t="s">
        <v>166</v>
      </c>
      <c r="L196" s="42" t="s">
        <v>102</v>
      </c>
      <c r="M196" s="42" t="s">
        <v>1306</v>
      </c>
      <c r="N196" s="42" t="s">
        <v>1307</v>
      </c>
      <c r="O196" s="42" t="s">
        <v>1308</v>
      </c>
      <c r="P196" s="42" t="s">
        <v>1309</v>
      </c>
      <c r="Q196" s="43">
        <v>2999276</v>
      </c>
      <c r="R196" s="42" t="s">
        <v>801</v>
      </c>
      <c r="S196" s="42" t="s">
        <v>1299</v>
      </c>
      <c r="T196" s="42" t="s">
        <v>163</v>
      </c>
      <c r="U196" s="42" t="s">
        <v>109</v>
      </c>
      <c r="V196" s="46" t="str">
        <f t="shared" si="29"/>
        <v>12</v>
      </c>
      <c r="W196" s="46" t="str">
        <f t="shared" si="1"/>
        <v>5</v>
      </c>
      <c r="X196" s="46" t="str">
        <f t="shared" si="2"/>
        <v>568784033125</v>
      </c>
      <c r="Y196" s="48">
        <f t="shared" si="3"/>
        <v>2999276</v>
      </c>
      <c r="Z196" s="46" t="str">
        <f t="shared" si="4"/>
        <v>AC/018P-0349929</v>
      </c>
      <c r="AA196" s="50" t="str">
        <f>VLOOKUP(X196,TDTP!$AH$5:$AN$1422,7,0)</f>
        <v>0912948984</v>
      </c>
      <c r="AB196" s="40" t="str">
        <f t="shared" si="5"/>
        <v>BVNT da nhan duoc 2999276d tien phi bao hiem cua QK. Cam on QK da tin tuong va dong hanh cung BVNT trong suot thoi gian qua.</v>
      </c>
    </row>
    <row r="197" spans="1:28" ht="12.75" customHeight="1">
      <c r="A197" s="41">
        <v>189</v>
      </c>
      <c r="B197" s="42" t="s">
        <v>82</v>
      </c>
      <c r="C197" s="42" t="s">
        <v>84</v>
      </c>
      <c r="D197" s="42" t="s">
        <v>86</v>
      </c>
      <c r="E197" s="42" t="s">
        <v>165</v>
      </c>
      <c r="F197" s="42" t="s">
        <v>166</v>
      </c>
      <c r="G197" s="42" t="s">
        <v>82</v>
      </c>
      <c r="H197" s="42" t="s">
        <v>84</v>
      </c>
      <c r="I197" s="42" t="s">
        <v>86</v>
      </c>
      <c r="J197" s="42" t="s">
        <v>165</v>
      </c>
      <c r="K197" s="42" t="s">
        <v>166</v>
      </c>
      <c r="L197" s="42" t="s">
        <v>102</v>
      </c>
      <c r="M197" s="42" t="s">
        <v>1310</v>
      </c>
      <c r="N197" s="42" t="s">
        <v>1311</v>
      </c>
      <c r="O197" s="42" t="s">
        <v>388</v>
      </c>
      <c r="P197" s="42" t="s">
        <v>389</v>
      </c>
      <c r="Q197" s="43">
        <v>500000</v>
      </c>
      <c r="R197" s="42" t="s">
        <v>801</v>
      </c>
      <c r="S197" s="42" t="s">
        <v>1312</v>
      </c>
      <c r="T197" s="42" t="s">
        <v>153</v>
      </c>
      <c r="U197" s="42" t="s">
        <v>109</v>
      </c>
      <c r="V197" s="46" t="str">
        <f t="shared" si="29"/>
        <v>12</v>
      </c>
      <c r="W197" s="46" t="str">
        <f t="shared" si="1"/>
        <v>5</v>
      </c>
      <c r="X197" s="46" t="str">
        <f t="shared" si="2"/>
        <v>568825870125</v>
      </c>
      <c r="Y197" s="48">
        <f t="shared" si="3"/>
        <v>500000</v>
      </c>
      <c r="Z197" s="46" t="str">
        <f t="shared" si="4"/>
        <v>AC/018P-0349930</v>
      </c>
      <c r="AA197" s="50" t="str">
        <f>VLOOKUP(X197,TDTP!$AH$5:$AN$1422,7,0)</f>
        <v>0976784966</v>
      </c>
      <c r="AB197" s="40" t="str">
        <f t="shared" si="5"/>
        <v>BVNT da nhan duoc 500000d tien phi bao hiem cua QK. Cam on QK da tin tuong va dong hanh cung BVNT trong suot thoi gian qua.</v>
      </c>
    </row>
    <row r="198" spans="1:28" ht="12.75" customHeight="1">
      <c r="A198" s="41">
        <v>190</v>
      </c>
      <c r="B198" s="42" t="s">
        <v>82</v>
      </c>
      <c r="C198" s="42" t="s">
        <v>84</v>
      </c>
      <c r="D198" s="42" t="s">
        <v>86</v>
      </c>
      <c r="E198" s="42" t="s">
        <v>165</v>
      </c>
      <c r="F198" s="42" t="s">
        <v>166</v>
      </c>
      <c r="G198" s="42" t="s">
        <v>82</v>
      </c>
      <c r="H198" s="42" t="s">
        <v>84</v>
      </c>
      <c r="I198" s="42" t="s">
        <v>86</v>
      </c>
      <c r="J198" s="42" t="s">
        <v>165</v>
      </c>
      <c r="K198" s="42" t="s">
        <v>166</v>
      </c>
      <c r="L198" s="42" t="s">
        <v>102</v>
      </c>
      <c r="M198" s="42" t="s">
        <v>1313</v>
      </c>
      <c r="N198" s="42" t="s">
        <v>1314</v>
      </c>
      <c r="O198" s="42" t="s">
        <v>1315</v>
      </c>
      <c r="P198" s="42" t="s">
        <v>1316</v>
      </c>
      <c r="Q198" s="43">
        <v>1000000</v>
      </c>
      <c r="R198" s="42" t="s">
        <v>801</v>
      </c>
      <c r="S198" s="42" t="s">
        <v>1312</v>
      </c>
      <c r="T198" s="42" t="s">
        <v>471</v>
      </c>
      <c r="U198" s="42" t="s">
        <v>109</v>
      </c>
      <c r="V198" s="46" t="str">
        <f t="shared" si="29"/>
        <v>12</v>
      </c>
      <c r="W198" s="46" t="str">
        <f t="shared" si="1"/>
        <v>5</v>
      </c>
      <c r="X198" s="46" t="str">
        <f t="shared" si="2"/>
        <v>568865666125</v>
      </c>
      <c r="Y198" s="48">
        <f t="shared" si="3"/>
        <v>1000000</v>
      </c>
      <c r="Z198" s="46" t="str">
        <f t="shared" si="4"/>
        <v>AC/018P-0349931</v>
      </c>
      <c r="AA198" s="50" t="str">
        <f>VLOOKUP(X198,TDTP!$AH$5:$AN$1422,7,0)</f>
        <v>0968038787</v>
      </c>
      <c r="AB198" s="40" t="str">
        <f t="shared" si="5"/>
        <v>BVNT da nhan duoc 1000000d tien phi bao hiem cua QK. Cam on QK da tin tuong va dong hanh cung BVNT trong suot thoi gian qua.</v>
      </c>
    </row>
    <row r="199" spans="1:28" ht="12.75" customHeight="1">
      <c r="A199" s="41">
        <v>191</v>
      </c>
      <c r="B199" s="42" t="s">
        <v>82</v>
      </c>
      <c r="C199" s="42" t="s">
        <v>84</v>
      </c>
      <c r="D199" s="42" t="s">
        <v>86</v>
      </c>
      <c r="E199" s="42" t="s">
        <v>165</v>
      </c>
      <c r="F199" s="42" t="s">
        <v>166</v>
      </c>
      <c r="G199" s="42" t="s">
        <v>82</v>
      </c>
      <c r="H199" s="42" t="s">
        <v>84</v>
      </c>
      <c r="I199" s="42" t="s">
        <v>86</v>
      </c>
      <c r="J199" s="42" t="s">
        <v>165</v>
      </c>
      <c r="K199" s="42" t="s">
        <v>166</v>
      </c>
      <c r="L199" s="42" t="s">
        <v>102</v>
      </c>
      <c r="M199" s="42" t="s">
        <v>1317</v>
      </c>
      <c r="N199" s="42" t="s">
        <v>1318</v>
      </c>
      <c r="O199" s="42" t="s">
        <v>1319</v>
      </c>
      <c r="P199" s="42" t="s">
        <v>1320</v>
      </c>
      <c r="Q199" s="43">
        <v>515844</v>
      </c>
      <c r="R199" s="42" t="s">
        <v>801</v>
      </c>
      <c r="S199" s="42" t="s">
        <v>1312</v>
      </c>
      <c r="T199" s="42" t="s">
        <v>471</v>
      </c>
      <c r="U199" s="42" t="s">
        <v>109</v>
      </c>
      <c r="V199" s="46" t="str">
        <f t="shared" si="29"/>
        <v>12</v>
      </c>
      <c r="W199" s="46" t="str">
        <f t="shared" si="1"/>
        <v>5</v>
      </c>
      <c r="X199" s="46" t="str">
        <f t="shared" si="2"/>
        <v>568866242125</v>
      </c>
      <c r="Y199" s="48">
        <f t="shared" si="3"/>
        <v>515844</v>
      </c>
      <c r="Z199" s="46" t="str">
        <f t="shared" si="4"/>
        <v>AC/018P-0349932</v>
      </c>
      <c r="AA199" s="50" t="str">
        <f>VLOOKUP(X199,TDTP!$AH$5:$AN$1422,7,0)</f>
        <v>01648770503</v>
      </c>
      <c r="AB199" s="40" t="str">
        <f t="shared" si="5"/>
        <v>BVNT da nhan duoc 515844d tien phi bao hiem cua QK. Cam on QK da tin tuong va dong hanh cung BVNT trong suot thoi gian qua.</v>
      </c>
    </row>
    <row r="200" spans="1:28" ht="12.75" customHeight="1">
      <c r="A200" s="41">
        <v>192</v>
      </c>
      <c r="B200" s="42" t="s">
        <v>82</v>
      </c>
      <c r="C200" s="42" t="s">
        <v>84</v>
      </c>
      <c r="D200" s="42" t="s">
        <v>86</v>
      </c>
      <c r="E200" s="42" t="s">
        <v>165</v>
      </c>
      <c r="F200" s="42" t="s">
        <v>166</v>
      </c>
      <c r="G200" s="42" t="s">
        <v>82</v>
      </c>
      <c r="H200" s="42" t="s">
        <v>84</v>
      </c>
      <c r="I200" s="42" t="s">
        <v>86</v>
      </c>
      <c r="J200" s="42" t="s">
        <v>165</v>
      </c>
      <c r="K200" s="42" t="s">
        <v>166</v>
      </c>
      <c r="L200" s="42" t="s">
        <v>102</v>
      </c>
      <c r="M200" s="42" t="s">
        <v>1323</v>
      </c>
      <c r="N200" s="42" t="s">
        <v>1324</v>
      </c>
      <c r="O200" s="42" t="s">
        <v>1325</v>
      </c>
      <c r="P200" s="42" t="s">
        <v>1326</v>
      </c>
      <c r="Q200" s="43">
        <v>511969</v>
      </c>
      <c r="R200" s="42" t="s">
        <v>801</v>
      </c>
      <c r="S200" s="42" t="s">
        <v>1312</v>
      </c>
      <c r="T200" s="42" t="s">
        <v>704</v>
      </c>
      <c r="U200" s="42" t="s">
        <v>109</v>
      </c>
      <c r="V200" s="46" t="str">
        <f t="shared" si="29"/>
        <v>12</v>
      </c>
      <c r="W200" s="46" t="str">
        <f t="shared" si="1"/>
        <v>5</v>
      </c>
      <c r="X200" s="46" t="str">
        <f t="shared" si="2"/>
        <v>568924124125</v>
      </c>
      <c r="Y200" s="48">
        <f t="shared" si="3"/>
        <v>511969</v>
      </c>
      <c r="Z200" s="46" t="str">
        <f t="shared" si="4"/>
        <v>AC/018P-0349933</v>
      </c>
      <c r="AA200" s="50" t="str">
        <f>VLOOKUP(X200,TDTP!$AH$5:$AN$1422,7,0)</f>
        <v>01642468558</v>
      </c>
      <c r="AB200" s="40" t="str">
        <f t="shared" si="5"/>
        <v>BVNT da nhan duoc 511969d tien phi bao hiem cua QK. Cam on QK da tin tuong va dong hanh cung BVNT trong suot thoi gian qua.</v>
      </c>
    </row>
    <row r="201" spans="1:28" ht="12.75" customHeight="1">
      <c r="A201" s="41">
        <v>193</v>
      </c>
      <c r="B201" s="42" t="s">
        <v>82</v>
      </c>
      <c r="C201" s="42" t="s">
        <v>84</v>
      </c>
      <c r="D201" s="42" t="s">
        <v>86</v>
      </c>
      <c r="E201" s="42" t="s">
        <v>165</v>
      </c>
      <c r="F201" s="42" t="s">
        <v>166</v>
      </c>
      <c r="G201" s="42" t="s">
        <v>82</v>
      </c>
      <c r="H201" s="42" t="s">
        <v>84</v>
      </c>
      <c r="I201" s="42" t="s">
        <v>86</v>
      </c>
      <c r="J201" s="42" t="s">
        <v>165</v>
      </c>
      <c r="K201" s="42" t="s">
        <v>166</v>
      </c>
      <c r="L201" s="42" t="s">
        <v>102</v>
      </c>
      <c r="M201" s="42" t="s">
        <v>1327</v>
      </c>
      <c r="N201" s="42" t="s">
        <v>1328</v>
      </c>
      <c r="O201" s="42" t="s">
        <v>1329</v>
      </c>
      <c r="P201" s="42" t="s">
        <v>1330</v>
      </c>
      <c r="Q201" s="43">
        <v>1291900</v>
      </c>
      <c r="R201" s="42" t="s">
        <v>125</v>
      </c>
      <c r="S201" s="42" t="s">
        <v>1331</v>
      </c>
      <c r="T201" s="42" t="s">
        <v>359</v>
      </c>
      <c r="U201" s="42" t="s">
        <v>109</v>
      </c>
      <c r="V201" s="46" t="str">
        <f t="shared" si="29"/>
        <v>13</v>
      </c>
      <c r="W201" s="46" t="str">
        <f t="shared" si="1"/>
        <v>5</v>
      </c>
      <c r="X201" s="46" t="str">
        <f t="shared" si="2"/>
        <v>05701800024504135</v>
      </c>
      <c r="Y201" s="48">
        <f t="shared" si="3"/>
        <v>1291900</v>
      </c>
      <c r="Z201" s="46" t="str">
        <f t="shared" si="4"/>
        <v>AC/018P-0349935</v>
      </c>
      <c r="AA201" s="50" t="str">
        <f>VLOOKUP(X201,TDTP!$AH$5:$AN$1422,7,0)</f>
        <v>0984284794</v>
      </c>
      <c r="AB201" s="40" t="str">
        <f t="shared" si="5"/>
        <v>BVNT da nhan duoc 1291900d tien phi bao hiem cua QK. Cam on QK da tin tuong va dong hanh cung BVNT trong suot thoi gian qua.</v>
      </c>
    </row>
    <row r="202" spans="1:28" ht="12.75" customHeight="1">
      <c r="A202" s="41">
        <v>194</v>
      </c>
      <c r="B202" s="42" t="s">
        <v>82</v>
      </c>
      <c r="C202" s="42" t="s">
        <v>84</v>
      </c>
      <c r="D202" s="42" t="s">
        <v>86</v>
      </c>
      <c r="E202" s="42" t="s">
        <v>165</v>
      </c>
      <c r="F202" s="42" t="s">
        <v>166</v>
      </c>
      <c r="G202" s="42" t="s">
        <v>82</v>
      </c>
      <c r="H202" s="42" t="s">
        <v>84</v>
      </c>
      <c r="I202" s="42" t="s">
        <v>86</v>
      </c>
      <c r="J202" s="42" t="s">
        <v>165</v>
      </c>
      <c r="K202" s="42" t="s">
        <v>166</v>
      </c>
      <c r="L202" s="42" t="s">
        <v>102</v>
      </c>
      <c r="M202" s="42" t="s">
        <v>1332</v>
      </c>
      <c r="N202" s="42" t="s">
        <v>1333</v>
      </c>
      <c r="O202" s="42" t="s">
        <v>1334</v>
      </c>
      <c r="P202" s="42" t="s">
        <v>1335</v>
      </c>
      <c r="Q202" s="43">
        <v>500000</v>
      </c>
      <c r="R202" s="42" t="s">
        <v>125</v>
      </c>
      <c r="S202" s="42" t="s">
        <v>1336</v>
      </c>
      <c r="T202" s="42" t="s">
        <v>245</v>
      </c>
      <c r="U202" s="42" t="s">
        <v>109</v>
      </c>
      <c r="V202" s="46" t="str">
        <f t="shared" si="29"/>
        <v>13</v>
      </c>
      <c r="W202" s="46" t="str">
        <f t="shared" si="1"/>
        <v>5</v>
      </c>
      <c r="X202" s="46" t="str">
        <f t="shared" si="2"/>
        <v>568314466135</v>
      </c>
      <c r="Y202" s="48">
        <f t="shared" si="3"/>
        <v>500000</v>
      </c>
      <c r="Z202" s="46" t="str">
        <f t="shared" si="4"/>
        <v>AC/018P-0349936</v>
      </c>
      <c r="AA202" s="50" t="str">
        <f>VLOOKUP(X202,TDTP!$AH$5:$AN$1422,7,0)</f>
        <v>0989 050 95801677 231 338</v>
      </c>
      <c r="AB202" s="40" t="str">
        <f t="shared" si="5"/>
        <v>BVNT da nhan duoc 500000d tien phi bao hiem cua QK. Cam on QK da tin tuong va dong hanh cung BVNT trong suot thoi gian qua.</v>
      </c>
    </row>
    <row r="203" spans="1:28" ht="12.75" customHeight="1">
      <c r="A203" s="41">
        <v>195</v>
      </c>
      <c r="B203" s="42" t="s">
        <v>82</v>
      </c>
      <c r="C203" s="42" t="s">
        <v>84</v>
      </c>
      <c r="D203" s="42" t="s">
        <v>86</v>
      </c>
      <c r="E203" s="42" t="s">
        <v>165</v>
      </c>
      <c r="F203" s="42" t="s">
        <v>166</v>
      </c>
      <c r="G203" s="42" t="s">
        <v>82</v>
      </c>
      <c r="H203" s="42" t="s">
        <v>84</v>
      </c>
      <c r="I203" s="42" t="s">
        <v>86</v>
      </c>
      <c r="J203" s="42" t="s">
        <v>165</v>
      </c>
      <c r="K203" s="42" t="s">
        <v>166</v>
      </c>
      <c r="L203" s="42" t="s">
        <v>102</v>
      </c>
      <c r="M203" s="42" t="s">
        <v>1337</v>
      </c>
      <c r="N203" s="42" t="s">
        <v>1338</v>
      </c>
      <c r="O203" s="42" t="s">
        <v>1339</v>
      </c>
      <c r="P203" s="42" t="s">
        <v>558</v>
      </c>
      <c r="Q203" s="43">
        <v>763322</v>
      </c>
      <c r="R203" s="42" t="s">
        <v>125</v>
      </c>
      <c r="S203" s="42" t="s">
        <v>1336</v>
      </c>
      <c r="T203" s="42" t="s">
        <v>433</v>
      </c>
      <c r="U203" s="42" t="s">
        <v>109</v>
      </c>
      <c r="V203" s="46" t="str">
        <f t="shared" si="29"/>
        <v>13</v>
      </c>
      <c r="W203" s="46" t="str">
        <f t="shared" si="1"/>
        <v>5</v>
      </c>
      <c r="X203" s="46" t="str">
        <f t="shared" si="2"/>
        <v>568445108135</v>
      </c>
      <c r="Y203" s="48">
        <f t="shared" si="3"/>
        <v>763322</v>
      </c>
      <c r="Z203" s="46" t="str">
        <f t="shared" si="4"/>
        <v>AC/018P-0349937</v>
      </c>
      <c r="AA203" s="50" t="str">
        <f>VLOOKUP(X203,TDTP!$AH$5:$AN$1422,7,0)</f>
        <v>01692901183</v>
      </c>
      <c r="AB203" s="40" t="str">
        <f t="shared" si="5"/>
        <v>BVNT da nhan duoc 763322d tien phi bao hiem cua QK. Cam on QK da tin tuong va dong hanh cung BVNT trong suot thoi gian qua.</v>
      </c>
    </row>
    <row r="204" spans="1:28" ht="12.75" customHeight="1">
      <c r="A204" s="41">
        <v>196</v>
      </c>
      <c r="B204" s="42" t="s">
        <v>82</v>
      </c>
      <c r="C204" s="42" t="s">
        <v>84</v>
      </c>
      <c r="D204" s="42" t="s">
        <v>86</v>
      </c>
      <c r="E204" s="42" t="s">
        <v>165</v>
      </c>
      <c r="F204" s="42" t="s">
        <v>166</v>
      </c>
      <c r="G204" s="42" t="s">
        <v>82</v>
      </c>
      <c r="H204" s="42" t="s">
        <v>84</v>
      </c>
      <c r="I204" s="42" t="s">
        <v>86</v>
      </c>
      <c r="J204" s="42" t="s">
        <v>165</v>
      </c>
      <c r="K204" s="42" t="s">
        <v>166</v>
      </c>
      <c r="L204" s="42" t="s">
        <v>102</v>
      </c>
      <c r="M204" s="42" t="s">
        <v>1345</v>
      </c>
      <c r="N204" s="42" t="s">
        <v>1346</v>
      </c>
      <c r="O204" s="42" t="s">
        <v>1347</v>
      </c>
      <c r="P204" s="42" t="s">
        <v>1348</v>
      </c>
      <c r="Q204" s="43">
        <v>1036312</v>
      </c>
      <c r="R204" s="42" t="s">
        <v>125</v>
      </c>
      <c r="S204" s="42" t="s">
        <v>1331</v>
      </c>
      <c r="T204" s="42" t="s">
        <v>163</v>
      </c>
      <c r="U204" s="42" t="s">
        <v>109</v>
      </c>
      <c r="V204" s="46" t="str">
        <f t="shared" si="29"/>
        <v>13</v>
      </c>
      <c r="W204" s="46" t="str">
        <f t="shared" si="1"/>
        <v>5</v>
      </c>
      <c r="X204" s="46" t="str">
        <f t="shared" si="2"/>
        <v>568612094135</v>
      </c>
      <c r="Y204" s="48">
        <f t="shared" si="3"/>
        <v>1036312</v>
      </c>
      <c r="Z204" s="46" t="str">
        <f t="shared" si="4"/>
        <v>AC/018P-0349938</v>
      </c>
      <c r="AA204" s="50" t="str">
        <f>VLOOKUP(X204,TDTP!$AH$5:$AN$1422,7,0)</f>
        <v>0977452399</v>
      </c>
      <c r="AB204" s="40" t="str">
        <f t="shared" si="5"/>
        <v>BVNT da nhan duoc 1036312d tien phi bao hiem cua QK. Cam on QK da tin tuong va dong hanh cung BVNT trong suot thoi gian qua.</v>
      </c>
    </row>
    <row r="205" spans="1:28" ht="12.75" customHeight="1">
      <c r="A205" s="41">
        <v>197</v>
      </c>
      <c r="B205" s="42" t="s">
        <v>82</v>
      </c>
      <c r="C205" s="42" t="s">
        <v>84</v>
      </c>
      <c r="D205" s="42" t="s">
        <v>86</v>
      </c>
      <c r="E205" s="42" t="s">
        <v>165</v>
      </c>
      <c r="F205" s="42" t="s">
        <v>166</v>
      </c>
      <c r="G205" s="42" t="s">
        <v>82</v>
      </c>
      <c r="H205" s="42" t="s">
        <v>84</v>
      </c>
      <c r="I205" s="42" t="s">
        <v>86</v>
      </c>
      <c r="J205" s="42" t="s">
        <v>165</v>
      </c>
      <c r="K205" s="42" t="s">
        <v>166</v>
      </c>
      <c r="L205" s="42" t="s">
        <v>102</v>
      </c>
      <c r="M205" s="42" t="s">
        <v>1349</v>
      </c>
      <c r="N205" s="42" t="s">
        <v>1350</v>
      </c>
      <c r="O205" s="42" t="s">
        <v>1351</v>
      </c>
      <c r="P205" s="42" t="s">
        <v>1352</v>
      </c>
      <c r="Q205" s="43">
        <v>514989</v>
      </c>
      <c r="R205" s="42" t="s">
        <v>125</v>
      </c>
      <c r="S205" s="42" t="s">
        <v>1331</v>
      </c>
      <c r="T205" s="42" t="s">
        <v>153</v>
      </c>
      <c r="U205" s="42" t="s">
        <v>109</v>
      </c>
      <c r="V205" s="46" t="str">
        <f t="shared" si="29"/>
        <v>13</v>
      </c>
      <c r="W205" s="46" t="str">
        <f t="shared" si="1"/>
        <v>5</v>
      </c>
      <c r="X205" s="46" t="str">
        <f t="shared" si="2"/>
        <v>568866250135</v>
      </c>
      <c r="Y205" s="48">
        <f t="shared" si="3"/>
        <v>514989</v>
      </c>
      <c r="Z205" s="46" t="str">
        <f t="shared" si="4"/>
        <v>AC/018P-0349940</v>
      </c>
      <c r="AA205" s="50" t="str">
        <f>VLOOKUP(X205,TDTP!$AH$5:$AN$1422,7,0)</f>
        <v>0979168091</v>
      </c>
      <c r="AB205" s="40" t="str">
        <f t="shared" si="5"/>
        <v>BVNT da nhan duoc 514989d tien phi bao hiem cua QK. Cam on QK da tin tuong va dong hanh cung BVNT trong suot thoi gian qua.</v>
      </c>
    </row>
    <row r="206" spans="1:28" ht="12.75" customHeight="1">
      <c r="A206" s="41">
        <v>198</v>
      </c>
      <c r="B206" s="42" t="s">
        <v>82</v>
      </c>
      <c r="C206" s="42" t="s">
        <v>84</v>
      </c>
      <c r="D206" s="42" t="s">
        <v>86</v>
      </c>
      <c r="E206" s="42" t="s">
        <v>165</v>
      </c>
      <c r="F206" s="42" t="s">
        <v>166</v>
      </c>
      <c r="G206" s="42" t="s">
        <v>82</v>
      </c>
      <c r="H206" s="42" t="s">
        <v>84</v>
      </c>
      <c r="I206" s="42" t="s">
        <v>86</v>
      </c>
      <c r="J206" s="42" t="s">
        <v>165</v>
      </c>
      <c r="K206" s="42" t="s">
        <v>166</v>
      </c>
      <c r="L206" s="42" t="s">
        <v>102</v>
      </c>
      <c r="M206" s="42" t="s">
        <v>1353</v>
      </c>
      <c r="N206" s="42" t="s">
        <v>1354</v>
      </c>
      <c r="O206" s="42" t="s">
        <v>1355</v>
      </c>
      <c r="P206" s="42" t="s">
        <v>1356</v>
      </c>
      <c r="Q206" s="43">
        <v>505000</v>
      </c>
      <c r="R206" s="42" t="s">
        <v>125</v>
      </c>
      <c r="S206" s="42" t="s">
        <v>1331</v>
      </c>
      <c r="T206" s="42" t="s">
        <v>153</v>
      </c>
      <c r="U206" s="42" t="s">
        <v>109</v>
      </c>
      <c r="V206" s="46" t="str">
        <f t="shared" si="29"/>
        <v>13</v>
      </c>
      <c r="W206" s="46" t="str">
        <f t="shared" si="1"/>
        <v>5</v>
      </c>
      <c r="X206" s="46" t="str">
        <f t="shared" si="2"/>
        <v>568866323135</v>
      </c>
      <c r="Y206" s="48">
        <f t="shared" si="3"/>
        <v>505000</v>
      </c>
      <c r="Z206" s="46" t="str">
        <f t="shared" si="4"/>
        <v>AC/018P-0349941</v>
      </c>
      <c r="AA206" s="50" t="str">
        <f>VLOOKUP(X206,TDTP!$AH$5:$AN$1422,7,0)</f>
        <v>01693826026</v>
      </c>
      <c r="AB206" s="40" t="str">
        <f t="shared" si="5"/>
        <v>BVNT da nhan duoc 505000d tien phi bao hiem cua QK. Cam on QK da tin tuong va dong hanh cung BVNT trong suot thoi gian qua.</v>
      </c>
    </row>
    <row r="207" spans="1:28" ht="12.75" customHeight="1">
      <c r="A207" s="41">
        <v>199</v>
      </c>
      <c r="B207" s="42" t="s">
        <v>82</v>
      </c>
      <c r="C207" s="42" t="s">
        <v>84</v>
      </c>
      <c r="D207" s="42" t="s">
        <v>86</v>
      </c>
      <c r="E207" s="42" t="s">
        <v>165</v>
      </c>
      <c r="F207" s="42" t="s">
        <v>166</v>
      </c>
      <c r="G207" s="42" t="s">
        <v>82</v>
      </c>
      <c r="H207" s="42" t="s">
        <v>84</v>
      </c>
      <c r="I207" s="42" t="s">
        <v>86</v>
      </c>
      <c r="J207" s="42" t="s">
        <v>165</v>
      </c>
      <c r="K207" s="42" t="s">
        <v>166</v>
      </c>
      <c r="L207" s="42" t="s">
        <v>102</v>
      </c>
      <c r="M207" s="42" t="s">
        <v>1359</v>
      </c>
      <c r="N207" s="42" t="s">
        <v>1360</v>
      </c>
      <c r="O207" s="42" t="s">
        <v>1361</v>
      </c>
      <c r="P207" s="42" t="s">
        <v>1362</v>
      </c>
      <c r="Q207" s="43">
        <v>1500000</v>
      </c>
      <c r="R207" s="42" t="s">
        <v>125</v>
      </c>
      <c r="S207" s="42" t="s">
        <v>1331</v>
      </c>
      <c r="T207" s="42" t="s">
        <v>153</v>
      </c>
      <c r="U207" s="42" t="s">
        <v>109</v>
      </c>
      <c r="V207" s="46" t="str">
        <f t="shared" si="29"/>
        <v>13</v>
      </c>
      <c r="W207" s="46" t="str">
        <f t="shared" si="1"/>
        <v>5</v>
      </c>
      <c r="X207" s="46" t="str">
        <f t="shared" si="2"/>
        <v>569436216135</v>
      </c>
      <c r="Y207" s="48">
        <f t="shared" si="3"/>
        <v>1500000</v>
      </c>
      <c r="Z207" s="46" t="str">
        <f t="shared" si="4"/>
        <v>AC/018P-0349945</v>
      </c>
      <c r="AA207" s="50" t="str">
        <f>VLOOKUP(X207,TDTP!$AH$5:$AN$1422,7,0)</f>
        <v>0965032628</v>
      </c>
      <c r="AB207" s="40" t="str">
        <f t="shared" si="5"/>
        <v>BVNT da nhan duoc 1500000d tien phi bao hiem cua QK. Cam on QK da tin tuong va dong hanh cung BVNT trong suot thoi gian qua.</v>
      </c>
    </row>
    <row r="208" spans="1:28" ht="12.75" customHeight="1">
      <c r="A208" s="41">
        <v>200</v>
      </c>
      <c r="B208" s="42" t="s">
        <v>82</v>
      </c>
      <c r="C208" s="42" t="s">
        <v>84</v>
      </c>
      <c r="D208" s="42" t="s">
        <v>86</v>
      </c>
      <c r="E208" s="42" t="s">
        <v>165</v>
      </c>
      <c r="F208" s="42" t="s">
        <v>166</v>
      </c>
      <c r="G208" s="42" t="s">
        <v>82</v>
      </c>
      <c r="H208" s="42" t="s">
        <v>84</v>
      </c>
      <c r="I208" s="42" t="s">
        <v>86</v>
      </c>
      <c r="J208" s="42" t="s">
        <v>165</v>
      </c>
      <c r="K208" s="42" t="s">
        <v>166</v>
      </c>
      <c r="L208" s="42" t="s">
        <v>102</v>
      </c>
      <c r="M208" s="42" t="s">
        <v>1363</v>
      </c>
      <c r="N208" s="42" t="s">
        <v>1364</v>
      </c>
      <c r="O208" s="42" t="s">
        <v>1365</v>
      </c>
      <c r="P208" s="42" t="s">
        <v>1366</v>
      </c>
      <c r="Q208" s="43">
        <v>1017200</v>
      </c>
      <c r="R208" s="42" t="s">
        <v>163</v>
      </c>
      <c r="S208" s="42" t="s">
        <v>1020</v>
      </c>
      <c r="T208" s="42" t="s">
        <v>704</v>
      </c>
      <c r="U208" s="42" t="s">
        <v>109</v>
      </c>
      <c r="V208" s="46" t="str">
        <f t="shared" si="29"/>
        <v>14</v>
      </c>
      <c r="W208" s="46" t="str">
        <f t="shared" si="1"/>
        <v>5</v>
      </c>
      <c r="X208" s="46" t="str">
        <f t="shared" si="2"/>
        <v>08608700000065145</v>
      </c>
      <c r="Y208" s="48">
        <f t="shared" si="3"/>
        <v>1017200</v>
      </c>
      <c r="Z208" s="46" t="str">
        <f t="shared" si="4"/>
        <v>AC/018P-0349946</v>
      </c>
      <c r="AA208" s="50" t="str">
        <f>VLOOKUP(X208,TDTP!$AH$5:$AN$1422,7,0)</f>
        <v>0386408088</v>
      </c>
      <c r="AB208" s="40" t="str">
        <f t="shared" si="5"/>
        <v>BVNT da nhan duoc 1017200d tien phi bao hiem cua QK. Cam on QK da tin tuong va dong hanh cung BVNT trong suot thoi gian qua.</v>
      </c>
    </row>
    <row r="209" spans="1:28" ht="12.75" customHeight="1">
      <c r="A209" s="41">
        <v>201</v>
      </c>
      <c r="B209" s="42" t="s">
        <v>82</v>
      </c>
      <c r="C209" s="42" t="s">
        <v>84</v>
      </c>
      <c r="D209" s="42" t="s">
        <v>86</v>
      </c>
      <c r="E209" s="42" t="s">
        <v>165</v>
      </c>
      <c r="F209" s="42" t="s">
        <v>166</v>
      </c>
      <c r="G209" s="42" t="s">
        <v>82</v>
      </c>
      <c r="H209" s="42" t="s">
        <v>84</v>
      </c>
      <c r="I209" s="42" t="s">
        <v>86</v>
      </c>
      <c r="J209" s="42" t="s">
        <v>165</v>
      </c>
      <c r="K209" s="42" t="s">
        <v>166</v>
      </c>
      <c r="L209" s="42" t="s">
        <v>102</v>
      </c>
      <c r="M209" s="42" t="s">
        <v>1367</v>
      </c>
      <c r="N209" s="42" t="s">
        <v>1368</v>
      </c>
      <c r="O209" s="42" t="s">
        <v>1369</v>
      </c>
      <c r="P209" s="42" t="s">
        <v>1370</v>
      </c>
      <c r="Q209" s="43">
        <v>43100</v>
      </c>
      <c r="R209" s="42" t="s">
        <v>502</v>
      </c>
      <c r="S209" s="42" t="s">
        <v>1371</v>
      </c>
      <c r="T209" s="42" t="s">
        <v>359</v>
      </c>
      <c r="U209" s="42" t="s">
        <v>109</v>
      </c>
      <c r="V209" s="46" t="str">
        <f t="shared" si="29"/>
        <v>15</v>
      </c>
      <c r="W209" s="46" t="str">
        <f t="shared" si="1"/>
        <v>5</v>
      </c>
      <c r="X209" s="46" t="str">
        <f t="shared" si="2"/>
        <v>02301800159478155</v>
      </c>
      <c r="Y209" s="48">
        <f t="shared" si="3"/>
        <v>43100</v>
      </c>
      <c r="Z209" s="46" t="str">
        <f t="shared" si="4"/>
        <v>AC/018P-0349948</v>
      </c>
      <c r="AA209" s="50" t="str">
        <f>VLOOKUP(X209,TDTP!$AH$5:$AN$1422,7,0)</f>
        <v>876922</v>
      </c>
      <c r="AB209" s="40" t="str">
        <f t="shared" si="5"/>
        <v>BVNT da nhan duoc 43100d tien phi bao hiem cua QK. Cam on QK da tin tuong va dong hanh cung BVNT trong suot thoi gian qua.</v>
      </c>
    </row>
    <row r="210" spans="1:28" ht="12.75" customHeight="1">
      <c r="A210" s="41">
        <v>202</v>
      </c>
      <c r="B210" s="42" t="s">
        <v>82</v>
      </c>
      <c r="C210" s="42" t="s">
        <v>84</v>
      </c>
      <c r="D210" s="42" t="s">
        <v>86</v>
      </c>
      <c r="E210" s="42" t="s">
        <v>165</v>
      </c>
      <c r="F210" s="42" t="s">
        <v>166</v>
      </c>
      <c r="G210" s="42" t="s">
        <v>82</v>
      </c>
      <c r="H210" s="42" t="s">
        <v>84</v>
      </c>
      <c r="I210" s="42" t="s">
        <v>86</v>
      </c>
      <c r="J210" s="42" t="s">
        <v>165</v>
      </c>
      <c r="K210" s="42" t="s">
        <v>166</v>
      </c>
      <c r="L210" s="42" t="s">
        <v>102</v>
      </c>
      <c r="M210" s="42" t="s">
        <v>1373</v>
      </c>
      <c r="N210" s="42" t="s">
        <v>1374</v>
      </c>
      <c r="O210" s="42" t="s">
        <v>1375</v>
      </c>
      <c r="P210" s="42" t="s">
        <v>1376</v>
      </c>
      <c r="Q210" s="43">
        <v>500000</v>
      </c>
      <c r="R210" s="42" t="s">
        <v>502</v>
      </c>
      <c r="S210" s="42" t="s">
        <v>1371</v>
      </c>
      <c r="T210" s="42" t="s">
        <v>163</v>
      </c>
      <c r="U210" s="42" t="s">
        <v>109</v>
      </c>
      <c r="V210" s="46" t="str">
        <f t="shared" si="29"/>
        <v>15</v>
      </c>
      <c r="W210" s="46" t="str">
        <f t="shared" si="1"/>
        <v>5</v>
      </c>
      <c r="X210" s="46" t="str">
        <f t="shared" si="2"/>
        <v>568806400155</v>
      </c>
      <c r="Y210" s="48">
        <f t="shared" si="3"/>
        <v>500000</v>
      </c>
      <c r="Z210" s="46" t="str">
        <f t="shared" si="4"/>
        <v>AC/018P-0349949</v>
      </c>
      <c r="AA210" s="50" t="str">
        <f>VLOOKUP(X210,TDTP!$AH$5:$AN$1422,7,0)</f>
        <v>0984670721</v>
      </c>
      <c r="AB210" s="40" t="str">
        <f t="shared" si="5"/>
        <v>BVNT da nhan duoc 500000d tien phi bao hiem cua QK. Cam on QK da tin tuong va dong hanh cung BVNT trong suot thoi gian qua.</v>
      </c>
    </row>
    <row r="211" spans="1:28" ht="12.75" customHeight="1">
      <c r="A211" s="41">
        <v>203</v>
      </c>
      <c r="B211" s="42" t="s">
        <v>82</v>
      </c>
      <c r="C211" s="42" t="s">
        <v>84</v>
      </c>
      <c r="D211" s="42" t="s">
        <v>86</v>
      </c>
      <c r="E211" s="42" t="s">
        <v>165</v>
      </c>
      <c r="F211" s="42" t="s">
        <v>166</v>
      </c>
      <c r="G211" s="42" t="s">
        <v>82</v>
      </c>
      <c r="H211" s="42" t="s">
        <v>84</v>
      </c>
      <c r="I211" s="42" t="s">
        <v>86</v>
      </c>
      <c r="J211" s="42" t="s">
        <v>165</v>
      </c>
      <c r="K211" s="42" t="s">
        <v>166</v>
      </c>
      <c r="L211" s="42" t="s">
        <v>102</v>
      </c>
      <c r="M211" s="42" t="s">
        <v>1377</v>
      </c>
      <c r="N211" s="42" t="s">
        <v>1378</v>
      </c>
      <c r="O211" s="42" t="s">
        <v>1379</v>
      </c>
      <c r="P211" s="42" t="s">
        <v>1380</v>
      </c>
      <c r="Q211" s="43">
        <v>1501083</v>
      </c>
      <c r="R211" s="42" t="s">
        <v>502</v>
      </c>
      <c r="S211" s="42" t="s">
        <v>1381</v>
      </c>
      <c r="T211" s="42" t="s">
        <v>163</v>
      </c>
      <c r="U211" s="42" t="s">
        <v>109</v>
      </c>
      <c r="V211" s="46" t="str">
        <f t="shared" si="29"/>
        <v>15</v>
      </c>
      <c r="W211" s="46" t="str">
        <f t="shared" si="1"/>
        <v>5</v>
      </c>
      <c r="X211" s="46" t="str">
        <f t="shared" si="2"/>
        <v>569029888155</v>
      </c>
      <c r="Y211" s="48">
        <f t="shared" si="3"/>
        <v>1501083</v>
      </c>
      <c r="Z211" s="46" t="str">
        <f t="shared" si="4"/>
        <v>AC/018P-0349950</v>
      </c>
      <c r="AA211" s="50" t="str">
        <f>VLOOKUP(X211,TDTP!$AH$5:$AN$1422,7,0)</f>
        <v>0911313313</v>
      </c>
      <c r="AB211" s="40" t="str">
        <f t="shared" si="5"/>
        <v>BVNT da nhan duoc 1501083d tien phi bao hiem cua QK. Cam on QK da tin tuong va dong hanh cung BVNT trong suot thoi gian qua.</v>
      </c>
    </row>
    <row r="212" spans="1:28" ht="12.75" customHeight="1">
      <c r="A212" s="41">
        <v>204</v>
      </c>
      <c r="B212" s="42" t="s">
        <v>82</v>
      </c>
      <c r="C212" s="42" t="s">
        <v>84</v>
      </c>
      <c r="D212" s="42" t="s">
        <v>86</v>
      </c>
      <c r="E212" s="42" t="s">
        <v>165</v>
      </c>
      <c r="F212" s="42" t="s">
        <v>166</v>
      </c>
      <c r="G212" s="42" t="s">
        <v>82</v>
      </c>
      <c r="H212" s="42" t="s">
        <v>84</v>
      </c>
      <c r="I212" s="42" t="s">
        <v>86</v>
      </c>
      <c r="J212" s="42" t="s">
        <v>165</v>
      </c>
      <c r="K212" s="42" t="s">
        <v>166</v>
      </c>
      <c r="L212" s="42" t="s">
        <v>102</v>
      </c>
      <c r="M212" s="42" t="s">
        <v>1382</v>
      </c>
      <c r="N212" s="42" t="s">
        <v>1383</v>
      </c>
      <c r="O212" s="42" t="s">
        <v>1384</v>
      </c>
      <c r="P212" s="42" t="s">
        <v>1385</v>
      </c>
      <c r="Q212" s="43">
        <v>6000000</v>
      </c>
      <c r="R212" s="42" t="s">
        <v>394</v>
      </c>
      <c r="S212" s="42" t="s">
        <v>1387</v>
      </c>
      <c r="T212" s="42" t="s">
        <v>135</v>
      </c>
      <c r="U212" s="42" t="s">
        <v>109</v>
      </c>
      <c r="V212" s="46" t="str">
        <f t="shared" si="29"/>
        <v>16</v>
      </c>
      <c r="W212" s="46" t="str">
        <f t="shared" si="1"/>
        <v>5</v>
      </c>
      <c r="X212" s="46" t="str">
        <f t="shared" si="2"/>
        <v>569029847165</v>
      </c>
      <c r="Y212" s="48">
        <f t="shared" si="3"/>
        <v>6000000</v>
      </c>
      <c r="Z212" s="46" t="str">
        <f t="shared" si="4"/>
        <v>AC/018P-0349951</v>
      </c>
      <c r="AA212" s="50" t="str">
        <f>VLOOKUP(X212,TDTP!$AH$5:$AN$1422,7,0)</f>
        <v>098619823301673223731</v>
      </c>
      <c r="AB212" s="40" t="str">
        <f t="shared" si="5"/>
        <v>BVNT da nhan duoc 6000000d tien phi bao hiem cua QK. Cam on QK da tin tuong va dong hanh cung BVNT trong suot thoi gian qua.</v>
      </c>
    </row>
    <row r="213" spans="1:28" ht="12.75" customHeight="1">
      <c r="A213" s="41">
        <v>205</v>
      </c>
      <c r="B213" s="42" t="s">
        <v>82</v>
      </c>
      <c r="C213" s="42" t="s">
        <v>84</v>
      </c>
      <c r="D213" s="42" t="s">
        <v>86</v>
      </c>
      <c r="E213" s="42" t="s">
        <v>165</v>
      </c>
      <c r="F213" s="42" t="s">
        <v>166</v>
      </c>
      <c r="G213" s="42" t="s">
        <v>82</v>
      </c>
      <c r="H213" s="42" t="s">
        <v>84</v>
      </c>
      <c r="I213" s="42" t="s">
        <v>86</v>
      </c>
      <c r="J213" s="42" t="s">
        <v>165</v>
      </c>
      <c r="K213" s="42" t="s">
        <v>166</v>
      </c>
      <c r="L213" s="42" t="s">
        <v>102</v>
      </c>
      <c r="M213" s="42" t="s">
        <v>1389</v>
      </c>
      <c r="N213" s="42" t="s">
        <v>1390</v>
      </c>
      <c r="O213" s="42" t="s">
        <v>1391</v>
      </c>
      <c r="P213" s="42" t="s">
        <v>1392</v>
      </c>
      <c r="Q213" s="43">
        <v>3000000</v>
      </c>
      <c r="R213" s="42" t="s">
        <v>359</v>
      </c>
      <c r="S213" s="42" t="s">
        <v>1393</v>
      </c>
      <c r="T213" s="42" t="s">
        <v>153</v>
      </c>
      <c r="U213" s="42" t="s">
        <v>109</v>
      </c>
      <c r="V213" s="46" t="str">
        <f t="shared" si="29"/>
        <v>17</v>
      </c>
      <c r="W213" s="46" t="str">
        <f t="shared" si="1"/>
        <v>5</v>
      </c>
      <c r="X213" s="46" t="str">
        <f t="shared" si="2"/>
        <v>568355849175</v>
      </c>
      <c r="Y213" s="48">
        <f t="shared" si="3"/>
        <v>3000000</v>
      </c>
      <c r="Z213" s="46" t="str">
        <f t="shared" si="4"/>
        <v>AC/018P-0349954</v>
      </c>
      <c r="AA213" s="50" t="str">
        <f>VLOOKUP(X213,TDTP!$AH$5:$AN$1422,7,0)</f>
        <v>0984157226</v>
      </c>
      <c r="AB213" s="40" t="str">
        <f t="shared" si="5"/>
        <v>BVNT da nhan duoc 3000000d tien phi bao hiem cua QK. Cam on QK da tin tuong va dong hanh cung BVNT trong suot thoi gian qua.</v>
      </c>
    </row>
    <row r="214" spans="1:28" ht="12.75" customHeight="1">
      <c r="A214" s="41">
        <v>206</v>
      </c>
      <c r="B214" s="42" t="s">
        <v>82</v>
      </c>
      <c r="C214" s="42" t="s">
        <v>84</v>
      </c>
      <c r="D214" s="42" t="s">
        <v>86</v>
      </c>
      <c r="E214" s="42" t="s">
        <v>165</v>
      </c>
      <c r="F214" s="42" t="s">
        <v>166</v>
      </c>
      <c r="G214" s="42" t="s">
        <v>82</v>
      </c>
      <c r="H214" s="42" t="s">
        <v>84</v>
      </c>
      <c r="I214" s="42" t="s">
        <v>86</v>
      </c>
      <c r="J214" s="42" t="s">
        <v>165</v>
      </c>
      <c r="K214" s="42" t="s">
        <v>166</v>
      </c>
      <c r="L214" s="42" t="s">
        <v>102</v>
      </c>
      <c r="M214" s="42" t="s">
        <v>1394</v>
      </c>
      <c r="N214" s="42" t="s">
        <v>1395</v>
      </c>
      <c r="O214" s="42" t="s">
        <v>169</v>
      </c>
      <c r="P214" s="42" t="s">
        <v>170</v>
      </c>
      <c r="Q214" s="43">
        <v>514392</v>
      </c>
      <c r="R214" s="42" t="s">
        <v>359</v>
      </c>
      <c r="S214" s="42" t="s">
        <v>1396</v>
      </c>
      <c r="T214" s="42" t="s">
        <v>163</v>
      </c>
      <c r="U214" s="42" t="s">
        <v>109</v>
      </c>
      <c r="V214" s="46" t="str">
        <f t="shared" si="29"/>
        <v>17</v>
      </c>
      <c r="W214" s="46" t="str">
        <f t="shared" si="1"/>
        <v>5</v>
      </c>
      <c r="X214" s="46" t="str">
        <f t="shared" si="2"/>
        <v>568355942175</v>
      </c>
      <c r="Y214" s="48">
        <f t="shared" si="3"/>
        <v>514392</v>
      </c>
      <c r="Z214" s="46" t="str">
        <f t="shared" si="4"/>
        <v>AC/018P-0349955</v>
      </c>
      <c r="AA214" s="50" t="str">
        <f>VLOOKUP(X214,TDTP!$AH$5:$AN$1422,7,0)</f>
        <v>0974876636</v>
      </c>
      <c r="AB214" s="40" t="str">
        <f t="shared" si="5"/>
        <v>BVNT da nhan duoc 514392d tien phi bao hiem cua QK. Cam on QK da tin tuong va dong hanh cung BVNT trong suot thoi gian qua.</v>
      </c>
    </row>
    <row r="215" spans="1:28" ht="12.75" customHeight="1">
      <c r="A215" s="41">
        <v>207</v>
      </c>
      <c r="B215" s="42" t="s">
        <v>82</v>
      </c>
      <c r="C215" s="42" t="s">
        <v>84</v>
      </c>
      <c r="D215" s="42" t="s">
        <v>86</v>
      </c>
      <c r="E215" s="42" t="s">
        <v>165</v>
      </c>
      <c r="F215" s="42" t="s">
        <v>166</v>
      </c>
      <c r="G215" s="42" t="s">
        <v>82</v>
      </c>
      <c r="H215" s="42" t="s">
        <v>84</v>
      </c>
      <c r="I215" s="42" t="s">
        <v>86</v>
      </c>
      <c r="J215" s="42" t="s">
        <v>165</v>
      </c>
      <c r="K215" s="42" t="s">
        <v>166</v>
      </c>
      <c r="L215" s="42" t="s">
        <v>102</v>
      </c>
      <c r="M215" s="42" t="s">
        <v>1399</v>
      </c>
      <c r="N215" s="42" t="s">
        <v>1400</v>
      </c>
      <c r="O215" s="42" t="s">
        <v>1401</v>
      </c>
      <c r="P215" s="42" t="s">
        <v>197</v>
      </c>
      <c r="Q215" s="43">
        <v>218200</v>
      </c>
      <c r="R215" s="42" t="s">
        <v>574</v>
      </c>
      <c r="S215" s="42" t="s">
        <v>735</v>
      </c>
      <c r="T215" s="42" t="s">
        <v>153</v>
      </c>
      <c r="U215" s="42" t="s">
        <v>109</v>
      </c>
      <c r="V215" s="46" t="str">
        <f t="shared" si="29"/>
        <v>18</v>
      </c>
      <c r="W215" s="46" t="str">
        <f t="shared" si="1"/>
        <v>5</v>
      </c>
      <c r="X215" s="46" t="str">
        <f t="shared" si="2"/>
        <v>03701800027934185</v>
      </c>
      <c r="Y215" s="48">
        <f t="shared" si="3"/>
        <v>218200</v>
      </c>
      <c r="Z215" s="46" t="str">
        <f t="shared" si="4"/>
        <v>AC/018P-0349956</v>
      </c>
      <c r="AA215" s="50" t="str">
        <f>VLOOKUP(X215,TDTP!$AH$5:$AN$1422,7,0)</f>
        <v>880606</v>
      </c>
      <c r="AB215" s="40" t="str">
        <f t="shared" si="5"/>
        <v>BVNT da nhan duoc 218200d tien phi bao hiem cua QK. Cam on QK da tin tuong va dong hanh cung BVNT trong suot thoi gian qua.</v>
      </c>
    </row>
    <row r="216" spans="1:28" ht="12.75" customHeight="1">
      <c r="A216" s="41">
        <v>208</v>
      </c>
      <c r="B216" s="42" t="s">
        <v>82</v>
      </c>
      <c r="C216" s="42" t="s">
        <v>84</v>
      </c>
      <c r="D216" s="42" t="s">
        <v>86</v>
      </c>
      <c r="E216" s="42" t="s">
        <v>165</v>
      </c>
      <c r="F216" s="42" t="s">
        <v>166</v>
      </c>
      <c r="G216" s="42" t="s">
        <v>82</v>
      </c>
      <c r="H216" s="42" t="s">
        <v>84</v>
      </c>
      <c r="I216" s="42" t="s">
        <v>86</v>
      </c>
      <c r="J216" s="42" t="s">
        <v>165</v>
      </c>
      <c r="K216" s="42" t="s">
        <v>166</v>
      </c>
      <c r="L216" s="42" t="s">
        <v>102</v>
      </c>
      <c r="M216" s="42" t="s">
        <v>1402</v>
      </c>
      <c r="N216" s="42" t="s">
        <v>1403</v>
      </c>
      <c r="O216" s="42" t="s">
        <v>1404</v>
      </c>
      <c r="P216" s="42" t="s">
        <v>1405</v>
      </c>
      <c r="Q216" s="43">
        <v>278500</v>
      </c>
      <c r="R216" s="42" t="s">
        <v>574</v>
      </c>
      <c r="S216" s="42" t="s">
        <v>735</v>
      </c>
      <c r="T216" s="42" t="s">
        <v>135</v>
      </c>
      <c r="U216" s="42" t="s">
        <v>109</v>
      </c>
      <c r="V216" s="46" t="str">
        <f t="shared" si="29"/>
        <v>18</v>
      </c>
      <c r="W216" s="46" t="str">
        <f t="shared" si="1"/>
        <v>5</v>
      </c>
      <c r="X216" s="46" t="str">
        <f t="shared" si="2"/>
        <v>05701800005305185</v>
      </c>
      <c r="Y216" s="48">
        <f t="shared" si="3"/>
        <v>278500</v>
      </c>
      <c r="Z216" s="46" t="str">
        <f t="shared" si="4"/>
        <v>AC/018P-0349957</v>
      </c>
      <c r="AA216" s="50" t="str">
        <f>VLOOKUP(X216,TDTP!$AH$5:$AN$1422,7,0)</f>
        <v/>
      </c>
      <c r="AB216" s="40" t="str">
        <f t="shared" si="5"/>
        <v>BVNT da nhan duoc 278500d tien phi bao hiem cua QK. Cam on QK da tin tuong va dong hanh cung BVNT trong suot thoi gian qua.</v>
      </c>
    </row>
    <row r="217" spans="1:28" ht="12.75" customHeight="1">
      <c r="A217" s="41">
        <v>209</v>
      </c>
      <c r="B217" s="42" t="s">
        <v>82</v>
      </c>
      <c r="C217" s="42" t="s">
        <v>84</v>
      </c>
      <c r="D217" s="42" t="s">
        <v>86</v>
      </c>
      <c r="E217" s="42" t="s">
        <v>165</v>
      </c>
      <c r="F217" s="42" t="s">
        <v>166</v>
      </c>
      <c r="G217" s="42" t="s">
        <v>82</v>
      </c>
      <c r="H217" s="42" t="s">
        <v>84</v>
      </c>
      <c r="I217" s="42" t="s">
        <v>86</v>
      </c>
      <c r="J217" s="42" t="s">
        <v>165</v>
      </c>
      <c r="K217" s="42" t="s">
        <v>166</v>
      </c>
      <c r="L217" s="42" t="s">
        <v>102</v>
      </c>
      <c r="M217" s="42" t="s">
        <v>1408</v>
      </c>
      <c r="N217" s="42" t="s">
        <v>1409</v>
      </c>
      <c r="O217" s="42" t="s">
        <v>1410</v>
      </c>
      <c r="P217" s="42" t="s">
        <v>1411</v>
      </c>
      <c r="Q217" s="43">
        <v>598100</v>
      </c>
      <c r="R217" s="42" t="s">
        <v>574</v>
      </c>
      <c r="S217" s="42" t="s">
        <v>1412</v>
      </c>
      <c r="T217" s="42" t="s">
        <v>245</v>
      </c>
      <c r="U217" s="42" t="s">
        <v>109</v>
      </c>
      <c r="V217" s="46" t="str">
        <f t="shared" si="29"/>
        <v>18</v>
      </c>
      <c r="W217" s="46" t="str">
        <f t="shared" si="1"/>
        <v>5</v>
      </c>
      <c r="X217" s="46" t="str">
        <f t="shared" si="2"/>
        <v>05701800005312185</v>
      </c>
      <c r="Y217" s="48">
        <f t="shared" si="3"/>
        <v>598100</v>
      </c>
      <c r="Z217" s="46" t="str">
        <f t="shared" si="4"/>
        <v>AC/018P-0349958</v>
      </c>
      <c r="AA217" s="50" t="str">
        <f>VLOOKUP(X217,TDTP!$AH$5:$AN$1422,7,0)</f>
        <v/>
      </c>
      <c r="AB217" s="40" t="str">
        <f t="shared" si="5"/>
        <v>BVNT da nhan duoc 598100d tien phi bao hiem cua QK. Cam on QK da tin tuong va dong hanh cung BVNT trong suot thoi gian qua.</v>
      </c>
    </row>
    <row r="218" spans="1:28" ht="12.75" customHeight="1">
      <c r="A218" s="41">
        <v>210</v>
      </c>
      <c r="B218" s="42" t="s">
        <v>82</v>
      </c>
      <c r="C218" s="42" t="s">
        <v>84</v>
      </c>
      <c r="D218" s="42" t="s">
        <v>86</v>
      </c>
      <c r="E218" s="42" t="s">
        <v>165</v>
      </c>
      <c r="F218" s="42" t="s">
        <v>166</v>
      </c>
      <c r="G218" s="42" t="s">
        <v>82</v>
      </c>
      <c r="H218" s="42" t="s">
        <v>84</v>
      </c>
      <c r="I218" s="42" t="s">
        <v>86</v>
      </c>
      <c r="J218" s="42" t="s">
        <v>165</v>
      </c>
      <c r="K218" s="42" t="s">
        <v>166</v>
      </c>
      <c r="L218" s="42" t="s">
        <v>102</v>
      </c>
      <c r="M218" s="42" t="s">
        <v>1413</v>
      </c>
      <c r="N218" s="42" t="s">
        <v>1414</v>
      </c>
      <c r="O218" s="42" t="s">
        <v>1415</v>
      </c>
      <c r="P218" s="42" t="s">
        <v>1416</v>
      </c>
      <c r="Q218" s="43">
        <v>1500000</v>
      </c>
      <c r="R218" s="42" t="s">
        <v>574</v>
      </c>
      <c r="S218" s="42" t="s">
        <v>1412</v>
      </c>
      <c r="T218" s="42" t="s">
        <v>153</v>
      </c>
      <c r="U218" s="42" t="s">
        <v>109</v>
      </c>
      <c r="V218" s="46" t="str">
        <f t="shared" si="29"/>
        <v>18</v>
      </c>
      <c r="W218" s="46" t="str">
        <f t="shared" si="1"/>
        <v>5</v>
      </c>
      <c r="X218" s="46" t="str">
        <f t="shared" si="2"/>
        <v>568356557185</v>
      </c>
      <c r="Y218" s="48">
        <f t="shared" si="3"/>
        <v>1500000</v>
      </c>
      <c r="Z218" s="46" t="str">
        <f t="shared" si="4"/>
        <v>AC/018P-0349959</v>
      </c>
      <c r="AA218" s="50" t="str">
        <f>VLOOKUP(X218,TDTP!$AH$5:$AN$1422,7,0)</f>
        <v>0166 880 6354</v>
      </c>
      <c r="AB218" s="40" t="str">
        <f t="shared" si="5"/>
        <v>BVNT da nhan duoc 1500000d tien phi bao hiem cua QK. Cam on QK da tin tuong va dong hanh cung BVNT trong suot thoi gian qua.</v>
      </c>
    </row>
    <row r="219" spans="1:28" ht="12.75" customHeight="1">
      <c r="A219" s="41">
        <v>211</v>
      </c>
      <c r="B219" s="42" t="s">
        <v>82</v>
      </c>
      <c r="C219" s="42" t="s">
        <v>84</v>
      </c>
      <c r="D219" s="42" t="s">
        <v>86</v>
      </c>
      <c r="E219" s="42" t="s">
        <v>165</v>
      </c>
      <c r="F219" s="42" t="s">
        <v>166</v>
      </c>
      <c r="G219" s="42" t="s">
        <v>82</v>
      </c>
      <c r="H219" s="42" t="s">
        <v>84</v>
      </c>
      <c r="I219" s="42" t="s">
        <v>86</v>
      </c>
      <c r="J219" s="42" t="s">
        <v>165</v>
      </c>
      <c r="K219" s="42" t="s">
        <v>166</v>
      </c>
      <c r="L219" s="42" t="s">
        <v>102</v>
      </c>
      <c r="M219" s="42" t="s">
        <v>1419</v>
      </c>
      <c r="N219" s="42" t="s">
        <v>1420</v>
      </c>
      <c r="O219" s="42" t="s">
        <v>1421</v>
      </c>
      <c r="P219" s="42" t="s">
        <v>1422</v>
      </c>
      <c r="Q219" s="43">
        <v>519970</v>
      </c>
      <c r="R219" s="42" t="s">
        <v>574</v>
      </c>
      <c r="S219" s="42" t="s">
        <v>735</v>
      </c>
      <c r="T219" s="42" t="s">
        <v>471</v>
      </c>
      <c r="U219" s="42" t="s">
        <v>109</v>
      </c>
      <c r="V219" s="46" t="str">
        <f t="shared" si="29"/>
        <v>18</v>
      </c>
      <c r="W219" s="46" t="str">
        <f t="shared" si="1"/>
        <v>5</v>
      </c>
      <c r="X219" s="46" t="str">
        <f t="shared" si="2"/>
        <v>568752369185</v>
      </c>
      <c r="Y219" s="48">
        <f t="shared" si="3"/>
        <v>519970</v>
      </c>
      <c r="Z219" s="46" t="str">
        <f t="shared" si="4"/>
        <v>AC/018P-0349961</v>
      </c>
      <c r="AA219" s="50" t="str">
        <f>VLOOKUP(X219,TDTP!$AH$5:$AN$1422,7,0)</f>
        <v>01647740549</v>
      </c>
      <c r="AB219" s="40" t="str">
        <f t="shared" si="5"/>
        <v>BVNT da nhan duoc 519970d tien phi bao hiem cua QK. Cam on QK da tin tuong va dong hanh cung BVNT trong suot thoi gian qua.</v>
      </c>
    </row>
    <row r="220" spans="1:28" ht="12.75" customHeight="1">
      <c r="A220" s="41">
        <v>212</v>
      </c>
      <c r="B220" s="42" t="s">
        <v>82</v>
      </c>
      <c r="C220" s="42" t="s">
        <v>84</v>
      </c>
      <c r="D220" s="42" t="s">
        <v>86</v>
      </c>
      <c r="E220" s="42" t="s">
        <v>165</v>
      </c>
      <c r="F220" s="42" t="s">
        <v>166</v>
      </c>
      <c r="G220" s="42" t="s">
        <v>82</v>
      </c>
      <c r="H220" s="42" t="s">
        <v>84</v>
      </c>
      <c r="I220" s="42" t="s">
        <v>86</v>
      </c>
      <c r="J220" s="42" t="s">
        <v>165</v>
      </c>
      <c r="K220" s="42" t="s">
        <v>166</v>
      </c>
      <c r="L220" s="42" t="s">
        <v>102</v>
      </c>
      <c r="M220" s="42" t="s">
        <v>1423</v>
      </c>
      <c r="N220" s="42" t="s">
        <v>1424</v>
      </c>
      <c r="O220" s="42" t="s">
        <v>1425</v>
      </c>
      <c r="P220" s="42" t="s">
        <v>1426</v>
      </c>
      <c r="Q220" s="43">
        <v>2999171</v>
      </c>
      <c r="R220" s="42" t="s">
        <v>574</v>
      </c>
      <c r="S220" s="42" t="s">
        <v>1061</v>
      </c>
      <c r="T220" s="42" t="s">
        <v>263</v>
      </c>
      <c r="U220" s="42" t="s">
        <v>109</v>
      </c>
      <c r="V220" s="46" t="str">
        <f t="shared" si="29"/>
        <v>18</v>
      </c>
      <c r="W220" s="46" t="str">
        <f t="shared" si="1"/>
        <v>5</v>
      </c>
      <c r="X220" s="46" t="str">
        <f t="shared" si="2"/>
        <v>568787958185</v>
      </c>
      <c r="Y220" s="48">
        <f t="shared" si="3"/>
        <v>2999171</v>
      </c>
      <c r="Z220" s="46" t="str">
        <f t="shared" si="4"/>
        <v>AC/018P-0349962</v>
      </c>
      <c r="AA220" s="50" t="str">
        <f>VLOOKUP(X220,TDTP!$AH$5:$AN$1422,7,0)</f>
        <v>01652744238</v>
      </c>
      <c r="AB220" s="40" t="str">
        <f t="shared" si="5"/>
        <v>BVNT da nhan duoc 2999171d tien phi bao hiem cua QK. Cam on QK da tin tuong va dong hanh cung BVNT trong suot thoi gian qua.</v>
      </c>
    </row>
    <row r="221" spans="1:28" ht="12.75" customHeight="1">
      <c r="A221" s="41">
        <v>213</v>
      </c>
      <c r="B221" s="42" t="s">
        <v>82</v>
      </c>
      <c r="C221" s="42" t="s">
        <v>84</v>
      </c>
      <c r="D221" s="42" t="s">
        <v>86</v>
      </c>
      <c r="E221" s="42" t="s">
        <v>165</v>
      </c>
      <c r="F221" s="42" t="s">
        <v>166</v>
      </c>
      <c r="G221" s="42" t="s">
        <v>82</v>
      </c>
      <c r="H221" s="42" t="s">
        <v>84</v>
      </c>
      <c r="I221" s="42" t="s">
        <v>86</v>
      </c>
      <c r="J221" s="42" t="s">
        <v>165</v>
      </c>
      <c r="K221" s="42" t="s">
        <v>166</v>
      </c>
      <c r="L221" s="42" t="s">
        <v>102</v>
      </c>
      <c r="M221" s="42" t="s">
        <v>1429</v>
      </c>
      <c r="N221" s="42" t="s">
        <v>1430</v>
      </c>
      <c r="O221" s="42" t="s">
        <v>1431</v>
      </c>
      <c r="P221" s="42" t="s">
        <v>1015</v>
      </c>
      <c r="Q221" s="43">
        <v>500000</v>
      </c>
      <c r="R221" s="42" t="s">
        <v>574</v>
      </c>
      <c r="S221" s="42" t="s">
        <v>735</v>
      </c>
      <c r="T221" s="42" t="s">
        <v>704</v>
      </c>
      <c r="U221" s="42" t="s">
        <v>109</v>
      </c>
      <c r="V221" s="46" t="str">
        <f t="shared" si="29"/>
        <v>18</v>
      </c>
      <c r="W221" s="46" t="str">
        <f t="shared" si="1"/>
        <v>5</v>
      </c>
      <c r="X221" s="46" t="str">
        <f t="shared" si="2"/>
        <v>568788262185</v>
      </c>
      <c r="Y221" s="48">
        <f t="shared" si="3"/>
        <v>500000</v>
      </c>
      <c r="Z221" s="46" t="str">
        <f t="shared" si="4"/>
        <v>AC/018P-0349963</v>
      </c>
      <c r="AA221" s="50" t="str">
        <f>VLOOKUP(X221,TDTP!$AH$5:$AN$1422,7,0)</f>
        <v>01626303056</v>
      </c>
      <c r="AB221" s="40" t="str">
        <f t="shared" si="5"/>
        <v>BVNT da nhan duoc 500000d tien phi bao hiem cua QK. Cam on QK da tin tuong va dong hanh cung BVNT trong suot thoi gian qua.</v>
      </c>
    </row>
    <row r="222" spans="1:28" ht="12.75" customHeight="1">
      <c r="A222" s="41">
        <v>214</v>
      </c>
      <c r="B222" s="42" t="s">
        <v>82</v>
      </c>
      <c r="C222" s="42" t="s">
        <v>84</v>
      </c>
      <c r="D222" s="42" t="s">
        <v>86</v>
      </c>
      <c r="E222" s="42" t="s">
        <v>165</v>
      </c>
      <c r="F222" s="42" t="s">
        <v>166</v>
      </c>
      <c r="G222" s="42" t="s">
        <v>82</v>
      </c>
      <c r="H222" s="42" t="s">
        <v>84</v>
      </c>
      <c r="I222" s="42" t="s">
        <v>86</v>
      </c>
      <c r="J222" s="42" t="s">
        <v>165</v>
      </c>
      <c r="K222" s="42" t="s">
        <v>166</v>
      </c>
      <c r="L222" s="42" t="s">
        <v>102</v>
      </c>
      <c r="M222" s="42" t="s">
        <v>1432</v>
      </c>
      <c r="N222" s="42" t="s">
        <v>1433</v>
      </c>
      <c r="O222" s="42" t="s">
        <v>1434</v>
      </c>
      <c r="P222" s="42" t="s">
        <v>1435</v>
      </c>
      <c r="Q222" s="43">
        <v>1047097</v>
      </c>
      <c r="R222" s="42" t="s">
        <v>574</v>
      </c>
      <c r="S222" s="42" t="s">
        <v>735</v>
      </c>
      <c r="T222" s="42" t="s">
        <v>135</v>
      </c>
      <c r="U222" s="42" t="s">
        <v>109</v>
      </c>
      <c r="V222" s="46" t="str">
        <f t="shared" si="29"/>
        <v>18</v>
      </c>
      <c r="W222" s="46" t="str">
        <f t="shared" si="1"/>
        <v>5</v>
      </c>
      <c r="X222" s="46" t="str">
        <f t="shared" si="2"/>
        <v>569260424185</v>
      </c>
      <c r="Y222" s="48">
        <f t="shared" si="3"/>
        <v>1047097</v>
      </c>
      <c r="Z222" s="46" t="str">
        <f t="shared" si="4"/>
        <v>AC/018P-0349964</v>
      </c>
      <c r="AA222" s="50" t="str">
        <f>VLOOKUP(X222,TDTP!$AH$5:$AN$1422,7,0)</f>
        <v>01654592897</v>
      </c>
      <c r="AB222" s="40" t="str">
        <f t="shared" si="5"/>
        <v>BVNT da nhan duoc 1047097d tien phi bao hiem cua QK. Cam on QK da tin tuong va dong hanh cung BVNT trong suot thoi gian qua.</v>
      </c>
    </row>
    <row r="223" spans="1:28" ht="12.75" customHeight="1">
      <c r="A223" s="41">
        <v>215</v>
      </c>
      <c r="B223" s="42" t="s">
        <v>82</v>
      </c>
      <c r="C223" s="42" t="s">
        <v>84</v>
      </c>
      <c r="D223" s="42" t="s">
        <v>86</v>
      </c>
      <c r="E223" s="42" t="s">
        <v>165</v>
      </c>
      <c r="F223" s="42" t="s">
        <v>166</v>
      </c>
      <c r="G223" s="42" t="s">
        <v>82</v>
      </c>
      <c r="H223" s="42" t="s">
        <v>84</v>
      </c>
      <c r="I223" s="42" t="s">
        <v>86</v>
      </c>
      <c r="J223" s="42" t="s">
        <v>165</v>
      </c>
      <c r="K223" s="42" t="s">
        <v>166</v>
      </c>
      <c r="L223" s="42" t="s">
        <v>102</v>
      </c>
      <c r="M223" s="42" t="s">
        <v>1437</v>
      </c>
      <c r="N223" s="42" t="s">
        <v>1438</v>
      </c>
      <c r="O223" s="42" t="s">
        <v>1440</v>
      </c>
      <c r="P223" s="42" t="s">
        <v>1204</v>
      </c>
      <c r="Q223" s="43">
        <v>309200</v>
      </c>
      <c r="R223" s="42" t="s">
        <v>366</v>
      </c>
      <c r="S223" s="42" t="s">
        <v>1074</v>
      </c>
      <c r="T223" s="42" t="s">
        <v>135</v>
      </c>
      <c r="U223" s="42" t="s">
        <v>109</v>
      </c>
      <c r="V223" s="46" t="str">
        <f t="shared" si="29"/>
        <v>19</v>
      </c>
      <c r="W223" s="46" t="str">
        <f t="shared" si="1"/>
        <v>5</v>
      </c>
      <c r="X223" s="46" t="str">
        <f t="shared" si="2"/>
        <v>03701800033959195</v>
      </c>
      <c r="Y223" s="48">
        <f t="shared" si="3"/>
        <v>309200</v>
      </c>
      <c r="Z223" s="46" t="str">
        <f t="shared" si="4"/>
        <v>AC/018P-0349965</v>
      </c>
      <c r="AA223" s="50" t="str">
        <f>VLOOKUP(X223,TDTP!$AH$5:$AN$1422,7,0)</f>
        <v/>
      </c>
      <c r="AB223" s="40" t="str">
        <f t="shared" si="5"/>
        <v>BVNT da nhan duoc 309200d tien phi bao hiem cua QK. Cam on QK da tin tuong va dong hanh cung BVNT trong suot thoi gian qua.</v>
      </c>
    </row>
    <row r="224" spans="1:28" ht="12.75" customHeight="1">
      <c r="A224" s="41">
        <v>216</v>
      </c>
      <c r="B224" s="42" t="s">
        <v>82</v>
      </c>
      <c r="C224" s="42" t="s">
        <v>84</v>
      </c>
      <c r="D224" s="42" t="s">
        <v>86</v>
      </c>
      <c r="E224" s="42" t="s">
        <v>165</v>
      </c>
      <c r="F224" s="42" t="s">
        <v>166</v>
      </c>
      <c r="G224" s="42" t="s">
        <v>82</v>
      </c>
      <c r="H224" s="42" t="s">
        <v>84</v>
      </c>
      <c r="I224" s="42" t="s">
        <v>86</v>
      </c>
      <c r="J224" s="42" t="s">
        <v>165</v>
      </c>
      <c r="K224" s="42" t="s">
        <v>166</v>
      </c>
      <c r="L224" s="42" t="s">
        <v>102</v>
      </c>
      <c r="M224" s="42" t="s">
        <v>1441</v>
      </c>
      <c r="N224" s="42" t="s">
        <v>1442</v>
      </c>
      <c r="O224" s="42" t="s">
        <v>1443</v>
      </c>
      <c r="P224" s="42" t="s">
        <v>1444</v>
      </c>
      <c r="Q224" s="43">
        <v>210200</v>
      </c>
      <c r="R224" s="42" t="s">
        <v>366</v>
      </c>
      <c r="S224" s="42" t="s">
        <v>1074</v>
      </c>
      <c r="T224" s="42" t="s">
        <v>359</v>
      </c>
      <c r="U224" s="42" t="s">
        <v>109</v>
      </c>
      <c r="V224" s="46" t="str">
        <f t="shared" si="29"/>
        <v>19</v>
      </c>
      <c r="W224" s="46" t="str">
        <f t="shared" si="1"/>
        <v>5</v>
      </c>
      <c r="X224" s="46" t="str">
        <f t="shared" si="2"/>
        <v>05701800005374195</v>
      </c>
      <c r="Y224" s="48">
        <f t="shared" si="3"/>
        <v>210200</v>
      </c>
      <c r="Z224" s="46" t="str">
        <f t="shared" si="4"/>
        <v>AC/018P-0349966</v>
      </c>
      <c r="AA224" s="50" t="str">
        <f>VLOOKUP(X224,TDTP!$AH$5:$AN$1422,7,0)</f>
        <v/>
      </c>
      <c r="AB224" s="40" t="str">
        <f t="shared" si="5"/>
        <v>BVNT da nhan duoc 210200d tien phi bao hiem cua QK. Cam on QK da tin tuong va dong hanh cung BVNT trong suot thoi gian qua.</v>
      </c>
    </row>
    <row r="225" spans="1:28" ht="12.75" customHeight="1">
      <c r="A225" s="41">
        <v>217</v>
      </c>
      <c r="B225" s="42" t="s">
        <v>82</v>
      </c>
      <c r="C225" s="42" t="s">
        <v>84</v>
      </c>
      <c r="D225" s="42" t="s">
        <v>86</v>
      </c>
      <c r="E225" s="42" t="s">
        <v>165</v>
      </c>
      <c r="F225" s="42" t="s">
        <v>166</v>
      </c>
      <c r="G225" s="42" t="s">
        <v>82</v>
      </c>
      <c r="H225" s="42" t="s">
        <v>84</v>
      </c>
      <c r="I225" s="42" t="s">
        <v>86</v>
      </c>
      <c r="J225" s="42" t="s">
        <v>165</v>
      </c>
      <c r="K225" s="42" t="s">
        <v>166</v>
      </c>
      <c r="L225" s="42" t="s">
        <v>102</v>
      </c>
      <c r="M225" s="42" t="s">
        <v>1445</v>
      </c>
      <c r="N225" s="42" t="s">
        <v>1446</v>
      </c>
      <c r="O225" s="42" t="s">
        <v>1447</v>
      </c>
      <c r="P225" s="42" t="s">
        <v>1448</v>
      </c>
      <c r="Q225" s="43">
        <v>1500000</v>
      </c>
      <c r="R225" s="42" t="s">
        <v>366</v>
      </c>
      <c r="S225" s="42" t="s">
        <v>1449</v>
      </c>
      <c r="T225" s="42" t="s">
        <v>153</v>
      </c>
      <c r="U225" s="42" t="s">
        <v>109</v>
      </c>
      <c r="V225" s="46" t="str">
        <f t="shared" si="29"/>
        <v>19</v>
      </c>
      <c r="W225" s="46" t="str">
        <f t="shared" si="1"/>
        <v>5</v>
      </c>
      <c r="X225" s="46" t="str">
        <f t="shared" si="2"/>
        <v>568315063195</v>
      </c>
      <c r="Y225" s="48">
        <f t="shared" si="3"/>
        <v>1500000</v>
      </c>
      <c r="Z225" s="46" t="str">
        <f t="shared" si="4"/>
        <v>AC/018P-0349967</v>
      </c>
      <c r="AA225" s="50" t="str">
        <f>VLOOKUP(X225,TDTP!$AH$5:$AN$1422,7,0)</f>
        <v>01635 992 636</v>
      </c>
      <c r="AB225" s="40" t="str">
        <f t="shared" si="5"/>
        <v>BVNT da nhan duoc 1500000d tien phi bao hiem cua QK. Cam on QK da tin tuong va dong hanh cung BVNT trong suot thoi gian qua.</v>
      </c>
    </row>
    <row r="226" spans="1:28" ht="12.75" customHeight="1">
      <c r="A226" s="41">
        <v>218</v>
      </c>
      <c r="B226" s="42" t="s">
        <v>82</v>
      </c>
      <c r="C226" s="42" t="s">
        <v>84</v>
      </c>
      <c r="D226" s="42" t="s">
        <v>86</v>
      </c>
      <c r="E226" s="42" t="s">
        <v>165</v>
      </c>
      <c r="F226" s="42" t="s">
        <v>166</v>
      </c>
      <c r="G226" s="42" t="s">
        <v>82</v>
      </c>
      <c r="H226" s="42" t="s">
        <v>84</v>
      </c>
      <c r="I226" s="42" t="s">
        <v>86</v>
      </c>
      <c r="J226" s="42" t="s">
        <v>165</v>
      </c>
      <c r="K226" s="42" t="s">
        <v>166</v>
      </c>
      <c r="L226" s="42" t="s">
        <v>102</v>
      </c>
      <c r="M226" s="42" t="s">
        <v>1450</v>
      </c>
      <c r="N226" s="42" t="s">
        <v>1451</v>
      </c>
      <c r="O226" s="42" t="s">
        <v>1452</v>
      </c>
      <c r="P226" s="42" t="s">
        <v>1453</v>
      </c>
      <c r="Q226" s="43">
        <v>1548431</v>
      </c>
      <c r="R226" s="42" t="s">
        <v>366</v>
      </c>
      <c r="S226" s="42" t="s">
        <v>1449</v>
      </c>
      <c r="T226" s="42" t="s">
        <v>433</v>
      </c>
      <c r="U226" s="42" t="s">
        <v>109</v>
      </c>
      <c r="V226" s="46" t="str">
        <f t="shared" si="29"/>
        <v>19</v>
      </c>
      <c r="W226" s="46" t="str">
        <f t="shared" si="1"/>
        <v>5</v>
      </c>
      <c r="X226" s="46" t="str">
        <f t="shared" si="2"/>
        <v>568315488195</v>
      </c>
      <c r="Y226" s="48">
        <f t="shared" si="3"/>
        <v>1548431</v>
      </c>
      <c r="Z226" s="46" t="str">
        <f t="shared" si="4"/>
        <v>AC/018P-0349968</v>
      </c>
      <c r="AA226" s="50" t="str">
        <f>VLOOKUP(X226,TDTP!$AH$5:$AN$1422,7,0)</f>
        <v>0983531496</v>
      </c>
      <c r="AB226" s="40" t="str">
        <f t="shared" si="5"/>
        <v>BVNT da nhan duoc 1548431d tien phi bao hiem cua QK. Cam on QK da tin tuong va dong hanh cung BVNT trong suot thoi gian qua.</v>
      </c>
    </row>
    <row r="227" spans="1:28" ht="12.75" customHeight="1">
      <c r="A227" s="41">
        <v>219</v>
      </c>
      <c r="B227" s="42" t="s">
        <v>82</v>
      </c>
      <c r="C227" s="42" t="s">
        <v>84</v>
      </c>
      <c r="D227" s="42" t="s">
        <v>86</v>
      </c>
      <c r="E227" s="42" t="s">
        <v>165</v>
      </c>
      <c r="F227" s="42" t="s">
        <v>166</v>
      </c>
      <c r="G227" s="42" t="s">
        <v>82</v>
      </c>
      <c r="H227" s="42" t="s">
        <v>84</v>
      </c>
      <c r="I227" s="42" t="s">
        <v>86</v>
      </c>
      <c r="J227" s="42" t="s">
        <v>165</v>
      </c>
      <c r="K227" s="42" t="s">
        <v>166</v>
      </c>
      <c r="L227" s="42" t="s">
        <v>102</v>
      </c>
      <c r="M227" s="42" t="s">
        <v>1455</v>
      </c>
      <c r="N227" s="42" t="s">
        <v>1456</v>
      </c>
      <c r="O227" s="42" t="s">
        <v>1457</v>
      </c>
      <c r="P227" s="42" t="s">
        <v>1458</v>
      </c>
      <c r="Q227" s="43">
        <v>518690</v>
      </c>
      <c r="R227" s="42" t="s">
        <v>366</v>
      </c>
      <c r="S227" s="42" t="s">
        <v>1074</v>
      </c>
      <c r="T227" s="42" t="s">
        <v>153</v>
      </c>
      <c r="U227" s="42" t="s">
        <v>109</v>
      </c>
      <c r="V227" s="46" t="str">
        <f t="shared" si="29"/>
        <v>19</v>
      </c>
      <c r="W227" s="46" t="str">
        <f t="shared" si="1"/>
        <v>5</v>
      </c>
      <c r="X227" s="46" t="str">
        <f t="shared" si="2"/>
        <v>568667842195</v>
      </c>
      <c r="Y227" s="48">
        <f t="shared" si="3"/>
        <v>518690</v>
      </c>
      <c r="Z227" s="46" t="str">
        <f t="shared" si="4"/>
        <v>AC/018P-0349969</v>
      </c>
      <c r="AA227" s="50" t="str">
        <f>VLOOKUP(X227,TDTP!$AH$5:$AN$1422,7,0)</f>
        <v>0983109458</v>
      </c>
      <c r="AB227" s="40" t="str">
        <f t="shared" si="5"/>
        <v>BVNT da nhan duoc 518690d tien phi bao hiem cua QK. Cam on QK da tin tuong va dong hanh cung BVNT trong suot thoi gian qua.</v>
      </c>
    </row>
    <row r="228" spans="1:28" ht="12.75" customHeight="1">
      <c r="A228" s="41">
        <v>220</v>
      </c>
      <c r="B228" s="42" t="s">
        <v>82</v>
      </c>
      <c r="C228" s="42" t="s">
        <v>84</v>
      </c>
      <c r="D228" s="42" t="s">
        <v>86</v>
      </c>
      <c r="E228" s="42" t="s">
        <v>165</v>
      </c>
      <c r="F228" s="42" t="s">
        <v>166</v>
      </c>
      <c r="G228" s="42" t="s">
        <v>82</v>
      </c>
      <c r="H228" s="42" t="s">
        <v>84</v>
      </c>
      <c r="I228" s="42" t="s">
        <v>86</v>
      </c>
      <c r="J228" s="42" t="s">
        <v>165</v>
      </c>
      <c r="K228" s="42" t="s">
        <v>166</v>
      </c>
      <c r="L228" s="42" t="s">
        <v>102</v>
      </c>
      <c r="M228" s="42" t="s">
        <v>1459</v>
      </c>
      <c r="N228" s="42" t="s">
        <v>1460</v>
      </c>
      <c r="O228" s="42" t="s">
        <v>1461</v>
      </c>
      <c r="P228" s="42" t="s">
        <v>1462</v>
      </c>
      <c r="Q228" s="43">
        <v>500000</v>
      </c>
      <c r="R228" s="42" t="s">
        <v>366</v>
      </c>
      <c r="S228" s="42" t="s">
        <v>1074</v>
      </c>
      <c r="T228" s="42" t="s">
        <v>153</v>
      </c>
      <c r="U228" s="42" t="s">
        <v>109</v>
      </c>
      <c r="V228" s="46" t="str">
        <f t="shared" si="29"/>
        <v>19</v>
      </c>
      <c r="W228" s="46" t="str">
        <f t="shared" si="1"/>
        <v>5</v>
      </c>
      <c r="X228" s="46" t="str">
        <f t="shared" si="2"/>
        <v>569012039195</v>
      </c>
      <c r="Y228" s="48">
        <f t="shared" si="3"/>
        <v>500000</v>
      </c>
      <c r="Z228" s="46" t="str">
        <f t="shared" si="4"/>
        <v>AC/018P-0349970</v>
      </c>
      <c r="AA228" s="50" t="str">
        <f>VLOOKUP(X228,TDTP!$AH$5:$AN$1422,7,0)</f>
        <v>01674270035</v>
      </c>
      <c r="AB228" s="40" t="str">
        <f t="shared" si="5"/>
        <v>BVNT da nhan duoc 500000d tien phi bao hiem cua QK. Cam on QK da tin tuong va dong hanh cung BVNT trong suot thoi gian qua.</v>
      </c>
    </row>
    <row r="229" spans="1:28" ht="12.75" customHeight="1">
      <c r="A229" s="41">
        <v>221</v>
      </c>
      <c r="B229" s="42" t="s">
        <v>82</v>
      </c>
      <c r="C229" s="42" t="s">
        <v>84</v>
      </c>
      <c r="D229" s="42" t="s">
        <v>86</v>
      </c>
      <c r="E229" s="42" t="s">
        <v>165</v>
      </c>
      <c r="F229" s="42" t="s">
        <v>166</v>
      </c>
      <c r="G229" s="42" t="s">
        <v>82</v>
      </c>
      <c r="H229" s="42" t="s">
        <v>84</v>
      </c>
      <c r="I229" s="42" t="s">
        <v>86</v>
      </c>
      <c r="J229" s="42" t="s">
        <v>165</v>
      </c>
      <c r="K229" s="42" t="s">
        <v>166</v>
      </c>
      <c r="L229" s="42" t="s">
        <v>102</v>
      </c>
      <c r="M229" s="42" t="s">
        <v>1463</v>
      </c>
      <c r="N229" s="42" t="s">
        <v>1464</v>
      </c>
      <c r="O229" s="42" t="s">
        <v>1465</v>
      </c>
      <c r="P229" s="42" t="s">
        <v>1466</v>
      </c>
      <c r="Q229" s="43">
        <v>1000000</v>
      </c>
      <c r="R229" s="42" t="s">
        <v>366</v>
      </c>
      <c r="S229" s="42" t="s">
        <v>1074</v>
      </c>
      <c r="T229" s="42" t="s">
        <v>153</v>
      </c>
      <c r="U229" s="42" t="s">
        <v>109</v>
      </c>
      <c r="V229" s="46" t="str">
        <f t="shared" si="29"/>
        <v>19</v>
      </c>
      <c r="W229" s="46" t="str">
        <f t="shared" si="1"/>
        <v>5</v>
      </c>
      <c r="X229" s="46" t="str">
        <f t="shared" si="2"/>
        <v>569013874195</v>
      </c>
      <c r="Y229" s="48">
        <f t="shared" si="3"/>
        <v>1000000</v>
      </c>
      <c r="Z229" s="46" t="str">
        <f t="shared" si="4"/>
        <v>AC/018P-0349971</v>
      </c>
      <c r="AA229" s="50" t="str">
        <f>VLOOKUP(X229,TDTP!$AH$5:$AN$1422,7,0)</f>
        <v>01638813345</v>
      </c>
      <c r="AB229" s="40" t="str">
        <f t="shared" si="5"/>
        <v>BVNT da nhan duoc 1000000d tien phi bao hiem cua QK. Cam on QK da tin tuong va dong hanh cung BVNT trong suot thoi gian qua.</v>
      </c>
    </row>
    <row r="230" spans="1:28" ht="12.75" customHeight="1">
      <c r="A230" s="41">
        <v>222</v>
      </c>
      <c r="B230" s="42" t="s">
        <v>82</v>
      </c>
      <c r="C230" s="42" t="s">
        <v>84</v>
      </c>
      <c r="D230" s="42" t="s">
        <v>86</v>
      </c>
      <c r="E230" s="42" t="s">
        <v>165</v>
      </c>
      <c r="F230" s="42" t="s">
        <v>166</v>
      </c>
      <c r="G230" s="42" t="s">
        <v>82</v>
      </c>
      <c r="H230" s="42" t="s">
        <v>84</v>
      </c>
      <c r="I230" s="42" t="s">
        <v>86</v>
      </c>
      <c r="J230" s="42" t="s">
        <v>165</v>
      </c>
      <c r="K230" s="42" t="s">
        <v>166</v>
      </c>
      <c r="L230" s="42" t="s">
        <v>102</v>
      </c>
      <c r="M230" s="42" t="s">
        <v>1468</v>
      </c>
      <c r="N230" s="42" t="s">
        <v>1469</v>
      </c>
      <c r="O230" s="42" t="s">
        <v>1470</v>
      </c>
      <c r="P230" s="42" t="s">
        <v>1471</v>
      </c>
      <c r="Q230" s="43">
        <v>132800</v>
      </c>
      <c r="R230" s="42" t="s">
        <v>245</v>
      </c>
      <c r="S230" s="42" t="s">
        <v>1472</v>
      </c>
      <c r="T230" s="42" t="s">
        <v>245</v>
      </c>
      <c r="U230" s="42" t="s">
        <v>109</v>
      </c>
      <c r="V230" s="46" t="str">
        <f t="shared" si="29"/>
        <v>20</v>
      </c>
      <c r="W230" s="46" t="str">
        <f t="shared" si="1"/>
        <v>5</v>
      </c>
      <c r="X230" s="46" t="str">
        <f t="shared" si="2"/>
        <v>02301800226330205</v>
      </c>
      <c r="Y230" s="48">
        <f t="shared" si="3"/>
        <v>132800</v>
      </c>
      <c r="Z230" s="46" t="str">
        <f t="shared" si="4"/>
        <v>AC/018P-0349972</v>
      </c>
      <c r="AA230" s="50" t="str">
        <f>VLOOKUP(X230,TDTP!$AH$5:$AN$1422,7,0)</f>
        <v/>
      </c>
      <c r="AB230" s="40" t="str">
        <f t="shared" si="5"/>
        <v>BVNT da nhan duoc 132800d tien phi bao hiem cua QK. Cam on QK da tin tuong va dong hanh cung BVNT trong suot thoi gian qua.</v>
      </c>
    </row>
    <row r="231" spans="1:28" ht="12.75" customHeight="1">
      <c r="A231" s="41">
        <v>223</v>
      </c>
      <c r="B231" s="42" t="s">
        <v>82</v>
      </c>
      <c r="C231" s="42" t="s">
        <v>84</v>
      </c>
      <c r="D231" s="42" t="s">
        <v>86</v>
      </c>
      <c r="E231" s="42" t="s">
        <v>165</v>
      </c>
      <c r="F231" s="42" t="s">
        <v>166</v>
      </c>
      <c r="G231" s="42" t="s">
        <v>82</v>
      </c>
      <c r="H231" s="42" t="s">
        <v>84</v>
      </c>
      <c r="I231" s="42" t="s">
        <v>86</v>
      </c>
      <c r="J231" s="42" t="s">
        <v>165</v>
      </c>
      <c r="K231" s="42" t="s">
        <v>166</v>
      </c>
      <c r="L231" s="42" t="s">
        <v>102</v>
      </c>
      <c r="M231" s="42" t="s">
        <v>1473</v>
      </c>
      <c r="N231" s="42" t="s">
        <v>1474</v>
      </c>
      <c r="O231" s="42" t="s">
        <v>1475</v>
      </c>
      <c r="P231" s="42" t="s">
        <v>1476</v>
      </c>
      <c r="Q231" s="43">
        <v>202900</v>
      </c>
      <c r="R231" s="42" t="s">
        <v>245</v>
      </c>
      <c r="S231" s="42" t="s">
        <v>134</v>
      </c>
      <c r="T231" s="42" t="s">
        <v>284</v>
      </c>
      <c r="U231" s="42" t="s">
        <v>109</v>
      </c>
      <c r="V231" s="46" t="str">
        <f t="shared" si="29"/>
        <v>20</v>
      </c>
      <c r="W231" s="46" t="str">
        <f t="shared" si="1"/>
        <v>5</v>
      </c>
      <c r="X231" s="46" t="str">
        <f t="shared" si="2"/>
        <v>03701800035717205</v>
      </c>
      <c r="Y231" s="48">
        <f t="shared" si="3"/>
        <v>202900</v>
      </c>
      <c r="Z231" s="46" t="str">
        <f t="shared" si="4"/>
        <v>AC/018P-0349973</v>
      </c>
      <c r="AA231" s="50" t="str">
        <f>VLOOKUP(X231,TDTP!$AH$5:$AN$1422,7,0)</f>
        <v/>
      </c>
      <c r="AB231" s="40" t="str">
        <f t="shared" si="5"/>
        <v>BVNT da nhan duoc 202900d tien phi bao hiem cua QK. Cam on QK da tin tuong va dong hanh cung BVNT trong suot thoi gian qua.</v>
      </c>
    </row>
    <row r="232" spans="1:28" ht="12.75" customHeight="1">
      <c r="A232" s="41">
        <v>224</v>
      </c>
      <c r="B232" s="42" t="s">
        <v>82</v>
      </c>
      <c r="C232" s="42" t="s">
        <v>84</v>
      </c>
      <c r="D232" s="42" t="s">
        <v>86</v>
      </c>
      <c r="E232" s="42" t="s">
        <v>165</v>
      </c>
      <c r="F232" s="42" t="s">
        <v>166</v>
      </c>
      <c r="G232" s="42" t="s">
        <v>82</v>
      </c>
      <c r="H232" s="42" t="s">
        <v>84</v>
      </c>
      <c r="I232" s="42" t="s">
        <v>86</v>
      </c>
      <c r="J232" s="42" t="s">
        <v>165</v>
      </c>
      <c r="K232" s="42" t="s">
        <v>166</v>
      </c>
      <c r="L232" s="42" t="s">
        <v>102</v>
      </c>
      <c r="M232" s="42" t="s">
        <v>1481</v>
      </c>
      <c r="N232" s="42" t="s">
        <v>1482</v>
      </c>
      <c r="O232" s="42" t="s">
        <v>1483</v>
      </c>
      <c r="P232" s="42" t="s">
        <v>1484</v>
      </c>
      <c r="Q232" s="43">
        <v>185000</v>
      </c>
      <c r="R232" s="42" t="s">
        <v>245</v>
      </c>
      <c r="S232" s="42" t="s">
        <v>134</v>
      </c>
      <c r="T232" s="42" t="s">
        <v>359</v>
      </c>
      <c r="U232" s="42" t="s">
        <v>109</v>
      </c>
      <c r="V232" s="46" t="str">
        <f t="shared" si="29"/>
        <v>20</v>
      </c>
      <c r="W232" s="46" t="str">
        <f t="shared" si="1"/>
        <v>5</v>
      </c>
      <c r="X232" s="46" t="str">
        <f t="shared" si="2"/>
        <v>05701800005336205</v>
      </c>
      <c r="Y232" s="48">
        <f t="shared" si="3"/>
        <v>185000</v>
      </c>
      <c r="Z232" s="46" t="str">
        <f t="shared" si="4"/>
        <v>AC/018P-0349974</v>
      </c>
      <c r="AA232" s="50" t="str">
        <f>VLOOKUP(X232,TDTP!$AH$5:$AN$1422,7,0)</f>
        <v/>
      </c>
      <c r="AB232" s="40" t="str">
        <f t="shared" si="5"/>
        <v>BVNT da nhan duoc 185000d tien phi bao hiem cua QK. Cam on QK da tin tuong va dong hanh cung BVNT trong suot thoi gian qua.</v>
      </c>
    </row>
    <row r="233" spans="1:28" ht="12.75" customHeight="1">
      <c r="A233" s="41">
        <v>225</v>
      </c>
      <c r="B233" s="42" t="s">
        <v>82</v>
      </c>
      <c r="C233" s="42" t="s">
        <v>84</v>
      </c>
      <c r="D233" s="42" t="s">
        <v>86</v>
      </c>
      <c r="E233" s="42" t="s">
        <v>165</v>
      </c>
      <c r="F233" s="42" t="s">
        <v>166</v>
      </c>
      <c r="G233" s="42" t="s">
        <v>82</v>
      </c>
      <c r="H233" s="42" t="s">
        <v>84</v>
      </c>
      <c r="I233" s="42" t="s">
        <v>86</v>
      </c>
      <c r="J233" s="42" t="s">
        <v>165</v>
      </c>
      <c r="K233" s="42" t="s">
        <v>166</v>
      </c>
      <c r="L233" s="42" t="s">
        <v>102</v>
      </c>
      <c r="M233" s="42" t="s">
        <v>1486</v>
      </c>
      <c r="N233" s="42" t="s">
        <v>1488</v>
      </c>
      <c r="O233" s="42" t="s">
        <v>1489</v>
      </c>
      <c r="P233" s="42" t="s">
        <v>1491</v>
      </c>
      <c r="Q233" s="43">
        <v>1191700</v>
      </c>
      <c r="R233" s="42" t="s">
        <v>245</v>
      </c>
      <c r="S233" s="42" t="s">
        <v>134</v>
      </c>
      <c r="T233" s="42" t="s">
        <v>704</v>
      </c>
      <c r="U233" s="42" t="s">
        <v>109</v>
      </c>
      <c r="V233" s="46" t="str">
        <f t="shared" si="29"/>
        <v>20</v>
      </c>
      <c r="W233" s="46" t="str">
        <f t="shared" si="1"/>
        <v>5</v>
      </c>
      <c r="X233" s="46" t="str">
        <f t="shared" si="2"/>
        <v>08608700000089205</v>
      </c>
      <c r="Y233" s="48">
        <f t="shared" si="3"/>
        <v>1191700</v>
      </c>
      <c r="Z233" s="46" t="str">
        <f t="shared" si="4"/>
        <v>AC/018P-0349975</v>
      </c>
      <c r="AA233" s="50" t="str">
        <f>VLOOKUP(X233,TDTP!$AH$5:$AN$1422,7,0)</f>
        <v>0961025638</v>
      </c>
      <c r="AB233" s="40" t="str">
        <f t="shared" si="5"/>
        <v>BVNT da nhan duoc 1191700d tien phi bao hiem cua QK. Cam on QK da tin tuong va dong hanh cung BVNT trong suot thoi gian qua.</v>
      </c>
    </row>
    <row r="234" spans="1:28" ht="12.75" customHeight="1">
      <c r="A234" s="41">
        <v>226</v>
      </c>
      <c r="B234" s="42" t="s">
        <v>82</v>
      </c>
      <c r="C234" s="42" t="s">
        <v>84</v>
      </c>
      <c r="D234" s="42" t="s">
        <v>86</v>
      </c>
      <c r="E234" s="42" t="s">
        <v>165</v>
      </c>
      <c r="F234" s="42" t="s">
        <v>166</v>
      </c>
      <c r="G234" s="42" t="s">
        <v>82</v>
      </c>
      <c r="H234" s="42" t="s">
        <v>84</v>
      </c>
      <c r="I234" s="42" t="s">
        <v>86</v>
      </c>
      <c r="J234" s="42" t="s">
        <v>165</v>
      </c>
      <c r="K234" s="42" t="s">
        <v>166</v>
      </c>
      <c r="L234" s="42" t="s">
        <v>102</v>
      </c>
      <c r="M234" s="42" t="s">
        <v>1493</v>
      </c>
      <c r="N234" s="42" t="s">
        <v>1494</v>
      </c>
      <c r="O234" s="42" t="s">
        <v>1495</v>
      </c>
      <c r="P234" s="42" t="s">
        <v>1496</v>
      </c>
      <c r="Q234" s="43">
        <v>1000000</v>
      </c>
      <c r="R234" s="42" t="s">
        <v>245</v>
      </c>
      <c r="S234" s="42" t="s">
        <v>1472</v>
      </c>
      <c r="T234" s="42" t="s">
        <v>135</v>
      </c>
      <c r="U234" s="42" t="s">
        <v>109</v>
      </c>
      <c r="V234" s="46" t="str">
        <f t="shared" si="29"/>
        <v>20</v>
      </c>
      <c r="W234" s="46" t="str">
        <f t="shared" si="1"/>
        <v>5</v>
      </c>
      <c r="X234" s="46" t="str">
        <f t="shared" si="2"/>
        <v>568635120205</v>
      </c>
      <c r="Y234" s="48">
        <f t="shared" si="3"/>
        <v>1000000</v>
      </c>
      <c r="Z234" s="46" t="str">
        <f t="shared" si="4"/>
        <v>AC/018P-0349976</v>
      </c>
      <c r="AA234" s="50" t="str">
        <f>VLOOKUP(X234,TDTP!$AH$5:$AN$1422,7,0)</f>
        <v>01673132858</v>
      </c>
      <c r="AB234" s="40" t="str">
        <f t="shared" si="5"/>
        <v>BVNT da nhan duoc 1000000d tien phi bao hiem cua QK. Cam on QK da tin tuong va dong hanh cung BVNT trong suot thoi gian qua.</v>
      </c>
    </row>
    <row r="235" spans="1:28" ht="12.75" customHeight="1">
      <c r="A235" s="41">
        <v>227</v>
      </c>
      <c r="B235" s="42" t="s">
        <v>82</v>
      </c>
      <c r="C235" s="42" t="s">
        <v>84</v>
      </c>
      <c r="D235" s="42" t="s">
        <v>86</v>
      </c>
      <c r="E235" s="42" t="s">
        <v>165</v>
      </c>
      <c r="F235" s="42" t="s">
        <v>166</v>
      </c>
      <c r="G235" s="42" t="s">
        <v>82</v>
      </c>
      <c r="H235" s="42" t="s">
        <v>84</v>
      </c>
      <c r="I235" s="42" t="s">
        <v>86</v>
      </c>
      <c r="J235" s="42" t="s">
        <v>165</v>
      </c>
      <c r="K235" s="42" t="s">
        <v>166</v>
      </c>
      <c r="L235" s="42" t="s">
        <v>102</v>
      </c>
      <c r="M235" s="42" t="s">
        <v>1502</v>
      </c>
      <c r="N235" s="42" t="s">
        <v>1503</v>
      </c>
      <c r="O235" s="42" t="s">
        <v>1504</v>
      </c>
      <c r="P235" s="42" t="s">
        <v>1505</v>
      </c>
      <c r="Q235" s="43">
        <v>503200</v>
      </c>
      <c r="R235" s="42" t="s">
        <v>245</v>
      </c>
      <c r="S235" s="42" t="s">
        <v>134</v>
      </c>
      <c r="T235" s="42" t="s">
        <v>263</v>
      </c>
      <c r="U235" s="42" t="s">
        <v>109</v>
      </c>
      <c r="V235" s="46" t="str">
        <f t="shared" si="29"/>
        <v>20</v>
      </c>
      <c r="W235" s="46" t="str">
        <f t="shared" si="1"/>
        <v>5</v>
      </c>
      <c r="X235" s="46" t="str">
        <f t="shared" si="2"/>
        <v>568988970205</v>
      </c>
      <c r="Y235" s="48">
        <f t="shared" si="3"/>
        <v>503200</v>
      </c>
      <c r="Z235" s="46" t="str">
        <f t="shared" si="4"/>
        <v>AC/018P-0349978</v>
      </c>
      <c r="AA235" s="50" t="str">
        <f>VLOOKUP(X235,TDTP!$AH$5:$AN$1422,7,0)</f>
        <v>01659786112</v>
      </c>
      <c r="AB235" s="40" t="str">
        <f t="shared" si="5"/>
        <v>BVNT da nhan duoc 503200d tien phi bao hiem cua QK. Cam on QK da tin tuong va dong hanh cung BVNT trong suot thoi gian qua.</v>
      </c>
    </row>
    <row r="236" spans="1:28" ht="12.75" customHeight="1">
      <c r="A236" s="41">
        <v>228</v>
      </c>
      <c r="B236" s="42" t="s">
        <v>82</v>
      </c>
      <c r="C236" s="42" t="s">
        <v>84</v>
      </c>
      <c r="D236" s="42" t="s">
        <v>86</v>
      </c>
      <c r="E236" s="42" t="s">
        <v>165</v>
      </c>
      <c r="F236" s="42" t="s">
        <v>166</v>
      </c>
      <c r="G236" s="42" t="s">
        <v>82</v>
      </c>
      <c r="H236" s="42" t="s">
        <v>84</v>
      </c>
      <c r="I236" s="42" t="s">
        <v>86</v>
      </c>
      <c r="J236" s="42" t="s">
        <v>165</v>
      </c>
      <c r="K236" s="42" t="s">
        <v>166</v>
      </c>
      <c r="L236" s="42" t="s">
        <v>102</v>
      </c>
      <c r="M236" s="42" t="s">
        <v>1506</v>
      </c>
      <c r="N236" s="42" t="s">
        <v>1507</v>
      </c>
      <c r="O236" s="42" t="s">
        <v>1508</v>
      </c>
      <c r="P236" s="42" t="s">
        <v>1453</v>
      </c>
      <c r="Q236" s="43">
        <v>1027183</v>
      </c>
      <c r="R236" s="42" t="s">
        <v>245</v>
      </c>
      <c r="S236" s="42" t="s">
        <v>134</v>
      </c>
      <c r="T236" s="42" t="s">
        <v>433</v>
      </c>
      <c r="U236" s="42" t="s">
        <v>109</v>
      </c>
      <c r="V236" s="46" t="str">
        <f t="shared" si="29"/>
        <v>20</v>
      </c>
      <c r="W236" s="46" t="str">
        <f t="shared" si="1"/>
        <v>5</v>
      </c>
      <c r="X236" s="46" t="str">
        <f t="shared" si="2"/>
        <v>569261555205</v>
      </c>
      <c r="Y236" s="48">
        <f t="shared" si="3"/>
        <v>1027183</v>
      </c>
      <c r="Z236" s="46" t="str">
        <f t="shared" si="4"/>
        <v>AC/018P-0349979</v>
      </c>
      <c r="AA236" s="50" t="str">
        <f>VLOOKUP(X236,TDTP!$AH$5:$AN$1422,7,0)</f>
        <v>0983531496</v>
      </c>
      <c r="AB236" s="40" t="str">
        <f t="shared" si="5"/>
        <v>BVNT da nhan duoc 1027183d tien phi bao hiem cua QK. Cam on QK da tin tuong va dong hanh cung BVNT trong suot thoi gian qua.</v>
      </c>
    </row>
    <row r="237" spans="1:28" ht="12.75" customHeight="1">
      <c r="A237" s="41">
        <v>229</v>
      </c>
      <c r="B237" s="42" t="s">
        <v>82</v>
      </c>
      <c r="C237" s="42" t="s">
        <v>84</v>
      </c>
      <c r="D237" s="42" t="s">
        <v>86</v>
      </c>
      <c r="E237" s="42" t="s">
        <v>165</v>
      </c>
      <c r="F237" s="42" t="s">
        <v>166</v>
      </c>
      <c r="G237" s="42" t="s">
        <v>82</v>
      </c>
      <c r="H237" s="42" t="s">
        <v>84</v>
      </c>
      <c r="I237" s="42" t="s">
        <v>86</v>
      </c>
      <c r="J237" s="42" t="s">
        <v>165</v>
      </c>
      <c r="K237" s="42" t="s">
        <v>166</v>
      </c>
      <c r="L237" s="42" t="s">
        <v>102</v>
      </c>
      <c r="M237" s="42" t="s">
        <v>1512</v>
      </c>
      <c r="N237" s="42" t="s">
        <v>1513</v>
      </c>
      <c r="O237" s="42" t="s">
        <v>1514</v>
      </c>
      <c r="P237" s="42" t="s">
        <v>88</v>
      </c>
      <c r="Q237" s="43">
        <v>1019785</v>
      </c>
      <c r="R237" s="42" t="s">
        <v>245</v>
      </c>
      <c r="S237" s="42" t="s">
        <v>134</v>
      </c>
      <c r="T237" s="42" t="s">
        <v>245</v>
      </c>
      <c r="U237" s="42" t="s">
        <v>109</v>
      </c>
      <c r="V237" s="46" t="str">
        <f t="shared" si="29"/>
        <v>20</v>
      </c>
      <c r="W237" s="46" t="str">
        <f t="shared" si="1"/>
        <v>5</v>
      </c>
      <c r="X237" s="46" t="str">
        <f t="shared" si="2"/>
        <v>569262588205</v>
      </c>
      <c r="Y237" s="48">
        <f t="shared" si="3"/>
        <v>1019785</v>
      </c>
      <c r="Z237" s="46" t="str">
        <f t="shared" si="4"/>
        <v>AC/018P-0349980</v>
      </c>
      <c r="AA237" s="50" t="str">
        <f>VLOOKUP(X237,TDTP!$AH$5:$AN$1422,7,0)</f>
        <v>03497163380378505281</v>
      </c>
      <c r="AB237" s="40" t="str">
        <f t="shared" si="5"/>
        <v>BVNT da nhan duoc 1019785d tien phi bao hiem cua QK. Cam on QK da tin tuong va dong hanh cung BVNT trong suot thoi gian qua.</v>
      </c>
    </row>
    <row r="238" spans="1:28" ht="12.75" customHeight="1">
      <c r="A238" s="41">
        <v>230</v>
      </c>
      <c r="B238" s="42" t="s">
        <v>82</v>
      </c>
      <c r="C238" s="42" t="s">
        <v>84</v>
      </c>
      <c r="D238" s="42" t="s">
        <v>86</v>
      </c>
      <c r="E238" s="42" t="s">
        <v>165</v>
      </c>
      <c r="F238" s="42" t="s">
        <v>166</v>
      </c>
      <c r="G238" s="42" t="s">
        <v>82</v>
      </c>
      <c r="H238" s="42" t="s">
        <v>84</v>
      </c>
      <c r="I238" s="42" t="s">
        <v>86</v>
      </c>
      <c r="J238" s="42" t="s">
        <v>165</v>
      </c>
      <c r="K238" s="42" t="s">
        <v>166</v>
      </c>
      <c r="L238" s="42" t="s">
        <v>102</v>
      </c>
      <c r="M238" s="42" t="s">
        <v>1515</v>
      </c>
      <c r="N238" s="42" t="s">
        <v>1516</v>
      </c>
      <c r="O238" s="42" t="s">
        <v>1517</v>
      </c>
      <c r="P238" s="42" t="s">
        <v>1518</v>
      </c>
      <c r="Q238" s="43">
        <v>1000000</v>
      </c>
      <c r="R238" s="42" t="s">
        <v>245</v>
      </c>
      <c r="S238" s="42" t="s">
        <v>134</v>
      </c>
      <c r="T238" s="42" t="s">
        <v>433</v>
      </c>
      <c r="U238" s="42" t="s">
        <v>109</v>
      </c>
      <c r="V238" s="46" t="str">
        <f t="shared" si="29"/>
        <v>20</v>
      </c>
      <c r="W238" s="46" t="str">
        <f t="shared" si="1"/>
        <v>5</v>
      </c>
      <c r="X238" s="46" t="str">
        <f t="shared" si="2"/>
        <v>569262621205</v>
      </c>
      <c r="Y238" s="48">
        <f t="shared" si="3"/>
        <v>1000000</v>
      </c>
      <c r="Z238" s="46" t="str">
        <f t="shared" si="4"/>
        <v>AC/018P-0349981</v>
      </c>
      <c r="AA238" s="50" t="str">
        <f>VLOOKUP(X238,TDTP!$AH$5:$AN$1422,7,0)</f>
        <v>09473187060988119991</v>
      </c>
      <c r="AB238" s="40" t="str">
        <f t="shared" si="5"/>
        <v>BVNT da nhan duoc 1000000d tien phi bao hiem cua QK. Cam on QK da tin tuong va dong hanh cung BVNT trong suot thoi gian qua.</v>
      </c>
    </row>
    <row r="239" spans="1:28" ht="12.75" customHeight="1">
      <c r="A239" s="41">
        <v>231</v>
      </c>
      <c r="B239" s="42" t="s">
        <v>82</v>
      </c>
      <c r="C239" s="42" t="s">
        <v>84</v>
      </c>
      <c r="D239" s="42" t="s">
        <v>86</v>
      </c>
      <c r="E239" s="42" t="s">
        <v>165</v>
      </c>
      <c r="F239" s="42" t="s">
        <v>166</v>
      </c>
      <c r="G239" s="42" t="s">
        <v>82</v>
      </c>
      <c r="H239" s="42" t="s">
        <v>84</v>
      </c>
      <c r="I239" s="42" t="s">
        <v>86</v>
      </c>
      <c r="J239" s="42" t="s">
        <v>165</v>
      </c>
      <c r="K239" s="42" t="s">
        <v>166</v>
      </c>
      <c r="L239" s="42" t="s">
        <v>102</v>
      </c>
      <c r="M239" s="42" t="s">
        <v>1523</v>
      </c>
      <c r="N239" s="42" t="s">
        <v>1524</v>
      </c>
      <c r="O239" s="42" t="s">
        <v>1525</v>
      </c>
      <c r="P239" s="42" t="s">
        <v>201</v>
      </c>
      <c r="Q239" s="43">
        <v>2050000</v>
      </c>
      <c r="R239" s="42" t="s">
        <v>245</v>
      </c>
      <c r="S239" s="42" t="s">
        <v>134</v>
      </c>
      <c r="T239" s="42" t="s">
        <v>245</v>
      </c>
      <c r="U239" s="42" t="s">
        <v>109</v>
      </c>
      <c r="V239" s="46" t="str">
        <f t="shared" si="29"/>
        <v>20</v>
      </c>
      <c r="W239" s="46" t="str">
        <f t="shared" si="1"/>
        <v>5</v>
      </c>
      <c r="X239" s="46" t="str">
        <f t="shared" si="2"/>
        <v>569262639205</v>
      </c>
      <c r="Y239" s="48">
        <f t="shared" si="3"/>
        <v>2050000</v>
      </c>
      <c r="Z239" s="46" t="str">
        <f t="shared" si="4"/>
        <v>AC/018P-0349982</v>
      </c>
      <c r="AA239" s="50" t="str">
        <f>VLOOKUP(X239,TDTP!$AH$5:$AN$1422,7,0)</f>
        <v>01655772500</v>
      </c>
      <c r="AB239" s="40" t="str">
        <f t="shared" si="5"/>
        <v>BVNT da nhan duoc 2050000d tien phi bao hiem cua QK. Cam on QK da tin tuong va dong hanh cung BVNT trong suot thoi gian qua.</v>
      </c>
    </row>
    <row r="240" spans="1:28" ht="12.75" customHeight="1">
      <c r="A240" s="41">
        <v>232</v>
      </c>
      <c r="B240" s="42" t="s">
        <v>82</v>
      </c>
      <c r="C240" s="42" t="s">
        <v>84</v>
      </c>
      <c r="D240" s="42" t="s">
        <v>86</v>
      </c>
      <c r="E240" s="42" t="s">
        <v>165</v>
      </c>
      <c r="F240" s="42" t="s">
        <v>166</v>
      </c>
      <c r="G240" s="42" t="s">
        <v>82</v>
      </c>
      <c r="H240" s="42" t="s">
        <v>84</v>
      </c>
      <c r="I240" s="42" t="s">
        <v>86</v>
      </c>
      <c r="J240" s="42" t="s">
        <v>165</v>
      </c>
      <c r="K240" s="42" t="s">
        <v>166</v>
      </c>
      <c r="L240" s="42" t="s">
        <v>102</v>
      </c>
      <c r="M240" s="42" t="s">
        <v>586</v>
      </c>
      <c r="N240" s="42" t="s">
        <v>1526</v>
      </c>
      <c r="O240" s="42" t="s">
        <v>581</v>
      </c>
      <c r="P240" s="42" t="s">
        <v>582</v>
      </c>
      <c r="Q240" s="43">
        <v>29600</v>
      </c>
      <c r="R240" s="42" t="s">
        <v>704</v>
      </c>
      <c r="S240" s="42" t="s">
        <v>1527</v>
      </c>
      <c r="T240" s="42" t="s">
        <v>153</v>
      </c>
      <c r="U240" s="42" t="s">
        <v>109</v>
      </c>
      <c r="V240" s="46" t="str">
        <f t="shared" si="29"/>
        <v>21</v>
      </c>
      <c r="W240" s="46" t="str">
        <f t="shared" si="1"/>
        <v>5</v>
      </c>
      <c r="X240" s="46" t="str">
        <f t="shared" si="2"/>
        <v>02401800008216215</v>
      </c>
      <c r="Y240" s="48">
        <f t="shared" si="3"/>
        <v>29600</v>
      </c>
      <c r="Z240" s="46" t="str">
        <f t="shared" si="4"/>
        <v>AC/018P-0349983</v>
      </c>
      <c r="AA240" s="50" t="str">
        <f>VLOOKUP(X240,TDTP!$AH$5:$AN$1422,7,0)</f>
        <v>0968209890</v>
      </c>
      <c r="AB240" s="40" t="str">
        <f t="shared" si="5"/>
        <v>BVNT da nhan duoc 29600d tien phi bao hiem cua QK. Cam on QK da tin tuong va dong hanh cung BVNT trong suot thoi gian qua.</v>
      </c>
    </row>
    <row r="241" spans="1:28" ht="12.75" customHeight="1">
      <c r="A241" s="41">
        <v>233</v>
      </c>
      <c r="B241" s="42" t="s">
        <v>82</v>
      </c>
      <c r="C241" s="42" t="s">
        <v>84</v>
      </c>
      <c r="D241" s="42" t="s">
        <v>86</v>
      </c>
      <c r="E241" s="42" t="s">
        <v>165</v>
      </c>
      <c r="F241" s="42" t="s">
        <v>166</v>
      </c>
      <c r="G241" s="42" t="s">
        <v>82</v>
      </c>
      <c r="H241" s="42" t="s">
        <v>84</v>
      </c>
      <c r="I241" s="42" t="s">
        <v>86</v>
      </c>
      <c r="J241" s="42" t="s">
        <v>165</v>
      </c>
      <c r="K241" s="42" t="s">
        <v>166</v>
      </c>
      <c r="L241" s="42" t="s">
        <v>102</v>
      </c>
      <c r="M241" s="42" t="s">
        <v>1529</v>
      </c>
      <c r="N241" s="42" t="s">
        <v>1530</v>
      </c>
      <c r="O241" s="42" t="s">
        <v>1531</v>
      </c>
      <c r="P241" s="42" t="s">
        <v>1316</v>
      </c>
      <c r="Q241" s="43">
        <v>519879</v>
      </c>
      <c r="R241" s="42" t="s">
        <v>704</v>
      </c>
      <c r="S241" s="42" t="s">
        <v>1527</v>
      </c>
      <c r="T241" s="42" t="s">
        <v>471</v>
      </c>
      <c r="U241" s="42" t="s">
        <v>109</v>
      </c>
      <c r="V241" s="46" t="str">
        <f t="shared" si="29"/>
        <v>21</v>
      </c>
      <c r="W241" s="46" t="str">
        <f t="shared" si="1"/>
        <v>5</v>
      </c>
      <c r="X241" s="46" t="str">
        <f t="shared" si="2"/>
        <v>568810939215</v>
      </c>
      <c r="Y241" s="48">
        <f t="shared" si="3"/>
        <v>519879</v>
      </c>
      <c r="Z241" s="46" t="str">
        <f t="shared" si="4"/>
        <v>AC/018P-0349984</v>
      </c>
      <c r="AA241" s="50" t="str">
        <f>VLOOKUP(X241,TDTP!$AH$5:$AN$1422,7,0)</f>
        <v>0968038787</v>
      </c>
      <c r="AB241" s="40" t="str">
        <f t="shared" si="5"/>
        <v>BVNT da nhan duoc 519879d tien phi bao hiem cua QK. Cam on QK da tin tuong va dong hanh cung BVNT trong suot thoi gian qua.</v>
      </c>
    </row>
    <row r="242" spans="1:28" ht="12.75" customHeight="1">
      <c r="A242" s="41">
        <v>234</v>
      </c>
      <c r="B242" s="42" t="s">
        <v>82</v>
      </c>
      <c r="C242" s="42" t="s">
        <v>84</v>
      </c>
      <c r="D242" s="42" t="s">
        <v>86</v>
      </c>
      <c r="E242" s="42" t="s">
        <v>165</v>
      </c>
      <c r="F242" s="42" t="s">
        <v>166</v>
      </c>
      <c r="G242" s="42" t="s">
        <v>82</v>
      </c>
      <c r="H242" s="42" t="s">
        <v>84</v>
      </c>
      <c r="I242" s="42" t="s">
        <v>86</v>
      </c>
      <c r="J242" s="42" t="s">
        <v>165</v>
      </c>
      <c r="K242" s="42" t="s">
        <v>166</v>
      </c>
      <c r="L242" s="42" t="s">
        <v>102</v>
      </c>
      <c r="M242" s="42" t="s">
        <v>1532</v>
      </c>
      <c r="N242" s="42" t="s">
        <v>1533</v>
      </c>
      <c r="O242" s="42" t="s">
        <v>1534</v>
      </c>
      <c r="P242" s="42" t="s">
        <v>1535</v>
      </c>
      <c r="Q242" s="43">
        <v>500000</v>
      </c>
      <c r="R242" s="42" t="s">
        <v>704</v>
      </c>
      <c r="S242" s="42" t="s">
        <v>1527</v>
      </c>
      <c r="T242" s="42" t="s">
        <v>471</v>
      </c>
      <c r="U242" s="42" t="s">
        <v>109</v>
      </c>
      <c r="V242" s="46" t="str">
        <f t="shared" si="29"/>
        <v>21</v>
      </c>
      <c r="W242" s="46" t="str">
        <f t="shared" si="1"/>
        <v>5</v>
      </c>
      <c r="X242" s="46" t="str">
        <f t="shared" si="2"/>
        <v>568870862215</v>
      </c>
      <c r="Y242" s="48">
        <f t="shared" si="3"/>
        <v>500000</v>
      </c>
      <c r="Z242" s="46" t="str">
        <f t="shared" si="4"/>
        <v>AC/018P-0349985</v>
      </c>
      <c r="AA242" s="50" t="str">
        <f>VLOOKUP(X242,TDTP!$AH$5:$AN$1422,7,0)</f>
        <v>01694394699</v>
      </c>
      <c r="AB242" s="40" t="str">
        <f t="shared" si="5"/>
        <v>BVNT da nhan duoc 500000d tien phi bao hiem cua QK. Cam on QK da tin tuong va dong hanh cung BVNT trong suot thoi gian qua.</v>
      </c>
    </row>
    <row r="243" spans="1:28" ht="12.75" customHeight="1">
      <c r="A243" s="41">
        <v>235</v>
      </c>
      <c r="B243" s="42" t="s">
        <v>82</v>
      </c>
      <c r="C243" s="42" t="s">
        <v>84</v>
      </c>
      <c r="D243" s="42" t="s">
        <v>86</v>
      </c>
      <c r="E243" s="42" t="s">
        <v>165</v>
      </c>
      <c r="F243" s="42" t="s">
        <v>166</v>
      </c>
      <c r="G243" s="42" t="s">
        <v>82</v>
      </c>
      <c r="H243" s="42" t="s">
        <v>84</v>
      </c>
      <c r="I243" s="42" t="s">
        <v>86</v>
      </c>
      <c r="J243" s="42" t="s">
        <v>165</v>
      </c>
      <c r="K243" s="42" t="s">
        <v>166</v>
      </c>
      <c r="L243" s="42" t="s">
        <v>102</v>
      </c>
      <c r="M243" s="42" t="s">
        <v>1538</v>
      </c>
      <c r="N243" s="42" t="s">
        <v>1539</v>
      </c>
      <c r="O243" s="42" t="s">
        <v>1540</v>
      </c>
      <c r="P243" s="42" t="s">
        <v>1541</v>
      </c>
      <c r="Q243" s="43">
        <v>520545</v>
      </c>
      <c r="R243" s="42" t="s">
        <v>704</v>
      </c>
      <c r="S243" s="42" t="s">
        <v>1527</v>
      </c>
      <c r="T243" s="42" t="s">
        <v>471</v>
      </c>
      <c r="U243" s="42" t="s">
        <v>109</v>
      </c>
      <c r="V243" s="46" t="str">
        <f t="shared" si="29"/>
        <v>21</v>
      </c>
      <c r="W243" s="46" t="str">
        <f t="shared" si="1"/>
        <v>5</v>
      </c>
      <c r="X243" s="46" t="str">
        <f t="shared" si="2"/>
        <v>568872241215</v>
      </c>
      <c r="Y243" s="48">
        <f t="shared" si="3"/>
        <v>520545</v>
      </c>
      <c r="Z243" s="46" t="str">
        <f t="shared" si="4"/>
        <v>AC/018P-0349986</v>
      </c>
      <c r="AA243" s="50" t="str">
        <f>VLOOKUP(X243,TDTP!$AH$5:$AN$1422,7,0)</f>
        <v/>
      </c>
      <c r="AB243" s="40" t="str">
        <f t="shared" si="5"/>
        <v>BVNT da nhan duoc 520545d tien phi bao hiem cua QK. Cam on QK da tin tuong va dong hanh cung BVNT trong suot thoi gian qua.</v>
      </c>
    </row>
    <row r="244" spans="1:28" ht="12.75" customHeight="1">
      <c r="A244" s="41">
        <v>236</v>
      </c>
      <c r="B244" s="42" t="s">
        <v>82</v>
      </c>
      <c r="C244" s="42" t="s">
        <v>84</v>
      </c>
      <c r="D244" s="42" t="s">
        <v>86</v>
      </c>
      <c r="E244" s="42" t="s">
        <v>165</v>
      </c>
      <c r="F244" s="42" t="s">
        <v>166</v>
      </c>
      <c r="G244" s="42" t="s">
        <v>82</v>
      </c>
      <c r="H244" s="42" t="s">
        <v>84</v>
      </c>
      <c r="I244" s="42" t="s">
        <v>86</v>
      </c>
      <c r="J244" s="42" t="s">
        <v>165</v>
      </c>
      <c r="K244" s="42" t="s">
        <v>166</v>
      </c>
      <c r="L244" s="42" t="s">
        <v>102</v>
      </c>
      <c r="M244" s="42" t="s">
        <v>1542</v>
      </c>
      <c r="N244" s="42" t="s">
        <v>1543</v>
      </c>
      <c r="O244" s="42" t="s">
        <v>1544</v>
      </c>
      <c r="P244" s="42" t="s">
        <v>1545</v>
      </c>
      <c r="Q244" s="43">
        <v>3000000</v>
      </c>
      <c r="R244" s="42" t="s">
        <v>704</v>
      </c>
      <c r="S244" s="42" t="s">
        <v>1546</v>
      </c>
      <c r="T244" s="42" t="s">
        <v>433</v>
      </c>
      <c r="U244" s="42" t="s">
        <v>109</v>
      </c>
      <c r="V244" s="46" t="str">
        <f t="shared" si="29"/>
        <v>21</v>
      </c>
      <c r="W244" s="46" t="str">
        <f t="shared" si="1"/>
        <v>5</v>
      </c>
      <c r="X244" s="46" t="str">
        <f t="shared" si="2"/>
        <v>569371791215</v>
      </c>
      <c r="Y244" s="48">
        <f t="shared" si="3"/>
        <v>3000000</v>
      </c>
      <c r="Z244" s="46" t="str">
        <f t="shared" si="4"/>
        <v>AC/018P-0349987</v>
      </c>
      <c r="AA244" s="50" t="str">
        <f>VLOOKUP(X244,TDTP!$AH$5:$AN$1422,7,0)</f>
        <v>03559907140355990714</v>
      </c>
      <c r="AB244" s="40" t="str">
        <f t="shared" si="5"/>
        <v>BVNT da nhan duoc 3000000d tien phi bao hiem cua QK. Cam on QK da tin tuong va dong hanh cung BVNT trong suot thoi gian qua.</v>
      </c>
    </row>
    <row r="245" spans="1:28" ht="12.75" customHeight="1">
      <c r="A245" s="41">
        <v>237</v>
      </c>
      <c r="B245" s="42" t="s">
        <v>82</v>
      </c>
      <c r="C245" s="42" t="s">
        <v>84</v>
      </c>
      <c r="D245" s="42" t="s">
        <v>86</v>
      </c>
      <c r="E245" s="42" t="s">
        <v>165</v>
      </c>
      <c r="F245" s="42" t="s">
        <v>166</v>
      </c>
      <c r="G245" s="42" t="s">
        <v>82</v>
      </c>
      <c r="H245" s="42" t="s">
        <v>84</v>
      </c>
      <c r="I245" s="42" t="s">
        <v>86</v>
      </c>
      <c r="J245" s="42" t="s">
        <v>165</v>
      </c>
      <c r="K245" s="42" t="s">
        <v>166</v>
      </c>
      <c r="L245" s="42" t="s">
        <v>102</v>
      </c>
      <c r="M245" s="42" t="s">
        <v>1549</v>
      </c>
      <c r="N245" s="42" t="s">
        <v>1550</v>
      </c>
      <c r="O245" s="42" t="s">
        <v>1551</v>
      </c>
      <c r="P245" s="42" t="s">
        <v>1552</v>
      </c>
      <c r="Q245" s="43">
        <v>127900</v>
      </c>
      <c r="R245" s="42" t="s">
        <v>135</v>
      </c>
      <c r="S245" s="42" t="s">
        <v>937</v>
      </c>
      <c r="T245" s="42" t="s">
        <v>359</v>
      </c>
      <c r="U245" s="42" t="s">
        <v>109</v>
      </c>
      <c r="V245" s="46" t="str">
        <f t="shared" si="29"/>
        <v>22</v>
      </c>
      <c r="W245" s="46" t="str">
        <f t="shared" si="1"/>
        <v>5</v>
      </c>
      <c r="X245" s="46" t="str">
        <f t="shared" si="2"/>
        <v>02301800222936225</v>
      </c>
      <c r="Y245" s="48">
        <f t="shared" si="3"/>
        <v>127900</v>
      </c>
      <c r="Z245" s="46" t="str">
        <f t="shared" si="4"/>
        <v>AC/018P-0349988</v>
      </c>
      <c r="AA245" s="50" t="str">
        <f>VLOOKUP(X245,TDTP!$AH$5:$AN$1422,7,0)</f>
        <v/>
      </c>
      <c r="AB245" s="40" t="str">
        <f t="shared" si="5"/>
        <v>BVNT da nhan duoc 127900d tien phi bao hiem cua QK. Cam on QK da tin tuong va dong hanh cung BVNT trong suot thoi gian qua.</v>
      </c>
    </row>
    <row r="246" spans="1:28" ht="12.75" customHeight="1">
      <c r="A246" s="41">
        <v>238</v>
      </c>
      <c r="B246" s="42" t="s">
        <v>82</v>
      </c>
      <c r="C246" s="42" t="s">
        <v>84</v>
      </c>
      <c r="D246" s="42" t="s">
        <v>86</v>
      </c>
      <c r="E246" s="42" t="s">
        <v>165</v>
      </c>
      <c r="F246" s="42" t="s">
        <v>166</v>
      </c>
      <c r="G246" s="42" t="s">
        <v>82</v>
      </c>
      <c r="H246" s="42" t="s">
        <v>84</v>
      </c>
      <c r="I246" s="42" t="s">
        <v>86</v>
      </c>
      <c r="J246" s="42" t="s">
        <v>165</v>
      </c>
      <c r="K246" s="42" t="s">
        <v>166</v>
      </c>
      <c r="L246" s="42" t="s">
        <v>102</v>
      </c>
      <c r="M246" s="42" t="s">
        <v>1555</v>
      </c>
      <c r="N246" s="42" t="s">
        <v>1556</v>
      </c>
      <c r="O246" s="42" t="s">
        <v>1557</v>
      </c>
      <c r="P246" s="42" t="s">
        <v>1558</v>
      </c>
      <c r="Q246" s="43">
        <v>202600</v>
      </c>
      <c r="R246" s="42" t="s">
        <v>135</v>
      </c>
      <c r="S246" s="42" t="s">
        <v>144</v>
      </c>
      <c r="T246" s="42" t="s">
        <v>245</v>
      </c>
      <c r="U246" s="42" t="s">
        <v>109</v>
      </c>
      <c r="V246" s="46" t="str">
        <f t="shared" si="29"/>
        <v>22</v>
      </c>
      <c r="W246" s="46" t="str">
        <f t="shared" si="1"/>
        <v>5</v>
      </c>
      <c r="X246" s="46" t="str">
        <f t="shared" si="2"/>
        <v>05701800001567225</v>
      </c>
      <c r="Y246" s="48">
        <f t="shared" si="3"/>
        <v>202600</v>
      </c>
      <c r="Z246" s="46" t="str">
        <f t="shared" si="4"/>
        <v>AC/018P-0349990</v>
      </c>
      <c r="AA246" s="50" t="str">
        <f>VLOOKUP(X246,TDTP!$AH$5:$AN$1422,7,0)</f>
        <v/>
      </c>
      <c r="AB246" s="40" t="str">
        <f t="shared" si="5"/>
        <v>BVNT da nhan duoc 202600d tien phi bao hiem cua QK. Cam on QK da tin tuong va dong hanh cung BVNT trong suot thoi gian qua.</v>
      </c>
    </row>
    <row r="247" spans="1:28" ht="12.75" customHeight="1">
      <c r="A247" s="41">
        <v>239</v>
      </c>
      <c r="B247" s="42" t="s">
        <v>82</v>
      </c>
      <c r="C247" s="42" t="s">
        <v>84</v>
      </c>
      <c r="D247" s="42" t="s">
        <v>86</v>
      </c>
      <c r="E247" s="42" t="s">
        <v>165</v>
      </c>
      <c r="F247" s="42" t="s">
        <v>166</v>
      </c>
      <c r="G247" s="42" t="s">
        <v>82</v>
      </c>
      <c r="H247" s="42" t="s">
        <v>84</v>
      </c>
      <c r="I247" s="42" t="s">
        <v>86</v>
      </c>
      <c r="J247" s="42" t="s">
        <v>165</v>
      </c>
      <c r="K247" s="42" t="s">
        <v>166</v>
      </c>
      <c r="L247" s="42" t="s">
        <v>102</v>
      </c>
      <c r="M247" s="42" t="s">
        <v>1559</v>
      </c>
      <c r="N247" s="42" t="s">
        <v>1560</v>
      </c>
      <c r="O247" s="42" t="s">
        <v>1561</v>
      </c>
      <c r="P247" s="42" t="s">
        <v>1562</v>
      </c>
      <c r="Q247" s="43">
        <v>201100</v>
      </c>
      <c r="R247" s="42" t="s">
        <v>135</v>
      </c>
      <c r="S247" s="42" t="s">
        <v>144</v>
      </c>
      <c r="T247" s="42" t="s">
        <v>135</v>
      </c>
      <c r="U247" s="42" t="s">
        <v>109</v>
      </c>
      <c r="V247" s="46" t="str">
        <f t="shared" si="29"/>
        <v>22</v>
      </c>
      <c r="W247" s="46" t="str">
        <f t="shared" si="1"/>
        <v>5</v>
      </c>
      <c r="X247" s="46" t="str">
        <f t="shared" si="2"/>
        <v>05701800001796225</v>
      </c>
      <c r="Y247" s="48">
        <f t="shared" si="3"/>
        <v>201100</v>
      </c>
      <c r="Z247" s="46" t="str">
        <f t="shared" si="4"/>
        <v>AC/018P-0349991</v>
      </c>
      <c r="AA247" s="50" t="str">
        <f>VLOOKUP(X247,TDTP!$AH$5:$AN$1422,7,0)</f>
        <v/>
      </c>
      <c r="AB247" s="40" t="str">
        <f t="shared" si="5"/>
        <v>BVNT da nhan duoc 201100d tien phi bao hiem cua QK. Cam on QK da tin tuong va dong hanh cung BVNT trong suot thoi gian qua.</v>
      </c>
    </row>
    <row r="248" spans="1:28" ht="12.75" customHeight="1">
      <c r="A248" s="41">
        <v>240</v>
      </c>
      <c r="B248" s="42" t="s">
        <v>82</v>
      </c>
      <c r="C248" s="42" t="s">
        <v>84</v>
      </c>
      <c r="D248" s="42" t="s">
        <v>86</v>
      </c>
      <c r="E248" s="42" t="s">
        <v>165</v>
      </c>
      <c r="F248" s="42" t="s">
        <v>166</v>
      </c>
      <c r="G248" s="42" t="s">
        <v>82</v>
      </c>
      <c r="H248" s="42" t="s">
        <v>84</v>
      </c>
      <c r="I248" s="42" t="s">
        <v>86</v>
      </c>
      <c r="J248" s="42" t="s">
        <v>165</v>
      </c>
      <c r="K248" s="42" t="s">
        <v>166</v>
      </c>
      <c r="L248" s="42" t="s">
        <v>102</v>
      </c>
      <c r="M248" s="42" t="s">
        <v>602</v>
      </c>
      <c r="N248" s="42" t="s">
        <v>1564</v>
      </c>
      <c r="O248" s="42" t="s">
        <v>598</v>
      </c>
      <c r="P248" s="42" t="s">
        <v>599</v>
      </c>
      <c r="Q248" s="43">
        <v>205100</v>
      </c>
      <c r="R248" s="42" t="s">
        <v>135</v>
      </c>
      <c r="S248" s="42" t="s">
        <v>144</v>
      </c>
      <c r="T248" s="42" t="s">
        <v>153</v>
      </c>
      <c r="U248" s="42" t="s">
        <v>109</v>
      </c>
      <c r="V248" s="46" t="str">
        <f t="shared" si="29"/>
        <v>22</v>
      </c>
      <c r="W248" s="46" t="str">
        <f t="shared" si="1"/>
        <v>5</v>
      </c>
      <c r="X248" s="46" t="str">
        <f t="shared" si="2"/>
        <v>05701800001949225</v>
      </c>
      <c r="Y248" s="48">
        <f t="shared" si="3"/>
        <v>205100</v>
      </c>
      <c r="Z248" s="46" t="str">
        <f t="shared" si="4"/>
        <v>AC/018P-0349992</v>
      </c>
      <c r="AA248" s="50" t="str">
        <f>VLOOKUP(X248,TDTP!$AH$5:$AN$1422,7,0)</f>
        <v/>
      </c>
      <c r="AB248" s="40" t="str">
        <f t="shared" si="5"/>
        <v>BVNT da nhan duoc 205100d tien phi bao hiem cua QK. Cam on QK da tin tuong va dong hanh cung BVNT trong suot thoi gian qua.</v>
      </c>
    </row>
    <row r="249" spans="1:28" ht="12.75" customHeight="1">
      <c r="A249" s="41">
        <v>241</v>
      </c>
      <c r="B249" s="42" t="s">
        <v>82</v>
      </c>
      <c r="C249" s="42" t="s">
        <v>84</v>
      </c>
      <c r="D249" s="42" t="s">
        <v>86</v>
      </c>
      <c r="E249" s="42" t="s">
        <v>165</v>
      </c>
      <c r="F249" s="42" t="s">
        <v>166</v>
      </c>
      <c r="G249" s="42" t="s">
        <v>82</v>
      </c>
      <c r="H249" s="42" t="s">
        <v>84</v>
      </c>
      <c r="I249" s="42" t="s">
        <v>86</v>
      </c>
      <c r="J249" s="42" t="s">
        <v>165</v>
      </c>
      <c r="K249" s="42" t="s">
        <v>166</v>
      </c>
      <c r="L249" s="42" t="s">
        <v>102</v>
      </c>
      <c r="M249" s="42" t="s">
        <v>1565</v>
      </c>
      <c r="N249" s="42" t="s">
        <v>1566</v>
      </c>
      <c r="O249" s="42" t="s">
        <v>1567</v>
      </c>
      <c r="P249" s="42" t="s">
        <v>1568</v>
      </c>
      <c r="Q249" s="43">
        <v>518690</v>
      </c>
      <c r="R249" s="42" t="s">
        <v>135</v>
      </c>
      <c r="S249" s="42" t="s">
        <v>144</v>
      </c>
      <c r="T249" s="42" t="s">
        <v>135</v>
      </c>
      <c r="U249" s="42" t="s">
        <v>109</v>
      </c>
      <c r="V249" s="46" t="str">
        <f t="shared" si="29"/>
        <v>22</v>
      </c>
      <c r="W249" s="46" t="str">
        <f t="shared" si="1"/>
        <v>5</v>
      </c>
      <c r="X249" s="46" t="str">
        <f t="shared" si="2"/>
        <v>568853183225</v>
      </c>
      <c r="Y249" s="48">
        <f t="shared" si="3"/>
        <v>518690</v>
      </c>
      <c r="Z249" s="46" t="str">
        <f t="shared" si="4"/>
        <v>AC/018P-0349993</v>
      </c>
      <c r="AA249" s="50" t="str">
        <f>VLOOKUP(X249,TDTP!$AH$5:$AN$1422,7,0)</f>
        <v>0979350540</v>
      </c>
      <c r="AB249" s="40" t="str">
        <f t="shared" si="5"/>
        <v>BVNT da nhan duoc 518690d tien phi bao hiem cua QK. Cam on QK da tin tuong va dong hanh cung BVNT trong suot thoi gian qua.</v>
      </c>
    </row>
    <row r="250" spans="1:28" ht="12.75" customHeight="1">
      <c r="A250" s="41">
        <v>242</v>
      </c>
      <c r="B250" s="42" t="s">
        <v>82</v>
      </c>
      <c r="C250" s="42" t="s">
        <v>84</v>
      </c>
      <c r="D250" s="42" t="s">
        <v>86</v>
      </c>
      <c r="E250" s="42" t="s">
        <v>165</v>
      </c>
      <c r="F250" s="42" t="s">
        <v>166</v>
      </c>
      <c r="G250" s="42" t="s">
        <v>82</v>
      </c>
      <c r="H250" s="42" t="s">
        <v>84</v>
      </c>
      <c r="I250" s="42" t="s">
        <v>86</v>
      </c>
      <c r="J250" s="42" t="s">
        <v>165</v>
      </c>
      <c r="K250" s="42" t="s">
        <v>166</v>
      </c>
      <c r="L250" s="42" t="s">
        <v>102</v>
      </c>
      <c r="M250" s="42" t="s">
        <v>1571</v>
      </c>
      <c r="N250" s="42" t="s">
        <v>1572</v>
      </c>
      <c r="O250" s="42" t="s">
        <v>1573</v>
      </c>
      <c r="P250" s="42" t="s">
        <v>1574</v>
      </c>
      <c r="Q250" s="43">
        <v>510960</v>
      </c>
      <c r="R250" s="42" t="s">
        <v>135</v>
      </c>
      <c r="S250" s="42" t="s">
        <v>144</v>
      </c>
      <c r="T250" s="42" t="s">
        <v>704</v>
      </c>
      <c r="U250" s="42" t="s">
        <v>109</v>
      </c>
      <c r="V250" s="46" t="str">
        <f t="shared" si="29"/>
        <v>22</v>
      </c>
      <c r="W250" s="46" t="str">
        <f t="shared" si="1"/>
        <v>5</v>
      </c>
      <c r="X250" s="46" t="str">
        <f t="shared" si="2"/>
        <v>568853193225</v>
      </c>
      <c r="Y250" s="48">
        <f t="shared" si="3"/>
        <v>510960</v>
      </c>
      <c r="Z250" s="46" t="str">
        <f t="shared" si="4"/>
        <v>AC/018P-0349994</v>
      </c>
      <c r="AA250" s="50" t="str">
        <f>VLOOKUP(X250,TDTP!$AH$5:$AN$1422,7,0)</f>
        <v>01683784296</v>
      </c>
      <c r="AB250" s="40" t="str">
        <f t="shared" si="5"/>
        <v>BVNT da nhan duoc 510960d tien phi bao hiem cua QK. Cam on QK da tin tuong va dong hanh cung BVNT trong suot thoi gian qua.</v>
      </c>
    </row>
    <row r="251" spans="1:28" ht="12.75" customHeight="1">
      <c r="A251" s="41">
        <v>243</v>
      </c>
      <c r="B251" s="42" t="s">
        <v>82</v>
      </c>
      <c r="C251" s="42" t="s">
        <v>84</v>
      </c>
      <c r="D251" s="42" t="s">
        <v>86</v>
      </c>
      <c r="E251" s="42" t="s">
        <v>165</v>
      </c>
      <c r="F251" s="42" t="s">
        <v>166</v>
      </c>
      <c r="G251" s="42" t="s">
        <v>82</v>
      </c>
      <c r="H251" s="42" t="s">
        <v>84</v>
      </c>
      <c r="I251" s="42" t="s">
        <v>86</v>
      </c>
      <c r="J251" s="42" t="s">
        <v>165</v>
      </c>
      <c r="K251" s="42" t="s">
        <v>166</v>
      </c>
      <c r="L251" s="42" t="s">
        <v>102</v>
      </c>
      <c r="M251" s="42" t="s">
        <v>1577</v>
      </c>
      <c r="N251" s="42" t="s">
        <v>1578</v>
      </c>
      <c r="O251" s="42" t="s">
        <v>1579</v>
      </c>
      <c r="P251" s="42" t="s">
        <v>1574</v>
      </c>
      <c r="Q251" s="43">
        <v>510960</v>
      </c>
      <c r="R251" s="42" t="s">
        <v>135</v>
      </c>
      <c r="S251" s="42" t="s">
        <v>144</v>
      </c>
      <c r="T251" s="42" t="s">
        <v>704</v>
      </c>
      <c r="U251" s="42" t="s">
        <v>109</v>
      </c>
      <c r="V251" s="46" t="str">
        <f t="shared" si="29"/>
        <v>22</v>
      </c>
      <c r="W251" s="46" t="str">
        <f t="shared" si="1"/>
        <v>5</v>
      </c>
      <c r="X251" s="46" t="str">
        <f t="shared" si="2"/>
        <v>568853201225</v>
      </c>
      <c r="Y251" s="48">
        <f t="shared" si="3"/>
        <v>510960</v>
      </c>
      <c r="Z251" s="46" t="str">
        <f t="shared" si="4"/>
        <v>AC/018P-0349995</v>
      </c>
      <c r="AA251" s="50" t="str">
        <f>VLOOKUP(X251,TDTP!$AH$5:$AN$1422,7,0)</f>
        <v>01683784296</v>
      </c>
      <c r="AB251" s="40" t="str">
        <f t="shared" si="5"/>
        <v>BVNT da nhan duoc 510960d tien phi bao hiem cua QK. Cam on QK da tin tuong va dong hanh cung BVNT trong suot thoi gian qua.</v>
      </c>
    </row>
    <row r="252" spans="1:28" ht="12.75" customHeight="1">
      <c r="A252" s="41">
        <v>244</v>
      </c>
      <c r="B252" s="42" t="s">
        <v>82</v>
      </c>
      <c r="C252" s="42" t="s">
        <v>84</v>
      </c>
      <c r="D252" s="42" t="s">
        <v>86</v>
      </c>
      <c r="E252" s="42" t="s">
        <v>165</v>
      </c>
      <c r="F252" s="42" t="s">
        <v>166</v>
      </c>
      <c r="G252" s="42" t="s">
        <v>82</v>
      </c>
      <c r="H252" s="42" t="s">
        <v>84</v>
      </c>
      <c r="I252" s="42" t="s">
        <v>86</v>
      </c>
      <c r="J252" s="42" t="s">
        <v>165</v>
      </c>
      <c r="K252" s="42" t="s">
        <v>166</v>
      </c>
      <c r="L252" s="42" t="s">
        <v>102</v>
      </c>
      <c r="M252" s="42" t="s">
        <v>1580</v>
      </c>
      <c r="N252" s="42" t="s">
        <v>1581</v>
      </c>
      <c r="O252" s="42" t="s">
        <v>1582</v>
      </c>
      <c r="P252" s="42" t="s">
        <v>1583</v>
      </c>
      <c r="Q252" s="43">
        <v>1000000</v>
      </c>
      <c r="R252" s="42" t="s">
        <v>135</v>
      </c>
      <c r="S252" s="42" t="s">
        <v>144</v>
      </c>
      <c r="T252" s="42" t="s">
        <v>704</v>
      </c>
      <c r="U252" s="42" t="s">
        <v>109</v>
      </c>
      <c r="V252" s="46" t="str">
        <f t="shared" si="29"/>
        <v>22</v>
      </c>
      <c r="W252" s="46" t="str">
        <f t="shared" si="1"/>
        <v>5</v>
      </c>
      <c r="X252" s="46" t="str">
        <f t="shared" si="2"/>
        <v>569163165225</v>
      </c>
      <c r="Y252" s="48">
        <f t="shared" si="3"/>
        <v>1000000</v>
      </c>
      <c r="Z252" s="46" t="str">
        <f t="shared" si="4"/>
        <v>AC/018P-0349996</v>
      </c>
      <c r="AA252" s="50" t="str">
        <f>VLOOKUP(X252,TDTP!$AH$5:$AN$1422,7,0)</f>
        <v>0983298623</v>
      </c>
      <c r="AB252" s="40" t="str">
        <f t="shared" si="5"/>
        <v>BVNT da nhan duoc 1000000d tien phi bao hiem cua QK. Cam on QK da tin tuong va dong hanh cung BVNT trong suot thoi gian qua.</v>
      </c>
    </row>
    <row r="253" spans="1:28" ht="12.75" customHeight="1">
      <c r="A253" s="41">
        <v>245</v>
      </c>
      <c r="B253" s="42" t="s">
        <v>82</v>
      </c>
      <c r="C253" s="42" t="s">
        <v>84</v>
      </c>
      <c r="D253" s="42" t="s">
        <v>86</v>
      </c>
      <c r="E253" s="42" t="s">
        <v>165</v>
      </c>
      <c r="F253" s="42" t="s">
        <v>166</v>
      </c>
      <c r="G253" s="42" t="s">
        <v>82</v>
      </c>
      <c r="H253" s="42" t="s">
        <v>84</v>
      </c>
      <c r="I253" s="42" t="s">
        <v>86</v>
      </c>
      <c r="J253" s="42" t="s">
        <v>165</v>
      </c>
      <c r="K253" s="42" t="s">
        <v>166</v>
      </c>
      <c r="L253" s="42" t="s">
        <v>102</v>
      </c>
      <c r="M253" s="42" t="s">
        <v>1585</v>
      </c>
      <c r="N253" s="42" t="s">
        <v>1586</v>
      </c>
      <c r="O253" s="42" t="s">
        <v>1587</v>
      </c>
      <c r="P253" s="42" t="s">
        <v>1588</v>
      </c>
      <c r="Q253" s="43">
        <v>104700</v>
      </c>
      <c r="R253" s="42" t="s">
        <v>153</v>
      </c>
      <c r="S253" s="42" t="s">
        <v>1095</v>
      </c>
      <c r="T253" s="42" t="s">
        <v>359</v>
      </c>
      <c r="U253" s="42" t="s">
        <v>109</v>
      </c>
      <c r="V253" s="46" t="str">
        <f t="shared" si="29"/>
        <v>23</v>
      </c>
      <c r="W253" s="46" t="str">
        <f t="shared" si="1"/>
        <v>5</v>
      </c>
      <c r="X253" s="46" t="str">
        <f t="shared" si="2"/>
        <v>02301800175805235</v>
      </c>
      <c r="Y253" s="48">
        <f t="shared" si="3"/>
        <v>104700</v>
      </c>
      <c r="Z253" s="46" t="str">
        <f t="shared" si="4"/>
        <v>AC/018P-0349998</v>
      </c>
      <c r="AA253" s="50" t="str">
        <f>VLOOKUP(X253,TDTP!$AH$5:$AN$1422,7,0)</f>
        <v>740461</v>
      </c>
      <c r="AB253" s="40" t="str">
        <f t="shared" si="5"/>
        <v>BVNT da nhan duoc 104700d tien phi bao hiem cua QK. Cam on QK da tin tuong va dong hanh cung BVNT trong suot thoi gian qua.</v>
      </c>
    </row>
    <row r="254" spans="1:28" ht="12.75" customHeight="1">
      <c r="A254" s="41">
        <v>246</v>
      </c>
      <c r="B254" s="42" t="s">
        <v>82</v>
      </c>
      <c r="C254" s="42" t="s">
        <v>84</v>
      </c>
      <c r="D254" s="42" t="s">
        <v>86</v>
      </c>
      <c r="E254" s="42" t="s">
        <v>165</v>
      </c>
      <c r="F254" s="42" t="s">
        <v>166</v>
      </c>
      <c r="G254" s="42" t="s">
        <v>82</v>
      </c>
      <c r="H254" s="42" t="s">
        <v>84</v>
      </c>
      <c r="I254" s="42" t="s">
        <v>86</v>
      </c>
      <c r="J254" s="42" t="s">
        <v>165</v>
      </c>
      <c r="K254" s="42" t="s">
        <v>166</v>
      </c>
      <c r="L254" s="42" t="s">
        <v>102</v>
      </c>
      <c r="M254" s="42" t="s">
        <v>1589</v>
      </c>
      <c r="N254" s="42" t="s">
        <v>1590</v>
      </c>
      <c r="O254" s="42" t="s">
        <v>1591</v>
      </c>
      <c r="P254" s="42" t="s">
        <v>1592</v>
      </c>
      <c r="Q254" s="43">
        <v>146800</v>
      </c>
      <c r="R254" s="42" t="s">
        <v>153</v>
      </c>
      <c r="S254" s="42" t="s">
        <v>1593</v>
      </c>
      <c r="T254" s="42" t="s">
        <v>135</v>
      </c>
      <c r="U254" s="42" t="s">
        <v>109</v>
      </c>
      <c r="V254" s="46" t="str">
        <f t="shared" si="29"/>
        <v>23</v>
      </c>
      <c r="W254" s="46" t="str">
        <f t="shared" si="1"/>
        <v>5</v>
      </c>
      <c r="X254" s="46" t="str">
        <f t="shared" si="2"/>
        <v>02301800228730235</v>
      </c>
      <c r="Y254" s="48">
        <f t="shared" si="3"/>
        <v>146800</v>
      </c>
      <c r="Z254" s="46" t="str">
        <f t="shared" si="4"/>
        <v>AC/018P-0350000</v>
      </c>
      <c r="AA254" s="50" t="str">
        <f>VLOOKUP(X254,TDTP!$AH$5:$AN$1422,7,0)</f>
        <v/>
      </c>
      <c r="AB254" s="40" t="str">
        <f t="shared" si="5"/>
        <v>BVNT da nhan duoc 146800d tien phi bao hiem cua QK. Cam on QK da tin tuong va dong hanh cung BVNT trong suot thoi gian qua.</v>
      </c>
    </row>
    <row r="255" spans="1:28" ht="12.75" customHeight="1">
      <c r="A255" s="41">
        <v>247</v>
      </c>
      <c r="B255" s="42" t="s">
        <v>82</v>
      </c>
      <c r="C255" s="42" t="s">
        <v>84</v>
      </c>
      <c r="D255" s="42" t="s">
        <v>86</v>
      </c>
      <c r="E255" s="42" t="s">
        <v>165</v>
      </c>
      <c r="F255" s="42" t="s">
        <v>166</v>
      </c>
      <c r="G255" s="42" t="s">
        <v>82</v>
      </c>
      <c r="H255" s="42" t="s">
        <v>84</v>
      </c>
      <c r="I255" s="42" t="s">
        <v>86</v>
      </c>
      <c r="J255" s="42" t="s">
        <v>165</v>
      </c>
      <c r="K255" s="42" t="s">
        <v>166</v>
      </c>
      <c r="L255" s="42" t="s">
        <v>102</v>
      </c>
      <c r="M255" s="42" t="s">
        <v>1597</v>
      </c>
      <c r="N255" s="42" t="s">
        <v>1598</v>
      </c>
      <c r="O255" s="42" t="s">
        <v>1599</v>
      </c>
      <c r="P255" s="42" t="s">
        <v>1600</v>
      </c>
      <c r="Q255" s="43">
        <v>1509408</v>
      </c>
      <c r="R255" s="42" t="s">
        <v>153</v>
      </c>
      <c r="S255" s="42" t="s">
        <v>956</v>
      </c>
      <c r="T255" s="42" t="s">
        <v>433</v>
      </c>
      <c r="U255" s="42" t="s">
        <v>109</v>
      </c>
      <c r="V255" s="46" t="str">
        <f t="shared" si="29"/>
        <v>23</v>
      </c>
      <c r="W255" s="46" t="str">
        <f t="shared" si="1"/>
        <v>5</v>
      </c>
      <c r="X255" s="46" t="str">
        <f t="shared" si="2"/>
        <v>568689863235</v>
      </c>
      <c r="Y255" s="48">
        <f t="shared" si="3"/>
        <v>1509408</v>
      </c>
      <c r="Z255" s="46" t="str">
        <f t="shared" si="4"/>
        <v>AC/018P-0350001</v>
      </c>
      <c r="AA255" s="50" t="str">
        <f>VLOOKUP(X255,TDTP!$AH$5:$AN$1422,7,0)</f>
        <v>01699279154</v>
      </c>
      <c r="AB255" s="40" t="str">
        <f t="shared" si="5"/>
        <v>BVNT da nhan duoc 1509408d tien phi bao hiem cua QK. Cam on QK da tin tuong va dong hanh cung BVNT trong suot thoi gian qua.</v>
      </c>
    </row>
    <row r="256" spans="1:28" ht="12.75" customHeight="1">
      <c r="A256" s="41">
        <v>248</v>
      </c>
      <c r="B256" s="42" t="s">
        <v>82</v>
      </c>
      <c r="C256" s="42" t="s">
        <v>84</v>
      </c>
      <c r="D256" s="42" t="s">
        <v>86</v>
      </c>
      <c r="E256" s="42" t="s">
        <v>165</v>
      </c>
      <c r="F256" s="42" t="s">
        <v>166</v>
      </c>
      <c r="G256" s="42" t="s">
        <v>82</v>
      </c>
      <c r="H256" s="42" t="s">
        <v>84</v>
      </c>
      <c r="I256" s="42" t="s">
        <v>86</v>
      </c>
      <c r="J256" s="42" t="s">
        <v>165</v>
      </c>
      <c r="K256" s="42" t="s">
        <v>166</v>
      </c>
      <c r="L256" s="42" t="s">
        <v>102</v>
      </c>
      <c r="M256" s="42" t="s">
        <v>1602</v>
      </c>
      <c r="N256" s="42" t="s">
        <v>1603</v>
      </c>
      <c r="O256" s="42" t="s">
        <v>1604</v>
      </c>
      <c r="P256" s="42" t="s">
        <v>1605</v>
      </c>
      <c r="Q256" s="43">
        <v>1499562</v>
      </c>
      <c r="R256" s="42" t="s">
        <v>153</v>
      </c>
      <c r="S256" s="42" t="s">
        <v>1593</v>
      </c>
      <c r="T256" s="42" t="s">
        <v>704</v>
      </c>
      <c r="U256" s="42" t="s">
        <v>109</v>
      </c>
      <c r="V256" s="46" t="str">
        <f t="shared" si="29"/>
        <v>23</v>
      </c>
      <c r="W256" s="46" t="str">
        <f t="shared" si="1"/>
        <v>5</v>
      </c>
      <c r="X256" s="46" t="str">
        <f t="shared" si="2"/>
        <v>568791473235</v>
      </c>
      <c r="Y256" s="48">
        <f t="shared" si="3"/>
        <v>1499562</v>
      </c>
      <c r="Z256" s="46" t="str">
        <f t="shared" si="4"/>
        <v>AC/018P-0350003</v>
      </c>
      <c r="AA256" s="50" t="str">
        <f>VLOOKUP(X256,TDTP!$AH$5:$AN$1422,7,0)</f>
        <v>0973963705</v>
      </c>
      <c r="AB256" s="40" t="str">
        <f t="shared" si="5"/>
        <v>BVNT da nhan duoc 1499562d tien phi bao hiem cua QK. Cam on QK da tin tuong va dong hanh cung BVNT trong suot thoi gian qua.</v>
      </c>
    </row>
    <row r="257" spans="1:28" ht="12.75" customHeight="1">
      <c r="A257" s="41">
        <v>249</v>
      </c>
      <c r="B257" s="42" t="s">
        <v>82</v>
      </c>
      <c r="C257" s="42" t="s">
        <v>84</v>
      </c>
      <c r="D257" s="42" t="s">
        <v>86</v>
      </c>
      <c r="E257" s="42" t="s">
        <v>165</v>
      </c>
      <c r="F257" s="42" t="s">
        <v>166</v>
      </c>
      <c r="G257" s="42" t="s">
        <v>82</v>
      </c>
      <c r="H257" s="42" t="s">
        <v>84</v>
      </c>
      <c r="I257" s="42" t="s">
        <v>86</v>
      </c>
      <c r="J257" s="42" t="s">
        <v>165</v>
      </c>
      <c r="K257" s="42" t="s">
        <v>166</v>
      </c>
      <c r="L257" s="42" t="s">
        <v>102</v>
      </c>
      <c r="M257" s="42" t="s">
        <v>1606</v>
      </c>
      <c r="N257" s="42" t="s">
        <v>1607</v>
      </c>
      <c r="O257" s="42" t="s">
        <v>1608</v>
      </c>
      <c r="P257" s="42" t="s">
        <v>1609</v>
      </c>
      <c r="Q257" s="43">
        <v>1506276</v>
      </c>
      <c r="R257" s="42" t="s">
        <v>153</v>
      </c>
      <c r="S257" s="42" t="s">
        <v>1593</v>
      </c>
      <c r="T257" s="42" t="s">
        <v>433</v>
      </c>
      <c r="U257" s="42" t="s">
        <v>109</v>
      </c>
      <c r="V257" s="46" t="str">
        <f t="shared" si="29"/>
        <v>23</v>
      </c>
      <c r="W257" s="46" t="str">
        <f t="shared" si="1"/>
        <v>5</v>
      </c>
      <c r="X257" s="46" t="str">
        <f t="shared" si="2"/>
        <v>568791635235</v>
      </c>
      <c r="Y257" s="48">
        <f t="shared" si="3"/>
        <v>1506276</v>
      </c>
      <c r="Z257" s="46" t="str">
        <f t="shared" si="4"/>
        <v>AC/018P-0350004</v>
      </c>
      <c r="AA257" s="50" t="str">
        <f>VLOOKUP(X257,TDTP!$AH$5:$AN$1422,7,0)</f>
        <v>0964115160</v>
      </c>
      <c r="AB257" s="40" t="str">
        <f t="shared" si="5"/>
        <v>BVNT da nhan duoc 1506276d tien phi bao hiem cua QK. Cam on QK da tin tuong va dong hanh cung BVNT trong suot thoi gian qua.</v>
      </c>
    </row>
    <row r="258" spans="1:28" ht="12.75" customHeight="1">
      <c r="A258" s="41">
        <v>250</v>
      </c>
      <c r="B258" s="42" t="s">
        <v>82</v>
      </c>
      <c r="C258" s="42" t="s">
        <v>84</v>
      </c>
      <c r="D258" s="42" t="s">
        <v>86</v>
      </c>
      <c r="E258" s="42" t="s">
        <v>165</v>
      </c>
      <c r="F258" s="42" t="s">
        <v>166</v>
      </c>
      <c r="G258" s="42" t="s">
        <v>82</v>
      </c>
      <c r="H258" s="42" t="s">
        <v>84</v>
      </c>
      <c r="I258" s="42" t="s">
        <v>86</v>
      </c>
      <c r="J258" s="42" t="s">
        <v>165</v>
      </c>
      <c r="K258" s="42" t="s">
        <v>166</v>
      </c>
      <c r="L258" s="42" t="s">
        <v>102</v>
      </c>
      <c r="M258" s="42" t="s">
        <v>1611</v>
      </c>
      <c r="N258" s="42" t="s">
        <v>1612</v>
      </c>
      <c r="O258" s="42" t="s">
        <v>1613</v>
      </c>
      <c r="P258" s="42" t="s">
        <v>1614</v>
      </c>
      <c r="Q258" s="43">
        <v>999574</v>
      </c>
      <c r="R258" s="42" t="s">
        <v>153</v>
      </c>
      <c r="S258" s="42" t="s">
        <v>1593</v>
      </c>
      <c r="T258" s="42" t="s">
        <v>704</v>
      </c>
      <c r="U258" s="42" t="s">
        <v>109</v>
      </c>
      <c r="V258" s="46" t="str">
        <f t="shared" si="29"/>
        <v>23</v>
      </c>
      <c r="W258" s="46" t="str">
        <f t="shared" si="1"/>
        <v>5</v>
      </c>
      <c r="X258" s="46" t="str">
        <f t="shared" si="2"/>
        <v>568791766235</v>
      </c>
      <c r="Y258" s="48">
        <f t="shared" si="3"/>
        <v>999574</v>
      </c>
      <c r="Z258" s="46" t="str">
        <f t="shared" si="4"/>
        <v>AC/018P-0350005</v>
      </c>
      <c r="AA258" s="50" t="str">
        <f>VLOOKUP(X258,TDTP!$AH$5:$AN$1422,7,0)</f>
        <v>0964236863</v>
      </c>
      <c r="AB258" s="40" t="str">
        <f t="shared" si="5"/>
        <v>BVNT da nhan duoc 999574d tien phi bao hiem cua QK. Cam on QK da tin tuong va dong hanh cung BVNT trong suot thoi gian qua.</v>
      </c>
    </row>
    <row r="259" spans="1:28" ht="12.75" customHeight="1">
      <c r="A259" s="41">
        <v>251</v>
      </c>
      <c r="B259" s="42" t="s">
        <v>82</v>
      </c>
      <c r="C259" s="42" t="s">
        <v>84</v>
      </c>
      <c r="D259" s="42" t="s">
        <v>86</v>
      </c>
      <c r="E259" s="42" t="s">
        <v>165</v>
      </c>
      <c r="F259" s="42" t="s">
        <v>166</v>
      </c>
      <c r="G259" s="42" t="s">
        <v>82</v>
      </c>
      <c r="H259" s="42" t="s">
        <v>84</v>
      </c>
      <c r="I259" s="42" t="s">
        <v>86</v>
      </c>
      <c r="J259" s="42" t="s">
        <v>165</v>
      </c>
      <c r="K259" s="42" t="s">
        <v>166</v>
      </c>
      <c r="L259" s="42" t="s">
        <v>102</v>
      </c>
      <c r="M259" s="42" t="s">
        <v>1617</v>
      </c>
      <c r="N259" s="42" t="s">
        <v>1618</v>
      </c>
      <c r="O259" s="42" t="s">
        <v>1619</v>
      </c>
      <c r="P259" s="42" t="s">
        <v>1620</v>
      </c>
      <c r="Q259" s="43">
        <v>3093264</v>
      </c>
      <c r="R259" s="42" t="s">
        <v>153</v>
      </c>
      <c r="S259" s="42" t="s">
        <v>956</v>
      </c>
      <c r="T259" s="42" t="s">
        <v>471</v>
      </c>
      <c r="U259" s="42" t="s">
        <v>109</v>
      </c>
      <c r="V259" s="46" t="str">
        <f t="shared" si="29"/>
        <v>23</v>
      </c>
      <c r="W259" s="46" t="str">
        <f t="shared" si="1"/>
        <v>5</v>
      </c>
      <c r="X259" s="46" t="str">
        <f t="shared" si="2"/>
        <v>568793049235</v>
      </c>
      <c r="Y259" s="48">
        <f t="shared" si="3"/>
        <v>3093264</v>
      </c>
      <c r="Z259" s="46" t="str">
        <f t="shared" si="4"/>
        <v>AC/018P-0350006</v>
      </c>
      <c r="AA259" s="50" t="str">
        <f>VLOOKUP(X259,TDTP!$AH$5:$AN$1422,7,0)</f>
        <v>01687297196</v>
      </c>
      <c r="AB259" s="40" t="str">
        <f t="shared" si="5"/>
        <v>BVNT da nhan duoc 3093264d tien phi bao hiem cua QK. Cam on QK da tin tuong va dong hanh cung BVNT trong suot thoi gian qua.</v>
      </c>
    </row>
    <row r="260" spans="1:28" ht="12.75" customHeight="1">
      <c r="A260" s="41">
        <v>252</v>
      </c>
      <c r="B260" s="42" t="s">
        <v>82</v>
      </c>
      <c r="C260" s="42" t="s">
        <v>84</v>
      </c>
      <c r="D260" s="42" t="s">
        <v>86</v>
      </c>
      <c r="E260" s="42" t="s">
        <v>165</v>
      </c>
      <c r="F260" s="42" t="s">
        <v>166</v>
      </c>
      <c r="G260" s="42" t="s">
        <v>82</v>
      </c>
      <c r="H260" s="42" t="s">
        <v>84</v>
      </c>
      <c r="I260" s="42" t="s">
        <v>86</v>
      </c>
      <c r="J260" s="42" t="s">
        <v>165</v>
      </c>
      <c r="K260" s="42" t="s">
        <v>166</v>
      </c>
      <c r="L260" s="42" t="s">
        <v>102</v>
      </c>
      <c r="M260" s="42" t="s">
        <v>1621</v>
      </c>
      <c r="N260" s="42" t="s">
        <v>1622</v>
      </c>
      <c r="O260" s="42" t="s">
        <v>1623</v>
      </c>
      <c r="P260" s="42" t="s">
        <v>1624</v>
      </c>
      <c r="Q260" s="43">
        <v>1500000</v>
      </c>
      <c r="R260" s="42" t="s">
        <v>153</v>
      </c>
      <c r="S260" s="42" t="s">
        <v>1593</v>
      </c>
      <c r="T260" s="42" t="s">
        <v>153</v>
      </c>
      <c r="U260" s="42" t="s">
        <v>109</v>
      </c>
      <c r="V260" s="46" t="str">
        <f t="shared" si="29"/>
        <v>23</v>
      </c>
      <c r="W260" s="46" t="str">
        <f t="shared" si="1"/>
        <v>5</v>
      </c>
      <c r="X260" s="46" t="str">
        <f t="shared" si="2"/>
        <v>568853078235</v>
      </c>
      <c r="Y260" s="48">
        <f t="shared" si="3"/>
        <v>1500000</v>
      </c>
      <c r="Z260" s="46" t="str">
        <f t="shared" si="4"/>
        <v>AC/018P-0350007</v>
      </c>
      <c r="AA260" s="50" t="str">
        <f>VLOOKUP(X260,TDTP!$AH$5:$AN$1422,7,0)</f>
        <v>01635268675</v>
      </c>
      <c r="AB260" s="40" t="str">
        <f t="shared" si="5"/>
        <v>BVNT da nhan duoc 1500000d tien phi bao hiem cua QK. Cam on QK da tin tuong va dong hanh cung BVNT trong suot thoi gian qua.</v>
      </c>
    </row>
    <row r="261" spans="1:28" ht="12.75" customHeight="1">
      <c r="A261" s="41">
        <v>253</v>
      </c>
      <c r="B261" s="42" t="s">
        <v>82</v>
      </c>
      <c r="C261" s="42" t="s">
        <v>84</v>
      </c>
      <c r="D261" s="42" t="s">
        <v>86</v>
      </c>
      <c r="E261" s="42" t="s">
        <v>165</v>
      </c>
      <c r="F261" s="42" t="s">
        <v>166</v>
      </c>
      <c r="G261" s="42" t="s">
        <v>82</v>
      </c>
      <c r="H261" s="42" t="s">
        <v>84</v>
      </c>
      <c r="I261" s="42" t="s">
        <v>86</v>
      </c>
      <c r="J261" s="42" t="s">
        <v>165</v>
      </c>
      <c r="K261" s="42" t="s">
        <v>166</v>
      </c>
      <c r="L261" s="42" t="s">
        <v>102</v>
      </c>
      <c r="M261" s="42" t="s">
        <v>1627</v>
      </c>
      <c r="N261" s="42" t="s">
        <v>1628</v>
      </c>
      <c r="O261" s="42" t="s">
        <v>1629</v>
      </c>
      <c r="P261" s="42" t="s">
        <v>1630</v>
      </c>
      <c r="Q261" s="43">
        <v>1019072</v>
      </c>
      <c r="R261" s="42" t="s">
        <v>153</v>
      </c>
      <c r="S261" s="42" t="s">
        <v>1095</v>
      </c>
      <c r="T261" s="42" t="s">
        <v>263</v>
      </c>
      <c r="U261" s="42" t="s">
        <v>109</v>
      </c>
      <c r="V261" s="46" t="str">
        <f t="shared" si="29"/>
        <v>23</v>
      </c>
      <c r="W261" s="46" t="str">
        <f t="shared" si="1"/>
        <v>5</v>
      </c>
      <c r="X261" s="46" t="str">
        <f t="shared" si="2"/>
        <v>569428018235</v>
      </c>
      <c r="Y261" s="48">
        <f t="shared" si="3"/>
        <v>1019072</v>
      </c>
      <c r="Z261" s="46" t="str">
        <f t="shared" si="4"/>
        <v>AC/018P-0350008</v>
      </c>
      <c r="AA261" s="50" t="str">
        <f>VLOOKUP(X261,TDTP!$AH$5:$AN$1422,7,0)</f>
        <v>0986707092</v>
      </c>
      <c r="AB261" s="40" t="str">
        <f t="shared" si="5"/>
        <v>BVNT da nhan duoc 1019072d tien phi bao hiem cua QK. Cam on QK da tin tuong va dong hanh cung BVNT trong suot thoi gian qua.</v>
      </c>
    </row>
    <row r="262" spans="1:28" ht="12.75" customHeight="1">
      <c r="A262" s="41">
        <v>254</v>
      </c>
      <c r="B262" s="42" t="s">
        <v>82</v>
      </c>
      <c r="C262" s="42" t="s">
        <v>84</v>
      </c>
      <c r="D262" s="42" t="s">
        <v>86</v>
      </c>
      <c r="E262" s="42" t="s">
        <v>165</v>
      </c>
      <c r="F262" s="42" t="s">
        <v>166</v>
      </c>
      <c r="G262" s="42" t="s">
        <v>82</v>
      </c>
      <c r="H262" s="42" t="s">
        <v>84</v>
      </c>
      <c r="I262" s="42" t="s">
        <v>86</v>
      </c>
      <c r="J262" s="42" t="s">
        <v>165</v>
      </c>
      <c r="K262" s="42" t="s">
        <v>166</v>
      </c>
      <c r="L262" s="42" t="s">
        <v>102</v>
      </c>
      <c r="M262" s="42" t="s">
        <v>1631</v>
      </c>
      <c r="N262" s="42" t="s">
        <v>1632</v>
      </c>
      <c r="O262" s="42" t="s">
        <v>1633</v>
      </c>
      <c r="P262" s="42" t="s">
        <v>1634</v>
      </c>
      <c r="Q262" s="43">
        <v>128200</v>
      </c>
      <c r="R262" s="42" t="s">
        <v>263</v>
      </c>
      <c r="S262" s="42" t="s">
        <v>886</v>
      </c>
      <c r="T262" s="42" t="s">
        <v>284</v>
      </c>
      <c r="U262" s="42" t="s">
        <v>109</v>
      </c>
      <c r="V262" s="46" t="str">
        <f t="shared" si="29"/>
        <v>24</v>
      </c>
      <c r="W262" s="46" t="str">
        <f t="shared" si="1"/>
        <v>5</v>
      </c>
      <c r="X262" s="46" t="str">
        <f t="shared" si="2"/>
        <v>02301800192024245</v>
      </c>
      <c r="Y262" s="48">
        <f t="shared" si="3"/>
        <v>128200</v>
      </c>
      <c r="Z262" s="46" t="str">
        <f t="shared" si="4"/>
        <v>AC/018P-0350009</v>
      </c>
      <c r="AA262" s="50" t="str">
        <f>VLOOKUP(X262,TDTP!$AH$5:$AN$1422,7,0)</f>
        <v/>
      </c>
      <c r="AB262" s="40" t="str">
        <f t="shared" si="5"/>
        <v>BVNT da nhan duoc 128200d tien phi bao hiem cua QK. Cam on QK da tin tuong va dong hanh cung BVNT trong suot thoi gian qua.</v>
      </c>
    </row>
    <row r="263" spans="1:28" ht="12.75" customHeight="1">
      <c r="A263" s="41">
        <v>255</v>
      </c>
      <c r="B263" s="42" t="s">
        <v>82</v>
      </c>
      <c r="C263" s="42" t="s">
        <v>84</v>
      </c>
      <c r="D263" s="42" t="s">
        <v>86</v>
      </c>
      <c r="E263" s="42" t="s">
        <v>165</v>
      </c>
      <c r="F263" s="42" t="s">
        <v>166</v>
      </c>
      <c r="G263" s="42" t="s">
        <v>82</v>
      </c>
      <c r="H263" s="42" t="s">
        <v>84</v>
      </c>
      <c r="I263" s="42" t="s">
        <v>86</v>
      </c>
      <c r="J263" s="42" t="s">
        <v>165</v>
      </c>
      <c r="K263" s="42" t="s">
        <v>166</v>
      </c>
      <c r="L263" s="42" t="s">
        <v>102</v>
      </c>
      <c r="M263" s="42" t="s">
        <v>1640</v>
      </c>
      <c r="N263" s="42" t="s">
        <v>1641</v>
      </c>
      <c r="O263" s="42" t="s">
        <v>1642</v>
      </c>
      <c r="P263" s="42" t="s">
        <v>1643</v>
      </c>
      <c r="Q263" s="43">
        <v>590200</v>
      </c>
      <c r="R263" s="42" t="s">
        <v>263</v>
      </c>
      <c r="S263" s="42" t="s">
        <v>886</v>
      </c>
      <c r="T263" s="42" t="s">
        <v>135</v>
      </c>
      <c r="U263" s="42" t="s">
        <v>109</v>
      </c>
      <c r="V263" s="46" t="str">
        <f t="shared" si="29"/>
        <v>24</v>
      </c>
      <c r="W263" s="46" t="str">
        <f t="shared" si="1"/>
        <v>5</v>
      </c>
      <c r="X263" s="46" t="str">
        <f t="shared" si="2"/>
        <v>03701800033669245</v>
      </c>
      <c r="Y263" s="48">
        <f t="shared" si="3"/>
        <v>590200</v>
      </c>
      <c r="Z263" s="46" t="str">
        <f t="shared" si="4"/>
        <v>AC/018P-0350010</v>
      </c>
      <c r="AA263" s="50" t="str">
        <f>VLOOKUP(X263,TDTP!$AH$5:$AN$1422,7,0)</f>
        <v/>
      </c>
      <c r="AB263" s="40" t="str">
        <f t="shared" si="5"/>
        <v>BVNT da nhan duoc 590200d tien phi bao hiem cua QK. Cam on QK da tin tuong va dong hanh cung BVNT trong suot thoi gian qua.</v>
      </c>
    </row>
    <row r="264" spans="1:28" ht="12.75" customHeight="1">
      <c r="A264" s="41">
        <v>256</v>
      </c>
      <c r="B264" s="42" t="s">
        <v>82</v>
      </c>
      <c r="C264" s="42" t="s">
        <v>84</v>
      </c>
      <c r="D264" s="42" t="s">
        <v>86</v>
      </c>
      <c r="E264" s="42" t="s">
        <v>165</v>
      </c>
      <c r="F264" s="42" t="s">
        <v>166</v>
      </c>
      <c r="G264" s="42" t="s">
        <v>82</v>
      </c>
      <c r="H264" s="42" t="s">
        <v>84</v>
      </c>
      <c r="I264" s="42" t="s">
        <v>86</v>
      </c>
      <c r="J264" s="42" t="s">
        <v>165</v>
      </c>
      <c r="K264" s="42" t="s">
        <v>166</v>
      </c>
      <c r="L264" s="42" t="s">
        <v>102</v>
      </c>
      <c r="M264" s="42" t="s">
        <v>1644</v>
      </c>
      <c r="N264" s="42" t="s">
        <v>1645</v>
      </c>
      <c r="O264" s="42" t="s">
        <v>1646</v>
      </c>
      <c r="P264" s="42" t="s">
        <v>1648</v>
      </c>
      <c r="Q264" s="43">
        <v>596700</v>
      </c>
      <c r="R264" s="42" t="s">
        <v>263</v>
      </c>
      <c r="S264" s="42" t="s">
        <v>886</v>
      </c>
      <c r="T264" s="42" t="s">
        <v>135</v>
      </c>
      <c r="U264" s="42" t="s">
        <v>109</v>
      </c>
      <c r="V264" s="46" t="str">
        <f t="shared" si="29"/>
        <v>24</v>
      </c>
      <c r="W264" s="46" t="str">
        <f t="shared" si="1"/>
        <v>5</v>
      </c>
      <c r="X264" s="46" t="str">
        <f t="shared" si="2"/>
        <v>03701800033676245</v>
      </c>
      <c r="Y264" s="48">
        <f t="shared" si="3"/>
        <v>596700</v>
      </c>
      <c r="Z264" s="46" t="str">
        <f t="shared" si="4"/>
        <v>AC/018P-0350011</v>
      </c>
      <c r="AA264" s="50" t="str">
        <f>VLOOKUP(X264,TDTP!$AH$5:$AN$1422,7,0)</f>
        <v>03352686750335268675</v>
      </c>
      <c r="AB264" s="40" t="str">
        <f t="shared" si="5"/>
        <v>BVNT da nhan duoc 596700d tien phi bao hiem cua QK. Cam on QK da tin tuong va dong hanh cung BVNT trong suot thoi gian qua.</v>
      </c>
    </row>
    <row r="265" spans="1:28" ht="12.75" customHeight="1">
      <c r="A265" s="41">
        <v>257</v>
      </c>
      <c r="B265" s="42" t="s">
        <v>82</v>
      </c>
      <c r="C265" s="42" t="s">
        <v>84</v>
      </c>
      <c r="D265" s="42" t="s">
        <v>86</v>
      </c>
      <c r="E265" s="42" t="s">
        <v>165</v>
      </c>
      <c r="F265" s="42" t="s">
        <v>166</v>
      </c>
      <c r="G265" s="42" t="s">
        <v>82</v>
      </c>
      <c r="H265" s="42" t="s">
        <v>84</v>
      </c>
      <c r="I265" s="42" t="s">
        <v>86</v>
      </c>
      <c r="J265" s="42" t="s">
        <v>165</v>
      </c>
      <c r="K265" s="42" t="s">
        <v>166</v>
      </c>
      <c r="L265" s="42" t="s">
        <v>102</v>
      </c>
      <c r="M265" s="42" t="s">
        <v>1653</v>
      </c>
      <c r="N265" s="42" t="s">
        <v>1654</v>
      </c>
      <c r="O265" s="42" t="s">
        <v>1655</v>
      </c>
      <c r="P265" s="42" t="s">
        <v>1656</v>
      </c>
      <c r="Q265" s="43">
        <v>598500</v>
      </c>
      <c r="R265" s="42" t="s">
        <v>263</v>
      </c>
      <c r="S265" s="42" t="s">
        <v>886</v>
      </c>
      <c r="T265" s="42" t="s">
        <v>135</v>
      </c>
      <c r="U265" s="42" t="s">
        <v>109</v>
      </c>
      <c r="V265" s="46" t="str">
        <f t="shared" si="29"/>
        <v>24</v>
      </c>
      <c r="W265" s="46" t="str">
        <f t="shared" si="1"/>
        <v>5</v>
      </c>
      <c r="X265" s="46" t="str">
        <f t="shared" si="2"/>
        <v>03701800033737245</v>
      </c>
      <c r="Y265" s="48">
        <f t="shared" si="3"/>
        <v>598500</v>
      </c>
      <c r="Z265" s="46" t="str">
        <f t="shared" si="4"/>
        <v>AC/018P-0350012</v>
      </c>
      <c r="AA265" s="50" t="str">
        <f>VLOOKUP(X265,TDTP!$AH$5:$AN$1422,7,0)</f>
        <v/>
      </c>
      <c r="AB265" s="40" t="str">
        <f t="shared" si="5"/>
        <v>BVNT da nhan duoc 598500d tien phi bao hiem cua QK. Cam on QK da tin tuong va dong hanh cung BVNT trong suot thoi gian qua.</v>
      </c>
    </row>
    <row r="266" spans="1:28" ht="12.75" customHeight="1">
      <c r="A266" s="41">
        <v>258</v>
      </c>
      <c r="B266" s="42" t="s">
        <v>82</v>
      </c>
      <c r="C266" s="42" t="s">
        <v>84</v>
      </c>
      <c r="D266" s="42" t="s">
        <v>86</v>
      </c>
      <c r="E266" s="42" t="s">
        <v>165</v>
      </c>
      <c r="F266" s="42" t="s">
        <v>166</v>
      </c>
      <c r="G266" s="42" t="s">
        <v>82</v>
      </c>
      <c r="H266" s="42" t="s">
        <v>84</v>
      </c>
      <c r="I266" s="42" t="s">
        <v>86</v>
      </c>
      <c r="J266" s="42" t="s">
        <v>165</v>
      </c>
      <c r="K266" s="42" t="s">
        <v>166</v>
      </c>
      <c r="L266" s="42" t="s">
        <v>102</v>
      </c>
      <c r="M266" s="42" t="s">
        <v>1659</v>
      </c>
      <c r="N266" s="42" t="s">
        <v>1660</v>
      </c>
      <c r="O266" s="42" t="s">
        <v>1661</v>
      </c>
      <c r="P266" s="42" t="s">
        <v>1662</v>
      </c>
      <c r="Q266" s="43">
        <v>602100</v>
      </c>
      <c r="R266" s="42" t="s">
        <v>263</v>
      </c>
      <c r="S266" s="42" t="s">
        <v>886</v>
      </c>
      <c r="T266" s="42" t="s">
        <v>135</v>
      </c>
      <c r="U266" s="42" t="s">
        <v>109</v>
      </c>
      <c r="V266" s="46" t="str">
        <f t="shared" si="29"/>
        <v>24</v>
      </c>
      <c r="W266" s="46" t="str">
        <f t="shared" si="1"/>
        <v>5</v>
      </c>
      <c r="X266" s="46" t="str">
        <f t="shared" si="2"/>
        <v>03701800033775245</v>
      </c>
      <c r="Y266" s="48">
        <f t="shared" si="3"/>
        <v>602100</v>
      </c>
      <c r="Z266" s="46" t="str">
        <f t="shared" si="4"/>
        <v>AC/018P-0350013</v>
      </c>
      <c r="AA266" s="50" t="str">
        <f>VLOOKUP(X266,TDTP!$AH$5:$AN$1422,7,0)</f>
        <v/>
      </c>
      <c r="AB266" s="40" t="str">
        <f t="shared" si="5"/>
        <v>BVNT da nhan duoc 602100d tien phi bao hiem cua QK. Cam on QK da tin tuong va dong hanh cung BVNT trong suot thoi gian qua.</v>
      </c>
    </row>
    <row r="267" spans="1:28" ht="12.75" customHeight="1">
      <c r="A267" s="41">
        <v>259</v>
      </c>
      <c r="B267" s="42" t="s">
        <v>82</v>
      </c>
      <c r="C267" s="42" t="s">
        <v>84</v>
      </c>
      <c r="D267" s="42" t="s">
        <v>86</v>
      </c>
      <c r="E267" s="42" t="s">
        <v>165</v>
      </c>
      <c r="F267" s="42" t="s">
        <v>166</v>
      </c>
      <c r="G267" s="42" t="s">
        <v>82</v>
      </c>
      <c r="H267" s="42" t="s">
        <v>84</v>
      </c>
      <c r="I267" s="42" t="s">
        <v>86</v>
      </c>
      <c r="J267" s="42" t="s">
        <v>165</v>
      </c>
      <c r="K267" s="42" t="s">
        <v>166</v>
      </c>
      <c r="L267" s="42" t="s">
        <v>102</v>
      </c>
      <c r="M267" s="42" t="s">
        <v>1663</v>
      </c>
      <c r="N267" s="42" t="s">
        <v>1664</v>
      </c>
      <c r="O267" s="42" t="s">
        <v>1665</v>
      </c>
      <c r="P267" s="42" t="s">
        <v>1666</v>
      </c>
      <c r="Q267" s="43">
        <v>1501892</v>
      </c>
      <c r="R267" s="42" t="s">
        <v>263</v>
      </c>
      <c r="S267" s="42" t="s">
        <v>886</v>
      </c>
      <c r="T267" s="42" t="s">
        <v>135</v>
      </c>
      <c r="U267" s="42" t="s">
        <v>109</v>
      </c>
      <c r="V267" s="46" t="str">
        <f t="shared" si="29"/>
        <v>24</v>
      </c>
      <c r="W267" s="46" t="str">
        <f t="shared" si="1"/>
        <v>5</v>
      </c>
      <c r="X267" s="46" t="str">
        <f t="shared" si="2"/>
        <v>568853751245</v>
      </c>
      <c r="Y267" s="48">
        <f t="shared" si="3"/>
        <v>1501892</v>
      </c>
      <c r="Z267" s="46" t="str">
        <f t="shared" si="4"/>
        <v>AC/018P-0350014</v>
      </c>
      <c r="AA267" s="50" t="str">
        <f>VLOOKUP(X267,TDTP!$AH$5:$AN$1422,7,0)</f>
        <v>01657687643</v>
      </c>
      <c r="AB267" s="40" t="str">
        <f t="shared" si="5"/>
        <v>BVNT da nhan duoc 1501892d tien phi bao hiem cua QK. Cam on QK da tin tuong va dong hanh cung BVNT trong suot thoi gian qua.</v>
      </c>
    </row>
    <row r="268" spans="1:28" ht="12.75" customHeight="1">
      <c r="A268" s="41">
        <v>260</v>
      </c>
      <c r="B268" s="42" t="s">
        <v>82</v>
      </c>
      <c r="C268" s="42" t="s">
        <v>84</v>
      </c>
      <c r="D268" s="42" t="s">
        <v>86</v>
      </c>
      <c r="E268" s="42" t="s">
        <v>165</v>
      </c>
      <c r="F268" s="42" t="s">
        <v>166</v>
      </c>
      <c r="G268" s="42" t="s">
        <v>82</v>
      </c>
      <c r="H268" s="42" t="s">
        <v>84</v>
      </c>
      <c r="I268" s="42" t="s">
        <v>86</v>
      </c>
      <c r="J268" s="42" t="s">
        <v>165</v>
      </c>
      <c r="K268" s="42" t="s">
        <v>166</v>
      </c>
      <c r="L268" s="42" t="s">
        <v>102</v>
      </c>
      <c r="M268" s="42" t="s">
        <v>1667</v>
      </c>
      <c r="N268" s="42" t="s">
        <v>1668</v>
      </c>
      <c r="O268" s="42" t="s">
        <v>1669</v>
      </c>
      <c r="P268" s="42" t="s">
        <v>1670</v>
      </c>
      <c r="Q268" s="43">
        <v>12000000</v>
      </c>
      <c r="R268" s="42" t="s">
        <v>263</v>
      </c>
      <c r="S268" s="42" t="s">
        <v>1671</v>
      </c>
      <c r="T268" s="42" t="s">
        <v>135</v>
      </c>
      <c r="U268" s="42" t="s">
        <v>109</v>
      </c>
      <c r="V268" s="46" t="str">
        <f t="shared" si="29"/>
        <v>24</v>
      </c>
      <c r="W268" s="46" t="str">
        <f t="shared" si="1"/>
        <v>5</v>
      </c>
      <c r="X268" s="46" t="str">
        <f t="shared" si="2"/>
        <v>569245016245</v>
      </c>
      <c r="Y268" s="48">
        <f t="shared" si="3"/>
        <v>12000000</v>
      </c>
      <c r="Z268" s="46" t="str">
        <f t="shared" si="4"/>
        <v>AC/018P-0350016</v>
      </c>
      <c r="AA268" s="50" t="str">
        <f>VLOOKUP(X268,TDTP!$AH$5:$AN$1422,7,0)</f>
        <v>0986127771</v>
      </c>
      <c r="AB268" s="40" t="str">
        <f t="shared" si="5"/>
        <v>BVNT da nhan duoc 12000000d tien phi bao hiem cua QK. Cam on QK da tin tuong va dong hanh cung BVNT trong suot thoi gian qua.</v>
      </c>
    </row>
    <row r="269" spans="1:28" ht="12.75" customHeight="1">
      <c r="A269" s="41">
        <v>261</v>
      </c>
      <c r="B269" s="42" t="s">
        <v>82</v>
      </c>
      <c r="C269" s="42" t="s">
        <v>84</v>
      </c>
      <c r="D269" s="42" t="s">
        <v>86</v>
      </c>
      <c r="E269" s="42" t="s">
        <v>165</v>
      </c>
      <c r="F269" s="42" t="s">
        <v>166</v>
      </c>
      <c r="G269" s="42" t="s">
        <v>82</v>
      </c>
      <c r="H269" s="42" t="s">
        <v>84</v>
      </c>
      <c r="I269" s="42" t="s">
        <v>86</v>
      </c>
      <c r="J269" s="42" t="s">
        <v>165</v>
      </c>
      <c r="K269" s="42" t="s">
        <v>166</v>
      </c>
      <c r="L269" s="42" t="s">
        <v>102</v>
      </c>
      <c r="M269" s="42" t="s">
        <v>1672</v>
      </c>
      <c r="N269" s="42" t="s">
        <v>1673</v>
      </c>
      <c r="O269" s="42" t="s">
        <v>1674</v>
      </c>
      <c r="P269" s="42" t="s">
        <v>1675</v>
      </c>
      <c r="Q269" s="43">
        <v>1000000</v>
      </c>
      <c r="R269" s="42" t="s">
        <v>263</v>
      </c>
      <c r="S269" s="42" t="s">
        <v>1676</v>
      </c>
      <c r="T269" s="42" t="s">
        <v>163</v>
      </c>
      <c r="U269" s="42" t="s">
        <v>109</v>
      </c>
      <c r="V269" s="46" t="str">
        <f t="shared" si="29"/>
        <v>24</v>
      </c>
      <c r="W269" s="46" t="str">
        <f t="shared" si="1"/>
        <v>5</v>
      </c>
      <c r="X269" s="46" t="str">
        <f t="shared" si="2"/>
        <v>569245040245</v>
      </c>
      <c r="Y269" s="48">
        <f t="shared" si="3"/>
        <v>1000000</v>
      </c>
      <c r="Z269" s="46" t="str">
        <f t="shared" si="4"/>
        <v>AC/018P-0350017</v>
      </c>
      <c r="AA269" s="50" t="str">
        <f>VLOOKUP(X269,TDTP!$AH$5:$AN$1422,7,0)</f>
        <v>0966615219</v>
      </c>
      <c r="AB269" s="40" t="str">
        <f t="shared" si="5"/>
        <v>BVNT da nhan duoc 1000000d tien phi bao hiem cua QK. Cam on QK da tin tuong va dong hanh cung BVNT trong suot thoi gian qua.</v>
      </c>
    </row>
    <row r="270" spans="1:28" ht="12.75" customHeight="1">
      <c r="A270" s="41">
        <v>262</v>
      </c>
      <c r="B270" s="42" t="s">
        <v>82</v>
      </c>
      <c r="C270" s="42" t="s">
        <v>84</v>
      </c>
      <c r="D270" s="42" t="s">
        <v>86</v>
      </c>
      <c r="E270" s="42" t="s">
        <v>165</v>
      </c>
      <c r="F270" s="42" t="s">
        <v>166</v>
      </c>
      <c r="G270" s="42" t="s">
        <v>82</v>
      </c>
      <c r="H270" s="42" t="s">
        <v>84</v>
      </c>
      <c r="I270" s="42" t="s">
        <v>86</v>
      </c>
      <c r="J270" s="42" t="s">
        <v>165</v>
      </c>
      <c r="K270" s="42" t="s">
        <v>166</v>
      </c>
      <c r="L270" s="42" t="s">
        <v>102</v>
      </c>
      <c r="M270" s="42" t="s">
        <v>1677</v>
      </c>
      <c r="N270" s="42" t="s">
        <v>1678</v>
      </c>
      <c r="O270" s="42" t="s">
        <v>1679</v>
      </c>
      <c r="P270" s="42" t="s">
        <v>1444</v>
      </c>
      <c r="Q270" s="43">
        <v>39800</v>
      </c>
      <c r="R270" s="42" t="s">
        <v>471</v>
      </c>
      <c r="S270" s="42" t="s">
        <v>1078</v>
      </c>
      <c r="T270" s="42" t="s">
        <v>359</v>
      </c>
      <c r="U270" s="42" t="s">
        <v>109</v>
      </c>
      <c r="V270" s="46" t="str">
        <f t="shared" si="29"/>
        <v>25</v>
      </c>
      <c r="W270" s="46" t="str">
        <f t="shared" si="1"/>
        <v>5</v>
      </c>
      <c r="X270" s="46" t="str">
        <f t="shared" si="2"/>
        <v>02301800127101255</v>
      </c>
      <c r="Y270" s="48">
        <f t="shared" si="3"/>
        <v>39800</v>
      </c>
      <c r="Z270" s="46" t="str">
        <f t="shared" si="4"/>
        <v>AC/018P-0350018</v>
      </c>
      <c r="AA270" s="50" t="str">
        <f>VLOOKUP(X270,TDTP!$AH$5:$AN$1422,7,0)</f>
        <v/>
      </c>
      <c r="AB270" s="40" t="str">
        <f t="shared" si="5"/>
        <v>BVNT da nhan duoc 39800d tien phi bao hiem cua QK. Cam on QK da tin tuong va dong hanh cung BVNT trong suot thoi gian qua.</v>
      </c>
    </row>
    <row r="271" spans="1:28" ht="12.75" customHeight="1">
      <c r="A271" s="41">
        <v>263</v>
      </c>
      <c r="B271" s="42" t="s">
        <v>82</v>
      </c>
      <c r="C271" s="42" t="s">
        <v>84</v>
      </c>
      <c r="D271" s="42" t="s">
        <v>86</v>
      </c>
      <c r="E271" s="42" t="s">
        <v>165</v>
      </c>
      <c r="F271" s="42" t="s">
        <v>166</v>
      </c>
      <c r="G271" s="42" t="s">
        <v>82</v>
      </c>
      <c r="H271" s="42" t="s">
        <v>84</v>
      </c>
      <c r="I271" s="42" t="s">
        <v>86</v>
      </c>
      <c r="J271" s="42" t="s">
        <v>165</v>
      </c>
      <c r="K271" s="42" t="s">
        <v>166</v>
      </c>
      <c r="L271" s="42" t="s">
        <v>102</v>
      </c>
      <c r="M271" s="42" t="s">
        <v>738</v>
      </c>
      <c r="N271" s="42" t="s">
        <v>1682</v>
      </c>
      <c r="O271" s="42" t="s">
        <v>736</v>
      </c>
      <c r="P271" s="42" t="s">
        <v>342</v>
      </c>
      <c r="Q271" s="43">
        <v>19400</v>
      </c>
      <c r="R271" s="42" t="s">
        <v>471</v>
      </c>
      <c r="S271" s="42" t="s">
        <v>1078</v>
      </c>
      <c r="T271" s="42" t="s">
        <v>153</v>
      </c>
      <c r="U271" s="42" t="s">
        <v>109</v>
      </c>
      <c r="V271" s="46" t="str">
        <f t="shared" si="29"/>
        <v>25</v>
      </c>
      <c r="W271" s="46" t="str">
        <f t="shared" si="1"/>
        <v>5</v>
      </c>
      <c r="X271" s="46" t="str">
        <f t="shared" si="2"/>
        <v>02401800008315255</v>
      </c>
      <c r="Y271" s="48">
        <f t="shared" si="3"/>
        <v>19400</v>
      </c>
      <c r="Z271" s="46" t="str">
        <f t="shared" si="4"/>
        <v>AC/018P-0350019</v>
      </c>
      <c r="AA271" s="50" t="str">
        <f>VLOOKUP(X271,TDTP!$AH$5:$AN$1422,7,0)</f>
        <v>09773157140977315714</v>
      </c>
      <c r="AB271" s="40" t="str">
        <f t="shared" si="5"/>
        <v>BVNT da nhan duoc 19400d tien phi bao hiem cua QK. Cam on QK da tin tuong va dong hanh cung BVNT trong suot thoi gian qua.</v>
      </c>
    </row>
    <row r="272" spans="1:28" ht="12.75" customHeight="1">
      <c r="A272" s="41">
        <v>264</v>
      </c>
      <c r="B272" s="42" t="s">
        <v>82</v>
      </c>
      <c r="C272" s="42" t="s">
        <v>84</v>
      </c>
      <c r="D272" s="42" t="s">
        <v>86</v>
      </c>
      <c r="E272" s="42" t="s">
        <v>165</v>
      </c>
      <c r="F272" s="42" t="s">
        <v>166</v>
      </c>
      <c r="G272" s="42" t="s">
        <v>82</v>
      </c>
      <c r="H272" s="42" t="s">
        <v>84</v>
      </c>
      <c r="I272" s="42" t="s">
        <v>86</v>
      </c>
      <c r="J272" s="42" t="s">
        <v>165</v>
      </c>
      <c r="K272" s="42" t="s">
        <v>166</v>
      </c>
      <c r="L272" s="42" t="s">
        <v>102</v>
      </c>
      <c r="M272" s="42" t="s">
        <v>707</v>
      </c>
      <c r="N272" s="42" t="s">
        <v>1683</v>
      </c>
      <c r="O272" s="42" t="s">
        <v>705</v>
      </c>
      <c r="P272" s="42" t="s">
        <v>342</v>
      </c>
      <c r="Q272" s="43">
        <v>19400</v>
      </c>
      <c r="R272" s="42" t="s">
        <v>471</v>
      </c>
      <c r="S272" s="42" t="s">
        <v>1078</v>
      </c>
      <c r="T272" s="42" t="s">
        <v>153</v>
      </c>
      <c r="U272" s="42" t="s">
        <v>109</v>
      </c>
      <c r="V272" s="46" t="str">
        <f t="shared" si="29"/>
        <v>25</v>
      </c>
      <c r="W272" s="46" t="str">
        <f t="shared" si="1"/>
        <v>5</v>
      </c>
      <c r="X272" s="46" t="str">
        <f t="shared" si="2"/>
        <v>02401800008339255</v>
      </c>
      <c r="Y272" s="48">
        <f t="shared" si="3"/>
        <v>19400</v>
      </c>
      <c r="Z272" s="46" t="str">
        <f t="shared" si="4"/>
        <v>AC/018P-0350020</v>
      </c>
      <c r="AA272" s="50" t="str">
        <f>VLOOKUP(X272,TDTP!$AH$5:$AN$1422,7,0)</f>
        <v>09773157140977315714</v>
      </c>
      <c r="AB272" s="40" t="str">
        <f t="shared" si="5"/>
        <v>BVNT da nhan duoc 19400d tien phi bao hiem cua QK. Cam on QK da tin tuong va dong hanh cung BVNT trong suot thoi gian qua.</v>
      </c>
    </row>
    <row r="273" spans="1:28" ht="12.75" customHeight="1">
      <c r="A273" s="41">
        <v>265</v>
      </c>
      <c r="B273" s="42" t="s">
        <v>82</v>
      </c>
      <c r="C273" s="42" t="s">
        <v>84</v>
      </c>
      <c r="D273" s="42" t="s">
        <v>86</v>
      </c>
      <c r="E273" s="42" t="s">
        <v>165</v>
      </c>
      <c r="F273" s="42" t="s">
        <v>166</v>
      </c>
      <c r="G273" s="42" t="s">
        <v>82</v>
      </c>
      <c r="H273" s="42" t="s">
        <v>84</v>
      </c>
      <c r="I273" s="42" t="s">
        <v>86</v>
      </c>
      <c r="J273" s="42" t="s">
        <v>165</v>
      </c>
      <c r="K273" s="42" t="s">
        <v>166</v>
      </c>
      <c r="L273" s="42" t="s">
        <v>102</v>
      </c>
      <c r="M273" s="42" t="s">
        <v>696</v>
      </c>
      <c r="N273" s="42" t="s">
        <v>1688</v>
      </c>
      <c r="O273" s="42" t="s">
        <v>688</v>
      </c>
      <c r="P273" s="42" t="s">
        <v>342</v>
      </c>
      <c r="Q273" s="43">
        <v>19400</v>
      </c>
      <c r="R273" s="42" t="s">
        <v>471</v>
      </c>
      <c r="S273" s="42" t="s">
        <v>1078</v>
      </c>
      <c r="T273" s="42" t="s">
        <v>153</v>
      </c>
      <c r="U273" s="42" t="s">
        <v>109</v>
      </c>
      <c r="V273" s="46" t="str">
        <f t="shared" si="29"/>
        <v>25</v>
      </c>
      <c r="W273" s="46" t="str">
        <f t="shared" si="1"/>
        <v>5</v>
      </c>
      <c r="X273" s="46" t="str">
        <f t="shared" si="2"/>
        <v>02401800008346255</v>
      </c>
      <c r="Y273" s="48">
        <f t="shared" si="3"/>
        <v>19400</v>
      </c>
      <c r="Z273" s="46" t="str">
        <f t="shared" si="4"/>
        <v>AC/018P-0350021</v>
      </c>
      <c r="AA273" s="50" t="str">
        <f>VLOOKUP(X273,TDTP!$AH$5:$AN$1422,7,0)</f>
        <v>09773157140977315714</v>
      </c>
      <c r="AB273" s="40" t="str">
        <f t="shared" si="5"/>
        <v>BVNT da nhan duoc 19400d tien phi bao hiem cua QK. Cam on QK da tin tuong va dong hanh cung BVNT trong suot thoi gian qua.</v>
      </c>
    </row>
    <row r="274" spans="1:28" ht="12.75" customHeight="1">
      <c r="A274" s="41">
        <v>266</v>
      </c>
      <c r="B274" s="42" t="s">
        <v>82</v>
      </c>
      <c r="C274" s="42" t="s">
        <v>84</v>
      </c>
      <c r="D274" s="42" t="s">
        <v>86</v>
      </c>
      <c r="E274" s="42" t="s">
        <v>165</v>
      </c>
      <c r="F274" s="42" t="s">
        <v>166</v>
      </c>
      <c r="G274" s="42" t="s">
        <v>82</v>
      </c>
      <c r="H274" s="42" t="s">
        <v>84</v>
      </c>
      <c r="I274" s="42" t="s">
        <v>86</v>
      </c>
      <c r="J274" s="42" t="s">
        <v>165</v>
      </c>
      <c r="K274" s="42" t="s">
        <v>166</v>
      </c>
      <c r="L274" s="42" t="s">
        <v>102</v>
      </c>
      <c r="M274" s="42" t="s">
        <v>723</v>
      </c>
      <c r="N274" s="42" t="s">
        <v>1689</v>
      </c>
      <c r="O274" s="42" t="s">
        <v>721</v>
      </c>
      <c r="P274" s="42" t="s">
        <v>342</v>
      </c>
      <c r="Q274" s="43">
        <v>19400</v>
      </c>
      <c r="R274" s="42" t="s">
        <v>471</v>
      </c>
      <c r="S274" s="42" t="s">
        <v>1078</v>
      </c>
      <c r="T274" s="42" t="s">
        <v>153</v>
      </c>
      <c r="U274" s="42" t="s">
        <v>109</v>
      </c>
      <c r="V274" s="46" t="str">
        <f t="shared" si="29"/>
        <v>25</v>
      </c>
      <c r="W274" s="46" t="str">
        <f t="shared" si="1"/>
        <v>5</v>
      </c>
      <c r="X274" s="46" t="str">
        <f t="shared" si="2"/>
        <v>02401800008353255</v>
      </c>
      <c r="Y274" s="48">
        <f t="shared" si="3"/>
        <v>19400</v>
      </c>
      <c r="Z274" s="46" t="str">
        <f t="shared" si="4"/>
        <v>AC/018P-0350022</v>
      </c>
      <c r="AA274" s="50" t="str">
        <f>VLOOKUP(X274,TDTP!$AH$5:$AN$1422,7,0)</f>
        <v>09773157140977315714</v>
      </c>
      <c r="AB274" s="40" t="str">
        <f t="shared" si="5"/>
        <v>BVNT da nhan duoc 19400d tien phi bao hiem cua QK. Cam on QK da tin tuong va dong hanh cung BVNT trong suot thoi gian qua.</v>
      </c>
    </row>
    <row r="275" spans="1:28" ht="12.75" customHeight="1">
      <c r="A275" s="41">
        <v>267</v>
      </c>
      <c r="B275" s="42" t="s">
        <v>82</v>
      </c>
      <c r="C275" s="42" t="s">
        <v>84</v>
      </c>
      <c r="D275" s="42" t="s">
        <v>86</v>
      </c>
      <c r="E275" s="42" t="s">
        <v>165</v>
      </c>
      <c r="F275" s="42" t="s">
        <v>166</v>
      </c>
      <c r="G275" s="42" t="s">
        <v>82</v>
      </c>
      <c r="H275" s="42" t="s">
        <v>84</v>
      </c>
      <c r="I275" s="42" t="s">
        <v>86</v>
      </c>
      <c r="J275" s="42" t="s">
        <v>165</v>
      </c>
      <c r="K275" s="42" t="s">
        <v>166</v>
      </c>
      <c r="L275" s="42" t="s">
        <v>102</v>
      </c>
      <c r="M275" s="42" t="s">
        <v>660</v>
      </c>
      <c r="N275" s="42" t="s">
        <v>1690</v>
      </c>
      <c r="O275" s="42" t="s">
        <v>655</v>
      </c>
      <c r="P275" s="42" t="s">
        <v>656</v>
      </c>
      <c r="Q275" s="43">
        <v>256900</v>
      </c>
      <c r="R275" s="42" t="s">
        <v>471</v>
      </c>
      <c r="S275" s="42" t="s">
        <v>1078</v>
      </c>
      <c r="T275" s="42" t="s">
        <v>153</v>
      </c>
      <c r="U275" s="42" t="s">
        <v>109</v>
      </c>
      <c r="V275" s="46" t="str">
        <f t="shared" si="29"/>
        <v>25</v>
      </c>
      <c r="W275" s="46" t="str">
        <f t="shared" si="1"/>
        <v>5</v>
      </c>
      <c r="X275" s="46" t="str">
        <f t="shared" si="2"/>
        <v>03701800028849255</v>
      </c>
      <c r="Y275" s="48">
        <f t="shared" si="3"/>
        <v>256900</v>
      </c>
      <c r="Z275" s="46" t="str">
        <f t="shared" si="4"/>
        <v>AC/018P-0350023</v>
      </c>
      <c r="AA275" s="50" t="str">
        <f>VLOOKUP(X275,TDTP!$AH$5:$AN$1422,7,0)</f>
        <v>0333766702</v>
      </c>
      <c r="AB275" s="40" t="str">
        <f t="shared" si="5"/>
        <v>BVNT da nhan duoc 256900d tien phi bao hiem cua QK. Cam on QK da tin tuong va dong hanh cung BVNT trong suot thoi gian qua.</v>
      </c>
    </row>
    <row r="276" spans="1:28" ht="12.75" customHeight="1">
      <c r="A276" s="41">
        <v>268</v>
      </c>
      <c r="B276" s="42" t="s">
        <v>82</v>
      </c>
      <c r="C276" s="42" t="s">
        <v>84</v>
      </c>
      <c r="D276" s="42" t="s">
        <v>86</v>
      </c>
      <c r="E276" s="42" t="s">
        <v>165</v>
      </c>
      <c r="F276" s="42" t="s">
        <v>166</v>
      </c>
      <c r="G276" s="42" t="s">
        <v>82</v>
      </c>
      <c r="H276" s="42" t="s">
        <v>84</v>
      </c>
      <c r="I276" s="42" t="s">
        <v>86</v>
      </c>
      <c r="J276" s="42" t="s">
        <v>165</v>
      </c>
      <c r="K276" s="42" t="s">
        <v>166</v>
      </c>
      <c r="L276" s="42" t="s">
        <v>102</v>
      </c>
      <c r="M276" s="42" t="s">
        <v>1692</v>
      </c>
      <c r="N276" s="42" t="s">
        <v>1693</v>
      </c>
      <c r="O276" s="42" t="s">
        <v>1694</v>
      </c>
      <c r="P276" s="42" t="s">
        <v>201</v>
      </c>
      <c r="Q276" s="43">
        <v>213700</v>
      </c>
      <c r="R276" s="42" t="s">
        <v>471</v>
      </c>
      <c r="S276" s="42" t="s">
        <v>1078</v>
      </c>
      <c r="T276" s="42" t="s">
        <v>359</v>
      </c>
      <c r="U276" s="42" t="s">
        <v>109</v>
      </c>
      <c r="V276" s="46" t="str">
        <f t="shared" si="29"/>
        <v>25</v>
      </c>
      <c r="W276" s="46" t="str">
        <f t="shared" si="1"/>
        <v>5</v>
      </c>
      <c r="X276" s="46" t="str">
        <f t="shared" si="2"/>
        <v>05701800036552255</v>
      </c>
      <c r="Y276" s="48">
        <f t="shared" si="3"/>
        <v>213700</v>
      </c>
      <c r="Z276" s="46" t="str">
        <f t="shared" si="4"/>
        <v>AC/018P-0350025</v>
      </c>
      <c r="AA276" s="50" t="str">
        <f>VLOOKUP(X276,TDTP!$AH$5:$AN$1422,7,0)</f>
        <v>8805960355772500</v>
      </c>
      <c r="AB276" s="40" t="str">
        <f t="shared" si="5"/>
        <v>BVNT da nhan duoc 213700d tien phi bao hiem cua QK. Cam on QK da tin tuong va dong hanh cung BVNT trong suot thoi gian qua.</v>
      </c>
    </row>
    <row r="277" spans="1:28" ht="12.75" customHeight="1">
      <c r="A277" s="41">
        <v>269</v>
      </c>
      <c r="B277" s="42" t="s">
        <v>82</v>
      </c>
      <c r="C277" s="42" t="s">
        <v>84</v>
      </c>
      <c r="D277" s="42" t="s">
        <v>86</v>
      </c>
      <c r="E277" s="42" t="s">
        <v>165</v>
      </c>
      <c r="F277" s="42" t="s">
        <v>166</v>
      </c>
      <c r="G277" s="42" t="s">
        <v>82</v>
      </c>
      <c r="H277" s="42" t="s">
        <v>84</v>
      </c>
      <c r="I277" s="42" t="s">
        <v>86</v>
      </c>
      <c r="J277" s="42" t="s">
        <v>165</v>
      </c>
      <c r="K277" s="42" t="s">
        <v>166</v>
      </c>
      <c r="L277" s="42" t="s">
        <v>102</v>
      </c>
      <c r="M277" s="42" t="s">
        <v>1695</v>
      </c>
      <c r="N277" s="42" t="s">
        <v>1696</v>
      </c>
      <c r="O277" s="42" t="s">
        <v>1697</v>
      </c>
      <c r="P277" s="42" t="s">
        <v>1698</v>
      </c>
      <c r="Q277" s="43">
        <v>1500000</v>
      </c>
      <c r="R277" s="42" t="s">
        <v>471</v>
      </c>
      <c r="S277" s="42" t="s">
        <v>815</v>
      </c>
      <c r="T277" s="42" t="s">
        <v>433</v>
      </c>
      <c r="U277" s="42" t="s">
        <v>109</v>
      </c>
      <c r="V277" s="46" t="str">
        <f t="shared" si="29"/>
        <v>25</v>
      </c>
      <c r="W277" s="46" t="str">
        <f t="shared" si="1"/>
        <v>5</v>
      </c>
      <c r="X277" s="46" t="str">
        <f t="shared" si="2"/>
        <v>568689631255</v>
      </c>
      <c r="Y277" s="48">
        <f t="shared" si="3"/>
        <v>1500000</v>
      </c>
      <c r="Z277" s="46" t="str">
        <f t="shared" si="4"/>
        <v>AC/018P-0350029</v>
      </c>
      <c r="AA277" s="50" t="str">
        <f>VLOOKUP(X277,TDTP!$AH$5:$AN$1422,7,0)</f>
        <v>01249828962</v>
      </c>
      <c r="AB277" s="40" t="str">
        <f t="shared" si="5"/>
        <v>BVNT da nhan duoc 1500000d tien phi bao hiem cua QK. Cam on QK da tin tuong va dong hanh cung BVNT trong suot thoi gian qua.</v>
      </c>
    </row>
    <row r="278" spans="1:28" ht="12.75" customHeight="1">
      <c r="A278" s="41">
        <v>270</v>
      </c>
      <c r="B278" s="42" t="s">
        <v>82</v>
      </c>
      <c r="C278" s="42" t="s">
        <v>84</v>
      </c>
      <c r="D278" s="42" t="s">
        <v>86</v>
      </c>
      <c r="E278" s="42" t="s">
        <v>165</v>
      </c>
      <c r="F278" s="42" t="s">
        <v>166</v>
      </c>
      <c r="G278" s="42" t="s">
        <v>82</v>
      </c>
      <c r="H278" s="42" t="s">
        <v>84</v>
      </c>
      <c r="I278" s="42" t="s">
        <v>86</v>
      </c>
      <c r="J278" s="42" t="s">
        <v>165</v>
      </c>
      <c r="K278" s="42" t="s">
        <v>166</v>
      </c>
      <c r="L278" s="42" t="s">
        <v>102</v>
      </c>
      <c r="M278" s="42" t="s">
        <v>1699</v>
      </c>
      <c r="N278" s="42" t="s">
        <v>1700</v>
      </c>
      <c r="O278" s="42" t="s">
        <v>1701</v>
      </c>
      <c r="P278" s="42" t="s">
        <v>1453</v>
      </c>
      <c r="Q278" s="43">
        <v>3000000</v>
      </c>
      <c r="R278" s="42" t="s">
        <v>471</v>
      </c>
      <c r="S278" s="42" t="s">
        <v>1098</v>
      </c>
      <c r="T278" s="42" t="s">
        <v>433</v>
      </c>
      <c r="U278" s="42" t="s">
        <v>109</v>
      </c>
      <c r="V278" s="46" t="str">
        <f t="shared" si="29"/>
        <v>25</v>
      </c>
      <c r="W278" s="46" t="str">
        <f t="shared" si="1"/>
        <v>5</v>
      </c>
      <c r="X278" s="46" t="str">
        <f t="shared" si="2"/>
        <v>568792838255</v>
      </c>
      <c r="Y278" s="48">
        <f t="shared" si="3"/>
        <v>3000000</v>
      </c>
      <c r="Z278" s="46" t="str">
        <f t="shared" si="4"/>
        <v>AC/018P-0350031</v>
      </c>
      <c r="AA278" s="50" t="str">
        <f>VLOOKUP(X278,TDTP!$AH$5:$AN$1422,7,0)</f>
        <v>0983531496</v>
      </c>
      <c r="AB278" s="40" t="str">
        <f t="shared" si="5"/>
        <v>BVNT da nhan duoc 3000000d tien phi bao hiem cua QK. Cam on QK da tin tuong va dong hanh cung BVNT trong suot thoi gian qua.</v>
      </c>
    </row>
    <row r="279" spans="1:28" ht="12.75" customHeight="1">
      <c r="A279" s="41">
        <v>271</v>
      </c>
      <c r="B279" s="42" t="s">
        <v>82</v>
      </c>
      <c r="C279" s="42" t="s">
        <v>84</v>
      </c>
      <c r="D279" s="42" t="s">
        <v>86</v>
      </c>
      <c r="E279" s="42" t="s">
        <v>165</v>
      </c>
      <c r="F279" s="42" t="s">
        <v>166</v>
      </c>
      <c r="G279" s="42" t="s">
        <v>82</v>
      </c>
      <c r="H279" s="42" t="s">
        <v>84</v>
      </c>
      <c r="I279" s="42" t="s">
        <v>86</v>
      </c>
      <c r="J279" s="42" t="s">
        <v>165</v>
      </c>
      <c r="K279" s="42" t="s">
        <v>166</v>
      </c>
      <c r="L279" s="42" t="s">
        <v>102</v>
      </c>
      <c r="M279" s="42" t="s">
        <v>1704</v>
      </c>
      <c r="N279" s="42" t="s">
        <v>1705</v>
      </c>
      <c r="O279" s="42" t="s">
        <v>1706</v>
      </c>
      <c r="P279" s="42" t="s">
        <v>1707</v>
      </c>
      <c r="Q279" s="43">
        <v>1002772</v>
      </c>
      <c r="R279" s="42" t="s">
        <v>471</v>
      </c>
      <c r="S279" s="42" t="s">
        <v>815</v>
      </c>
      <c r="T279" s="42" t="s">
        <v>163</v>
      </c>
      <c r="U279" s="42" t="s">
        <v>109</v>
      </c>
      <c r="V279" s="46" t="str">
        <f t="shared" si="29"/>
        <v>25</v>
      </c>
      <c r="W279" s="46" t="str">
        <f t="shared" si="1"/>
        <v>5</v>
      </c>
      <c r="X279" s="46" t="str">
        <f t="shared" si="2"/>
        <v>568854715255</v>
      </c>
      <c r="Y279" s="48">
        <f t="shared" si="3"/>
        <v>1002772</v>
      </c>
      <c r="Z279" s="46" t="str">
        <f t="shared" si="4"/>
        <v>AC/018P-0350032</v>
      </c>
      <c r="AA279" s="50" t="str">
        <f>VLOOKUP(X279,TDTP!$AH$5:$AN$1422,7,0)</f>
        <v>01663160507</v>
      </c>
      <c r="AB279" s="40" t="str">
        <f t="shared" si="5"/>
        <v>BVNT da nhan duoc 1002772d tien phi bao hiem cua QK. Cam on QK da tin tuong va dong hanh cung BVNT trong suot thoi gian qua.</v>
      </c>
    </row>
    <row r="280" spans="1:28" ht="12.75" customHeight="1">
      <c r="A280" s="41">
        <v>272</v>
      </c>
      <c r="B280" s="42" t="s">
        <v>82</v>
      </c>
      <c r="C280" s="42" t="s">
        <v>84</v>
      </c>
      <c r="D280" s="42" t="s">
        <v>86</v>
      </c>
      <c r="E280" s="42" t="s">
        <v>165</v>
      </c>
      <c r="F280" s="42" t="s">
        <v>166</v>
      </c>
      <c r="G280" s="42" t="s">
        <v>82</v>
      </c>
      <c r="H280" s="42" t="s">
        <v>84</v>
      </c>
      <c r="I280" s="42" t="s">
        <v>86</v>
      </c>
      <c r="J280" s="42" t="s">
        <v>165</v>
      </c>
      <c r="K280" s="42" t="s">
        <v>166</v>
      </c>
      <c r="L280" s="42" t="s">
        <v>102</v>
      </c>
      <c r="M280" s="42" t="s">
        <v>1708</v>
      </c>
      <c r="N280" s="42" t="s">
        <v>1709</v>
      </c>
      <c r="O280" s="42" t="s">
        <v>1710</v>
      </c>
      <c r="P280" s="42" t="s">
        <v>1711</v>
      </c>
      <c r="Q280" s="43">
        <v>1501560</v>
      </c>
      <c r="R280" s="42" t="s">
        <v>471</v>
      </c>
      <c r="S280" s="42" t="s">
        <v>815</v>
      </c>
      <c r="T280" s="42" t="s">
        <v>153</v>
      </c>
      <c r="U280" s="42" t="s">
        <v>109</v>
      </c>
      <c r="V280" s="46" t="str">
        <f t="shared" si="29"/>
        <v>25</v>
      </c>
      <c r="W280" s="46" t="str">
        <f t="shared" si="1"/>
        <v>5</v>
      </c>
      <c r="X280" s="46" t="str">
        <f t="shared" si="2"/>
        <v>568854726255</v>
      </c>
      <c r="Y280" s="48">
        <f t="shared" si="3"/>
        <v>1501560</v>
      </c>
      <c r="Z280" s="46" t="str">
        <f t="shared" si="4"/>
        <v>AC/018P-0350033</v>
      </c>
      <c r="AA280" s="50" t="str">
        <f>VLOOKUP(X280,TDTP!$AH$5:$AN$1422,7,0)</f>
        <v>0985104229</v>
      </c>
      <c r="AB280" s="40" t="str">
        <f t="shared" si="5"/>
        <v>BVNT da nhan duoc 1501560d tien phi bao hiem cua QK. Cam on QK da tin tuong va dong hanh cung BVNT trong suot thoi gian qua.</v>
      </c>
    </row>
    <row r="281" spans="1:28" ht="12.75" customHeight="1">
      <c r="A281" s="41">
        <v>273</v>
      </c>
      <c r="B281" s="42" t="s">
        <v>82</v>
      </c>
      <c r="C281" s="42" t="s">
        <v>84</v>
      </c>
      <c r="D281" s="42" t="s">
        <v>86</v>
      </c>
      <c r="E281" s="42" t="s">
        <v>165</v>
      </c>
      <c r="F281" s="42" t="s">
        <v>166</v>
      </c>
      <c r="G281" s="42" t="s">
        <v>82</v>
      </c>
      <c r="H281" s="42" t="s">
        <v>84</v>
      </c>
      <c r="I281" s="42" t="s">
        <v>86</v>
      </c>
      <c r="J281" s="42" t="s">
        <v>165</v>
      </c>
      <c r="K281" s="42" t="s">
        <v>166</v>
      </c>
      <c r="L281" s="42" t="s">
        <v>102</v>
      </c>
      <c r="M281" s="42" t="s">
        <v>1712</v>
      </c>
      <c r="N281" s="42" t="s">
        <v>1713</v>
      </c>
      <c r="O281" s="42" t="s">
        <v>1714</v>
      </c>
      <c r="P281" s="42" t="s">
        <v>1715</v>
      </c>
      <c r="Q281" s="43">
        <v>1001544</v>
      </c>
      <c r="R281" s="42" t="s">
        <v>471</v>
      </c>
      <c r="S281" s="42" t="s">
        <v>1078</v>
      </c>
      <c r="T281" s="42" t="s">
        <v>135</v>
      </c>
      <c r="U281" s="42" t="s">
        <v>109</v>
      </c>
      <c r="V281" s="46" t="str">
        <f t="shared" si="29"/>
        <v>25</v>
      </c>
      <c r="W281" s="46" t="str">
        <f t="shared" si="1"/>
        <v>5</v>
      </c>
      <c r="X281" s="46" t="str">
        <f t="shared" si="2"/>
        <v>568892821255</v>
      </c>
      <c r="Y281" s="48">
        <f t="shared" si="3"/>
        <v>1001544</v>
      </c>
      <c r="Z281" s="46" t="str">
        <f t="shared" si="4"/>
        <v>AC/018P-0350034</v>
      </c>
      <c r="AA281" s="50" t="str">
        <f>VLOOKUP(X281,TDTP!$AH$5:$AN$1422,7,0)</f>
        <v>0936318318</v>
      </c>
      <c r="AB281" s="40" t="str">
        <f t="shared" si="5"/>
        <v>BVNT da nhan duoc 1001544d tien phi bao hiem cua QK. Cam on QK da tin tuong va dong hanh cung BVNT trong suot thoi gian qua.</v>
      </c>
    </row>
    <row r="282" spans="1:28" ht="12.75" customHeight="1">
      <c r="A282" s="41">
        <v>274</v>
      </c>
      <c r="B282" s="42" t="s">
        <v>82</v>
      </c>
      <c r="C282" s="42" t="s">
        <v>84</v>
      </c>
      <c r="D282" s="42" t="s">
        <v>86</v>
      </c>
      <c r="E282" s="42" t="s">
        <v>165</v>
      </c>
      <c r="F282" s="42" t="s">
        <v>166</v>
      </c>
      <c r="G282" s="42" t="s">
        <v>82</v>
      </c>
      <c r="H282" s="42" t="s">
        <v>84</v>
      </c>
      <c r="I282" s="42" t="s">
        <v>86</v>
      </c>
      <c r="J282" s="42" t="s">
        <v>165</v>
      </c>
      <c r="K282" s="42" t="s">
        <v>166</v>
      </c>
      <c r="L282" s="42" t="s">
        <v>102</v>
      </c>
      <c r="M282" s="42" t="s">
        <v>1716</v>
      </c>
      <c r="N282" s="42" t="s">
        <v>1717</v>
      </c>
      <c r="O282" s="42" t="s">
        <v>1718</v>
      </c>
      <c r="P282" s="42" t="s">
        <v>1458</v>
      </c>
      <c r="Q282" s="43">
        <v>1000000</v>
      </c>
      <c r="R282" s="42" t="s">
        <v>471</v>
      </c>
      <c r="S282" s="42" t="s">
        <v>1078</v>
      </c>
      <c r="T282" s="42" t="s">
        <v>153</v>
      </c>
      <c r="U282" s="42" t="s">
        <v>109</v>
      </c>
      <c r="V282" s="46" t="str">
        <f t="shared" si="29"/>
        <v>25</v>
      </c>
      <c r="W282" s="46" t="str">
        <f t="shared" si="1"/>
        <v>5</v>
      </c>
      <c r="X282" s="46" t="str">
        <f t="shared" si="2"/>
        <v>568892859255</v>
      </c>
      <c r="Y282" s="48">
        <f t="shared" si="3"/>
        <v>1000000</v>
      </c>
      <c r="Z282" s="46" t="str">
        <f t="shared" si="4"/>
        <v>AC/018P-0350035</v>
      </c>
      <c r="AA282" s="50" t="str">
        <f>VLOOKUP(X282,TDTP!$AH$5:$AN$1422,7,0)</f>
        <v>0983109458</v>
      </c>
      <c r="AB282" s="40" t="str">
        <f t="shared" si="5"/>
        <v>BVNT da nhan duoc 1000000d tien phi bao hiem cua QK. Cam on QK da tin tuong va dong hanh cung BVNT trong suot thoi gian qua.</v>
      </c>
    </row>
    <row r="283" spans="1:28" ht="12.75" customHeight="1">
      <c r="A283" s="41">
        <v>275</v>
      </c>
      <c r="B283" s="42" t="s">
        <v>82</v>
      </c>
      <c r="C283" s="42" t="s">
        <v>84</v>
      </c>
      <c r="D283" s="42" t="s">
        <v>86</v>
      </c>
      <c r="E283" s="42" t="s">
        <v>165</v>
      </c>
      <c r="F283" s="42" t="s">
        <v>166</v>
      </c>
      <c r="G283" s="42" t="s">
        <v>82</v>
      </c>
      <c r="H283" s="42" t="s">
        <v>84</v>
      </c>
      <c r="I283" s="42" t="s">
        <v>86</v>
      </c>
      <c r="J283" s="42" t="s">
        <v>165</v>
      </c>
      <c r="K283" s="42" t="s">
        <v>166</v>
      </c>
      <c r="L283" s="42" t="s">
        <v>102</v>
      </c>
      <c r="M283" s="42" t="s">
        <v>1719</v>
      </c>
      <c r="N283" s="42" t="s">
        <v>1720</v>
      </c>
      <c r="O283" s="42" t="s">
        <v>1721</v>
      </c>
      <c r="P283" s="42" t="s">
        <v>1722</v>
      </c>
      <c r="Q283" s="43">
        <v>1001633</v>
      </c>
      <c r="R283" s="42" t="s">
        <v>471</v>
      </c>
      <c r="S283" s="42" t="s">
        <v>1078</v>
      </c>
      <c r="T283" s="42" t="s">
        <v>135</v>
      </c>
      <c r="U283" s="42" t="s">
        <v>109</v>
      </c>
      <c r="V283" s="46" t="str">
        <f t="shared" si="29"/>
        <v>25</v>
      </c>
      <c r="W283" s="46" t="str">
        <f t="shared" si="1"/>
        <v>5</v>
      </c>
      <c r="X283" s="46" t="str">
        <f t="shared" si="2"/>
        <v>568892885255</v>
      </c>
      <c r="Y283" s="48">
        <f t="shared" si="3"/>
        <v>1001633</v>
      </c>
      <c r="Z283" s="46" t="str">
        <f t="shared" si="4"/>
        <v>AC/018P-0350036</v>
      </c>
      <c r="AA283" s="50" t="str">
        <f>VLOOKUP(X283,TDTP!$AH$5:$AN$1422,7,0)</f>
        <v>0936318318</v>
      </c>
      <c r="AB283" s="40" t="str">
        <f t="shared" si="5"/>
        <v>BVNT da nhan duoc 1001633d tien phi bao hiem cua QK. Cam on QK da tin tuong va dong hanh cung BVNT trong suot thoi gian qua.</v>
      </c>
    </row>
    <row r="284" spans="1:28" ht="12.75" customHeight="1">
      <c r="A284" s="41">
        <v>276</v>
      </c>
      <c r="B284" s="42" t="s">
        <v>82</v>
      </c>
      <c r="C284" s="42" t="s">
        <v>84</v>
      </c>
      <c r="D284" s="42" t="s">
        <v>86</v>
      </c>
      <c r="E284" s="42" t="s">
        <v>165</v>
      </c>
      <c r="F284" s="42" t="s">
        <v>166</v>
      </c>
      <c r="G284" s="42" t="s">
        <v>82</v>
      </c>
      <c r="H284" s="42" t="s">
        <v>84</v>
      </c>
      <c r="I284" s="42" t="s">
        <v>86</v>
      </c>
      <c r="J284" s="42" t="s">
        <v>165</v>
      </c>
      <c r="K284" s="42" t="s">
        <v>166</v>
      </c>
      <c r="L284" s="42" t="s">
        <v>102</v>
      </c>
      <c r="M284" s="42" t="s">
        <v>1724</v>
      </c>
      <c r="N284" s="42" t="s">
        <v>1725</v>
      </c>
      <c r="O284" s="42" t="s">
        <v>1726</v>
      </c>
      <c r="P284" s="42" t="s">
        <v>1722</v>
      </c>
      <c r="Q284" s="43">
        <v>1000000</v>
      </c>
      <c r="R284" s="42" t="s">
        <v>471</v>
      </c>
      <c r="S284" s="42" t="s">
        <v>1078</v>
      </c>
      <c r="T284" s="42" t="s">
        <v>135</v>
      </c>
      <c r="U284" s="42" t="s">
        <v>109</v>
      </c>
      <c r="V284" s="46" t="str">
        <f t="shared" si="29"/>
        <v>25</v>
      </c>
      <c r="W284" s="46" t="str">
        <f t="shared" si="1"/>
        <v>5</v>
      </c>
      <c r="X284" s="46" t="str">
        <f t="shared" si="2"/>
        <v>568894913255</v>
      </c>
      <c r="Y284" s="48">
        <f t="shared" si="3"/>
        <v>1000000</v>
      </c>
      <c r="Z284" s="46" t="str">
        <f t="shared" si="4"/>
        <v>AC/018P-0350037</v>
      </c>
      <c r="AA284" s="50" t="str">
        <f>VLOOKUP(X284,TDTP!$AH$5:$AN$1422,7,0)</f>
        <v>0936318318</v>
      </c>
      <c r="AB284" s="40" t="str">
        <f t="shared" si="5"/>
        <v>BVNT da nhan duoc 1000000d tien phi bao hiem cua QK. Cam on QK da tin tuong va dong hanh cung BVNT trong suot thoi gian qua.</v>
      </c>
    </row>
    <row r="285" spans="1:28" ht="12.75" customHeight="1">
      <c r="A285" s="41">
        <v>277</v>
      </c>
      <c r="B285" s="42" t="s">
        <v>82</v>
      </c>
      <c r="C285" s="42" t="s">
        <v>84</v>
      </c>
      <c r="D285" s="42" t="s">
        <v>86</v>
      </c>
      <c r="E285" s="42" t="s">
        <v>165</v>
      </c>
      <c r="F285" s="42" t="s">
        <v>166</v>
      </c>
      <c r="G285" s="42" t="s">
        <v>82</v>
      </c>
      <c r="H285" s="42" t="s">
        <v>84</v>
      </c>
      <c r="I285" s="42" t="s">
        <v>86</v>
      </c>
      <c r="J285" s="42" t="s">
        <v>165</v>
      </c>
      <c r="K285" s="42" t="s">
        <v>166</v>
      </c>
      <c r="L285" s="42" t="s">
        <v>102</v>
      </c>
      <c r="M285" s="42" t="s">
        <v>1727</v>
      </c>
      <c r="N285" s="42" t="s">
        <v>1728</v>
      </c>
      <c r="O285" s="42" t="s">
        <v>1729</v>
      </c>
      <c r="P285" s="42" t="s">
        <v>1715</v>
      </c>
      <c r="Q285" s="43">
        <v>1000000</v>
      </c>
      <c r="R285" s="42" t="s">
        <v>471</v>
      </c>
      <c r="S285" s="42" t="s">
        <v>1078</v>
      </c>
      <c r="T285" s="42" t="s">
        <v>135</v>
      </c>
      <c r="U285" s="42" t="s">
        <v>109</v>
      </c>
      <c r="V285" s="46" t="str">
        <f t="shared" si="29"/>
        <v>25</v>
      </c>
      <c r="W285" s="46" t="str">
        <f t="shared" si="1"/>
        <v>5</v>
      </c>
      <c r="X285" s="46" t="str">
        <f t="shared" si="2"/>
        <v>568894931255</v>
      </c>
      <c r="Y285" s="48">
        <f t="shared" si="3"/>
        <v>1000000</v>
      </c>
      <c r="Z285" s="46" t="str">
        <f t="shared" si="4"/>
        <v>AC/018P-0350038</v>
      </c>
      <c r="AA285" s="50" t="str">
        <f>VLOOKUP(X285,TDTP!$AH$5:$AN$1422,7,0)</f>
        <v>0936318318</v>
      </c>
      <c r="AB285" s="40" t="str">
        <f t="shared" si="5"/>
        <v>BVNT da nhan duoc 1000000d tien phi bao hiem cua QK. Cam on QK da tin tuong va dong hanh cung BVNT trong suot thoi gian qua.</v>
      </c>
    </row>
    <row r="286" spans="1:28" ht="12.75" customHeight="1">
      <c r="A286" s="41">
        <v>278</v>
      </c>
      <c r="B286" s="42" t="s">
        <v>82</v>
      </c>
      <c r="C286" s="42" t="s">
        <v>84</v>
      </c>
      <c r="D286" s="42" t="s">
        <v>86</v>
      </c>
      <c r="E286" s="42" t="s">
        <v>165</v>
      </c>
      <c r="F286" s="42" t="s">
        <v>166</v>
      </c>
      <c r="G286" s="42" t="s">
        <v>82</v>
      </c>
      <c r="H286" s="42" t="s">
        <v>84</v>
      </c>
      <c r="I286" s="42" t="s">
        <v>86</v>
      </c>
      <c r="J286" s="42" t="s">
        <v>165</v>
      </c>
      <c r="K286" s="42" t="s">
        <v>166</v>
      </c>
      <c r="L286" s="42" t="s">
        <v>102</v>
      </c>
      <c r="M286" s="42" t="s">
        <v>1730</v>
      </c>
      <c r="N286" s="42" t="s">
        <v>1731</v>
      </c>
      <c r="O286" s="42" t="s">
        <v>1732</v>
      </c>
      <c r="P286" s="42" t="s">
        <v>1733</v>
      </c>
      <c r="Q286" s="43">
        <v>1021631</v>
      </c>
      <c r="R286" s="42" t="s">
        <v>471</v>
      </c>
      <c r="S286" s="42" t="s">
        <v>1078</v>
      </c>
      <c r="T286" s="42" t="s">
        <v>433</v>
      </c>
      <c r="U286" s="42" t="s">
        <v>109</v>
      </c>
      <c r="V286" s="46" t="str">
        <f t="shared" si="29"/>
        <v>25</v>
      </c>
      <c r="W286" s="46" t="str">
        <f t="shared" si="1"/>
        <v>5</v>
      </c>
      <c r="X286" s="46" t="str">
        <f t="shared" si="2"/>
        <v>569110517255</v>
      </c>
      <c r="Y286" s="48">
        <f t="shared" si="3"/>
        <v>1021631</v>
      </c>
      <c r="Z286" s="46" t="str">
        <f t="shared" si="4"/>
        <v>AC/018P-0350039</v>
      </c>
      <c r="AA286" s="50" t="str">
        <f>VLOOKUP(X286,TDTP!$AH$5:$AN$1422,7,0)</f>
        <v>01674067756</v>
      </c>
      <c r="AB286" s="40" t="str">
        <f t="shared" si="5"/>
        <v>BVNT da nhan duoc 1021631d tien phi bao hiem cua QK. Cam on QK da tin tuong va dong hanh cung BVNT trong suot thoi gian qua.</v>
      </c>
    </row>
    <row r="287" spans="1:28" ht="12.75" customHeight="1">
      <c r="A287" s="41">
        <v>279</v>
      </c>
      <c r="B287" s="42" t="s">
        <v>82</v>
      </c>
      <c r="C287" s="42" t="s">
        <v>84</v>
      </c>
      <c r="D287" s="42" t="s">
        <v>86</v>
      </c>
      <c r="E287" s="42" t="s">
        <v>165</v>
      </c>
      <c r="F287" s="42" t="s">
        <v>166</v>
      </c>
      <c r="G287" s="42" t="s">
        <v>82</v>
      </c>
      <c r="H287" s="42" t="s">
        <v>84</v>
      </c>
      <c r="I287" s="42" t="s">
        <v>86</v>
      </c>
      <c r="J287" s="42" t="s">
        <v>165</v>
      </c>
      <c r="K287" s="42" t="s">
        <v>166</v>
      </c>
      <c r="L287" s="42" t="s">
        <v>102</v>
      </c>
      <c r="M287" s="42" t="s">
        <v>1736</v>
      </c>
      <c r="N287" s="42" t="s">
        <v>1737</v>
      </c>
      <c r="O287" s="42" t="s">
        <v>1738</v>
      </c>
      <c r="P287" s="42" t="s">
        <v>1739</v>
      </c>
      <c r="Q287" s="43">
        <v>104300</v>
      </c>
      <c r="R287" s="42" t="s">
        <v>1100</v>
      </c>
      <c r="S287" s="42" t="s">
        <v>1740</v>
      </c>
      <c r="T287" s="42" t="s">
        <v>284</v>
      </c>
      <c r="U287" s="42" t="s">
        <v>109</v>
      </c>
      <c r="V287" s="46" t="str">
        <f t="shared" si="29"/>
        <v>26</v>
      </c>
      <c r="W287" s="46" t="str">
        <f t="shared" si="1"/>
        <v>5</v>
      </c>
      <c r="X287" s="46" t="str">
        <f t="shared" si="2"/>
        <v>02301800213118265</v>
      </c>
      <c r="Y287" s="48">
        <f t="shared" si="3"/>
        <v>104300</v>
      </c>
      <c r="Z287" s="46" t="str">
        <f t="shared" si="4"/>
        <v>AC/018P-0350040</v>
      </c>
      <c r="AA287" s="50" t="str">
        <f>VLOOKUP(X287,TDTP!$AH$5:$AN$1422,7,0)</f>
        <v/>
      </c>
      <c r="AB287" s="40" t="str">
        <f t="shared" si="5"/>
        <v>BVNT da nhan duoc 104300d tien phi bao hiem cua QK. Cam on QK da tin tuong va dong hanh cung BVNT trong suot thoi gian qua.</v>
      </c>
    </row>
    <row r="288" spans="1:28" ht="12.75" customHeight="1">
      <c r="A288" s="41">
        <v>280</v>
      </c>
      <c r="B288" s="42" t="s">
        <v>82</v>
      </c>
      <c r="C288" s="42" t="s">
        <v>84</v>
      </c>
      <c r="D288" s="42" t="s">
        <v>86</v>
      </c>
      <c r="E288" s="42" t="s">
        <v>165</v>
      </c>
      <c r="F288" s="42" t="s">
        <v>166</v>
      </c>
      <c r="G288" s="42" t="s">
        <v>82</v>
      </c>
      <c r="H288" s="42" t="s">
        <v>84</v>
      </c>
      <c r="I288" s="42" t="s">
        <v>86</v>
      </c>
      <c r="J288" s="42" t="s">
        <v>165</v>
      </c>
      <c r="K288" s="42" t="s">
        <v>166</v>
      </c>
      <c r="L288" s="42" t="s">
        <v>102</v>
      </c>
      <c r="M288" s="42" t="s">
        <v>1741</v>
      </c>
      <c r="N288" s="42" t="s">
        <v>1742</v>
      </c>
      <c r="O288" s="42" t="s">
        <v>1743</v>
      </c>
      <c r="P288" s="42" t="s">
        <v>1744</v>
      </c>
      <c r="Q288" s="43">
        <v>129500</v>
      </c>
      <c r="R288" s="42" t="s">
        <v>1100</v>
      </c>
      <c r="S288" s="42" t="s">
        <v>1740</v>
      </c>
      <c r="T288" s="42" t="s">
        <v>135</v>
      </c>
      <c r="U288" s="42" t="s">
        <v>109</v>
      </c>
      <c r="V288" s="46" t="str">
        <f t="shared" si="29"/>
        <v>26</v>
      </c>
      <c r="W288" s="46" t="str">
        <f t="shared" si="1"/>
        <v>5</v>
      </c>
      <c r="X288" s="46" t="str">
        <f t="shared" si="2"/>
        <v>02801800001963265</v>
      </c>
      <c r="Y288" s="48">
        <f t="shared" si="3"/>
        <v>129500</v>
      </c>
      <c r="Z288" s="46" t="str">
        <f t="shared" si="4"/>
        <v>AC/018P-0350041</v>
      </c>
      <c r="AA288" s="50" t="str">
        <f>VLOOKUP(X288,TDTP!$AH$5:$AN$1422,7,0)</f>
        <v/>
      </c>
      <c r="AB288" s="40" t="str">
        <f t="shared" si="5"/>
        <v>BVNT da nhan duoc 129500d tien phi bao hiem cua QK. Cam on QK da tin tuong va dong hanh cung BVNT trong suot thoi gian qua.</v>
      </c>
    </row>
    <row r="289" spans="1:28" ht="12.75" customHeight="1">
      <c r="A289" s="41">
        <v>281</v>
      </c>
      <c r="B289" s="42" t="s">
        <v>82</v>
      </c>
      <c r="C289" s="42" t="s">
        <v>84</v>
      </c>
      <c r="D289" s="42" t="s">
        <v>86</v>
      </c>
      <c r="E289" s="42" t="s">
        <v>165</v>
      </c>
      <c r="F289" s="42" t="s">
        <v>166</v>
      </c>
      <c r="G289" s="42" t="s">
        <v>82</v>
      </c>
      <c r="H289" s="42" t="s">
        <v>84</v>
      </c>
      <c r="I289" s="42" t="s">
        <v>86</v>
      </c>
      <c r="J289" s="42" t="s">
        <v>165</v>
      </c>
      <c r="K289" s="42" t="s">
        <v>166</v>
      </c>
      <c r="L289" s="42" t="s">
        <v>102</v>
      </c>
      <c r="M289" s="42" t="s">
        <v>1747</v>
      </c>
      <c r="N289" s="42" t="s">
        <v>1748</v>
      </c>
      <c r="O289" s="42" t="s">
        <v>1749</v>
      </c>
      <c r="P289" s="42" t="s">
        <v>1750</v>
      </c>
      <c r="Q289" s="43">
        <v>1529106</v>
      </c>
      <c r="R289" s="42" t="s">
        <v>1100</v>
      </c>
      <c r="S289" s="42" t="s">
        <v>1101</v>
      </c>
      <c r="T289" s="42" t="s">
        <v>153</v>
      </c>
      <c r="U289" s="42" t="s">
        <v>109</v>
      </c>
      <c r="V289" s="46" t="str">
        <f t="shared" si="29"/>
        <v>26</v>
      </c>
      <c r="W289" s="46" t="str">
        <f t="shared" si="1"/>
        <v>5</v>
      </c>
      <c r="X289" s="46" t="str">
        <f t="shared" si="2"/>
        <v>568318752265</v>
      </c>
      <c r="Y289" s="48">
        <f t="shared" si="3"/>
        <v>1529106</v>
      </c>
      <c r="Z289" s="46" t="str">
        <f t="shared" si="4"/>
        <v>AC/018P-0350043</v>
      </c>
      <c r="AA289" s="50" t="str">
        <f>VLOOKUP(X289,TDTP!$AH$5:$AN$1422,7,0)</f>
        <v>01666 751 178</v>
      </c>
      <c r="AB289" s="40" t="str">
        <f t="shared" si="5"/>
        <v>BVNT da nhan duoc 1529106d tien phi bao hiem cua QK. Cam on QK da tin tuong va dong hanh cung BVNT trong suot thoi gian qua.</v>
      </c>
    </row>
    <row r="290" spans="1:28" ht="12.75" customHeight="1">
      <c r="A290" s="41">
        <v>282</v>
      </c>
      <c r="B290" s="42" t="s">
        <v>82</v>
      </c>
      <c r="C290" s="42" t="s">
        <v>84</v>
      </c>
      <c r="D290" s="42" t="s">
        <v>86</v>
      </c>
      <c r="E290" s="42" t="s">
        <v>165</v>
      </c>
      <c r="F290" s="42" t="s">
        <v>166</v>
      </c>
      <c r="G290" s="42" t="s">
        <v>82</v>
      </c>
      <c r="H290" s="42" t="s">
        <v>84</v>
      </c>
      <c r="I290" s="42" t="s">
        <v>86</v>
      </c>
      <c r="J290" s="42" t="s">
        <v>165</v>
      </c>
      <c r="K290" s="42" t="s">
        <v>166</v>
      </c>
      <c r="L290" s="42" t="s">
        <v>102</v>
      </c>
      <c r="M290" s="42" t="s">
        <v>1751</v>
      </c>
      <c r="N290" s="42" t="s">
        <v>1752</v>
      </c>
      <c r="O290" s="42" t="s">
        <v>1753</v>
      </c>
      <c r="P290" s="42" t="s">
        <v>1754</v>
      </c>
      <c r="Q290" s="43">
        <v>3048522</v>
      </c>
      <c r="R290" s="42" t="s">
        <v>1100</v>
      </c>
      <c r="S290" s="42" t="s">
        <v>1755</v>
      </c>
      <c r="T290" s="42" t="s">
        <v>135</v>
      </c>
      <c r="U290" s="42" t="s">
        <v>109</v>
      </c>
      <c r="V290" s="46" t="str">
        <f t="shared" si="29"/>
        <v>26</v>
      </c>
      <c r="W290" s="46" t="str">
        <f t="shared" si="1"/>
        <v>5</v>
      </c>
      <c r="X290" s="46" t="str">
        <f t="shared" si="2"/>
        <v>568404987265</v>
      </c>
      <c r="Y290" s="48">
        <f t="shared" si="3"/>
        <v>3048522</v>
      </c>
      <c r="Z290" s="46" t="str">
        <f t="shared" si="4"/>
        <v>AC/018P-0350044</v>
      </c>
      <c r="AA290" s="50" t="str">
        <f>VLOOKUP(X290,TDTP!$AH$5:$AN$1422,7,0)</f>
        <v>01627298848</v>
      </c>
      <c r="AB290" s="40" t="str">
        <f t="shared" si="5"/>
        <v>BVNT da nhan duoc 3048522d tien phi bao hiem cua QK. Cam on QK da tin tuong va dong hanh cung BVNT trong suot thoi gian qua.</v>
      </c>
    </row>
    <row r="291" spans="1:28" ht="12.75" customHeight="1">
      <c r="A291" s="41">
        <v>283</v>
      </c>
      <c r="B291" s="42" t="s">
        <v>82</v>
      </c>
      <c r="C291" s="42" t="s">
        <v>84</v>
      </c>
      <c r="D291" s="42" t="s">
        <v>86</v>
      </c>
      <c r="E291" s="42" t="s">
        <v>165</v>
      </c>
      <c r="F291" s="42" t="s">
        <v>166</v>
      </c>
      <c r="G291" s="42" t="s">
        <v>82</v>
      </c>
      <c r="H291" s="42" t="s">
        <v>84</v>
      </c>
      <c r="I291" s="42" t="s">
        <v>86</v>
      </c>
      <c r="J291" s="42" t="s">
        <v>165</v>
      </c>
      <c r="K291" s="42" t="s">
        <v>166</v>
      </c>
      <c r="L291" s="42" t="s">
        <v>102</v>
      </c>
      <c r="M291" s="42" t="s">
        <v>1758</v>
      </c>
      <c r="N291" s="42" t="s">
        <v>1759</v>
      </c>
      <c r="O291" s="42" t="s">
        <v>1760</v>
      </c>
      <c r="P291" s="42" t="s">
        <v>1761</v>
      </c>
      <c r="Q291" s="43">
        <v>1528080</v>
      </c>
      <c r="R291" s="42" t="s">
        <v>1100</v>
      </c>
      <c r="S291" s="42" t="s">
        <v>1762</v>
      </c>
      <c r="T291" s="42" t="s">
        <v>471</v>
      </c>
      <c r="U291" s="42" t="s">
        <v>109</v>
      </c>
      <c r="V291" s="46" t="str">
        <f t="shared" si="29"/>
        <v>26</v>
      </c>
      <c r="W291" s="46" t="str">
        <f t="shared" si="1"/>
        <v>5</v>
      </c>
      <c r="X291" s="46" t="str">
        <f t="shared" si="2"/>
        <v>568503142265</v>
      </c>
      <c r="Y291" s="48">
        <f t="shared" si="3"/>
        <v>1528080</v>
      </c>
      <c r="Z291" s="46" t="str">
        <f t="shared" si="4"/>
        <v>AC/018P-0350045</v>
      </c>
      <c r="AA291" s="50" t="str">
        <f>VLOOKUP(X291,TDTP!$AH$5:$AN$1422,7,0)</f>
        <v>01683391568</v>
      </c>
      <c r="AB291" s="40" t="str">
        <f t="shared" si="5"/>
        <v>BVNT da nhan duoc 1528080d tien phi bao hiem cua QK. Cam on QK da tin tuong va dong hanh cung BVNT trong suot thoi gian qua.</v>
      </c>
    </row>
    <row r="292" spans="1:28" ht="12.75" customHeight="1">
      <c r="A292" s="41">
        <v>284</v>
      </c>
      <c r="B292" s="42" t="s">
        <v>82</v>
      </c>
      <c r="C292" s="42" t="s">
        <v>84</v>
      </c>
      <c r="D292" s="42" t="s">
        <v>86</v>
      </c>
      <c r="E292" s="42" t="s">
        <v>165</v>
      </c>
      <c r="F292" s="42" t="s">
        <v>166</v>
      </c>
      <c r="G292" s="42" t="s">
        <v>82</v>
      </c>
      <c r="H292" s="42" t="s">
        <v>84</v>
      </c>
      <c r="I292" s="42" t="s">
        <v>86</v>
      </c>
      <c r="J292" s="42" t="s">
        <v>165</v>
      </c>
      <c r="K292" s="42" t="s">
        <v>166</v>
      </c>
      <c r="L292" s="42" t="s">
        <v>102</v>
      </c>
      <c r="M292" s="42" t="s">
        <v>1763</v>
      </c>
      <c r="N292" s="42" t="s">
        <v>1764</v>
      </c>
      <c r="O292" s="42" t="s">
        <v>1765</v>
      </c>
      <c r="P292" s="42" t="s">
        <v>1766</v>
      </c>
      <c r="Q292" s="43">
        <v>519845</v>
      </c>
      <c r="R292" s="42" t="s">
        <v>1100</v>
      </c>
      <c r="S292" s="42" t="s">
        <v>1740</v>
      </c>
      <c r="T292" s="42" t="s">
        <v>471</v>
      </c>
      <c r="U292" s="42" t="s">
        <v>109</v>
      </c>
      <c r="V292" s="46" t="str">
        <f t="shared" si="29"/>
        <v>26</v>
      </c>
      <c r="W292" s="46" t="str">
        <f t="shared" si="1"/>
        <v>5</v>
      </c>
      <c r="X292" s="46" t="str">
        <f t="shared" si="2"/>
        <v>568937871265</v>
      </c>
      <c r="Y292" s="48">
        <f t="shared" si="3"/>
        <v>519845</v>
      </c>
      <c r="Z292" s="46" t="str">
        <f t="shared" si="4"/>
        <v>AC/018P-0350046</v>
      </c>
      <c r="AA292" s="50" t="str">
        <f>VLOOKUP(X292,TDTP!$AH$5:$AN$1422,7,0)</f>
        <v>0947081168</v>
      </c>
      <c r="AB292" s="40" t="str">
        <f t="shared" si="5"/>
        <v>BVNT da nhan duoc 519845d tien phi bao hiem cua QK. Cam on QK da tin tuong va dong hanh cung BVNT trong suot thoi gian qua.</v>
      </c>
    </row>
    <row r="293" spans="1:28" ht="12.75" customHeight="1">
      <c r="A293" s="41">
        <v>285</v>
      </c>
      <c r="B293" s="42" t="s">
        <v>82</v>
      </c>
      <c r="C293" s="42" t="s">
        <v>84</v>
      </c>
      <c r="D293" s="42" t="s">
        <v>86</v>
      </c>
      <c r="E293" s="42" t="s">
        <v>165</v>
      </c>
      <c r="F293" s="42" t="s">
        <v>166</v>
      </c>
      <c r="G293" s="42" t="s">
        <v>82</v>
      </c>
      <c r="H293" s="42" t="s">
        <v>84</v>
      </c>
      <c r="I293" s="42" t="s">
        <v>86</v>
      </c>
      <c r="J293" s="42" t="s">
        <v>165</v>
      </c>
      <c r="K293" s="42" t="s">
        <v>166</v>
      </c>
      <c r="L293" s="42" t="s">
        <v>102</v>
      </c>
      <c r="M293" s="42" t="s">
        <v>1768</v>
      </c>
      <c r="N293" s="42" t="s">
        <v>1769</v>
      </c>
      <c r="O293" s="42" t="s">
        <v>1770</v>
      </c>
      <c r="P293" s="42" t="s">
        <v>1771</v>
      </c>
      <c r="Q293" s="43">
        <v>999911</v>
      </c>
      <c r="R293" s="42" t="s">
        <v>1100</v>
      </c>
      <c r="S293" s="42" t="s">
        <v>1740</v>
      </c>
      <c r="T293" s="42" t="s">
        <v>263</v>
      </c>
      <c r="U293" s="42" t="s">
        <v>109</v>
      </c>
      <c r="V293" s="46" t="str">
        <f t="shared" si="29"/>
        <v>26</v>
      </c>
      <c r="W293" s="46" t="str">
        <f t="shared" si="1"/>
        <v>5</v>
      </c>
      <c r="X293" s="46" t="str">
        <f t="shared" si="2"/>
        <v>568937896265</v>
      </c>
      <c r="Y293" s="48">
        <f t="shared" si="3"/>
        <v>999911</v>
      </c>
      <c r="Z293" s="46" t="str">
        <f t="shared" si="4"/>
        <v>AC/018P-0350047</v>
      </c>
      <c r="AA293" s="50" t="str">
        <f>VLOOKUP(X293,TDTP!$AH$5:$AN$1422,7,0)</f>
        <v>0984799898</v>
      </c>
      <c r="AB293" s="40" t="str">
        <f t="shared" si="5"/>
        <v>BVNT da nhan duoc 999911d tien phi bao hiem cua QK. Cam on QK da tin tuong va dong hanh cung BVNT trong suot thoi gian qua.</v>
      </c>
    </row>
    <row r="294" spans="1:28" ht="12.75" customHeight="1">
      <c r="A294" s="41">
        <v>286</v>
      </c>
      <c r="B294" s="42" t="s">
        <v>82</v>
      </c>
      <c r="C294" s="42" t="s">
        <v>84</v>
      </c>
      <c r="D294" s="42" t="s">
        <v>86</v>
      </c>
      <c r="E294" s="42" t="s">
        <v>165</v>
      </c>
      <c r="F294" s="42" t="s">
        <v>166</v>
      </c>
      <c r="G294" s="42" t="s">
        <v>82</v>
      </c>
      <c r="H294" s="42" t="s">
        <v>84</v>
      </c>
      <c r="I294" s="42" t="s">
        <v>86</v>
      </c>
      <c r="J294" s="42" t="s">
        <v>165</v>
      </c>
      <c r="K294" s="42" t="s">
        <v>166</v>
      </c>
      <c r="L294" s="42" t="s">
        <v>102</v>
      </c>
      <c r="M294" s="42" t="s">
        <v>1772</v>
      </c>
      <c r="N294" s="42" t="s">
        <v>1773</v>
      </c>
      <c r="O294" s="42" t="s">
        <v>1774</v>
      </c>
      <c r="P294" s="42" t="s">
        <v>1771</v>
      </c>
      <c r="Q294" s="43">
        <v>534157</v>
      </c>
      <c r="R294" s="42" t="s">
        <v>1100</v>
      </c>
      <c r="S294" s="42" t="s">
        <v>1740</v>
      </c>
      <c r="T294" s="42" t="s">
        <v>263</v>
      </c>
      <c r="U294" s="42" t="s">
        <v>109</v>
      </c>
      <c r="V294" s="46" t="str">
        <f t="shared" si="29"/>
        <v>26</v>
      </c>
      <c r="W294" s="46" t="str">
        <f t="shared" si="1"/>
        <v>5</v>
      </c>
      <c r="X294" s="46" t="str">
        <f t="shared" si="2"/>
        <v>568942252265</v>
      </c>
      <c r="Y294" s="48">
        <f t="shared" si="3"/>
        <v>534157</v>
      </c>
      <c r="Z294" s="46" t="str">
        <f t="shared" si="4"/>
        <v>AC/018P-0350048</v>
      </c>
      <c r="AA294" s="50" t="str">
        <f>VLOOKUP(X294,TDTP!$AH$5:$AN$1422,7,0)</f>
        <v>0984799898</v>
      </c>
      <c r="AB294" s="40" t="str">
        <f t="shared" si="5"/>
        <v>BVNT da nhan duoc 534157d tien phi bao hiem cua QK. Cam on QK da tin tuong va dong hanh cung BVNT trong suot thoi gian qua.</v>
      </c>
    </row>
    <row r="295" spans="1:28" ht="12.75" customHeight="1">
      <c r="A295" s="41">
        <v>287</v>
      </c>
      <c r="B295" s="42" t="s">
        <v>82</v>
      </c>
      <c r="C295" s="42" t="s">
        <v>84</v>
      </c>
      <c r="D295" s="42" t="s">
        <v>86</v>
      </c>
      <c r="E295" s="42" t="s">
        <v>165</v>
      </c>
      <c r="F295" s="42" t="s">
        <v>166</v>
      </c>
      <c r="G295" s="42" t="s">
        <v>82</v>
      </c>
      <c r="H295" s="42" t="s">
        <v>84</v>
      </c>
      <c r="I295" s="42" t="s">
        <v>86</v>
      </c>
      <c r="J295" s="42" t="s">
        <v>165</v>
      </c>
      <c r="K295" s="42" t="s">
        <v>166</v>
      </c>
      <c r="L295" s="42" t="s">
        <v>102</v>
      </c>
      <c r="M295" s="42" t="s">
        <v>1775</v>
      </c>
      <c r="N295" s="42" t="s">
        <v>1776</v>
      </c>
      <c r="O295" s="42" t="s">
        <v>1777</v>
      </c>
      <c r="P295" s="42" t="s">
        <v>1778</v>
      </c>
      <c r="Q295" s="43">
        <v>1058889</v>
      </c>
      <c r="R295" s="42" t="s">
        <v>1100</v>
      </c>
      <c r="S295" s="42" t="s">
        <v>1740</v>
      </c>
      <c r="T295" s="42" t="s">
        <v>263</v>
      </c>
      <c r="U295" s="42" t="s">
        <v>109</v>
      </c>
      <c r="V295" s="46" t="str">
        <f t="shared" si="29"/>
        <v>26</v>
      </c>
      <c r="W295" s="46" t="str">
        <f t="shared" si="1"/>
        <v>5</v>
      </c>
      <c r="X295" s="46" t="str">
        <f t="shared" si="2"/>
        <v>569410445265</v>
      </c>
      <c r="Y295" s="48">
        <f t="shared" si="3"/>
        <v>1058889</v>
      </c>
      <c r="Z295" s="46" t="str">
        <f t="shared" si="4"/>
        <v>AC/018P-0350050</v>
      </c>
      <c r="AA295" s="50" t="str">
        <f>VLOOKUP(X295,TDTP!$AH$5:$AN$1422,7,0)</f>
        <v>03931399180823220386</v>
      </c>
      <c r="AB295" s="40" t="str">
        <f t="shared" si="5"/>
        <v>BVNT da nhan duoc 1058889d tien phi bao hiem cua QK. Cam on QK da tin tuong va dong hanh cung BVNT trong suot thoi gian qua.</v>
      </c>
    </row>
    <row r="296" spans="1:28" ht="12.75" customHeight="1">
      <c r="A296" s="41">
        <v>288</v>
      </c>
      <c r="B296" s="42" t="s">
        <v>82</v>
      </c>
      <c r="C296" s="42" t="s">
        <v>84</v>
      </c>
      <c r="D296" s="42" t="s">
        <v>86</v>
      </c>
      <c r="E296" s="42" t="s">
        <v>165</v>
      </c>
      <c r="F296" s="42" t="s">
        <v>166</v>
      </c>
      <c r="G296" s="42" t="s">
        <v>82</v>
      </c>
      <c r="H296" s="42" t="s">
        <v>84</v>
      </c>
      <c r="I296" s="42" t="s">
        <v>86</v>
      </c>
      <c r="J296" s="42" t="s">
        <v>165</v>
      </c>
      <c r="K296" s="42" t="s">
        <v>166</v>
      </c>
      <c r="L296" s="42" t="s">
        <v>102</v>
      </c>
      <c r="M296" s="42" t="s">
        <v>1779</v>
      </c>
      <c r="N296" s="42" t="s">
        <v>1780</v>
      </c>
      <c r="O296" s="42" t="s">
        <v>1781</v>
      </c>
      <c r="P296" s="42" t="s">
        <v>1782</v>
      </c>
      <c r="Q296" s="43">
        <v>247000</v>
      </c>
      <c r="R296" s="42" t="s">
        <v>284</v>
      </c>
      <c r="S296" s="42" t="s">
        <v>1783</v>
      </c>
      <c r="T296" s="42" t="s">
        <v>284</v>
      </c>
      <c r="U296" s="42" t="s">
        <v>109</v>
      </c>
      <c r="V296" s="46" t="str">
        <f t="shared" si="29"/>
        <v>27</v>
      </c>
      <c r="W296" s="46" t="str">
        <f t="shared" si="1"/>
        <v>5</v>
      </c>
      <c r="X296" s="46" t="str">
        <f t="shared" si="2"/>
        <v>02301800148229275</v>
      </c>
      <c r="Y296" s="48">
        <f t="shared" si="3"/>
        <v>247000</v>
      </c>
      <c r="Z296" s="46" t="str">
        <f t="shared" si="4"/>
        <v>AC/018P-0350051</v>
      </c>
      <c r="AA296" s="50" t="str">
        <f>VLOOKUP(X296,TDTP!$AH$5:$AN$1422,7,0)</f>
        <v>09122538370912253837</v>
      </c>
      <c r="AB296" s="40" t="str">
        <f t="shared" si="5"/>
        <v>BVNT da nhan duoc 247000d tien phi bao hiem cua QK. Cam on QK da tin tuong va dong hanh cung BVNT trong suot thoi gian qua.</v>
      </c>
    </row>
    <row r="297" spans="1:28" ht="12.75" customHeight="1">
      <c r="A297" s="41">
        <v>289</v>
      </c>
      <c r="B297" s="42" t="s">
        <v>82</v>
      </c>
      <c r="C297" s="42" t="s">
        <v>84</v>
      </c>
      <c r="D297" s="42" t="s">
        <v>86</v>
      </c>
      <c r="E297" s="42" t="s">
        <v>165</v>
      </c>
      <c r="F297" s="42" t="s">
        <v>166</v>
      </c>
      <c r="G297" s="42" t="s">
        <v>82</v>
      </c>
      <c r="H297" s="42" t="s">
        <v>84</v>
      </c>
      <c r="I297" s="42" t="s">
        <v>86</v>
      </c>
      <c r="J297" s="42" t="s">
        <v>165</v>
      </c>
      <c r="K297" s="42" t="s">
        <v>166</v>
      </c>
      <c r="L297" s="42" t="s">
        <v>102</v>
      </c>
      <c r="M297" s="42" t="s">
        <v>1784</v>
      </c>
      <c r="N297" s="42" t="s">
        <v>1785</v>
      </c>
      <c r="O297" s="42" t="s">
        <v>1786</v>
      </c>
      <c r="P297" s="42" t="s">
        <v>1787</v>
      </c>
      <c r="Q297" s="43">
        <v>253200</v>
      </c>
      <c r="R297" s="42" t="s">
        <v>284</v>
      </c>
      <c r="S297" s="42" t="s">
        <v>1788</v>
      </c>
      <c r="T297" s="42" t="s">
        <v>284</v>
      </c>
      <c r="U297" s="42" t="s">
        <v>109</v>
      </c>
      <c r="V297" s="46" t="str">
        <f t="shared" si="29"/>
        <v>27</v>
      </c>
      <c r="W297" s="46" t="str">
        <f t="shared" si="1"/>
        <v>5</v>
      </c>
      <c r="X297" s="46" t="str">
        <f t="shared" si="2"/>
        <v>02301800204246275</v>
      </c>
      <c r="Y297" s="48">
        <f t="shared" si="3"/>
        <v>253200</v>
      </c>
      <c r="Z297" s="46" t="str">
        <f t="shared" si="4"/>
        <v>AC/018P-0350052</v>
      </c>
      <c r="AA297" s="50" t="str">
        <f>VLOOKUP(X297,TDTP!$AH$5:$AN$1422,7,0)</f>
        <v/>
      </c>
      <c r="AB297" s="40" t="str">
        <f t="shared" si="5"/>
        <v>BVNT da nhan duoc 253200d tien phi bao hiem cua QK. Cam on QK da tin tuong va dong hanh cung BVNT trong suot thoi gian qua.</v>
      </c>
    </row>
    <row r="298" spans="1:28" ht="12.75" customHeight="1">
      <c r="A298" s="41">
        <v>290</v>
      </c>
      <c r="B298" s="42" t="s">
        <v>82</v>
      </c>
      <c r="C298" s="42" t="s">
        <v>84</v>
      </c>
      <c r="D298" s="42" t="s">
        <v>86</v>
      </c>
      <c r="E298" s="42" t="s">
        <v>165</v>
      </c>
      <c r="F298" s="42" t="s">
        <v>166</v>
      </c>
      <c r="G298" s="42" t="s">
        <v>82</v>
      </c>
      <c r="H298" s="42" t="s">
        <v>84</v>
      </c>
      <c r="I298" s="42" t="s">
        <v>86</v>
      </c>
      <c r="J298" s="42" t="s">
        <v>165</v>
      </c>
      <c r="K298" s="42" t="s">
        <v>166</v>
      </c>
      <c r="L298" s="42" t="s">
        <v>102</v>
      </c>
      <c r="M298" s="42" t="s">
        <v>1789</v>
      </c>
      <c r="N298" s="42" t="s">
        <v>1790</v>
      </c>
      <c r="O298" s="42" t="s">
        <v>1791</v>
      </c>
      <c r="P298" s="42" t="s">
        <v>1792</v>
      </c>
      <c r="Q298" s="43">
        <v>104000</v>
      </c>
      <c r="R298" s="42" t="s">
        <v>284</v>
      </c>
      <c r="S298" s="42" t="s">
        <v>1793</v>
      </c>
      <c r="T298" s="42" t="s">
        <v>359</v>
      </c>
      <c r="U298" s="42" t="s">
        <v>109</v>
      </c>
      <c r="V298" s="46" t="str">
        <f t="shared" si="29"/>
        <v>27</v>
      </c>
      <c r="W298" s="46" t="str">
        <f t="shared" si="1"/>
        <v>5</v>
      </c>
      <c r="X298" s="46" t="str">
        <f t="shared" si="2"/>
        <v>02301800211671275</v>
      </c>
      <c r="Y298" s="48">
        <f t="shared" si="3"/>
        <v>104000</v>
      </c>
      <c r="Z298" s="46" t="str">
        <f t="shared" si="4"/>
        <v>AC/018P-0350053</v>
      </c>
      <c r="AA298" s="50" t="str">
        <f>VLOOKUP(X298,TDTP!$AH$5:$AN$1422,7,0)</f>
        <v/>
      </c>
      <c r="AB298" s="40" t="str">
        <f t="shared" si="5"/>
        <v>BVNT da nhan duoc 104000d tien phi bao hiem cua QK. Cam on QK da tin tuong va dong hanh cung BVNT trong suot thoi gian qua.</v>
      </c>
    </row>
    <row r="299" spans="1:28" ht="12.75" customHeight="1">
      <c r="A299" s="41">
        <v>291</v>
      </c>
      <c r="B299" s="42" t="s">
        <v>82</v>
      </c>
      <c r="C299" s="42" t="s">
        <v>84</v>
      </c>
      <c r="D299" s="42" t="s">
        <v>86</v>
      </c>
      <c r="E299" s="42" t="s">
        <v>165</v>
      </c>
      <c r="F299" s="42" t="s">
        <v>166</v>
      </c>
      <c r="G299" s="42" t="s">
        <v>82</v>
      </c>
      <c r="H299" s="42" t="s">
        <v>84</v>
      </c>
      <c r="I299" s="42" t="s">
        <v>86</v>
      </c>
      <c r="J299" s="42" t="s">
        <v>165</v>
      </c>
      <c r="K299" s="42" t="s">
        <v>166</v>
      </c>
      <c r="L299" s="42" t="s">
        <v>102</v>
      </c>
      <c r="M299" s="42" t="s">
        <v>1795</v>
      </c>
      <c r="N299" s="42" t="s">
        <v>1796</v>
      </c>
      <c r="O299" s="42" t="s">
        <v>1797</v>
      </c>
      <c r="P299" s="42" t="s">
        <v>1798</v>
      </c>
      <c r="Q299" s="43">
        <v>498300</v>
      </c>
      <c r="R299" s="42" t="s">
        <v>284</v>
      </c>
      <c r="S299" s="42" t="s">
        <v>1793</v>
      </c>
      <c r="T299" s="42" t="s">
        <v>153</v>
      </c>
      <c r="U299" s="42" t="s">
        <v>109</v>
      </c>
      <c r="V299" s="46" t="str">
        <f t="shared" si="29"/>
        <v>27</v>
      </c>
      <c r="W299" s="46" t="str">
        <f t="shared" si="1"/>
        <v>5</v>
      </c>
      <c r="X299" s="46" t="str">
        <f t="shared" si="2"/>
        <v>03701800035533275</v>
      </c>
      <c r="Y299" s="48">
        <f t="shared" si="3"/>
        <v>498300</v>
      </c>
      <c r="Z299" s="46" t="str">
        <f t="shared" si="4"/>
        <v>AC/018P-0350054</v>
      </c>
      <c r="AA299" s="50" t="str">
        <f>VLOOKUP(X299,TDTP!$AH$5:$AN$1422,7,0)</f>
        <v/>
      </c>
      <c r="AB299" s="40" t="str">
        <f t="shared" si="5"/>
        <v>BVNT da nhan duoc 498300d tien phi bao hiem cua QK. Cam on QK da tin tuong va dong hanh cung BVNT trong suot thoi gian qua.</v>
      </c>
    </row>
    <row r="300" spans="1:28" ht="12.75" customHeight="1">
      <c r="A300" s="41">
        <v>292</v>
      </c>
      <c r="B300" s="42" t="s">
        <v>82</v>
      </c>
      <c r="C300" s="42" t="s">
        <v>84</v>
      </c>
      <c r="D300" s="42" t="s">
        <v>86</v>
      </c>
      <c r="E300" s="42" t="s">
        <v>165</v>
      </c>
      <c r="F300" s="42" t="s">
        <v>166</v>
      </c>
      <c r="G300" s="42" t="s">
        <v>82</v>
      </c>
      <c r="H300" s="42" t="s">
        <v>84</v>
      </c>
      <c r="I300" s="42" t="s">
        <v>86</v>
      </c>
      <c r="J300" s="42" t="s">
        <v>165</v>
      </c>
      <c r="K300" s="42" t="s">
        <v>166</v>
      </c>
      <c r="L300" s="42" t="s">
        <v>102</v>
      </c>
      <c r="M300" s="42" t="s">
        <v>1799</v>
      </c>
      <c r="N300" s="42" t="s">
        <v>1800</v>
      </c>
      <c r="O300" s="42" t="s">
        <v>1801</v>
      </c>
      <c r="P300" s="42" t="s">
        <v>1802</v>
      </c>
      <c r="Q300" s="43">
        <v>849600</v>
      </c>
      <c r="R300" s="42" t="s">
        <v>284</v>
      </c>
      <c r="S300" s="42" t="s">
        <v>1783</v>
      </c>
      <c r="T300" s="42" t="s">
        <v>153</v>
      </c>
      <c r="U300" s="42" t="s">
        <v>109</v>
      </c>
      <c r="V300" s="46" t="str">
        <f t="shared" si="29"/>
        <v>27</v>
      </c>
      <c r="W300" s="46" t="str">
        <f t="shared" si="1"/>
        <v>5</v>
      </c>
      <c r="X300" s="46" t="str">
        <f t="shared" si="2"/>
        <v>05701800023781275</v>
      </c>
      <c r="Y300" s="48">
        <f t="shared" si="3"/>
        <v>849600</v>
      </c>
      <c r="Z300" s="46" t="str">
        <f t="shared" si="4"/>
        <v>AC/018P-0350055</v>
      </c>
      <c r="AA300" s="50" t="str">
        <f>VLOOKUP(X300,TDTP!$AH$5:$AN$1422,7,0)</f>
        <v>0347749668</v>
      </c>
      <c r="AB300" s="40" t="str">
        <f t="shared" si="5"/>
        <v>BVNT da nhan duoc 849600d tien phi bao hiem cua QK. Cam on QK da tin tuong va dong hanh cung BVNT trong suot thoi gian qua.</v>
      </c>
    </row>
    <row r="301" spans="1:28" ht="12.75" customHeight="1">
      <c r="A301" s="41">
        <v>293</v>
      </c>
      <c r="B301" s="42" t="s">
        <v>82</v>
      </c>
      <c r="C301" s="42" t="s">
        <v>84</v>
      </c>
      <c r="D301" s="42" t="s">
        <v>86</v>
      </c>
      <c r="E301" s="42" t="s">
        <v>165</v>
      </c>
      <c r="F301" s="42" t="s">
        <v>166</v>
      </c>
      <c r="G301" s="42" t="s">
        <v>82</v>
      </c>
      <c r="H301" s="42" t="s">
        <v>84</v>
      </c>
      <c r="I301" s="42" t="s">
        <v>86</v>
      </c>
      <c r="J301" s="42" t="s">
        <v>165</v>
      </c>
      <c r="K301" s="42" t="s">
        <v>166</v>
      </c>
      <c r="L301" s="42" t="s">
        <v>102</v>
      </c>
      <c r="M301" s="42" t="s">
        <v>1805</v>
      </c>
      <c r="N301" s="42" t="s">
        <v>1806</v>
      </c>
      <c r="O301" s="42" t="s">
        <v>1807</v>
      </c>
      <c r="P301" s="42" t="s">
        <v>1808</v>
      </c>
      <c r="Q301" s="43">
        <v>500000</v>
      </c>
      <c r="R301" s="42" t="s">
        <v>284</v>
      </c>
      <c r="S301" s="42" t="s">
        <v>1793</v>
      </c>
      <c r="T301" s="42" t="s">
        <v>245</v>
      </c>
      <c r="U301" s="42" t="s">
        <v>109</v>
      </c>
      <c r="V301" s="46" t="str">
        <f t="shared" si="29"/>
        <v>27</v>
      </c>
      <c r="W301" s="46" t="str">
        <f t="shared" si="1"/>
        <v>5</v>
      </c>
      <c r="X301" s="46" t="str">
        <f t="shared" si="2"/>
        <v>568817463275</v>
      </c>
      <c r="Y301" s="48">
        <f t="shared" si="3"/>
        <v>500000</v>
      </c>
      <c r="Z301" s="46" t="str">
        <f t="shared" si="4"/>
        <v>AC/018P-0350056</v>
      </c>
      <c r="AA301" s="50" t="str">
        <f>VLOOKUP(X301,TDTP!$AH$5:$AN$1422,7,0)</f>
        <v>01655772500</v>
      </c>
      <c r="AB301" s="40" t="str">
        <f t="shared" si="5"/>
        <v>BVNT da nhan duoc 500000d tien phi bao hiem cua QK. Cam on QK da tin tuong va dong hanh cung BVNT trong suot thoi gian qua.</v>
      </c>
    </row>
    <row r="302" spans="1:28" ht="12.75" customHeight="1">
      <c r="A302" s="41">
        <v>294</v>
      </c>
      <c r="B302" s="42" t="s">
        <v>82</v>
      </c>
      <c r="C302" s="42" t="s">
        <v>84</v>
      </c>
      <c r="D302" s="42" t="s">
        <v>86</v>
      </c>
      <c r="E302" s="42" t="s">
        <v>165</v>
      </c>
      <c r="F302" s="42" t="s">
        <v>166</v>
      </c>
      <c r="G302" s="42" t="s">
        <v>82</v>
      </c>
      <c r="H302" s="42" t="s">
        <v>84</v>
      </c>
      <c r="I302" s="42" t="s">
        <v>86</v>
      </c>
      <c r="J302" s="42" t="s">
        <v>165</v>
      </c>
      <c r="K302" s="42" t="s">
        <v>166</v>
      </c>
      <c r="L302" s="42" t="s">
        <v>102</v>
      </c>
      <c r="M302" s="42" t="s">
        <v>1809</v>
      </c>
      <c r="N302" s="42" t="s">
        <v>1810</v>
      </c>
      <c r="O302" s="42" t="s">
        <v>1811</v>
      </c>
      <c r="P302" s="42" t="s">
        <v>1812</v>
      </c>
      <c r="Q302" s="43">
        <v>515444</v>
      </c>
      <c r="R302" s="42" t="s">
        <v>284</v>
      </c>
      <c r="S302" s="42" t="s">
        <v>1793</v>
      </c>
      <c r="T302" s="42" t="s">
        <v>153</v>
      </c>
      <c r="U302" s="42" t="s">
        <v>109</v>
      </c>
      <c r="V302" s="46" t="str">
        <f t="shared" si="29"/>
        <v>27</v>
      </c>
      <c r="W302" s="46" t="str">
        <f t="shared" si="1"/>
        <v>5</v>
      </c>
      <c r="X302" s="46" t="str">
        <f t="shared" si="2"/>
        <v>568818073275</v>
      </c>
      <c r="Y302" s="48">
        <f t="shared" si="3"/>
        <v>515444</v>
      </c>
      <c r="Z302" s="46" t="str">
        <f t="shared" si="4"/>
        <v>AC/018P-0350057</v>
      </c>
      <c r="AA302" s="50" t="str">
        <f>VLOOKUP(X302,TDTP!$AH$5:$AN$1422,7,0)</f>
        <v/>
      </c>
      <c r="AB302" s="40" t="str">
        <f t="shared" si="5"/>
        <v>BVNT da nhan duoc 515444d tien phi bao hiem cua QK. Cam on QK da tin tuong va dong hanh cung BVNT trong suot thoi gian qua.</v>
      </c>
    </row>
    <row r="303" spans="1:28" ht="12.75" customHeight="1">
      <c r="A303" s="41">
        <v>295</v>
      </c>
      <c r="B303" s="42" t="s">
        <v>82</v>
      </c>
      <c r="C303" s="42" t="s">
        <v>84</v>
      </c>
      <c r="D303" s="42" t="s">
        <v>86</v>
      </c>
      <c r="E303" s="42" t="s">
        <v>165</v>
      </c>
      <c r="F303" s="42" t="s">
        <v>166</v>
      </c>
      <c r="G303" s="42" t="s">
        <v>82</v>
      </c>
      <c r="H303" s="42" t="s">
        <v>84</v>
      </c>
      <c r="I303" s="42" t="s">
        <v>86</v>
      </c>
      <c r="J303" s="42" t="s">
        <v>165</v>
      </c>
      <c r="K303" s="42" t="s">
        <v>166</v>
      </c>
      <c r="L303" s="42" t="s">
        <v>102</v>
      </c>
      <c r="M303" s="42" t="s">
        <v>1815</v>
      </c>
      <c r="N303" s="42" t="s">
        <v>1816</v>
      </c>
      <c r="O303" s="42" t="s">
        <v>1817</v>
      </c>
      <c r="P303" s="42" t="s">
        <v>1818</v>
      </c>
      <c r="Q303" s="43">
        <v>750000</v>
      </c>
      <c r="R303" s="42" t="s">
        <v>284</v>
      </c>
      <c r="S303" s="42" t="s">
        <v>1783</v>
      </c>
      <c r="T303" s="42" t="s">
        <v>433</v>
      </c>
      <c r="U303" s="42" t="s">
        <v>109</v>
      </c>
      <c r="V303" s="46" t="str">
        <f t="shared" si="29"/>
        <v>27</v>
      </c>
      <c r="W303" s="46" t="str">
        <f t="shared" si="1"/>
        <v>5</v>
      </c>
      <c r="X303" s="46" t="str">
        <f t="shared" si="2"/>
        <v>568973911275</v>
      </c>
      <c r="Y303" s="48">
        <f t="shared" si="3"/>
        <v>750000</v>
      </c>
      <c r="Z303" s="46" t="str">
        <f t="shared" si="4"/>
        <v>AC/018P-0350058</v>
      </c>
      <c r="AA303" s="50" t="str">
        <f>VLOOKUP(X303,TDTP!$AH$5:$AN$1422,7,0)</f>
        <v>01645903604</v>
      </c>
      <c r="AB303" s="40" t="str">
        <f t="shared" si="5"/>
        <v>BVNT da nhan duoc 750000d tien phi bao hiem cua QK. Cam on QK da tin tuong va dong hanh cung BVNT trong suot thoi gian qua.</v>
      </c>
    </row>
    <row r="304" spans="1:28" ht="12.75" customHeight="1">
      <c r="A304" s="41">
        <v>296</v>
      </c>
      <c r="B304" s="42" t="s">
        <v>82</v>
      </c>
      <c r="C304" s="42" t="s">
        <v>84</v>
      </c>
      <c r="D304" s="42" t="s">
        <v>86</v>
      </c>
      <c r="E304" s="42" t="s">
        <v>165</v>
      </c>
      <c r="F304" s="42" t="s">
        <v>166</v>
      </c>
      <c r="G304" s="42" t="s">
        <v>82</v>
      </c>
      <c r="H304" s="42" t="s">
        <v>84</v>
      </c>
      <c r="I304" s="42" t="s">
        <v>86</v>
      </c>
      <c r="J304" s="42" t="s">
        <v>165</v>
      </c>
      <c r="K304" s="42" t="s">
        <v>166</v>
      </c>
      <c r="L304" s="42" t="s">
        <v>102</v>
      </c>
      <c r="M304" s="42" t="s">
        <v>1819</v>
      </c>
      <c r="N304" s="42" t="s">
        <v>1820</v>
      </c>
      <c r="O304" s="42" t="s">
        <v>1821</v>
      </c>
      <c r="P304" s="42" t="s">
        <v>1822</v>
      </c>
      <c r="Q304" s="43">
        <v>158500</v>
      </c>
      <c r="R304" s="42" t="s">
        <v>433</v>
      </c>
      <c r="S304" s="42" t="s">
        <v>1823</v>
      </c>
      <c r="T304" s="42" t="s">
        <v>135</v>
      </c>
      <c r="U304" s="42" t="s">
        <v>109</v>
      </c>
      <c r="V304" s="46" t="str">
        <f t="shared" si="29"/>
        <v>28</v>
      </c>
      <c r="W304" s="46" t="str">
        <f t="shared" si="1"/>
        <v>5</v>
      </c>
      <c r="X304" s="46" t="str">
        <f t="shared" si="2"/>
        <v>02301800209883285</v>
      </c>
      <c r="Y304" s="48">
        <f t="shared" si="3"/>
        <v>158500</v>
      </c>
      <c r="Z304" s="46" t="str">
        <f t="shared" si="4"/>
        <v>AC/018P-0350059</v>
      </c>
      <c r="AA304" s="50" t="str">
        <f>VLOOKUP(X304,TDTP!$AH$5:$AN$1422,7,0)</f>
        <v/>
      </c>
      <c r="AB304" s="40" t="str">
        <f t="shared" si="5"/>
        <v>BVNT da nhan duoc 158500d tien phi bao hiem cua QK. Cam on QK da tin tuong va dong hanh cung BVNT trong suot thoi gian qua.</v>
      </c>
    </row>
    <row r="305" spans="1:28" ht="12.75" customHeight="1">
      <c r="A305" s="41">
        <v>297</v>
      </c>
      <c r="B305" s="42" t="s">
        <v>82</v>
      </c>
      <c r="C305" s="42" t="s">
        <v>84</v>
      </c>
      <c r="D305" s="42" t="s">
        <v>86</v>
      </c>
      <c r="E305" s="42" t="s">
        <v>165</v>
      </c>
      <c r="F305" s="42" t="s">
        <v>166</v>
      </c>
      <c r="G305" s="42" t="s">
        <v>82</v>
      </c>
      <c r="H305" s="42" t="s">
        <v>84</v>
      </c>
      <c r="I305" s="42" t="s">
        <v>86</v>
      </c>
      <c r="J305" s="42" t="s">
        <v>165</v>
      </c>
      <c r="K305" s="42" t="s">
        <v>166</v>
      </c>
      <c r="L305" s="42" t="s">
        <v>102</v>
      </c>
      <c r="M305" s="42" t="s">
        <v>1825</v>
      </c>
      <c r="N305" s="42" t="s">
        <v>1826</v>
      </c>
      <c r="O305" s="42" t="s">
        <v>1827</v>
      </c>
      <c r="P305" s="42" t="s">
        <v>1812</v>
      </c>
      <c r="Q305" s="43">
        <v>401100</v>
      </c>
      <c r="R305" s="42" t="s">
        <v>433</v>
      </c>
      <c r="S305" s="42" t="s">
        <v>268</v>
      </c>
      <c r="T305" s="42" t="s">
        <v>135</v>
      </c>
      <c r="U305" s="42" t="s">
        <v>109</v>
      </c>
      <c r="V305" s="46" t="str">
        <f t="shared" si="29"/>
        <v>28</v>
      </c>
      <c r="W305" s="46" t="str">
        <f t="shared" si="1"/>
        <v>5</v>
      </c>
      <c r="X305" s="46" t="str">
        <f t="shared" si="2"/>
        <v>03901800002560285</v>
      </c>
      <c r="Y305" s="48">
        <f t="shared" si="3"/>
        <v>401100</v>
      </c>
      <c r="Z305" s="46" t="str">
        <f t="shared" si="4"/>
        <v>AC/018P-0350061</v>
      </c>
      <c r="AA305" s="50" t="str">
        <f>VLOOKUP(X305,TDTP!$AH$5:$AN$1422,7,0)</f>
        <v/>
      </c>
      <c r="AB305" s="40" t="str">
        <f t="shared" si="5"/>
        <v>BVNT da nhan duoc 401100d tien phi bao hiem cua QK. Cam on QK da tin tuong va dong hanh cung BVNT trong suot thoi gian qua.</v>
      </c>
    </row>
    <row r="306" spans="1:28" ht="12.75" customHeight="1">
      <c r="A306" s="41">
        <v>298</v>
      </c>
      <c r="B306" s="42" t="s">
        <v>82</v>
      </c>
      <c r="C306" s="42" t="s">
        <v>84</v>
      </c>
      <c r="D306" s="42" t="s">
        <v>86</v>
      </c>
      <c r="E306" s="42" t="s">
        <v>165</v>
      </c>
      <c r="F306" s="42" t="s">
        <v>166</v>
      </c>
      <c r="G306" s="42" t="s">
        <v>82</v>
      </c>
      <c r="H306" s="42" t="s">
        <v>84</v>
      </c>
      <c r="I306" s="42" t="s">
        <v>86</v>
      </c>
      <c r="J306" s="42" t="s">
        <v>165</v>
      </c>
      <c r="K306" s="42" t="s">
        <v>166</v>
      </c>
      <c r="L306" s="42" t="s">
        <v>102</v>
      </c>
      <c r="M306" s="42" t="s">
        <v>1828</v>
      </c>
      <c r="N306" s="42" t="s">
        <v>1829</v>
      </c>
      <c r="O306" s="42" t="s">
        <v>1830</v>
      </c>
      <c r="P306" s="42" t="s">
        <v>1831</v>
      </c>
      <c r="Q306" s="43">
        <v>1004906</v>
      </c>
      <c r="R306" s="42" t="s">
        <v>433</v>
      </c>
      <c r="S306" s="42" t="s">
        <v>268</v>
      </c>
      <c r="T306" s="42" t="s">
        <v>135</v>
      </c>
      <c r="U306" s="42" t="s">
        <v>109</v>
      </c>
      <c r="V306" s="46" t="str">
        <f t="shared" si="29"/>
        <v>28</v>
      </c>
      <c r="W306" s="46" t="str">
        <f t="shared" si="1"/>
        <v>5</v>
      </c>
      <c r="X306" s="46" t="str">
        <f t="shared" si="2"/>
        <v>568896334285</v>
      </c>
      <c r="Y306" s="48">
        <f t="shared" si="3"/>
        <v>1004906</v>
      </c>
      <c r="Z306" s="46" t="str">
        <f t="shared" si="4"/>
        <v>AC/018P-0350065</v>
      </c>
      <c r="AA306" s="50" t="str">
        <f>VLOOKUP(X306,TDTP!$AH$5:$AN$1422,7,0)</f>
        <v>0979350540</v>
      </c>
      <c r="AB306" s="40" t="str">
        <f t="shared" si="5"/>
        <v>BVNT da nhan duoc 1004906d tien phi bao hiem cua QK. Cam on QK da tin tuong va dong hanh cung BVNT trong suot thoi gian qua.</v>
      </c>
    </row>
    <row r="307" spans="1:28" ht="12.75" customHeight="1">
      <c r="A307" s="41">
        <v>299</v>
      </c>
      <c r="B307" s="42" t="s">
        <v>82</v>
      </c>
      <c r="C307" s="42" t="s">
        <v>84</v>
      </c>
      <c r="D307" s="42" t="s">
        <v>86</v>
      </c>
      <c r="E307" s="42" t="s">
        <v>165</v>
      </c>
      <c r="F307" s="42" t="s">
        <v>166</v>
      </c>
      <c r="G307" s="42" t="s">
        <v>82</v>
      </c>
      <c r="H307" s="42" t="s">
        <v>84</v>
      </c>
      <c r="I307" s="42" t="s">
        <v>86</v>
      </c>
      <c r="J307" s="42" t="s">
        <v>165</v>
      </c>
      <c r="K307" s="42" t="s">
        <v>166</v>
      </c>
      <c r="L307" s="42" t="s">
        <v>102</v>
      </c>
      <c r="M307" s="42" t="s">
        <v>1834</v>
      </c>
      <c r="N307" s="42" t="s">
        <v>1835</v>
      </c>
      <c r="O307" s="42" t="s">
        <v>1836</v>
      </c>
      <c r="P307" s="42" t="s">
        <v>1837</v>
      </c>
      <c r="Q307" s="43">
        <v>3001366</v>
      </c>
      <c r="R307" s="42" t="s">
        <v>433</v>
      </c>
      <c r="S307" s="42" t="s">
        <v>1838</v>
      </c>
      <c r="T307" s="42" t="s">
        <v>471</v>
      </c>
      <c r="U307" s="42" t="s">
        <v>109</v>
      </c>
      <c r="V307" s="46" t="str">
        <f t="shared" si="29"/>
        <v>28</v>
      </c>
      <c r="W307" s="46" t="str">
        <f t="shared" si="1"/>
        <v>5</v>
      </c>
      <c r="X307" s="46" t="str">
        <f t="shared" si="2"/>
        <v>568917737285</v>
      </c>
      <c r="Y307" s="48">
        <f t="shared" si="3"/>
        <v>3001366</v>
      </c>
      <c r="Z307" s="46" t="str">
        <f t="shared" si="4"/>
        <v>AC/018P-0350066</v>
      </c>
      <c r="AA307" s="50" t="str">
        <f>VLOOKUP(X307,TDTP!$AH$5:$AN$1422,7,0)</f>
        <v>01687137648</v>
      </c>
      <c r="AB307" s="40" t="str">
        <f t="shared" si="5"/>
        <v>BVNT da nhan duoc 3001366d tien phi bao hiem cua QK. Cam on QK da tin tuong va dong hanh cung BVNT trong suot thoi gian qua.</v>
      </c>
    </row>
    <row r="308" spans="1:28" ht="12.75" customHeight="1">
      <c r="A308" s="41">
        <v>300</v>
      </c>
      <c r="B308" s="42" t="s">
        <v>82</v>
      </c>
      <c r="C308" s="42" t="s">
        <v>84</v>
      </c>
      <c r="D308" s="42" t="s">
        <v>86</v>
      </c>
      <c r="E308" s="42" t="s">
        <v>165</v>
      </c>
      <c r="F308" s="42" t="s">
        <v>166</v>
      </c>
      <c r="G308" s="42" t="s">
        <v>82</v>
      </c>
      <c r="H308" s="42" t="s">
        <v>84</v>
      </c>
      <c r="I308" s="42" t="s">
        <v>86</v>
      </c>
      <c r="J308" s="42" t="s">
        <v>165</v>
      </c>
      <c r="K308" s="42" t="s">
        <v>166</v>
      </c>
      <c r="L308" s="42" t="s">
        <v>102</v>
      </c>
      <c r="M308" s="42" t="s">
        <v>1839</v>
      </c>
      <c r="N308" s="42" t="s">
        <v>1840</v>
      </c>
      <c r="O308" s="42" t="s">
        <v>1841</v>
      </c>
      <c r="P308" s="42" t="s">
        <v>1842</v>
      </c>
      <c r="Q308" s="43">
        <v>169400</v>
      </c>
      <c r="R308" s="42" t="s">
        <v>763</v>
      </c>
      <c r="S308" s="42" t="s">
        <v>1843</v>
      </c>
      <c r="T308" s="42" t="s">
        <v>284</v>
      </c>
      <c r="U308" s="42" t="s">
        <v>109</v>
      </c>
      <c r="V308" s="46" t="str">
        <f t="shared" si="29"/>
        <v>29</v>
      </c>
      <c r="W308" s="46" t="str">
        <f t="shared" si="1"/>
        <v>5</v>
      </c>
      <c r="X308" s="46" t="str">
        <f t="shared" si="2"/>
        <v>02301800215921295</v>
      </c>
      <c r="Y308" s="48">
        <f t="shared" si="3"/>
        <v>169400</v>
      </c>
      <c r="Z308" s="46" t="str">
        <f t="shared" si="4"/>
        <v>AC/018P-0350068</v>
      </c>
      <c r="AA308" s="50" t="str">
        <f>VLOOKUP(X308,TDTP!$AH$5:$AN$1422,7,0)</f>
        <v/>
      </c>
      <c r="AB308" s="40" t="str">
        <f t="shared" si="5"/>
        <v>BVNT da nhan duoc 169400d tien phi bao hiem cua QK. Cam on QK da tin tuong va dong hanh cung BVNT trong suot thoi gian qua.</v>
      </c>
    </row>
    <row r="309" spans="1:28" ht="12.75" customHeight="1">
      <c r="A309" s="41">
        <v>301</v>
      </c>
      <c r="B309" s="42" t="s">
        <v>82</v>
      </c>
      <c r="C309" s="42" t="s">
        <v>84</v>
      </c>
      <c r="D309" s="42" t="s">
        <v>86</v>
      </c>
      <c r="E309" s="42" t="s">
        <v>165</v>
      </c>
      <c r="F309" s="42" t="s">
        <v>166</v>
      </c>
      <c r="G309" s="42" t="s">
        <v>82</v>
      </c>
      <c r="H309" s="42" t="s">
        <v>84</v>
      </c>
      <c r="I309" s="42" t="s">
        <v>86</v>
      </c>
      <c r="J309" s="42" t="s">
        <v>165</v>
      </c>
      <c r="K309" s="42" t="s">
        <v>166</v>
      </c>
      <c r="L309" s="42" t="s">
        <v>102</v>
      </c>
      <c r="M309" s="42" t="s">
        <v>1845</v>
      </c>
      <c r="N309" s="42" t="s">
        <v>1846</v>
      </c>
      <c r="O309" s="42" t="s">
        <v>1847</v>
      </c>
      <c r="P309" s="42" t="s">
        <v>1848</v>
      </c>
      <c r="Q309" s="43">
        <v>201700</v>
      </c>
      <c r="R309" s="42" t="s">
        <v>763</v>
      </c>
      <c r="S309" s="42" t="s">
        <v>1843</v>
      </c>
      <c r="T309" s="42" t="s">
        <v>359</v>
      </c>
      <c r="U309" s="42" t="s">
        <v>109</v>
      </c>
      <c r="V309" s="46" t="str">
        <f t="shared" si="29"/>
        <v>29</v>
      </c>
      <c r="W309" s="46" t="str">
        <f t="shared" si="1"/>
        <v>5</v>
      </c>
      <c r="X309" s="46" t="str">
        <f t="shared" si="2"/>
        <v>03701800034123295</v>
      </c>
      <c r="Y309" s="48">
        <f t="shared" si="3"/>
        <v>201700</v>
      </c>
      <c r="Z309" s="46" t="str">
        <f t="shared" si="4"/>
        <v>AC/018P-0350071</v>
      </c>
      <c r="AA309" s="50" t="str">
        <f>VLOOKUP(X309,TDTP!$AH$5:$AN$1422,7,0)</f>
        <v>1685196174</v>
      </c>
      <c r="AB309" s="40" t="str">
        <f t="shared" si="5"/>
        <v>BVNT da nhan duoc 201700d tien phi bao hiem cua QK. Cam on QK da tin tuong va dong hanh cung BVNT trong suot thoi gian qua.</v>
      </c>
    </row>
    <row r="310" spans="1:28" ht="12.75" customHeight="1">
      <c r="A310" s="41">
        <v>302</v>
      </c>
      <c r="B310" s="42" t="s">
        <v>82</v>
      </c>
      <c r="C310" s="42" t="s">
        <v>84</v>
      </c>
      <c r="D310" s="42" t="s">
        <v>86</v>
      </c>
      <c r="E310" s="42" t="s">
        <v>165</v>
      </c>
      <c r="F310" s="42" t="s">
        <v>166</v>
      </c>
      <c r="G310" s="42" t="s">
        <v>82</v>
      </c>
      <c r="H310" s="42" t="s">
        <v>84</v>
      </c>
      <c r="I310" s="42" t="s">
        <v>86</v>
      </c>
      <c r="J310" s="42" t="s">
        <v>165</v>
      </c>
      <c r="K310" s="42" t="s">
        <v>166</v>
      </c>
      <c r="L310" s="42" t="s">
        <v>102</v>
      </c>
      <c r="M310" s="42" t="s">
        <v>1849</v>
      </c>
      <c r="N310" s="42" t="s">
        <v>1850</v>
      </c>
      <c r="O310" s="42" t="s">
        <v>1851</v>
      </c>
      <c r="P310" s="42" t="s">
        <v>1852</v>
      </c>
      <c r="Q310" s="43">
        <v>5157489</v>
      </c>
      <c r="R310" s="42" t="s">
        <v>763</v>
      </c>
      <c r="S310" s="42" t="s">
        <v>764</v>
      </c>
      <c r="T310" s="42" t="s">
        <v>153</v>
      </c>
      <c r="U310" s="42" t="s">
        <v>109</v>
      </c>
      <c r="V310" s="46" t="str">
        <f t="shared" si="29"/>
        <v>29</v>
      </c>
      <c r="W310" s="46" t="str">
        <f t="shared" si="1"/>
        <v>5</v>
      </c>
      <c r="X310" s="46" t="str">
        <f t="shared" si="2"/>
        <v>568590354295</v>
      </c>
      <c r="Y310" s="48">
        <f t="shared" si="3"/>
        <v>5157489</v>
      </c>
      <c r="Z310" s="46" t="str">
        <f t="shared" si="4"/>
        <v>AC/018P-0350072</v>
      </c>
      <c r="AA310" s="50" t="str">
        <f>VLOOKUP(X310,TDTP!$AH$5:$AN$1422,7,0)</f>
        <v>01214515233</v>
      </c>
      <c r="AB310" s="40" t="str">
        <f t="shared" si="5"/>
        <v>BVNT da nhan duoc 5157489d tien phi bao hiem cua QK. Cam on QK da tin tuong va dong hanh cung BVNT trong suot thoi gian qua.</v>
      </c>
    </row>
    <row r="311" spans="1:28" ht="12.75" customHeight="1">
      <c r="A311" s="41">
        <v>303</v>
      </c>
      <c r="B311" s="42" t="s">
        <v>82</v>
      </c>
      <c r="C311" s="42" t="s">
        <v>84</v>
      </c>
      <c r="D311" s="42" t="s">
        <v>86</v>
      </c>
      <c r="E311" s="42" t="s">
        <v>165</v>
      </c>
      <c r="F311" s="42" t="s">
        <v>166</v>
      </c>
      <c r="G311" s="42" t="s">
        <v>82</v>
      </c>
      <c r="H311" s="42" t="s">
        <v>84</v>
      </c>
      <c r="I311" s="42" t="s">
        <v>86</v>
      </c>
      <c r="J311" s="42" t="s">
        <v>165</v>
      </c>
      <c r="K311" s="42" t="s">
        <v>166</v>
      </c>
      <c r="L311" s="42" t="s">
        <v>102</v>
      </c>
      <c r="M311" s="42" t="s">
        <v>1855</v>
      </c>
      <c r="N311" s="42" t="s">
        <v>1856</v>
      </c>
      <c r="O311" s="42" t="s">
        <v>1857</v>
      </c>
      <c r="P311" s="42" t="s">
        <v>1518</v>
      </c>
      <c r="Q311" s="43">
        <v>504960</v>
      </c>
      <c r="R311" s="42" t="s">
        <v>763</v>
      </c>
      <c r="S311" s="42" t="s">
        <v>1843</v>
      </c>
      <c r="T311" s="42" t="s">
        <v>433</v>
      </c>
      <c r="U311" s="42" t="s">
        <v>109</v>
      </c>
      <c r="V311" s="46" t="str">
        <f t="shared" si="29"/>
        <v>29</v>
      </c>
      <c r="W311" s="46" t="str">
        <f t="shared" si="1"/>
        <v>5</v>
      </c>
      <c r="X311" s="46" t="str">
        <f t="shared" si="2"/>
        <v>568740052295</v>
      </c>
      <c r="Y311" s="48">
        <f t="shared" si="3"/>
        <v>504960</v>
      </c>
      <c r="Z311" s="46" t="str">
        <f t="shared" si="4"/>
        <v>AC/018P-0350073</v>
      </c>
      <c r="AA311" s="50" t="str">
        <f>VLOOKUP(X311,TDTP!$AH$5:$AN$1422,7,0)</f>
        <v>0947318706</v>
      </c>
      <c r="AB311" s="40" t="str">
        <f t="shared" si="5"/>
        <v>BVNT da nhan duoc 504960d tien phi bao hiem cua QK. Cam on QK da tin tuong va dong hanh cung BVNT trong suot thoi gian qua.</v>
      </c>
    </row>
    <row r="312" spans="1:28" ht="12.75" customHeight="1">
      <c r="A312" s="41">
        <v>304</v>
      </c>
      <c r="B312" s="42" t="s">
        <v>82</v>
      </c>
      <c r="C312" s="42" t="s">
        <v>84</v>
      </c>
      <c r="D312" s="42" t="s">
        <v>86</v>
      </c>
      <c r="E312" s="42" t="s">
        <v>165</v>
      </c>
      <c r="F312" s="42" t="s">
        <v>166</v>
      </c>
      <c r="G312" s="42" t="s">
        <v>82</v>
      </c>
      <c r="H312" s="42" t="s">
        <v>84</v>
      </c>
      <c r="I312" s="42" t="s">
        <v>86</v>
      </c>
      <c r="J312" s="42" t="s">
        <v>165</v>
      </c>
      <c r="K312" s="42" t="s">
        <v>166</v>
      </c>
      <c r="L312" s="42" t="s">
        <v>102</v>
      </c>
      <c r="M312" s="42" t="s">
        <v>1858</v>
      </c>
      <c r="N312" s="42" t="s">
        <v>1859</v>
      </c>
      <c r="O312" s="42" t="s">
        <v>1860</v>
      </c>
      <c r="P312" s="42" t="s">
        <v>442</v>
      </c>
      <c r="Q312" s="43">
        <v>508712</v>
      </c>
      <c r="R312" s="42" t="s">
        <v>763</v>
      </c>
      <c r="S312" s="42" t="s">
        <v>1843</v>
      </c>
      <c r="T312" s="42" t="s">
        <v>245</v>
      </c>
      <c r="U312" s="42" t="s">
        <v>109</v>
      </c>
      <c r="V312" s="46" t="str">
        <f t="shared" si="29"/>
        <v>29</v>
      </c>
      <c r="W312" s="46" t="str">
        <f t="shared" si="1"/>
        <v>5</v>
      </c>
      <c r="X312" s="46" t="str">
        <f t="shared" si="2"/>
        <v>568740081295</v>
      </c>
      <c r="Y312" s="48">
        <f t="shared" si="3"/>
        <v>508712</v>
      </c>
      <c r="Z312" s="46" t="str">
        <f t="shared" si="4"/>
        <v>AC/018P-0350074</v>
      </c>
      <c r="AA312" s="50" t="str">
        <f>VLOOKUP(X312,TDTP!$AH$5:$AN$1422,7,0)</f>
        <v/>
      </c>
      <c r="AB312" s="40" t="str">
        <f t="shared" si="5"/>
        <v>BVNT da nhan duoc 508712d tien phi bao hiem cua QK. Cam on QK da tin tuong va dong hanh cung BVNT trong suot thoi gian qua.</v>
      </c>
    </row>
    <row r="313" spans="1:28" ht="12.75" customHeight="1">
      <c r="A313" s="41">
        <v>305</v>
      </c>
      <c r="B313" s="42" t="s">
        <v>82</v>
      </c>
      <c r="C313" s="42" t="s">
        <v>84</v>
      </c>
      <c r="D313" s="42" t="s">
        <v>86</v>
      </c>
      <c r="E313" s="42" t="s">
        <v>165</v>
      </c>
      <c r="F313" s="42" t="s">
        <v>166</v>
      </c>
      <c r="G313" s="42" t="s">
        <v>82</v>
      </c>
      <c r="H313" s="42" t="s">
        <v>84</v>
      </c>
      <c r="I313" s="42" t="s">
        <v>86</v>
      </c>
      <c r="J313" s="42" t="s">
        <v>165</v>
      </c>
      <c r="K313" s="42" t="s">
        <v>166</v>
      </c>
      <c r="L313" s="42" t="s">
        <v>102</v>
      </c>
      <c r="M313" s="42" t="s">
        <v>1861</v>
      </c>
      <c r="N313" s="42" t="s">
        <v>1862</v>
      </c>
      <c r="O313" s="42" t="s">
        <v>1863</v>
      </c>
      <c r="P313" s="42" t="s">
        <v>273</v>
      </c>
      <c r="Q313" s="43">
        <v>500000</v>
      </c>
      <c r="R313" s="42" t="s">
        <v>763</v>
      </c>
      <c r="S313" s="42" t="s">
        <v>1843</v>
      </c>
      <c r="T313" s="42" t="s">
        <v>245</v>
      </c>
      <c r="U313" s="42" t="s">
        <v>109</v>
      </c>
      <c r="V313" s="46" t="str">
        <f t="shared" si="29"/>
        <v>29</v>
      </c>
      <c r="W313" s="46" t="str">
        <f t="shared" si="1"/>
        <v>5</v>
      </c>
      <c r="X313" s="46" t="str">
        <f t="shared" si="2"/>
        <v>568740612295</v>
      </c>
      <c r="Y313" s="48">
        <f t="shared" si="3"/>
        <v>500000</v>
      </c>
      <c r="Z313" s="46" t="str">
        <f t="shared" si="4"/>
        <v>AC/018P-0350075</v>
      </c>
      <c r="AA313" s="50" t="str">
        <f>VLOOKUP(X313,TDTP!$AH$5:$AN$1422,7,0)</f>
        <v>01276843399</v>
      </c>
      <c r="AB313" s="40" t="str">
        <f t="shared" si="5"/>
        <v>BVNT da nhan duoc 500000d tien phi bao hiem cua QK. Cam on QK da tin tuong va dong hanh cung BVNT trong suot thoi gian qua.</v>
      </c>
    </row>
    <row r="314" spans="1:28" ht="12.75" customHeight="1">
      <c r="A314" s="41">
        <v>306</v>
      </c>
      <c r="B314" s="42" t="s">
        <v>82</v>
      </c>
      <c r="C314" s="42" t="s">
        <v>84</v>
      </c>
      <c r="D314" s="42" t="s">
        <v>86</v>
      </c>
      <c r="E314" s="42" t="s">
        <v>165</v>
      </c>
      <c r="F314" s="42" t="s">
        <v>166</v>
      </c>
      <c r="G314" s="42" t="s">
        <v>82</v>
      </c>
      <c r="H314" s="42" t="s">
        <v>84</v>
      </c>
      <c r="I314" s="42" t="s">
        <v>86</v>
      </c>
      <c r="J314" s="42" t="s">
        <v>165</v>
      </c>
      <c r="K314" s="42" t="s">
        <v>166</v>
      </c>
      <c r="L314" s="42" t="s">
        <v>102</v>
      </c>
      <c r="M314" s="42" t="s">
        <v>1864</v>
      </c>
      <c r="N314" s="42" t="s">
        <v>1865</v>
      </c>
      <c r="O314" s="42" t="s">
        <v>1866</v>
      </c>
      <c r="P314" s="42" t="s">
        <v>201</v>
      </c>
      <c r="Q314" s="43">
        <v>516369</v>
      </c>
      <c r="R314" s="42" t="s">
        <v>763</v>
      </c>
      <c r="S314" s="42" t="s">
        <v>1843</v>
      </c>
      <c r="T314" s="42" t="s">
        <v>245</v>
      </c>
      <c r="U314" s="42" t="s">
        <v>109</v>
      </c>
      <c r="V314" s="46" t="str">
        <f t="shared" si="29"/>
        <v>29</v>
      </c>
      <c r="W314" s="46" t="str">
        <f t="shared" si="1"/>
        <v>5</v>
      </c>
      <c r="X314" s="46" t="str">
        <f t="shared" si="2"/>
        <v>568740692295</v>
      </c>
      <c r="Y314" s="48">
        <f t="shared" si="3"/>
        <v>516369</v>
      </c>
      <c r="Z314" s="46" t="str">
        <f t="shared" si="4"/>
        <v>AC/018P-0350076</v>
      </c>
      <c r="AA314" s="50" t="str">
        <f>VLOOKUP(X314,TDTP!$AH$5:$AN$1422,7,0)</f>
        <v>01655772500</v>
      </c>
      <c r="AB314" s="40" t="str">
        <f t="shared" si="5"/>
        <v>BVNT da nhan duoc 516369d tien phi bao hiem cua QK. Cam on QK da tin tuong va dong hanh cung BVNT trong suot thoi gian qua.</v>
      </c>
    </row>
    <row r="315" spans="1:28" ht="12.75" customHeight="1">
      <c r="A315" s="41">
        <v>307</v>
      </c>
      <c r="B315" s="42" t="s">
        <v>82</v>
      </c>
      <c r="C315" s="42" t="s">
        <v>84</v>
      </c>
      <c r="D315" s="42" t="s">
        <v>86</v>
      </c>
      <c r="E315" s="42" t="s">
        <v>165</v>
      </c>
      <c r="F315" s="42" t="s">
        <v>166</v>
      </c>
      <c r="G315" s="42" t="s">
        <v>82</v>
      </c>
      <c r="H315" s="42" t="s">
        <v>84</v>
      </c>
      <c r="I315" s="42" t="s">
        <v>86</v>
      </c>
      <c r="J315" s="42" t="s">
        <v>165</v>
      </c>
      <c r="K315" s="42" t="s">
        <v>166</v>
      </c>
      <c r="L315" s="42" t="s">
        <v>102</v>
      </c>
      <c r="M315" s="42" t="s">
        <v>1870</v>
      </c>
      <c r="N315" s="42" t="s">
        <v>1871</v>
      </c>
      <c r="O315" s="42" t="s">
        <v>1872</v>
      </c>
      <c r="P315" s="42" t="s">
        <v>1873</v>
      </c>
      <c r="Q315" s="43">
        <v>2999979</v>
      </c>
      <c r="R315" s="42" t="s">
        <v>763</v>
      </c>
      <c r="S315" s="42" t="s">
        <v>1874</v>
      </c>
      <c r="T315" s="42" t="s">
        <v>163</v>
      </c>
      <c r="U315" s="42" t="s">
        <v>109</v>
      </c>
      <c r="V315" s="46" t="str">
        <f t="shared" si="29"/>
        <v>29</v>
      </c>
      <c r="W315" s="46" t="str">
        <f t="shared" si="1"/>
        <v>5</v>
      </c>
      <c r="X315" s="46" t="str">
        <f t="shared" si="2"/>
        <v>568740862295</v>
      </c>
      <c r="Y315" s="48">
        <f t="shared" si="3"/>
        <v>2999979</v>
      </c>
      <c r="Z315" s="46" t="str">
        <f t="shared" si="4"/>
        <v>AC/018P-0350077</v>
      </c>
      <c r="AA315" s="50" t="str">
        <f>VLOOKUP(X315,TDTP!$AH$5:$AN$1422,7,0)</f>
        <v>0983730695</v>
      </c>
      <c r="AB315" s="40" t="str">
        <f t="shared" si="5"/>
        <v>BVNT da nhan duoc 2999979d tien phi bao hiem cua QK. Cam on QK da tin tuong va dong hanh cung BVNT trong suot thoi gian qua.</v>
      </c>
    </row>
    <row r="316" spans="1:28" ht="12.75" customHeight="1">
      <c r="A316" s="41">
        <v>308</v>
      </c>
      <c r="B316" s="42" t="s">
        <v>82</v>
      </c>
      <c r="C316" s="42" t="s">
        <v>84</v>
      </c>
      <c r="D316" s="42" t="s">
        <v>86</v>
      </c>
      <c r="E316" s="42" t="s">
        <v>165</v>
      </c>
      <c r="F316" s="42" t="s">
        <v>166</v>
      </c>
      <c r="G316" s="42" t="s">
        <v>82</v>
      </c>
      <c r="H316" s="42" t="s">
        <v>84</v>
      </c>
      <c r="I316" s="42" t="s">
        <v>86</v>
      </c>
      <c r="J316" s="42" t="s">
        <v>165</v>
      </c>
      <c r="K316" s="42" t="s">
        <v>166</v>
      </c>
      <c r="L316" s="42" t="s">
        <v>102</v>
      </c>
      <c r="M316" s="42" t="s">
        <v>1875</v>
      </c>
      <c r="N316" s="42" t="s">
        <v>1876</v>
      </c>
      <c r="O316" s="42" t="s">
        <v>1877</v>
      </c>
      <c r="P316" s="42" t="s">
        <v>273</v>
      </c>
      <c r="Q316" s="43">
        <v>512741</v>
      </c>
      <c r="R316" s="42" t="s">
        <v>763</v>
      </c>
      <c r="S316" s="42" t="s">
        <v>1843</v>
      </c>
      <c r="T316" s="42" t="s">
        <v>245</v>
      </c>
      <c r="U316" s="42" t="s">
        <v>109</v>
      </c>
      <c r="V316" s="46" t="str">
        <f t="shared" si="29"/>
        <v>29</v>
      </c>
      <c r="W316" s="46" t="str">
        <f t="shared" si="1"/>
        <v>5</v>
      </c>
      <c r="X316" s="46" t="str">
        <f t="shared" si="2"/>
        <v>568740874295</v>
      </c>
      <c r="Y316" s="48">
        <f t="shared" si="3"/>
        <v>512741</v>
      </c>
      <c r="Z316" s="46" t="str">
        <f t="shared" si="4"/>
        <v>AC/018P-0350078</v>
      </c>
      <c r="AA316" s="50" t="str">
        <f>VLOOKUP(X316,TDTP!$AH$5:$AN$1422,7,0)</f>
        <v>01276843399</v>
      </c>
      <c r="AB316" s="40" t="str">
        <f t="shared" si="5"/>
        <v>BVNT da nhan duoc 512741d tien phi bao hiem cua QK. Cam on QK da tin tuong va dong hanh cung BVNT trong suot thoi gian qua.</v>
      </c>
    </row>
    <row r="317" spans="1:28" ht="12.75" customHeight="1">
      <c r="A317" s="41">
        <v>309</v>
      </c>
      <c r="B317" s="42" t="s">
        <v>82</v>
      </c>
      <c r="C317" s="42" t="s">
        <v>84</v>
      </c>
      <c r="D317" s="42" t="s">
        <v>86</v>
      </c>
      <c r="E317" s="42" t="s">
        <v>165</v>
      </c>
      <c r="F317" s="42" t="s">
        <v>166</v>
      </c>
      <c r="G317" s="42" t="s">
        <v>82</v>
      </c>
      <c r="H317" s="42" t="s">
        <v>84</v>
      </c>
      <c r="I317" s="42" t="s">
        <v>86</v>
      </c>
      <c r="J317" s="42" t="s">
        <v>165</v>
      </c>
      <c r="K317" s="42" t="s">
        <v>166</v>
      </c>
      <c r="L317" s="42" t="s">
        <v>102</v>
      </c>
      <c r="M317" s="42" t="s">
        <v>1879</v>
      </c>
      <c r="N317" s="42" t="s">
        <v>1880</v>
      </c>
      <c r="O317" s="42" t="s">
        <v>1881</v>
      </c>
      <c r="P317" s="42" t="s">
        <v>1808</v>
      </c>
      <c r="Q317" s="43">
        <v>503200</v>
      </c>
      <c r="R317" s="42" t="s">
        <v>763</v>
      </c>
      <c r="S317" s="42" t="s">
        <v>1843</v>
      </c>
      <c r="T317" s="42" t="s">
        <v>245</v>
      </c>
      <c r="U317" s="42" t="s">
        <v>109</v>
      </c>
      <c r="V317" s="46" t="str">
        <f t="shared" si="29"/>
        <v>29</v>
      </c>
      <c r="W317" s="46" t="str">
        <f t="shared" si="1"/>
        <v>5</v>
      </c>
      <c r="X317" s="46" t="str">
        <f t="shared" si="2"/>
        <v>568741211295</v>
      </c>
      <c r="Y317" s="48">
        <f t="shared" si="3"/>
        <v>503200</v>
      </c>
      <c r="Z317" s="46" t="str">
        <f t="shared" si="4"/>
        <v>AC/018P-0350079</v>
      </c>
      <c r="AA317" s="50" t="str">
        <f>VLOOKUP(X317,TDTP!$AH$5:$AN$1422,7,0)</f>
        <v>01655772500</v>
      </c>
      <c r="AB317" s="40" t="str">
        <f t="shared" si="5"/>
        <v>BVNT da nhan duoc 503200d tien phi bao hiem cua QK. Cam on QK da tin tuong va dong hanh cung BVNT trong suot thoi gian qua.</v>
      </c>
    </row>
    <row r="318" spans="1:28" ht="12.75" customHeight="1">
      <c r="A318" s="41">
        <v>310</v>
      </c>
      <c r="B318" s="42" t="s">
        <v>82</v>
      </c>
      <c r="C318" s="42" t="s">
        <v>84</v>
      </c>
      <c r="D318" s="42" t="s">
        <v>86</v>
      </c>
      <c r="E318" s="42" t="s">
        <v>165</v>
      </c>
      <c r="F318" s="42" t="s">
        <v>166</v>
      </c>
      <c r="G318" s="42" t="s">
        <v>82</v>
      </c>
      <c r="H318" s="42" t="s">
        <v>84</v>
      </c>
      <c r="I318" s="42" t="s">
        <v>86</v>
      </c>
      <c r="J318" s="42" t="s">
        <v>165</v>
      </c>
      <c r="K318" s="42" t="s">
        <v>166</v>
      </c>
      <c r="L318" s="42" t="s">
        <v>102</v>
      </c>
      <c r="M318" s="42" t="s">
        <v>1882</v>
      </c>
      <c r="N318" s="42" t="s">
        <v>1883</v>
      </c>
      <c r="O318" s="42" t="s">
        <v>1884</v>
      </c>
      <c r="P318" s="42" t="s">
        <v>1885</v>
      </c>
      <c r="Q318" s="43">
        <v>501920</v>
      </c>
      <c r="R318" s="42" t="s">
        <v>763</v>
      </c>
      <c r="S318" s="42" t="s">
        <v>1843</v>
      </c>
      <c r="T318" s="42" t="s">
        <v>471</v>
      </c>
      <c r="U318" s="42" t="s">
        <v>109</v>
      </c>
      <c r="V318" s="46" t="str">
        <f t="shared" si="29"/>
        <v>29</v>
      </c>
      <c r="W318" s="46" t="str">
        <f t="shared" si="1"/>
        <v>5</v>
      </c>
      <c r="X318" s="46" t="str">
        <f t="shared" si="2"/>
        <v>568857362295</v>
      </c>
      <c r="Y318" s="48">
        <f t="shared" si="3"/>
        <v>501920</v>
      </c>
      <c r="Z318" s="46" t="str">
        <f t="shared" si="4"/>
        <v>AC/018P-0350080</v>
      </c>
      <c r="AA318" s="50" t="str">
        <f>VLOOKUP(X318,TDTP!$AH$5:$AN$1422,7,0)</f>
        <v>01674239535</v>
      </c>
      <c r="AB318" s="40" t="str">
        <f t="shared" si="5"/>
        <v>BVNT da nhan duoc 501920d tien phi bao hiem cua QK. Cam on QK da tin tuong va dong hanh cung BVNT trong suot thoi gian qua.</v>
      </c>
    </row>
    <row r="319" spans="1:28" ht="12.75" customHeight="1">
      <c r="A319" s="41">
        <v>311</v>
      </c>
      <c r="B319" s="42" t="s">
        <v>82</v>
      </c>
      <c r="C319" s="42" t="s">
        <v>84</v>
      </c>
      <c r="D319" s="42" t="s">
        <v>86</v>
      </c>
      <c r="E319" s="42" t="s">
        <v>165</v>
      </c>
      <c r="F319" s="42" t="s">
        <v>166</v>
      </c>
      <c r="G319" s="42" t="s">
        <v>82</v>
      </c>
      <c r="H319" s="42" t="s">
        <v>84</v>
      </c>
      <c r="I319" s="42" t="s">
        <v>86</v>
      </c>
      <c r="J319" s="42" t="s">
        <v>165</v>
      </c>
      <c r="K319" s="42" t="s">
        <v>166</v>
      </c>
      <c r="L319" s="42" t="s">
        <v>102</v>
      </c>
      <c r="M319" s="42" t="s">
        <v>1886</v>
      </c>
      <c r="N319" s="42" t="s">
        <v>1888</v>
      </c>
      <c r="O319" s="42" t="s">
        <v>1889</v>
      </c>
      <c r="P319" s="42" t="s">
        <v>1891</v>
      </c>
      <c r="Q319" s="43">
        <v>519719</v>
      </c>
      <c r="R319" s="42" t="s">
        <v>763</v>
      </c>
      <c r="S319" s="42" t="s">
        <v>1843</v>
      </c>
      <c r="T319" s="42" t="s">
        <v>263</v>
      </c>
      <c r="U319" s="42" t="s">
        <v>109</v>
      </c>
      <c r="V319" s="46" t="str">
        <f t="shared" si="29"/>
        <v>29</v>
      </c>
      <c r="W319" s="46" t="str">
        <f t="shared" si="1"/>
        <v>5</v>
      </c>
      <c r="X319" s="46" t="str">
        <f t="shared" si="2"/>
        <v>568857454295</v>
      </c>
      <c r="Y319" s="48">
        <f t="shared" si="3"/>
        <v>519719</v>
      </c>
      <c r="Z319" s="46" t="str">
        <f t="shared" si="4"/>
        <v>AC/018P-0350081</v>
      </c>
      <c r="AA319" s="50" t="str">
        <f>VLOOKUP(X319,TDTP!$AH$5:$AN$1422,7,0)</f>
        <v>01263429111</v>
      </c>
      <c r="AB319" s="40" t="str">
        <f t="shared" si="5"/>
        <v>BVNT da nhan duoc 519719d tien phi bao hiem cua QK. Cam on QK da tin tuong va dong hanh cung BVNT trong suot thoi gian qua.</v>
      </c>
    </row>
    <row r="320" spans="1:28" ht="12.75" customHeight="1">
      <c r="A320" s="41">
        <v>312</v>
      </c>
      <c r="B320" s="42" t="s">
        <v>82</v>
      </c>
      <c r="C320" s="42" t="s">
        <v>84</v>
      </c>
      <c r="D320" s="42" t="s">
        <v>86</v>
      </c>
      <c r="E320" s="42" t="s">
        <v>165</v>
      </c>
      <c r="F320" s="42" t="s">
        <v>166</v>
      </c>
      <c r="G320" s="42" t="s">
        <v>82</v>
      </c>
      <c r="H320" s="42" t="s">
        <v>84</v>
      </c>
      <c r="I320" s="42" t="s">
        <v>86</v>
      </c>
      <c r="J320" s="42" t="s">
        <v>165</v>
      </c>
      <c r="K320" s="42" t="s">
        <v>166</v>
      </c>
      <c r="L320" s="42" t="s">
        <v>102</v>
      </c>
      <c r="M320" s="42" t="s">
        <v>1892</v>
      </c>
      <c r="N320" s="42" t="s">
        <v>1893</v>
      </c>
      <c r="O320" s="42" t="s">
        <v>430</v>
      </c>
      <c r="P320" s="42" t="s">
        <v>431</v>
      </c>
      <c r="Q320" s="43">
        <v>1002423</v>
      </c>
      <c r="R320" s="42" t="s">
        <v>763</v>
      </c>
      <c r="S320" s="42" t="s">
        <v>1843</v>
      </c>
      <c r="T320" s="42" t="s">
        <v>263</v>
      </c>
      <c r="U320" s="42" t="s">
        <v>109</v>
      </c>
      <c r="V320" s="46" t="str">
        <f t="shared" si="29"/>
        <v>29</v>
      </c>
      <c r="W320" s="46" t="str">
        <f t="shared" si="1"/>
        <v>5</v>
      </c>
      <c r="X320" s="46" t="str">
        <f t="shared" si="2"/>
        <v>568858237295</v>
      </c>
      <c r="Y320" s="48">
        <f t="shared" si="3"/>
        <v>1002423</v>
      </c>
      <c r="Z320" s="46" t="str">
        <f t="shared" si="4"/>
        <v>AC/018P-0350082</v>
      </c>
      <c r="AA320" s="50" t="str">
        <f>VLOOKUP(X320,TDTP!$AH$5:$AN$1422,7,0)</f>
        <v>01654975125</v>
      </c>
      <c r="AB320" s="40" t="str">
        <f t="shared" si="5"/>
        <v>BVNT da nhan duoc 1002423d tien phi bao hiem cua QK. Cam on QK da tin tuong va dong hanh cung BVNT trong suot thoi gian qua.</v>
      </c>
    </row>
    <row r="321" spans="1:28" ht="12.75" customHeight="1">
      <c r="A321" s="41">
        <v>313</v>
      </c>
      <c r="B321" s="42" t="s">
        <v>82</v>
      </c>
      <c r="C321" s="42" t="s">
        <v>84</v>
      </c>
      <c r="D321" s="42" t="s">
        <v>86</v>
      </c>
      <c r="E321" s="42" t="s">
        <v>165</v>
      </c>
      <c r="F321" s="42" t="s">
        <v>166</v>
      </c>
      <c r="G321" s="42" t="s">
        <v>82</v>
      </c>
      <c r="H321" s="42" t="s">
        <v>84</v>
      </c>
      <c r="I321" s="42" t="s">
        <v>86</v>
      </c>
      <c r="J321" s="42" t="s">
        <v>165</v>
      </c>
      <c r="K321" s="42" t="s">
        <v>166</v>
      </c>
      <c r="L321" s="42" t="s">
        <v>102</v>
      </c>
      <c r="M321" s="42" t="s">
        <v>1894</v>
      </c>
      <c r="N321" s="42" t="s">
        <v>1895</v>
      </c>
      <c r="O321" s="42" t="s">
        <v>1896</v>
      </c>
      <c r="P321" s="42" t="s">
        <v>1897</v>
      </c>
      <c r="Q321" s="43">
        <v>1000000</v>
      </c>
      <c r="R321" s="42" t="s">
        <v>763</v>
      </c>
      <c r="S321" s="42" t="s">
        <v>1843</v>
      </c>
      <c r="T321" s="42" t="s">
        <v>163</v>
      </c>
      <c r="U321" s="42" t="s">
        <v>109</v>
      </c>
      <c r="V321" s="46" t="str">
        <f t="shared" si="29"/>
        <v>29</v>
      </c>
      <c r="W321" s="46" t="str">
        <f t="shared" si="1"/>
        <v>5</v>
      </c>
      <c r="X321" s="46" t="str">
        <f t="shared" si="2"/>
        <v>569329280295</v>
      </c>
      <c r="Y321" s="48">
        <f t="shared" si="3"/>
        <v>1000000</v>
      </c>
      <c r="Z321" s="46" t="str">
        <f t="shared" si="4"/>
        <v>AC/018P-0350083</v>
      </c>
      <c r="AA321" s="50" t="str">
        <f>VLOOKUP(X321,TDTP!$AH$5:$AN$1422,7,0)</f>
        <v>0945004513</v>
      </c>
      <c r="AB321" s="40" t="str">
        <f t="shared" si="5"/>
        <v>BVNT da nhan duoc 1000000d tien phi bao hiem cua QK. Cam on QK da tin tuong va dong hanh cung BVNT trong suot thoi gian qua.</v>
      </c>
    </row>
    <row r="322" spans="1:28" ht="12.75" customHeight="1">
      <c r="A322" s="41">
        <v>314</v>
      </c>
      <c r="B322" s="42" t="s">
        <v>82</v>
      </c>
      <c r="C322" s="42" t="s">
        <v>84</v>
      </c>
      <c r="D322" s="42" t="s">
        <v>86</v>
      </c>
      <c r="E322" s="42" t="s">
        <v>165</v>
      </c>
      <c r="F322" s="42" t="s">
        <v>166</v>
      </c>
      <c r="G322" s="42" t="s">
        <v>82</v>
      </c>
      <c r="H322" s="42" t="s">
        <v>84</v>
      </c>
      <c r="I322" s="42" t="s">
        <v>86</v>
      </c>
      <c r="J322" s="42" t="s">
        <v>165</v>
      </c>
      <c r="K322" s="42" t="s">
        <v>166</v>
      </c>
      <c r="L322" s="42" t="s">
        <v>102</v>
      </c>
      <c r="M322" s="42" t="s">
        <v>1899</v>
      </c>
      <c r="N322" s="42" t="s">
        <v>1900</v>
      </c>
      <c r="O322" s="42" t="s">
        <v>1901</v>
      </c>
      <c r="P322" s="42" t="s">
        <v>1902</v>
      </c>
      <c r="Q322" s="43">
        <v>127900</v>
      </c>
      <c r="R322" s="42" t="s">
        <v>290</v>
      </c>
      <c r="S322" s="42" t="s">
        <v>1903</v>
      </c>
      <c r="T322" s="42" t="s">
        <v>284</v>
      </c>
      <c r="U322" s="42" t="s">
        <v>109</v>
      </c>
      <c r="V322" s="46" t="str">
        <f t="shared" si="29"/>
        <v>30</v>
      </c>
      <c r="W322" s="46" t="str">
        <f t="shared" si="1"/>
        <v>5</v>
      </c>
      <c r="X322" s="46" t="str">
        <f t="shared" si="2"/>
        <v>02301800229614305</v>
      </c>
      <c r="Y322" s="48">
        <f t="shared" si="3"/>
        <v>127900</v>
      </c>
      <c r="Z322" s="46" t="str">
        <f t="shared" si="4"/>
        <v>AC/018P-0350085</v>
      </c>
      <c r="AA322" s="50" t="str">
        <f>VLOOKUP(X322,TDTP!$AH$5:$AN$1422,7,0)</f>
        <v/>
      </c>
      <c r="AB322" s="40" t="str">
        <f t="shared" si="5"/>
        <v>BVNT da nhan duoc 127900d tien phi bao hiem cua QK. Cam on QK da tin tuong va dong hanh cung BVNT trong suot thoi gian qua.</v>
      </c>
    </row>
    <row r="323" spans="1:28" ht="12.75" customHeight="1">
      <c r="A323" s="41">
        <v>315</v>
      </c>
      <c r="B323" s="42" t="s">
        <v>82</v>
      </c>
      <c r="C323" s="42" t="s">
        <v>84</v>
      </c>
      <c r="D323" s="42" t="s">
        <v>86</v>
      </c>
      <c r="E323" s="42" t="s">
        <v>165</v>
      </c>
      <c r="F323" s="42" t="s">
        <v>166</v>
      </c>
      <c r="G323" s="42" t="s">
        <v>82</v>
      </c>
      <c r="H323" s="42" t="s">
        <v>84</v>
      </c>
      <c r="I323" s="42" t="s">
        <v>86</v>
      </c>
      <c r="J323" s="42" t="s">
        <v>165</v>
      </c>
      <c r="K323" s="42" t="s">
        <v>166</v>
      </c>
      <c r="L323" s="42" t="s">
        <v>102</v>
      </c>
      <c r="M323" s="42" t="s">
        <v>1904</v>
      </c>
      <c r="N323" s="42" t="s">
        <v>1905</v>
      </c>
      <c r="O323" s="42" t="s">
        <v>1906</v>
      </c>
      <c r="P323" s="42" t="s">
        <v>1907</v>
      </c>
      <c r="Q323" s="43">
        <v>1003200</v>
      </c>
      <c r="R323" s="42" t="s">
        <v>290</v>
      </c>
      <c r="S323" s="42" t="s">
        <v>1908</v>
      </c>
      <c r="T323" s="42" t="s">
        <v>471</v>
      </c>
      <c r="U323" s="42" t="s">
        <v>109</v>
      </c>
      <c r="V323" s="46" t="str">
        <f t="shared" si="29"/>
        <v>30</v>
      </c>
      <c r="W323" s="46" t="str">
        <f t="shared" si="1"/>
        <v>5</v>
      </c>
      <c r="X323" s="46" t="str">
        <f t="shared" si="2"/>
        <v>568535959305</v>
      </c>
      <c r="Y323" s="48">
        <f t="shared" si="3"/>
        <v>1003200</v>
      </c>
      <c r="Z323" s="46" t="str">
        <f t="shared" si="4"/>
        <v>AC/018P-0350086</v>
      </c>
      <c r="AA323" s="50" t="str">
        <f>VLOOKUP(X323,TDTP!$AH$5:$AN$1422,7,0)</f>
        <v>09156595640912659564</v>
      </c>
      <c r="AB323" s="40" t="str">
        <f t="shared" si="5"/>
        <v>BVNT da nhan duoc 1003200d tien phi bao hiem cua QK. Cam on QK da tin tuong va dong hanh cung BVNT trong suot thoi gian qua.</v>
      </c>
    </row>
    <row r="324" spans="1:28" ht="12.75" customHeight="1">
      <c r="A324" s="41">
        <v>316</v>
      </c>
      <c r="B324" s="42" t="s">
        <v>82</v>
      </c>
      <c r="C324" s="42" t="s">
        <v>84</v>
      </c>
      <c r="D324" s="42" t="s">
        <v>86</v>
      </c>
      <c r="E324" s="42" t="s">
        <v>165</v>
      </c>
      <c r="F324" s="42" t="s">
        <v>166</v>
      </c>
      <c r="G324" s="42" t="s">
        <v>82</v>
      </c>
      <c r="H324" s="42" t="s">
        <v>84</v>
      </c>
      <c r="I324" s="42" t="s">
        <v>86</v>
      </c>
      <c r="J324" s="42" t="s">
        <v>165</v>
      </c>
      <c r="K324" s="42" t="s">
        <v>166</v>
      </c>
      <c r="L324" s="42" t="s">
        <v>102</v>
      </c>
      <c r="M324" s="42" t="s">
        <v>1910</v>
      </c>
      <c r="N324" s="42" t="s">
        <v>1911</v>
      </c>
      <c r="O324" s="42" t="s">
        <v>1912</v>
      </c>
      <c r="P324" s="42" t="s">
        <v>1913</v>
      </c>
      <c r="Q324" s="43">
        <v>3115131</v>
      </c>
      <c r="R324" s="42" t="s">
        <v>290</v>
      </c>
      <c r="S324" s="42" t="s">
        <v>1114</v>
      </c>
      <c r="T324" s="42" t="s">
        <v>163</v>
      </c>
      <c r="U324" s="42" t="s">
        <v>109</v>
      </c>
      <c r="V324" s="46" t="str">
        <f t="shared" si="29"/>
        <v>30</v>
      </c>
      <c r="W324" s="46" t="str">
        <f t="shared" si="1"/>
        <v>5</v>
      </c>
      <c r="X324" s="46" t="str">
        <f t="shared" si="2"/>
        <v>568693460305</v>
      </c>
      <c r="Y324" s="48">
        <f t="shared" si="3"/>
        <v>3115131</v>
      </c>
      <c r="Z324" s="46" t="str">
        <f t="shared" si="4"/>
        <v>AC/018P-0350087</v>
      </c>
      <c r="AA324" s="50" t="str">
        <f>VLOOKUP(X324,TDTP!$AH$5:$AN$1422,7,0)</f>
        <v>01255735186</v>
      </c>
      <c r="AB324" s="40" t="str">
        <f t="shared" si="5"/>
        <v>BVNT da nhan duoc 3115131d tien phi bao hiem cua QK. Cam on QK da tin tuong va dong hanh cung BVNT trong suot thoi gian qua.</v>
      </c>
    </row>
    <row r="325" spans="1:28" ht="12.75" customHeight="1">
      <c r="A325" s="41">
        <v>317</v>
      </c>
      <c r="B325" s="42" t="s">
        <v>82</v>
      </c>
      <c r="C325" s="42" t="s">
        <v>84</v>
      </c>
      <c r="D325" s="42" t="s">
        <v>86</v>
      </c>
      <c r="E325" s="42" t="s">
        <v>165</v>
      </c>
      <c r="F325" s="42" t="s">
        <v>166</v>
      </c>
      <c r="G325" s="42" t="s">
        <v>82</v>
      </c>
      <c r="H325" s="42" t="s">
        <v>84</v>
      </c>
      <c r="I325" s="42" t="s">
        <v>86</v>
      </c>
      <c r="J325" s="42" t="s">
        <v>165</v>
      </c>
      <c r="K325" s="42" t="s">
        <v>166</v>
      </c>
      <c r="L325" s="42" t="s">
        <v>102</v>
      </c>
      <c r="M325" s="42" t="s">
        <v>1914</v>
      </c>
      <c r="N325" s="42" t="s">
        <v>1915</v>
      </c>
      <c r="O325" s="42" t="s">
        <v>1916</v>
      </c>
      <c r="P325" s="42" t="s">
        <v>1917</v>
      </c>
      <c r="Q325" s="43">
        <v>506400</v>
      </c>
      <c r="R325" s="42" t="s">
        <v>290</v>
      </c>
      <c r="S325" s="42" t="s">
        <v>1908</v>
      </c>
      <c r="T325" s="42" t="s">
        <v>163</v>
      </c>
      <c r="U325" s="42" t="s">
        <v>109</v>
      </c>
      <c r="V325" s="46" t="str">
        <f t="shared" si="29"/>
        <v>30</v>
      </c>
      <c r="W325" s="46" t="str">
        <f t="shared" si="1"/>
        <v>5</v>
      </c>
      <c r="X325" s="46" t="str">
        <f t="shared" si="2"/>
        <v>568693540305</v>
      </c>
      <c r="Y325" s="48">
        <f t="shared" si="3"/>
        <v>506400</v>
      </c>
      <c r="Z325" s="46" t="str">
        <f t="shared" si="4"/>
        <v>AC/018P-0350090</v>
      </c>
      <c r="AA325" s="50" t="str">
        <f>VLOOKUP(X325,TDTP!$AH$5:$AN$1422,7,0)</f>
        <v>01696116066</v>
      </c>
      <c r="AB325" s="40" t="str">
        <f t="shared" si="5"/>
        <v>BVNT da nhan duoc 506400d tien phi bao hiem cua QK. Cam on QK da tin tuong va dong hanh cung BVNT trong suot thoi gian qua.</v>
      </c>
    </row>
    <row r="326" spans="1:28" ht="12.75" customHeight="1">
      <c r="A326" s="41">
        <v>318</v>
      </c>
      <c r="B326" s="42" t="s">
        <v>82</v>
      </c>
      <c r="C326" s="42" t="s">
        <v>84</v>
      </c>
      <c r="D326" s="42" t="s">
        <v>86</v>
      </c>
      <c r="E326" s="42" t="s">
        <v>165</v>
      </c>
      <c r="F326" s="42" t="s">
        <v>166</v>
      </c>
      <c r="G326" s="42" t="s">
        <v>82</v>
      </c>
      <c r="H326" s="42" t="s">
        <v>84</v>
      </c>
      <c r="I326" s="42" t="s">
        <v>86</v>
      </c>
      <c r="J326" s="42" t="s">
        <v>165</v>
      </c>
      <c r="K326" s="42" t="s">
        <v>166</v>
      </c>
      <c r="L326" s="42" t="s">
        <v>102</v>
      </c>
      <c r="M326" s="42" t="s">
        <v>1918</v>
      </c>
      <c r="N326" s="42" t="s">
        <v>1919</v>
      </c>
      <c r="O326" s="42" t="s">
        <v>1920</v>
      </c>
      <c r="P326" s="42" t="s">
        <v>1921</v>
      </c>
      <c r="Q326" s="43">
        <v>5999722</v>
      </c>
      <c r="R326" s="42" t="s">
        <v>290</v>
      </c>
      <c r="S326" s="42" t="s">
        <v>1923</v>
      </c>
      <c r="T326" s="42" t="s">
        <v>263</v>
      </c>
      <c r="U326" s="42" t="s">
        <v>109</v>
      </c>
      <c r="V326" s="46" t="str">
        <f t="shared" si="29"/>
        <v>30</v>
      </c>
      <c r="W326" s="46" t="str">
        <f t="shared" si="1"/>
        <v>5</v>
      </c>
      <c r="X326" s="46" t="str">
        <f t="shared" si="2"/>
        <v>568796611305</v>
      </c>
      <c r="Y326" s="48">
        <f t="shared" si="3"/>
        <v>5999722</v>
      </c>
      <c r="Z326" s="46" t="str">
        <f t="shared" si="4"/>
        <v>AC/018P-0350093</v>
      </c>
      <c r="AA326" s="50" t="str">
        <f>VLOOKUP(X326,TDTP!$AH$5:$AN$1422,7,0)</f>
        <v>01674359448</v>
      </c>
      <c r="AB326" s="40" t="str">
        <f t="shared" si="5"/>
        <v>BVNT da nhan duoc 5999722d tien phi bao hiem cua QK. Cam on QK da tin tuong va dong hanh cung BVNT trong suot thoi gian qua.</v>
      </c>
    </row>
    <row r="327" spans="1:28" ht="12.75" customHeight="1">
      <c r="A327" s="41">
        <v>319</v>
      </c>
      <c r="B327" s="42" t="s">
        <v>82</v>
      </c>
      <c r="C327" s="42" t="s">
        <v>84</v>
      </c>
      <c r="D327" s="42" t="s">
        <v>86</v>
      </c>
      <c r="E327" s="42" t="s">
        <v>165</v>
      </c>
      <c r="F327" s="42" t="s">
        <v>166</v>
      </c>
      <c r="G327" s="42" t="s">
        <v>82</v>
      </c>
      <c r="H327" s="42" t="s">
        <v>84</v>
      </c>
      <c r="I327" s="42" t="s">
        <v>86</v>
      </c>
      <c r="J327" s="42" t="s">
        <v>165</v>
      </c>
      <c r="K327" s="42" t="s">
        <v>166</v>
      </c>
      <c r="L327" s="42" t="s">
        <v>102</v>
      </c>
      <c r="M327" s="42" t="s">
        <v>1924</v>
      </c>
      <c r="N327" s="42" t="s">
        <v>1925</v>
      </c>
      <c r="O327" s="42" t="s">
        <v>440</v>
      </c>
      <c r="P327" s="42" t="s">
        <v>441</v>
      </c>
      <c r="Q327" s="43">
        <v>500000</v>
      </c>
      <c r="R327" s="42" t="s">
        <v>921</v>
      </c>
      <c r="S327" s="42" t="s">
        <v>1908</v>
      </c>
      <c r="T327" s="42" t="s">
        <v>163</v>
      </c>
      <c r="U327" s="42" t="s">
        <v>109</v>
      </c>
      <c r="V327" s="46" t="str">
        <f t="shared" si="29"/>
        <v>31</v>
      </c>
      <c r="W327" s="46" t="str">
        <f t="shared" si="1"/>
        <v>5</v>
      </c>
      <c r="X327" s="46" t="str">
        <f t="shared" si="2"/>
        <v>568797458315</v>
      </c>
      <c r="Y327" s="48">
        <f t="shared" si="3"/>
        <v>500000</v>
      </c>
      <c r="Z327" s="46" t="str">
        <f t="shared" si="4"/>
        <v>AC/018P-0350094</v>
      </c>
      <c r="AA327" s="50" t="str">
        <f>VLOOKUP(X327,TDTP!$AH$5:$AN$1422,7,0)</f>
        <v>01653075234</v>
      </c>
      <c r="AB327" s="40" t="str">
        <f t="shared" si="5"/>
        <v>BVNT da nhan duoc 500000d tien phi bao hiem cua QK. Cam on QK da tin tuong va dong hanh cung BVNT trong suot thoi gian qua.</v>
      </c>
    </row>
    <row r="328" spans="1:28" ht="12.75" customHeight="1">
      <c r="A328" s="41">
        <v>320</v>
      </c>
      <c r="B328" s="42" t="s">
        <v>82</v>
      </c>
      <c r="C328" s="42" t="s">
        <v>84</v>
      </c>
      <c r="D328" s="42" t="s">
        <v>86</v>
      </c>
      <c r="E328" s="42" t="s">
        <v>165</v>
      </c>
      <c r="F328" s="42" t="s">
        <v>166</v>
      </c>
      <c r="G328" s="42" t="s">
        <v>82</v>
      </c>
      <c r="H328" s="42" t="s">
        <v>84</v>
      </c>
      <c r="I328" s="42" t="s">
        <v>86</v>
      </c>
      <c r="J328" s="42" t="s">
        <v>165</v>
      </c>
      <c r="K328" s="42" t="s">
        <v>166</v>
      </c>
      <c r="L328" s="42" t="s">
        <v>102</v>
      </c>
      <c r="M328" s="42" t="s">
        <v>1926</v>
      </c>
      <c r="N328" s="42" t="s">
        <v>1927</v>
      </c>
      <c r="O328" s="42" t="s">
        <v>1928</v>
      </c>
      <c r="P328" s="42" t="s">
        <v>442</v>
      </c>
      <c r="Q328" s="43">
        <v>500000</v>
      </c>
      <c r="R328" s="42" t="s">
        <v>921</v>
      </c>
      <c r="S328" s="42" t="s">
        <v>1929</v>
      </c>
      <c r="T328" s="42" t="s">
        <v>245</v>
      </c>
      <c r="U328" s="42" t="s">
        <v>109</v>
      </c>
      <c r="V328" s="46" t="str">
        <f t="shared" si="29"/>
        <v>31</v>
      </c>
      <c r="W328" s="46" t="str">
        <f t="shared" si="1"/>
        <v>5</v>
      </c>
      <c r="X328" s="46" t="str">
        <f t="shared" si="2"/>
        <v>568798132315</v>
      </c>
      <c r="Y328" s="48">
        <f t="shared" si="3"/>
        <v>500000</v>
      </c>
      <c r="Z328" s="46" t="str">
        <f t="shared" si="4"/>
        <v>AC/018P-0350095</v>
      </c>
      <c r="AA328" s="50" t="str">
        <f>VLOOKUP(X328,TDTP!$AH$5:$AN$1422,7,0)</f>
        <v/>
      </c>
      <c r="AB328" s="40" t="str">
        <f t="shared" si="5"/>
        <v>BVNT da nhan duoc 500000d tien phi bao hiem cua QK. Cam on QK da tin tuong va dong hanh cung BVNT trong suot thoi gian qua.</v>
      </c>
    </row>
    <row r="329" spans="1:28" ht="12.75" customHeight="1">
      <c r="A329" s="41">
        <v>321</v>
      </c>
      <c r="B329" s="42" t="s">
        <v>82</v>
      </c>
      <c r="C329" s="42" t="s">
        <v>84</v>
      </c>
      <c r="D329" s="42" t="s">
        <v>86</v>
      </c>
      <c r="E329" s="42" t="s">
        <v>187</v>
      </c>
      <c r="F329" s="42" t="s">
        <v>188</v>
      </c>
      <c r="G329" s="42" t="s">
        <v>82</v>
      </c>
      <c r="H329" s="42" t="s">
        <v>84</v>
      </c>
      <c r="I329" s="42" t="s">
        <v>86</v>
      </c>
      <c r="J329" s="42" t="s">
        <v>187</v>
      </c>
      <c r="K329" s="42" t="s">
        <v>188</v>
      </c>
      <c r="L329" s="42" t="s">
        <v>102</v>
      </c>
      <c r="M329" s="42" t="s">
        <v>1933</v>
      </c>
      <c r="N329" s="42" t="s">
        <v>1934</v>
      </c>
      <c r="O329" s="42" t="s">
        <v>1935</v>
      </c>
      <c r="P329" s="42" t="s">
        <v>1936</v>
      </c>
      <c r="Q329" s="43">
        <v>3000000</v>
      </c>
      <c r="R329" s="42" t="s">
        <v>593</v>
      </c>
      <c r="S329" s="42" t="s">
        <v>1148</v>
      </c>
      <c r="T329" s="42" t="s">
        <v>153</v>
      </c>
      <c r="U329" s="42" t="s">
        <v>109</v>
      </c>
      <c r="V329" s="46" t="str">
        <f t="shared" ref="V329:V334" si="30">RIGHT(LEFT(R329,2),1)</f>
        <v>4</v>
      </c>
      <c r="W329" s="46" t="str">
        <f t="shared" si="1"/>
        <v>5</v>
      </c>
      <c r="X329" s="46" t="str">
        <f t="shared" si="2"/>
        <v>56923385045</v>
      </c>
      <c r="Y329" s="48">
        <f t="shared" si="3"/>
        <v>3000000</v>
      </c>
      <c r="Z329" s="46" t="str">
        <f t="shared" si="4"/>
        <v>AC/018P-0350097</v>
      </c>
      <c r="AA329" s="50" t="str">
        <f>VLOOKUP(X329,TDTP!$AH$5:$AN$1422,7,0)</f>
        <v>01668258633</v>
      </c>
      <c r="AB329" s="40" t="str">
        <f t="shared" si="5"/>
        <v>BVNT da nhan duoc 3000000d tien phi bao hiem cua QK. Cam on QK da tin tuong va dong hanh cung BVNT trong suot thoi gian qua.</v>
      </c>
    </row>
    <row r="330" spans="1:28" ht="12.75" customHeight="1">
      <c r="A330" s="41">
        <v>322</v>
      </c>
      <c r="B330" s="42" t="s">
        <v>82</v>
      </c>
      <c r="C330" s="42" t="s">
        <v>84</v>
      </c>
      <c r="D330" s="42" t="s">
        <v>86</v>
      </c>
      <c r="E330" s="42" t="s">
        <v>187</v>
      </c>
      <c r="F330" s="42" t="s">
        <v>188</v>
      </c>
      <c r="G330" s="42" t="s">
        <v>82</v>
      </c>
      <c r="H330" s="42" t="s">
        <v>84</v>
      </c>
      <c r="I330" s="42" t="s">
        <v>86</v>
      </c>
      <c r="J330" s="42" t="s">
        <v>187</v>
      </c>
      <c r="K330" s="42" t="s">
        <v>188</v>
      </c>
      <c r="L330" s="42" t="s">
        <v>102</v>
      </c>
      <c r="M330" s="42" t="s">
        <v>1937</v>
      </c>
      <c r="N330" s="42" t="s">
        <v>1938</v>
      </c>
      <c r="O330" s="42" t="s">
        <v>1939</v>
      </c>
      <c r="P330" s="42" t="s">
        <v>1940</v>
      </c>
      <c r="Q330" s="43">
        <v>49900</v>
      </c>
      <c r="R330" s="42" t="s">
        <v>381</v>
      </c>
      <c r="S330" s="42" t="s">
        <v>1025</v>
      </c>
      <c r="T330" s="42" t="s">
        <v>135</v>
      </c>
      <c r="U330" s="42" t="s">
        <v>109</v>
      </c>
      <c r="V330" s="46" t="str">
        <f t="shared" si="30"/>
        <v>5</v>
      </c>
      <c r="W330" s="46" t="str">
        <f t="shared" si="1"/>
        <v>5</v>
      </c>
      <c r="X330" s="46" t="str">
        <f t="shared" si="2"/>
        <v>0230180022745055</v>
      </c>
      <c r="Y330" s="48">
        <f t="shared" si="3"/>
        <v>49900</v>
      </c>
      <c r="Z330" s="46" t="str">
        <f t="shared" si="4"/>
        <v>AC/018P-0350099</v>
      </c>
      <c r="AA330" s="50" t="str">
        <f>VLOOKUP(X330,TDTP!$AH$5:$AN$1422,7,0)</f>
        <v/>
      </c>
      <c r="AB330" s="40" t="str">
        <f t="shared" si="5"/>
        <v>BVNT da nhan duoc 49900d tien phi bao hiem cua QK. Cam on QK da tin tuong va dong hanh cung BVNT trong suot thoi gian qua.</v>
      </c>
    </row>
    <row r="331" spans="1:28" ht="12.75" customHeight="1">
      <c r="A331" s="41">
        <v>323</v>
      </c>
      <c r="B331" s="42" t="s">
        <v>82</v>
      </c>
      <c r="C331" s="42" t="s">
        <v>84</v>
      </c>
      <c r="D331" s="42" t="s">
        <v>86</v>
      </c>
      <c r="E331" s="42" t="s">
        <v>187</v>
      </c>
      <c r="F331" s="42" t="s">
        <v>188</v>
      </c>
      <c r="G331" s="42" t="s">
        <v>82</v>
      </c>
      <c r="H331" s="42" t="s">
        <v>84</v>
      </c>
      <c r="I331" s="42" t="s">
        <v>86</v>
      </c>
      <c r="J331" s="42" t="s">
        <v>187</v>
      </c>
      <c r="K331" s="42" t="s">
        <v>188</v>
      </c>
      <c r="L331" s="42" t="s">
        <v>102</v>
      </c>
      <c r="M331" s="42" t="s">
        <v>1943</v>
      </c>
      <c r="N331" s="42" t="s">
        <v>1944</v>
      </c>
      <c r="O331" s="42" t="s">
        <v>1945</v>
      </c>
      <c r="P331" s="42" t="s">
        <v>1946</v>
      </c>
      <c r="Q331" s="43">
        <v>106800</v>
      </c>
      <c r="R331" s="42" t="s">
        <v>109</v>
      </c>
      <c r="S331" s="42" t="s">
        <v>788</v>
      </c>
      <c r="T331" s="42" t="s">
        <v>135</v>
      </c>
      <c r="U331" s="42" t="s">
        <v>109</v>
      </c>
      <c r="V331" s="46" t="str">
        <f t="shared" si="30"/>
        <v>7</v>
      </c>
      <c r="W331" s="46" t="str">
        <f t="shared" si="1"/>
        <v>5</v>
      </c>
      <c r="X331" s="46" t="str">
        <f t="shared" si="2"/>
        <v>0230180022339175</v>
      </c>
      <c r="Y331" s="48">
        <f t="shared" si="3"/>
        <v>106800</v>
      </c>
      <c r="Z331" s="46" t="str">
        <f t="shared" si="4"/>
        <v>AC/018P-0350100</v>
      </c>
      <c r="AA331" s="50" t="str">
        <f>VLOOKUP(X331,TDTP!$AH$5:$AN$1422,7,0)</f>
        <v/>
      </c>
      <c r="AB331" s="40" t="str">
        <f t="shared" si="5"/>
        <v>BVNT da nhan duoc 106800d tien phi bao hiem cua QK. Cam on QK da tin tuong va dong hanh cung BVNT trong suot thoi gian qua.</v>
      </c>
    </row>
    <row r="332" spans="1:28" ht="12.75" customHeight="1">
      <c r="A332" s="41">
        <v>324</v>
      </c>
      <c r="B332" s="42" t="s">
        <v>82</v>
      </c>
      <c r="C332" s="42" t="s">
        <v>84</v>
      </c>
      <c r="D332" s="42" t="s">
        <v>86</v>
      </c>
      <c r="E332" s="42" t="s">
        <v>187</v>
      </c>
      <c r="F332" s="42" t="s">
        <v>188</v>
      </c>
      <c r="G332" s="42" t="s">
        <v>82</v>
      </c>
      <c r="H332" s="42" t="s">
        <v>84</v>
      </c>
      <c r="I332" s="42" t="s">
        <v>86</v>
      </c>
      <c r="J332" s="42" t="s">
        <v>187</v>
      </c>
      <c r="K332" s="42" t="s">
        <v>188</v>
      </c>
      <c r="L332" s="42" t="s">
        <v>102</v>
      </c>
      <c r="M332" s="42" t="s">
        <v>1947</v>
      </c>
      <c r="N332" s="42" t="s">
        <v>1948</v>
      </c>
      <c r="O332" s="42" t="s">
        <v>1949</v>
      </c>
      <c r="P332" s="42" t="s">
        <v>1950</v>
      </c>
      <c r="Q332" s="43">
        <v>6165036</v>
      </c>
      <c r="R332" s="42" t="s">
        <v>145</v>
      </c>
      <c r="S332" s="42" t="s">
        <v>875</v>
      </c>
      <c r="T332" s="42" t="s">
        <v>704</v>
      </c>
      <c r="U332" s="42" t="s">
        <v>109</v>
      </c>
      <c r="V332" s="46" t="str">
        <f t="shared" si="30"/>
        <v>8</v>
      </c>
      <c r="W332" s="46" t="str">
        <f t="shared" si="1"/>
        <v>5</v>
      </c>
      <c r="X332" s="46" t="str">
        <f t="shared" si="2"/>
        <v>56823483985</v>
      </c>
      <c r="Y332" s="48">
        <f t="shared" si="3"/>
        <v>6165036</v>
      </c>
      <c r="Z332" s="46" t="str">
        <f t="shared" si="4"/>
        <v>AC/018P-0350101</v>
      </c>
      <c r="AA332" s="50" t="str">
        <f>VLOOKUP(X332,TDTP!$AH$5:$AN$1422,7,0)</f>
        <v>0979328978</v>
      </c>
      <c r="AB332" s="40" t="str">
        <f t="shared" si="5"/>
        <v>BVNT da nhan duoc 6165036d tien phi bao hiem cua QK. Cam on QK da tin tuong va dong hanh cung BVNT trong suot thoi gian qua.</v>
      </c>
    </row>
    <row r="333" spans="1:28" ht="12.75" customHeight="1">
      <c r="A333" s="41">
        <v>325</v>
      </c>
      <c r="B333" s="42" t="s">
        <v>82</v>
      </c>
      <c r="C333" s="42" t="s">
        <v>84</v>
      </c>
      <c r="D333" s="42" t="s">
        <v>86</v>
      </c>
      <c r="E333" s="42" t="s">
        <v>187</v>
      </c>
      <c r="F333" s="42" t="s">
        <v>188</v>
      </c>
      <c r="G333" s="42" t="s">
        <v>82</v>
      </c>
      <c r="H333" s="42" t="s">
        <v>84</v>
      </c>
      <c r="I333" s="42" t="s">
        <v>86</v>
      </c>
      <c r="J333" s="42" t="s">
        <v>187</v>
      </c>
      <c r="K333" s="42" t="s">
        <v>188</v>
      </c>
      <c r="L333" s="42" t="s">
        <v>102</v>
      </c>
      <c r="M333" s="42" t="s">
        <v>1952</v>
      </c>
      <c r="N333" s="42" t="s">
        <v>1953</v>
      </c>
      <c r="O333" s="42" t="s">
        <v>1954</v>
      </c>
      <c r="P333" s="42" t="s">
        <v>1955</v>
      </c>
      <c r="Q333" s="43">
        <v>6544440</v>
      </c>
      <c r="R333" s="42" t="s">
        <v>145</v>
      </c>
      <c r="S333" s="42" t="s">
        <v>875</v>
      </c>
      <c r="T333" s="42" t="s">
        <v>153</v>
      </c>
      <c r="U333" s="42" t="s">
        <v>109</v>
      </c>
      <c r="V333" s="46" t="str">
        <f t="shared" si="30"/>
        <v>8</v>
      </c>
      <c r="W333" s="46" t="str">
        <f t="shared" si="1"/>
        <v>5</v>
      </c>
      <c r="X333" s="46" t="str">
        <f t="shared" si="2"/>
        <v>56823485285</v>
      </c>
      <c r="Y333" s="48">
        <f t="shared" si="3"/>
        <v>6544440</v>
      </c>
      <c r="Z333" s="46" t="str">
        <f t="shared" si="4"/>
        <v>AC/018P-0350102</v>
      </c>
      <c r="AA333" s="50" t="str">
        <f>VLOOKUP(X333,TDTP!$AH$5:$AN$1422,7,0)</f>
        <v>016866188280913808828</v>
      </c>
      <c r="AB333" s="40" t="str">
        <f t="shared" si="5"/>
        <v>BVNT da nhan duoc 6544440d tien phi bao hiem cua QK. Cam on QK da tin tuong va dong hanh cung BVNT trong suot thoi gian qua.</v>
      </c>
    </row>
    <row r="334" spans="1:28" ht="12.75" customHeight="1">
      <c r="A334" s="41">
        <v>326</v>
      </c>
      <c r="B334" s="42" t="s">
        <v>82</v>
      </c>
      <c r="C334" s="42" t="s">
        <v>84</v>
      </c>
      <c r="D334" s="42" t="s">
        <v>86</v>
      </c>
      <c r="E334" s="42" t="s">
        <v>187</v>
      </c>
      <c r="F334" s="42" t="s">
        <v>188</v>
      </c>
      <c r="G334" s="42" t="s">
        <v>82</v>
      </c>
      <c r="H334" s="42" t="s">
        <v>84</v>
      </c>
      <c r="I334" s="42" t="s">
        <v>86</v>
      </c>
      <c r="J334" s="42" t="s">
        <v>187</v>
      </c>
      <c r="K334" s="42" t="s">
        <v>188</v>
      </c>
      <c r="L334" s="42" t="s">
        <v>102</v>
      </c>
      <c r="M334" s="42" t="s">
        <v>1956</v>
      </c>
      <c r="N334" s="42" t="s">
        <v>1957</v>
      </c>
      <c r="O334" s="42" t="s">
        <v>1958</v>
      </c>
      <c r="P334" s="42" t="s">
        <v>1959</v>
      </c>
      <c r="Q334" s="43">
        <v>1500000</v>
      </c>
      <c r="R334" s="42" t="s">
        <v>145</v>
      </c>
      <c r="S334" s="42" t="s">
        <v>875</v>
      </c>
      <c r="T334" s="42" t="s">
        <v>704</v>
      </c>
      <c r="U334" s="42" t="s">
        <v>109</v>
      </c>
      <c r="V334" s="46" t="str">
        <f t="shared" si="30"/>
        <v>8</v>
      </c>
      <c r="W334" s="46" t="str">
        <f t="shared" si="1"/>
        <v>5</v>
      </c>
      <c r="X334" s="46" t="str">
        <f t="shared" si="2"/>
        <v>56839319985</v>
      </c>
      <c r="Y334" s="48">
        <f t="shared" si="3"/>
        <v>1500000</v>
      </c>
      <c r="Z334" s="46" t="str">
        <f t="shared" si="4"/>
        <v>AC/018P-0350103</v>
      </c>
      <c r="AA334" s="50" t="str">
        <f>VLOOKUP(X334,TDTP!$AH$5:$AN$1422,7,0)</f>
        <v>0967 584 486</v>
      </c>
      <c r="AB334" s="40" t="str">
        <f t="shared" si="5"/>
        <v>BVNT da nhan duoc 1500000d tien phi bao hiem cua QK. Cam on QK da tin tuong va dong hanh cung BVNT trong suot thoi gian qua.</v>
      </c>
    </row>
    <row r="335" spans="1:28" ht="12.75" customHeight="1">
      <c r="A335" s="41">
        <v>327</v>
      </c>
      <c r="B335" s="42" t="s">
        <v>82</v>
      </c>
      <c r="C335" s="42" t="s">
        <v>84</v>
      </c>
      <c r="D335" s="42" t="s">
        <v>86</v>
      </c>
      <c r="E335" s="42" t="s">
        <v>187</v>
      </c>
      <c r="F335" s="42" t="s">
        <v>188</v>
      </c>
      <c r="G335" s="42" t="s">
        <v>82</v>
      </c>
      <c r="H335" s="42" t="s">
        <v>84</v>
      </c>
      <c r="I335" s="42" t="s">
        <v>86</v>
      </c>
      <c r="J335" s="42" t="s">
        <v>187</v>
      </c>
      <c r="K335" s="42" t="s">
        <v>188</v>
      </c>
      <c r="L335" s="42" t="s">
        <v>102</v>
      </c>
      <c r="M335" s="42" t="s">
        <v>1960</v>
      </c>
      <c r="N335" s="42" t="s">
        <v>1961</v>
      </c>
      <c r="O335" s="42" t="s">
        <v>1962</v>
      </c>
      <c r="P335" s="42" t="s">
        <v>1963</v>
      </c>
      <c r="Q335" s="43">
        <v>64500</v>
      </c>
      <c r="R335" s="42" t="s">
        <v>1222</v>
      </c>
      <c r="S335" s="42" t="s">
        <v>1223</v>
      </c>
      <c r="T335" s="42" t="s">
        <v>135</v>
      </c>
      <c r="U335" s="42" t="s">
        <v>109</v>
      </c>
      <c r="V335" s="46" t="str">
        <f t="shared" ref="V335:V356" si="31">RIGHT(LEFT(R335,2),2)</f>
        <v>10</v>
      </c>
      <c r="W335" s="46" t="str">
        <f t="shared" si="1"/>
        <v>5</v>
      </c>
      <c r="X335" s="46" t="str">
        <f t="shared" si="2"/>
        <v>02301800151847105</v>
      </c>
      <c r="Y335" s="48">
        <f t="shared" si="3"/>
        <v>64500</v>
      </c>
      <c r="Z335" s="46" t="str">
        <f t="shared" si="4"/>
        <v>AC/018P-0350104</v>
      </c>
      <c r="AA335" s="50" t="str">
        <f>VLOOKUP(X335,TDTP!$AH$5:$AN$1422,7,0)</f>
        <v>0333187029</v>
      </c>
      <c r="AB335" s="40" t="str">
        <f t="shared" si="5"/>
        <v>BVNT da nhan duoc 64500d tien phi bao hiem cua QK. Cam on QK da tin tuong va dong hanh cung BVNT trong suot thoi gian qua.</v>
      </c>
    </row>
    <row r="336" spans="1:28" ht="12.75" customHeight="1">
      <c r="A336" s="41">
        <v>328</v>
      </c>
      <c r="B336" s="42" t="s">
        <v>82</v>
      </c>
      <c r="C336" s="42" t="s">
        <v>84</v>
      </c>
      <c r="D336" s="42" t="s">
        <v>86</v>
      </c>
      <c r="E336" s="42" t="s">
        <v>187</v>
      </c>
      <c r="F336" s="42" t="s">
        <v>188</v>
      </c>
      <c r="G336" s="42" t="s">
        <v>82</v>
      </c>
      <c r="H336" s="42" t="s">
        <v>84</v>
      </c>
      <c r="I336" s="42" t="s">
        <v>86</v>
      </c>
      <c r="J336" s="42" t="s">
        <v>187</v>
      </c>
      <c r="K336" s="42" t="s">
        <v>188</v>
      </c>
      <c r="L336" s="42" t="s">
        <v>102</v>
      </c>
      <c r="M336" s="42" t="s">
        <v>1964</v>
      </c>
      <c r="N336" s="42" t="s">
        <v>1965</v>
      </c>
      <c r="O336" s="42" t="s">
        <v>1966</v>
      </c>
      <c r="P336" s="42" t="s">
        <v>1967</v>
      </c>
      <c r="Q336" s="43">
        <v>6090560</v>
      </c>
      <c r="R336" s="42" t="s">
        <v>125</v>
      </c>
      <c r="S336" s="42" t="s">
        <v>1968</v>
      </c>
      <c r="T336" s="42" t="s">
        <v>153</v>
      </c>
      <c r="U336" s="42" t="s">
        <v>109</v>
      </c>
      <c r="V336" s="46" t="str">
        <f t="shared" si="31"/>
        <v>13</v>
      </c>
      <c r="W336" s="46" t="str">
        <f t="shared" si="1"/>
        <v>5</v>
      </c>
      <c r="X336" s="46" t="str">
        <f t="shared" si="2"/>
        <v>568235031135</v>
      </c>
      <c r="Y336" s="48">
        <f t="shared" si="3"/>
        <v>6090560</v>
      </c>
      <c r="Z336" s="46" t="str">
        <f t="shared" si="4"/>
        <v>AC/018P-0350107</v>
      </c>
      <c r="AA336" s="50" t="str">
        <f>VLOOKUP(X336,TDTP!$AH$5:$AN$1422,7,0)</f>
        <v>0934419693</v>
      </c>
      <c r="AB336" s="40" t="str">
        <f t="shared" si="5"/>
        <v>BVNT da nhan duoc 6090560d tien phi bao hiem cua QK. Cam on QK da tin tuong va dong hanh cung BVNT trong suot thoi gian qua.</v>
      </c>
    </row>
    <row r="337" spans="1:28" ht="12.75" customHeight="1">
      <c r="A337" s="41">
        <v>329</v>
      </c>
      <c r="B337" s="42" t="s">
        <v>82</v>
      </c>
      <c r="C337" s="42" t="s">
        <v>84</v>
      </c>
      <c r="D337" s="42" t="s">
        <v>86</v>
      </c>
      <c r="E337" s="42" t="s">
        <v>187</v>
      </c>
      <c r="F337" s="42" t="s">
        <v>188</v>
      </c>
      <c r="G337" s="42" t="s">
        <v>82</v>
      </c>
      <c r="H337" s="42" t="s">
        <v>84</v>
      </c>
      <c r="I337" s="42" t="s">
        <v>86</v>
      </c>
      <c r="J337" s="42" t="s">
        <v>187</v>
      </c>
      <c r="K337" s="42" t="s">
        <v>188</v>
      </c>
      <c r="L337" s="42" t="s">
        <v>102</v>
      </c>
      <c r="M337" s="42" t="s">
        <v>1969</v>
      </c>
      <c r="N337" s="42" t="s">
        <v>1970</v>
      </c>
      <c r="O337" s="42" t="s">
        <v>1971</v>
      </c>
      <c r="P337" s="42" t="s">
        <v>1972</v>
      </c>
      <c r="Q337" s="43">
        <v>2500000</v>
      </c>
      <c r="R337" s="42" t="s">
        <v>125</v>
      </c>
      <c r="S337" s="42" t="s">
        <v>1973</v>
      </c>
      <c r="T337" s="42" t="s">
        <v>153</v>
      </c>
      <c r="U337" s="42" t="s">
        <v>109</v>
      </c>
      <c r="V337" s="46" t="str">
        <f t="shared" si="31"/>
        <v>13</v>
      </c>
      <c r="W337" s="46" t="str">
        <f t="shared" si="1"/>
        <v>5</v>
      </c>
      <c r="X337" s="46" t="str">
        <f t="shared" si="2"/>
        <v>568314241135</v>
      </c>
      <c r="Y337" s="48">
        <f t="shared" si="3"/>
        <v>2500000</v>
      </c>
      <c r="Z337" s="46" t="str">
        <f t="shared" si="4"/>
        <v>AC/018P-0350108</v>
      </c>
      <c r="AA337" s="50" t="str">
        <f>VLOOKUP(X337,TDTP!$AH$5:$AN$1422,7,0)</f>
        <v>0169 508 4865</v>
      </c>
      <c r="AB337" s="40" t="str">
        <f t="shared" si="5"/>
        <v>BVNT da nhan duoc 2500000d tien phi bao hiem cua QK. Cam on QK da tin tuong va dong hanh cung BVNT trong suot thoi gian qua.</v>
      </c>
    </row>
    <row r="338" spans="1:28" ht="12.75" customHeight="1">
      <c r="A338" s="41">
        <v>330</v>
      </c>
      <c r="B338" s="42" t="s">
        <v>82</v>
      </c>
      <c r="C338" s="42" t="s">
        <v>84</v>
      </c>
      <c r="D338" s="42" t="s">
        <v>86</v>
      </c>
      <c r="E338" s="42" t="s">
        <v>187</v>
      </c>
      <c r="F338" s="42" t="s">
        <v>188</v>
      </c>
      <c r="G338" s="42" t="s">
        <v>82</v>
      </c>
      <c r="H338" s="42" t="s">
        <v>84</v>
      </c>
      <c r="I338" s="42" t="s">
        <v>86</v>
      </c>
      <c r="J338" s="42" t="s">
        <v>187</v>
      </c>
      <c r="K338" s="42" t="s">
        <v>188</v>
      </c>
      <c r="L338" s="42" t="s">
        <v>102</v>
      </c>
      <c r="M338" s="42" t="s">
        <v>1974</v>
      </c>
      <c r="N338" s="42" t="s">
        <v>1975</v>
      </c>
      <c r="O338" s="42" t="s">
        <v>1976</v>
      </c>
      <c r="P338" s="42" t="s">
        <v>1977</v>
      </c>
      <c r="Q338" s="43">
        <v>10000000</v>
      </c>
      <c r="R338" s="42" t="s">
        <v>163</v>
      </c>
      <c r="S338" s="42" t="s">
        <v>1086</v>
      </c>
      <c r="T338" s="42" t="s">
        <v>704</v>
      </c>
      <c r="U338" s="42" t="s">
        <v>109</v>
      </c>
      <c r="V338" s="46" t="str">
        <f t="shared" si="31"/>
        <v>14</v>
      </c>
      <c r="W338" s="46" t="str">
        <f t="shared" si="1"/>
        <v>5</v>
      </c>
      <c r="X338" s="46" t="str">
        <f t="shared" si="2"/>
        <v>568237605145</v>
      </c>
      <c r="Y338" s="48">
        <f t="shared" si="3"/>
        <v>10000000</v>
      </c>
      <c r="Z338" s="46" t="str">
        <f t="shared" si="4"/>
        <v>AC/018P-0350109</v>
      </c>
      <c r="AA338" s="50" t="str">
        <f>VLOOKUP(X338,TDTP!$AH$5:$AN$1422,7,0)</f>
        <v>0333880313</v>
      </c>
      <c r="AB338" s="40" t="str">
        <f t="shared" si="5"/>
        <v>BVNT da nhan duoc 10000000d tien phi bao hiem cua QK. Cam on QK da tin tuong va dong hanh cung BVNT trong suot thoi gian qua.</v>
      </c>
    </row>
    <row r="339" spans="1:28" ht="12.75" customHeight="1">
      <c r="A339" s="41">
        <v>331</v>
      </c>
      <c r="B339" s="42" t="s">
        <v>82</v>
      </c>
      <c r="C339" s="42" t="s">
        <v>84</v>
      </c>
      <c r="D339" s="42" t="s">
        <v>86</v>
      </c>
      <c r="E339" s="42" t="s">
        <v>187</v>
      </c>
      <c r="F339" s="42" t="s">
        <v>188</v>
      </c>
      <c r="G339" s="42" t="s">
        <v>82</v>
      </c>
      <c r="H339" s="42" t="s">
        <v>84</v>
      </c>
      <c r="I339" s="42" t="s">
        <v>86</v>
      </c>
      <c r="J339" s="42" t="s">
        <v>187</v>
      </c>
      <c r="K339" s="42" t="s">
        <v>188</v>
      </c>
      <c r="L339" s="42" t="s">
        <v>102</v>
      </c>
      <c r="M339" s="42" t="s">
        <v>1979</v>
      </c>
      <c r="N339" s="42" t="s">
        <v>1980</v>
      </c>
      <c r="O339" s="42" t="s">
        <v>1981</v>
      </c>
      <c r="P339" s="42" t="s">
        <v>1982</v>
      </c>
      <c r="Q339" s="43">
        <v>2518816</v>
      </c>
      <c r="R339" s="42" t="s">
        <v>163</v>
      </c>
      <c r="S339" s="42" t="s">
        <v>1983</v>
      </c>
      <c r="T339" s="42" t="s">
        <v>704</v>
      </c>
      <c r="U339" s="42" t="s">
        <v>109</v>
      </c>
      <c r="V339" s="46" t="str">
        <f t="shared" si="31"/>
        <v>14</v>
      </c>
      <c r="W339" s="46" t="str">
        <f t="shared" si="1"/>
        <v>5</v>
      </c>
      <c r="X339" s="46" t="str">
        <f t="shared" si="2"/>
        <v>568494350145</v>
      </c>
      <c r="Y339" s="48">
        <f t="shared" si="3"/>
        <v>2518816</v>
      </c>
      <c r="Z339" s="46" t="str">
        <f t="shared" si="4"/>
        <v>AC/018P-0350110</v>
      </c>
      <c r="AA339" s="50" t="str">
        <f>VLOOKUP(X339,TDTP!$AH$5:$AN$1422,7,0)</f>
        <v>01698088970</v>
      </c>
      <c r="AB339" s="40" t="str">
        <f t="shared" si="5"/>
        <v>BVNT da nhan duoc 2518816d tien phi bao hiem cua QK. Cam on QK da tin tuong va dong hanh cung BVNT trong suot thoi gian qua.</v>
      </c>
    </row>
    <row r="340" spans="1:28" ht="12.75" customHeight="1">
      <c r="A340" s="41">
        <v>332</v>
      </c>
      <c r="B340" s="42" t="s">
        <v>82</v>
      </c>
      <c r="C340" s="42" t="s">
        <v>84</v>
      </c>
      <c r="D340" s="42" t="s">
        <v>86</v>
      </c>
      <c r="E340" s="42" t="s">
        <v>187</v>
      </c>
      <c r="F340" s="42" t="s">
        <v>188</v>
      </c>
      <c r="G340" s="42" t="s">
        <v>82</v>
      </c>
      <c r="H340" s="42" t="s">
        <v>84</v>
      </c>
      <c r="I340" s="42" t="s">
        <v>86</v>
      </c>
      <c r="J340" s="42" t="s">
        <v>187</v>
      </c>
      <c r="K340" s="42" t="s">
        <v>188</v>
      </c>
      <c r="L340" s="42" t="s">
        <v>102</v>
      </c>
      <c r="M340" s="42" t="s">
        <v>1984</v>
      </c>
      <c r="N340" s="42" t="s">
        <v>1985</v>
      </c>
      <c r="O340" s="42" t="s">
        <v>1986</v>
      </c>
      <c r="P340" s="42" t="s">
        <v>1987</v>
      </c>
      <c r="Q340" s="43">
        <v>101900</v>
      </c>
      <c r="R340" s="42" t="s">
        <v>359</v>
      </c>
      <c r="S340" s="42" t="s">
        <v>1396</v>
      </c>
      <c r="T340" s="42" t="s">
        <v>135</v>
      </c>
      <c r="U340" s="42" t="s">
        <v>109</v>
      </c>
      <c r="V340" s="46" t="str">
        <f t="shared" si="31"/>
        <v>17</v>
      </c>
      <c r="W340" s="46" t="str">
        <f t="shared" si="1"/>
        <v>5</v>
      </c>
      <c r="X340" s="46" t="str">
        <f t="shared" si="2"/>
        <v>02301800216997175</v>
      </c>
      <c r="Y340" s="48">
        <f t="shared" si="3"/>
        <v>101900</v>
      </c>
      <c r="Z340" s="46" t="str">
        <f t="shared" si="4"/>
        <v>AC/018P-0350113</v>
      </c>
      <c r="AA340" s="50" t="str">
        <f>VLOOKUP(X340,TDTP!$AH$5:$AN$1422,7,0)</f>
        <v>0917369521</v>
      </c>
      <c r="AB340" s="40" t="str">
        <f t="shared" si="5"/>
        <v>BVNT da nhan duoc 101900d tien phi bao hiem cua QK. Cam on QK da tin tuong va dong hanh cung BVNT trong suot thoi gian qua.</v>
      </c>
    </row>
    <row r="341" spans="1:28" ht="12.75" customHeight="1">
      <c r="A341" s="41">
        <v>333</v>
      </c>
      <c r="B341" s="42" t="s">
        <v>82</v>
      </c>
      <c r="C341" s="42" t="s">
        <v>84</v>
      </c>
      <c r="D341" s="42" t="s">
        <v>86</v>
      </c>
      <c r="E341" s="42" t="s">
        <v>187</v>
      </c>
      <c r="F341" s="42" t="s">
        <v>188</v>
      </c>
      <c r="G341" s="42" t="s">
        <v>82</v>
      </c>
      <c r="H341" s="42" t="s">
        <v>84</v>
      </c>
      <c r="I341" s="42" t="s">
        <v>86</v>
      </c>
      <c r="J341" s="42" t="s">
        <v>187</v>
      </c>
      <c r="K341" s="42" t="s">
        <v>188</v>
      </c>
      <c r="L341" s="42" t="s">
        <v>102</v>
      </c>
      <c r="M341" s="42" t="s">
        <v>1988</v>
      </c>
      <c r="N341" s="42" t="s">
        <v>1989</v>
      </c>
      <c r="O341" s="42" t="s">
        <v>1990</v>
      </c>
      <c r="P341" s="42" t="s">
        <v>1991</v>
      </c>
      <c r="Q341" s="43">
        <v>4000000</v>
      </c>
      <c r="R341" s="42" t="s">
        <v>359</v>
      </c>
      <c r="S341" s="42" t="s">
        <v>1993</v>
      </c>
      <c r="T341" s="42" t="s">
        <v>704</v>
      </c>
      <c r="U341" s="42" t="s">
        <v>109</v>
      </c>
      <c r="V341" s="46" t="str">
        <f t="shared" si="31"/>
        <v>17</v>
      </c>
      <c r="W341" s="46" t="str">
        <f t="shared" si="1"/>
        <v>5</v>
      </c>
      <c r="X341" s="46" t="str">
        <f t="shared" si="2"/>
        <v>569239614175</v>
      </c>
      <c r="Y341" s="48">
        <f t="shared" si="3"/>
        <v>4000000</v>
      </c>
      <c r="Z341" s="46" t="str">
        <f t="shared" si="4"/>
        <v>AC/018P-0350115</v>
      </c>
      <c r="AA341" s="50" t="str">
        <f>VLOOKUP(X341,TDTP!$AH$5:$AN$1422,7,0)</f>
        <v>01685816157</v>
      </c>
      <c r="AB341" s="40" t="str">
        <f t="shared" si="5"/>
        <v>BVNT da nhan duoc 4000000d tien phi bao hiem cua QK. Cam on QK da tin tuong va dong hanh cung BVNT trong suot thoi gian qua.</v>
      </c>
    </row>
    <row r="342" spans="1:28" ht="12.75" customHeight="1">
      <c r="A342" s="41">
        <v>334</v>
      </c>
      <c r="B342" s="42" t="s">
        <v>82</v>
      </c>
      <c r="C342" s="42" t="s">
        <v>84</v>
      </c>
      <c r="D342" s="42" t="s">
        <v>86</v>
      </c>
      <c r="E342" s="42" t="s">
        <v>187</v>
      </c>
      <c r="F342" s="42" t="s">
        <v>188</v>
      </c>
      <c r="G342" s="42" t="s">
        <v>82</v>
      </c>
      <c r="H342" s="42" t="s">
        <v>84</v>
      </c>
      <c r="I342" s="42" t="s">
        <v>86</v>
      </c>
      <c r="J342" s="42" t="s">
        <v>187</v>
      </c>
      <c r="K342" s="42" t="s">
        <v>188</v>
      </c>
      <c r="L342" s="42" t="s">
        <v>102</v>
      </c>
      <c r="M342" s="42" t="s">
        <v>1995</v>
      </c>
      <c r="N342" s="42" t="s">
        <v>1996</v>
      </c>
      <c r="O342" s="42" t="s">
        <v>1997</v>
      </c>
      <c r="P342" s="42" t="s">
        <v>1998</v>
      </c>
      <c r="Q342" s="43">
        <v>94600</v>
      </c>
      <c r="R342" s="42" t="s">
        <v>574</v>
      </c>
      <c r="S342" s="42" t="s">
        <v>1412</v>
      </c>
      <c r="T342" s="42" t="s">
        <v>135</v>
      </c>
      <c r="U342" s="42" t="s">
        <v>109</v>
      </c>
      <c r="V342" s="46" t="str">
        <f t="shared" si="31"/>
        <v>18</v>
      </c>
      <c r="W342" s="46" t="str">
        <f t="shared" si="1"/>
        <v>5</v>
      </c>
      <c r="X342" s="46" t="str">
        <f t="shared" si="2"/>
        <v>02301800183756185</v>
      </c>
      <c r="Y342" s="48">
        <f t="shared" si="3"/>
        <v>94600</v>
      </c>
      <c r="Z342" s="46" t="str">
        <f t="shared" si="4"/>
        <v>AC/018P-0350116</v>
      </c>
      <c r="AA342" s="50" t="str">
        <f>VLOOKUP(X342,TDTP!$AH$5:$AN$1422,7,0)</f>
        <v>0366789536</v>
      </c>
      <c r="AB342" s="40" t="str">
        <f t="shared" si="5"/>
        <v>BVNT da nhan duoc 94600d tien phi bao hiem cua QK. Cam on QK da tin tuong va dong hanh cung BVNT trong suot thoi gian qua.</v>
      </c>
    </row>
    <row r="343" spans="1:28" ht="12.75" customHeight="1">
      <c r="A343" s="41">
        <v>335</v>
      </c>
      <c r="B343" s="42" t="s">
        <v>82</v>
      </c>
      <c r="C343" s="42" t="s">
        <v>84</v>
      </c>
      <c r="D343" s="42" t="s">
        <v>86</v>
      </c>
      <c r="E343" s="42" t="s">
        <v>187</v>
      </c>
      <c r="F343" s="42" t="s">
        <v>188</v>
      </c>
      <c r="G343" s="42" t="s">
        <v>82</v>
      </c>
      <c r="H343" s="42" t="s">
        <v>84</v>
      </c>
      <c r="I343" s="42" t="s">
        <v>86</v>
      </c>
      <c r="J343" s="42" t="s">
        <v>187</v>
      </c>
      <c r="K343" s="42" t="s">
        <v>188</v>
      </c>
      <c r="L343" s="42" t="s">
        <v>102</v>
      </c>
      <c r="M343" s="42" t="s">
        <v>1999</v>
      </c>
      <c r="N343" s="42" t="s">
        <v>2000</v>
      </c>
      <c r="O343" s="42" t="s">
        <v>2001</v>
      </c>
      <c r="P343" s="42" t="s">
        <v>2002</v>
      </c>
      <c r="Q343" s="43">
        <v>59900</v>
      </c>
      <c r="R343" s="42" t="s">
        <v>366</v>
      </c>
      <c r="S343" s="42" t="s">
        <v>1074</v>
      </c>
      <c r="T343" s="42" t="s">
        <v>135</v>
      </c>
      <c r="U343" s="42" t="s">
        <v>109</v>
      </c>
      <c r="V343" s="46" t="str">
        <f t="shared" si="31"/>
        <v>19</v>
      </c>
      <c r="W343" s="46" t="str">
        <f t="shared" si="1"/>
        <v>5</v>
      </c>
      <c r="X343" s="46" t="str">
        <f t="shared" si="2"/>
        <v>02301800164953195</v>
      </c>
      <c r="Y343" s="48">
        <f t="shared" si="3"/>
        <v>59900</v>
      </c>
      <c r="Z343" s="46" t="str">
        <f t="shared" si="4"/>
        <v>AC/018P-0350117</v>
      </c>
      <c r="AA343" s="50" t="str">
        <f>VLOOKUP(X343,TDTP!$AH$5:$AN$1422,7,0)</f>
        <v>880099</v>
      </c>
      <c r="AB343" s="40" t="str">
        <f t="shared" si="5"/>
        <v>BVNT da nhan duoc 59900d tien phi bao hiem cua QK. Cam on QK da tin tuong va dong hanh cung BVNT trong suot thoi gian qua.</v>
      </c>
    </row>
    <row r="344" spans="1:28" ht="12.75" customHeight="1">
      <c r="A344" s="41">
        <v>336</v>
      </c>
      <c r="B344" s="42" t="s">
        <v>82</v>
      </c>
      <c r="C344" s="42" t="s">
        <v>84</v>
      </c>
      <c r="D344" s="42" t="s">
        <v>86</v>
      </c>
      <c r="E344" s="42" t="s">
        <v>187</v>
      </c>
      <c r="F344" s="42" t="s">
        <v>188</v>
      </c>
      <c r="G344" s="42" t="s">
        <v>82</v>
      </c>
      <c r="H344" s="42" t="s">
        <v>84</v>
      </c>
      <c r="I344" s="42" t="s">
        <v>86</v>
      </c>
      <c r="J344" s="42" t="s">
        <v>187</v>
      </c>
      <c r="K344" s="42" t="s">
        <v>188</v>
      </c>
      <c r="L344" s="42" t="s">
        <v>102</v>
      </c>
      <c r="M344" s="42" t="s">
        <v>2004</v>
      </c>
      <c r="N344" s="42" t="s">
        <v>2005</v>
      </c>
      <c r="O344" s="42" t="s">
        <v>2006</v>
      </c>
      <c r="P344" s="42" t="s">
        <v>2007</v>
      </c>
      <c r="Q344" s="43">
        <v>4000000</v>
      </c>
      <c r="R344" s="42" t="s">
        <v>366</v>
      </c>
      <c r="S344" s="42" t="s">
        <v>1001</v>
      </c>
      <c r="T344" s="42" t="s">
        <v>704</v>
      </c>
      <c r="U344" s="42" t="s">
        <v>109</v>
      </c>
      <c r="V344" s="46" t="str">
        <f t="shared" si="31"/>
        <v>19</v>
      </c>
      <c r="W344" s="46" t="str">
        <f t="shared" si="1"/>
        <v>5</v>
      </c>
      <c r="X344" s="46" t="str">
        <f t="shared" si="2"/>
        <v>568401653195</v>
      </c>
      <c r="Y344" s="48">
        <f t="shared" si="3"/>
        <v>4000000</v>
      </c>
      <c r="Z344" s="46" t="str">
        <f t="shared" si="4"/>
        <v>AC/018P-0350118</v>
      </c>
      <c r="AA344" s="50" t="str">
        <f>VLOOKUP(X344,TDTP!$AH$5:$AN$1422,7,0)</f>
        <v>01646 746 758</v>
      </c>
      <c r="AB344" s="40" t="str">
        <f t="shared" si="5"/>
        <v>BVNT da nhan duoc 4000000d tien phi bao hiem cua QK. Cam on QK da tin tuong va dong hanh cung BVNT trong suot thoi gian qua.</v>
      </c>
    </row>
    <row r="345" spans="1:28" ht="12.75" customHeight="1">
      <c r="A345" s="41">
        <v>337</v>
      </c>
      <c r="B345" s="42" t="s">
        <v>82</v>
      </c>
      <c r="C345" s="42" t="s">
        <v>84</v>
      </c>
      <c r="D345" s="42" t="s">
        <v>86</v>
      </c>
      <c r="E345" s="42" t="s">
        <v>187</v>
      </c>
      <c r="F345" s="42" t="s">
        <v>188</v>
      </c>
      <c r="G345" s="42" t="s">
        <v>82</v>
      </c>
      <c r="H345" s="42" t="s">
        <v>84</v>
      </c>
      <c r="I345" s="42" t="s">
        <v>86</v>
      </c>
      <c r="J345" s="42" t="s">
        <v>187</v>
      </c>
      <c r="K345" s="42" t="s">
        <v>188</v>
      </c>
      <c r="L345" s="42" t="s">
        <v>102</v>
      </c>
      <c r="M345" s="42" t="s">
        <v>2008</v>
      </c>
      <c r="N345" s="42" t="s">
        <v>2009</v>
      </c>
      <c r="O345" s="42" t="s">
        <v>2010</v>
      </c>
      <c r="P345" s="42" t="s">
        <v>2011</v>
      </c>
      <c r="Q345" s="43">
        <v>199700</v>
      </c>
      <c r="R345" s="42" t="s">
        <v>245</v>
      </c>
      <c r="S345" s="42" t="s">
        <v>134</v>
      </c>
      <c r="T345" s="42" t="s">
        <v>135</v>
      </c>
      <c r="U345" s="42" t="s">
        <v>109</v>
      </c>
      <c r="V345" s="46" t="str">
        <f t="shared" si="31"/>
        <v>20</v>
      </c>
      <c r="W345" s="46" t="str">
        <f t="shared" si="1"/>
        <v>5</v>
      </c>
      <c r="X345" s="46" t="str">
        <f t="shared" si="2"/>
        <v>03701800035304205</v>
      </c>
      <c r="Y345" s="48">
        <f t="shared" si="3"/>
        <v>199700</v>
      </c>
      <c r="Z345" s="46" t="str">
        <f t="shared" si="4"/>
        <v>AC/018P-0350120</v>
      </c>
      <c r="AA345" s="50" t="str">
        <f>VLOOKUP(X345,TDTP!$AH$5:$AN$1422,7,0)</f>
        <v>0344697524</v>
      </c>
      <c r="AB345" s="40" t="str">
        <f t="shared" si="5"/>
        <v>BVNT da nhan duoc 199700d tien phi bao hiem cua QK. Cam on QK da tin tuong va dong hanh cung BVNT trong suot thoi gian qua.</v>
      </c>
    </row>
    <row r="346" spans="1:28" ht="12.75" customHeight="1">
      <c r="A346" s="41">
        <v>338</v>
      </c>
      <c r="B346" s="42" t="s">
        <v>82</v>
      </c>
      <c r="C346" s="42" t="s">
        <v>84</v>
      </c>
      <c r="D346" s="42" t="s">
        <v>86</v>
      </c>
      <c r="E346" s="42" t="s">
        <v>187</v>
      </c>
      <c r="F346" s="42" t="s">
        <v>188</v>
      </c>
      <c r="G346" s="42" t="s">
        <v>82</v>
      </c>
      <c r="H346" s="42" t="s">
        <v>84</v>
      </c>
      <c r="I346" s="42" t="s">
        <v>86</v>
      </c>
      <c r="J346" s="42" t="s">
        <v>187</v>
      </c>
      <c r="K346" s="42" t="s">
        <v>188</v>
      </c>
      <c r="L346" s="42" t="s">
        <v>102</v>
      </c>
      <c r="M346" s="42" t="s">
        <v>2013</v>
      </c>
      <c r="N346" s="42" t="s">
        <v>2014</v>
      </c>
      <c r="O346" s="42" t="s">
        <v>2015</v>
      </c>
      <c r="P346" s="42" t="s">
        <v>2016</v>
      </c>
      <c r="Q346" s="43">
        <v>10000000</v>
      </c>
      <c r="R346" s="42" t="s">
        <v>245</v>
      </c>
      <c r="S346" s="42" t="s">
        <v>2017</v>
      </c>
      <c r="T346" s="42" t="s">
        <v>704</v>
      </c>
      <c r="U346" s="42" t="s">
        <v>109</v>
      </c>
      <c r="V346" s="46" t="str">
        <f t="shared" si="31"/>
        <v>20</v>
      </c>
      <c r="W346" s="46" t="str">
        <f t="shared" si="1"/>
        <v>5</v>
      </c>
      <c r="X346" s="46" t="str">
        <f t="shared" si="2"/>
        <v>568240300205</v>
      </c>
      <c r="Y346" s="48">
        <f t="shared" si="3"/>
        <v>10000000</v>
      </c>
      <c r="Z346" s="46" t="str">
        <f t="shared" si="4"/>
        <v>AC/018P-0350122</v>
      </c>
      <c r="AA346" s="50" t="str">
        <f>VLOOKUP(X346,TDTP!$AH$5:$AN$1422,7,0)</f>
        <v>01683792473</v>
      </c>
      <c r="AB346" s="40" t="str">
        <f t="shared" si="5"/>
        <v>BVNT da nhan duoc 10000000d tien phi bao hiem cua QK. Cam on QK da tin tuong va dong hanh cung BVNT trong suot thoi gian qua.</v>
      </c>
    </row>
    <row r="347" spans="1:28" ht="12.75" customHeight="1">
      <c r="A347" s="41">
        <v>339</v>
      </c>
      <c r="B347" s="42" t="s">
        <v>82</v>
      </c>
      <c r="C347" s="42" t="s">
        <v>84</v>
      </c>
      <c r="D347" s="42" t="s">
        <v>86</v>
      </c>
      <c r="E347" s="42" t="s">
        <v>187</v>
      </c>
      <c r="F347" s="42" t="s">
        <v>188</v>
      </c>
      <c r="G347" s="42" t="s">
        <v>82</v>
      </c>
      <c r="H347" s="42" t="s">
        <v>84</v>
      </c>
      <c r="I347" s="42" t="s">
        <v>86</v>
      </c>
      <c r="J347" s="42" t="s">
        <v>187</v>
      </c>
      <c r="K347" s="42" t="s">
        <v>188</v>
      </c>
      <c r="L347" s="42" t="s">
        <v>102</v>
      </c>
      <c r="M347" s="42" t="s">
        <v>2018</v>
      </c>
      <c r="N347" s="42" t="s">
        <v>2019</v>
      </c>
      <c r="O347" s="42" t="s">
        <v>2020</v>
      </c>
      <c r="P347" s="42" t="s">
        <v>582</v>
      </c>
      <c r="Q347" s="43">
        <v>29600</v>
      </c>
      <c r="R347" s="42" t="s">
        <v>704</v>
      </c>
      <c r="S347" s="42" t="s">
        <v>1527</v>
      </c>
      <c r="T347" s="42" t="s">
        <v>245</v>
      </c>
      <c r="U347" s="42" t="s">
        <v>109</v>
      </c>
      <c r="V347" s="46" t="str">
        <f t="shared" si="31"/>
        <v>21</v>
      </c>
      <c r="W347" s="46" t="str">
        <f t="shared" si="1"/>
        <v>5</v>
      </c>
      <c r="X347" s="46" t="str">
        <f t="shared" si="2"/>
        <v>02401800008254215</v>
      </c>
      <c r="Y347" s="48">
        <f t="shared" si="3"/>
        <v>29600</v>
      </c>
      <c r="Z347" s="46" t="str">
        <f t="shared" si="4"/>
        <v>AC/018P-0350123</v>
      </c>
      <c r="AA347" s="50" t="str">
        <f>VLOOKUP(X347,TDTP!$AH$5:$AN$1422,7,0)</f>
        <v>0968209890</v>
      </c>
      <c r="AB347" s="40" t="str">
        <f t="shared" si="5"/>
        <v>BVNT da nhan duoc 29600d tien phi bao hiem cua QK. Cam on QK da tin tuong va dong hanh cung BVNT trong suot thoi gian qua.</v>
      </c>
    </row>
    <row r="348" spans="1:28" ht="12.75" customHeight="1">
      <c r="A348" s="41">
        <v>340</v>
      </c>
      <c r="B348" s="42" t="s">
        <v>82</v>
      </c>
      <c r="C348" s="42" t="s">
        <v>84</v>
      </c>
      <c r="D348" s="42" t="s">
        <v>86</v>
      </c>
      <c r="E348" s="42" t="s">
        <v>187</v>
      </c>
      <c r="F348" s="42" t="s">
        <v>188</v>
      </c>
      <c r="G348" s="42" t="s">
        <v>82</v>
      </c>
      <c r="H348" s="42" t="s">
        <v>84</v>
      </c>
      <c r="I348" s="42" t="s">
        <v>86</v>
      </c>
      <c r="J348" s="42" t="s">
        <v>187</v>
      </c>
      <c r="K348" s="42" t="s">
        <v>188</v>
      </c>
      <c r="L348" s="42" t="s">
        <v>102</v>
      </c>
      <c r="M348" s="42" t="s">
        <v>2027</v>
      </c>
      <c r="N348" s="42" t="s">
        <v>2028</v>
      </c>
      <c r="O348" s="42" t="s">
        <v>2029</v>
      </c>
      <c r="P348" s="42" t="s">
        <v>2030</v>
      </c>
      <c r="Q348" s="43">
        <v>23400</v>
      </c>
      <c r="R348" s="42" t="s">
        <v>153</v>
      </c>
      <c r="S348" s="42" t="s">
        <v>1095</v>
      </c>
      <c r="T348" s="42" t="s">
        <v>245</v>
      </c>
      <c r="U348" s="42" t="s">
        <v>109</v>
      </c>
      <c r="V348" s="46" t="str">
        <f t="shared" si="31"/>
        <v>23</v>
      </c>
      <c r="W348" s="46" t="str">
        <f t="shared" si="1"/>
        <v>5</v>
      </c>
      <c r="X348" s="46" t="str">
        <f t="shared" si="2"/>
        <v>02301800221861235</v>
      </c>
      <c r="Y348" s="48">
        <f t="shared" si="3"/>
        <v>23400</v>
      </c>
      <c r="Z348" s="46" t="str">
        <f t="shared" si="4"/>
        <v>AC/018P-0350125</v>
      </c>
      <c r="AA348" s="50" t="str">
        <f>VLOOKUP(X348,TDTP!$AH$5:$AN$1422,7,0)</f>
        <v>0835769358</v>
      </c>
      <c r="AB348" s="40" t="str">
        <f t="shared" si="5"/>
        <v>BVNT da nhan duoc 23400d tien phi bao hiem cua QK. Cam on QK da tin tuong va dong hanh cung BVNT trong suot thoi gian qua.</v>
      </c>
    </row>
    <row r="349" spans="1:28" ht="12.75" customHeight="1">
      <c r="A349" s="41">
        <v>341</v>
      </c>
      <c r="B349" s="42" t="s">
        <v>82</v>
      </c>
      <c r="C349" s="42" t="s">
        <v>84</v>
      </c>
      <c r="D349" s="42" t="s">
        <v>86</v>
      </c>
      <c r="E349" s="42" t="s">
        <v>187</v>
      </c>
      <c r="F349" s="42" t="s">
        <v>188</v>
      </c>
      <c r="G349" s="42" t="s">
        <v>82</v>
      </c>
      <c r="H349" s="42" t="s">
        <v>84</v>
      </c>
      <c r="I349" s="42" t="s">
        <v>86</v>
      </c>
      <c r="J349" s="42" t="s">
        <v>187</v>
      </c>
      <c r="K349" s="42" t="s">
        <v>188</v>
      </c>
      <c r="L349" s="42" t="s">
        <v>102</v>
      </c>
      <c r="M349" s="42" t="s">
        <v>2031</v>
      </c>
      <c r="N349" s="42" t="s">
        <v>2032</v>
      </c>
      <c r="O349" s="42" t="s">
        <v>2033</v>
      </c>
      <c r="P349" s="42" t="s">
        <v>2034</v>
      </c>
      <c r="Q349" s="43">
        <v>43100</v>
      </c>
      <c r="R349" s="42" t="s">
        <v>153</v>
      </c>
      <c r="S349" s="42" t="s">
        <v>1095</v>
      </c>
      <c r="T349" s="42" t="s">
        <v>245</v>
      </c>
      <c r="U349" s="42" t="s">
        <v>109</v>
      </c>
      <c r="V349" s="46" t="str">
        <f t="shared" si="31"/>
        <v>23</v>
      </c>
      <c r="W349" s="46" t="str">
        <f t="shared" si="1"/>
        <v>5</v>
      </c>
      <c r="X349" s="46" t="str">
        <f t="shared" si="2"/>
        <v>02301800221878235</v>
      </c>
      <c r="Y349" s="48">
        <f t="shared" si="3"/>
        <v>43100</v>
      </c>
      <c r="Z349" s="46" t="str">
        <f t="shared" si="4"/>
        <v>AC/018P-0350126</v>
      </c>
      <c r="AA349" s="50" t="str">
        <f>VLOOKUP(X349,TDTP!$AH$5:$AN$1422,7,0)</f>
        <v>0342467828</v>
      </c>
      <c r="AB349" s="40" t="str">
        <f t="shared" si="5"/>
        <v>BVNT da nhan duoc 43100d tien phi bao hiem cua QK. Cam on QK da tin tuong va dong hanh cung BVNT trong suot thoi gian qua.</v>
      </c>
    </row>
    <row r="350" spans="1:28" ht="12.75" customHeight="1">
      <c r="A350" s="41">
        <v>342</v>
      </c>
      <c r="B350" s="42" t="s">
        <v>82</v>
      </c>
      <c r="C350" s="42" t="s">
        <v>84</v>
      </c>
      <c r="D350" s="42" t="s">
        <v>86</v>
      </c>
      <c r="E350" s="42" t="s">
        <v>187</v>
      </c>
      <c r="F350" s="42" t="s">
        <v>188</v>
      </c>
      <c r="G350" s="42" t="s">
        <v>82</v>
      </c>
      <c r="H350" s="42" t="s">
        <v>84</v>
      </c>
      <c r="I350" s="42" t="s">
        <v>86</v>
      </c>
      <c r="J350" s="42" t="s">
        <v>187</v>
      </c>
      <c r="K350" s="42" t="s">
        <v>188</v>
      </c>
      <c r="L350" s="42" t="s">
        <v>102</v>
      </c>
      <c r="M350" s="42" t="s">
        <v>2035</v>
      </c>
      <c r="N350" s="42" t="s">
        <v>2036</v>
      </c>
      <c r="O350" s="42" t="s">
        <v>2037</v>
      </c>
      <c r="P350" s="42" t="s">
        <v>2038</v>
      </c>
      <c r="Q350" s="43">
        <v>46700</v>
      </c>
      <c r="R350" s="42" t="s">
        <v>471</v>
      </c>
      <c r="S350" s="42" t="s">
        <v>1078</v>
      </c>
      <c r="T350" s="42" t="s">
        <v>245</v>
      </c>
      <c r="U350" s="42" t="s">
        <v>109</v>
      </c>
      <c r="V350" s="46" t="str">
        <f t="shared" si="31"/>
        <v>25</v>
      </c>
      <c r="W350" s="46" t="str">
        <f t="shared" si="1"/>
        <v>5</v>
      </c>
      <c r="X350" s="46" t="str">
        <f t="shared" si="2"/>
        <v>02301800203911255</v>
      </c>
      <c r="Y350" s="48">
        <f t="shared" si="3"/>
        <v>46700</v>
      </c>
      <c r="Z350" s="46" t="str">
        <f t="shared" si="4"/>
        <v>AC/018P-0350128</v>
      </c>
      <c r="AA350" s="50" t="str">
        <f>VLOOKUP(X350,TDTP!$AH$5:$AN$1422,7,0)</f>
        <v>0389051616</v>
      </c>
      <c r="AB350" s="40" t="str">
        <f t="shared" si="5"/>
        <v>BVNT da nhan duoc 46700d tien phi bao hiem cua QK. Cam on QK da tin tuong va dong hanh cung BVNT trong suot thoi gian qua.</v>
      </c>
    </row>
    <row r="351" spans="1:28" ht="12.75" customHeight="1">
      <c r="A351" s="41">
        <v>343</v>
      </c>
      <c r="B351" s="42" t="s">
        <v>82</v>
      </c>
      <c r="C351" s="42" t="s">
        <v>84</v>
      </c>
      <c r="D351" s="42" t="s">
        <v>86</v>
      </c>
      <c r="E351" s="42" t="s">
        <v>187</v>
      </c>
      <c r="F351" s="42" t="s">
        <v>188</v>
      </c>
      <c r="G351" s="42" t="s">
        <v>82</v>
      </c>
      <c r="H351" s="42" t="s">
        <v>84</v>
      </c>
      <c r="I351" s="42" t="s">
        <v>86</v>
      </c>
      <c r="J351" s="42" t="s">
        <v>187</v>
      </c>
      <c r="K351" s="42" t="s">
        <v>188</v>
      </c>
      <c r="L351" s="42" t="s">
        <v>102</v>
      </c>
      <c r="M351" s="42" t="s">
        <v>2039</v>
      </c>
      <c r="N351" s="42" t="s">
        <v>2040</v>
      </c>
      <c r="O351" s="42" t="s">
        <v>2041</v>
      </c>
      <c r="P351" s="42" t="s">
        <v>2042</v>
      </c>
      <c r="Q351" s="43">
        <v>750000</v>
      </c>
      <c r="R351" s="42" t="s">
        <v>1100</v>
      </c>
      <c r="S351" s="42" t="s">
        <v>1762</v>
      </c>
      <c r="T351" s="42" t="s">
        <v>153</v>
      </c>
      <c r="U351" s="42" t="s">
        <v>109</v>
      </c>
      <c r="V351" s="46" t="str">
        <f t="shared" si="31"/>
        <v>26</v>
      </c>
      <c r="W351" s="46" t="str">
        <f t="shared" si="1"/>
        <v>5</v>
      </c>
      <c r="X351" s="46" t="str">
        <f t="shared" si="2"/>
        <v>568320963265</v>
      </c>
      <c r="Y351" s="48">
        <f t="shared" si="3"/>
        <v>750000</v>
      </c>
      <c r="Z351" s="46" t="str">
        <f t="shared" si="4"/>
        <v>AC/018P-0350131</v>
      </c>
      <c r="AA351" s="50" t="str">
        <f>VLOOKUP(X351,TDTP!$AH$5:$AN$1422,7,0)</f>
        <v>0124 679 1145</v>
      </c>
      <c r="AB351" s="40" t="str">
        <f t="shared" si="5"/>
        <v>BVNT da nhan duoc 750000d tien phi bao hiem cua QK. Cam on QK da tin tuong va dong hanh cung BVNT trong suot thoi gian qua.</v>
      </c>
    </row>
    <row r="352" spans="1:28" ht="12.75" customHeight="1">
      <c r="A352" s="41">
        <v>344</v>
      </c>
      <c r="B352" s="42" t="s">
        <v>82</v>
      </c>
      <c r="C352" s="42" t="s">
        <v>84</v>
      </c>
      <c r="D352" s="42" t="s">
        <v>86</v>
      </c>
      <c r="E352" s="42" t="s">
        <v>187</v>
      </c>
      <c r="F352" s="42" t="s">
        <v>188</v>
      </c>
      <c r="G352" s="42" t="s">
        <v>82</v>
      </c>
      <c r="H352" s="42" t="s">
        <v>84</v>
      </c>
      <c r="I352" s="42" t="s">
        <v>86</v>
      </c>
      <c r="J352" s="42" t="s">
        <v>187</v>
      </c>
      <c r="K352" s="42" t="s">
        <v>188</v>
      </c>
      <c r="L352" s="42" t="s">
        <v>102</v>
      </c>
      <c r="M352" s="42" t="s">
        <v>2043</v>
      </c>
      <c r="N352" s="42" t="s">
        <v>2044</v>
      </c>
      <c r="O352" s="42" t="s">
        <v>2045</v>
      </c>
      <c r="P352" s="42" t="s">
        <v>2046</v>
      </c>
      <c r="Q352" s="43">
        <v>274100</v>
      </c>
      <c r="R352" s="42" t="s">
        <v>433</v>
      </c>
      <c r="S352" s="42" t="s">
        <v>1838</v>
      </c>
      <c r="T352" s="42" t="s">
        <v>135</v>
      </c>
      <c r="U352" s="42" t="s">
        <v>109</v>
      </c>
      <c r="V352" s="46" t="str">
        <f t="shared" si="31"/>
        <v>28</v>
      </c>
      <c r="W352" s="46" t="str">
        <f t="shared" si="1"/>
        <v>5</v>
      </c>
      <c r="X352" s="46" t="str">
        <f t="shared" si="2"/>
        <v>02301800204024285</v>
      </c>
      <c r="Y352" s="48">
        <f t="shared" si="3"/>
        <v>274100</v>
      </c>
      <c r="Z352" s="46" t="str">
        <f t="shared" si="4"/>
        <v>AC/018P-0350138</v>
      </c>
      <c r="AA352" s="50" t="str">
        <f>VLOOKUP(X352,TDTP!$AH$5:$AN$1422,7,0)</f>
        <v>0398214142</v>
      </c>
      <c r="AB352" s="40" t="str">
        <f t="shared" si="5"/>
        <v>BVNT da nhan duoc 274100d tien phi bao hiem cua QK. Cam on QK da tin tuong va dong hanh cung BVNT trong suot thoi gian qua.</v>
      </c>
    </row>
    <row r="353" spans="1:28" ht="12.75" customHeight="1">
      <c r="A353" s="41">
        <v>345</v>
      </c>
      <c r="B353" s="42" t="s">
        <v>82</v>
      </c>
      <c r="C353" s="42" t="s">
        <v>84</v>
      </c>
      <c r="D353" s="42" t="s">
        <v>86</v>
      </c>
      <c r="E353" s="42" t="s">
        <v>187</v>
      </c>
      <c r="F353" s="42" t="s">
        <v>188</v>
      </c>
      <c r="G353" s="42" t="s">
        <v>82</v>
      </c>
      <c r="H353" s="42" t="s">
        <v>84</v>
      </c>
      <c r="I353" s="42" t="s">
        <v>86</v>
      </c>
      <c r="J353" s="42" t="s">
        <v>187</v>
      </c>
      <c r="K353" s="42" t="s">
        <v>188</v>
      </c>
      <c r="L353" s="42" t="s">
        <v>102</v>
      </c>
      <c r="M353" s="42" t="s">
        <v>2047</v>
      </c>
      <c r="N353" s="42" t="s">
        <v>2048</v>
      </c>
      <c r="O353" s="42" t="s">
        <v>2049</v>
      </c>
      <c r="P353" s="42" t="s">
        <v>2050</v>
      </c>
      <c r="Q353" s="43">
        <v>106100</v>
      </c>
      <c r="R353" s="42" t="s">
        <v>433</v>
      </c>
      <c r="S353" s="42" t="s">
        <v>268</v>
      </c>
      <c r="T353" s="42" t="s">
        <v>245</v>
      </c>
      <c r="U353" s="42" t="s">
        <v>109</v>
      </c>
      <c r="V353" s="46" t="str">
        <f t="shared" si="31"/>
        <v>28</v>
      </c>
      <c r="W353" s="46" t="str">
        <f t="shared" si="1"/>
        <v>5</v>
      </c>
      <c r="X353" s="46" t="str">
        <f t="shared" si="2"/>
        <v>02301800206417285</v>
      </c>
      <c r="Y353" s="48">
        <f t="shared" si="3"/>
        <v>106100</v>
      </c>
      <c r="Z353" s="46" t="str">
        <f t="shared" si="4"/>
        <v>AC/018P-0350139</v>
      </c>
      <c r="AA353" s="50" t="str">
        <f>VLOOKUP(X353,TDTP!$AH$5:$AN$1422,7,0)</f>
        <v>0989730465</v>
      </c>
      <c r="AB353" s="40" t="str">
        <f t="shared" si="5"/>
        <v>BVNT da nhan duoc 106100d tien phi bao hiem cua QK. Cam on QK da tin tuong va dong hanh cung BVNT trong suot thoi gian qua.</v>
      </c>
    </row>
    <row r="354" spans="1:28" ht="12.75" customHeight="1">
      <c r="A354" s="41">
        <v>346</v>
      </c>
      <c r="B354" s="42" t="s">
        <v>82</v>
      </c>
      <c r="C354" s="42" t="s">
        <v>84</v>
      </c>
      <c r="D354" s="42" t="s">
        <v>86</v>
      </c>
      <c r="E354" s="42" t="s">
        <v>187</v>
      </c>
      <c r="F354" s="42" t="s">
        <v>188</v>
      </c>
      <c r="G354" s="42" t="s">
        <v>82</v>
      </c>
      <c r="H354" s="42" t="s">
        <v>84</v>
      </c>
      <c r="I354" s="42" t="s">
        <v>86</v>
      </c>
      <c r="J354" s="42" t="s">
        <v>187</v>
      </c>
      <c r="K354" s="42" t="s">
        <v>188</v>
      </c>
      <c r="L354" s="42" t="s">
        <v>102</v>
      </c>
      <c r="M354" s="42" t="s">
        <v>2052</v>
      </c>
      <c r="N354" s="42" t="s">
        <v>2053</v>
      </c>
      <c r="O354" s="42" t="s">
        <v>2054</v>
      </c>
      <c r="P354" s="42" t="s">
        <v>2055</v>
      </c>
      <c r="Q354" s="43">
        <v>105300</v>
      </c>
      <c r="R354" s="42" t="s">
        <v>763</v>
      </c>
      <c r="S354" s="42" t="s">
        <v>1843</v>
      </c>
      <c r="T354" s="42" t="s">
        <v>135</v>
      </c>
      <c r="U354" s="42" t="s">
        <v>109</v>
      </c>
      <c r="V354" s="46" t="str">
        <f t="shared" si="31"/>
        <v>29</v>
      </c>
      <c r="W354" s="46" t="str">
        <f t="shared" si="1"/>
        <v>5</v>
      </c>
      <c r="X354" s="46" t="str">
        <f t="shared" si="2"/>
        <v>02301800222066295</v>
      </c>
      <c r="Y354" s="48">
        <f t="shared" si="3"/>
        <v>105300</v>
      </c>
      <c r="Z354" s="46" t="str">
        <f t="shared" si="4"/>
        <v>AC/018P-0350140</v>
      </c>
      <c r="AA354" s="50" t="str">
        <f>VLOOKUP(X354,TDTP!$AH$5:$AN$1422,7,0)</f>
        <v>0989616346</v>
      </c>
      <c r="AB354" s="40" t="str">
        <f t="shared" si="5"/>
        <v>BVNT da nhan duoc 105300d tien phi bao hiem cua QK. Cam on QK da tin tuong va dong hanh cung BVNT trong suot thoi gian qua.</v>
      </c>
    </row>
    <row r="355" spans="1:28" ht="12.75" customHeight="1">
      <c r="A355" s="41">
        <v>347</v>
      </c>
      <c r="B355" s="42" t="s">
        <v>82</v>
      </c>
      <c r="C355" s="42" t="s">
        <v>84</v>
      </c>
      <c r="D355" s="42" t="s">
        <v>86</v>
      </c>
      <c r="E355" s="42" t="s">
        <v>187</v>
      </c>
      <c r="F355" s="42" t="s">
        <v>188</v>
      </c>
      <c r="G355" s="42" t="s">
        <v>82</v>
      </c>
      <c r="H355" s="42" t="s">
        <v>84</v>
      </c>
      <c r="I355" s="42" t="s">
        <v>86</v>
      </c>
      <c r="J355" s="42" t="s">
        <v>187</v>
      </c>
      <c r="K355" s="42" t="s">
        <v>188</v>
      </c>
      <c r="L355" s="42" t="s">
        <v>102</v>
      </c>
      <c r="M355" s="42" t="s">
        <v>2056</v>
      </c>
      <c r="N355" s="42" t="s">
        <v>2057</v>
      </c>
      <c r="O355" s="42" t="s">
        <v>2058</v>
      </c>
      <c r="P355" s="42" t="s">
        <v>2059</v>
      </c>
      <c r="Q355" s="43">
        <v>1100000</v>
      </c>
      <c r="R355" s="42" t="s">
        <v>763</v>
      </c>
      <c r="S355" s="42" t="s">
        <v>1843</v>
      </c>
      <c r="T355" s="42" t="s">
        <v>704</v>
      </c>
      <c r="U355" s="42" t="s">
        <v>109</v>
      </c>
      <c r="V355" s="46" t="str">
        <f t="shared" si="31"/>
        <v>29</v>
      </c>
      <c r="W355" s="46" t="str">
        <f t="shared" si="1"/>
        <v>5</v>
      </c>
      <c r="X355" s="46" t="str">
        <f t="shared" si="2"/>
        <v>569270309295</v>
      </c>
      <c r="Y355" s="48">
        <f t="shared" si="3"/>
        <v>1100000</v>
      </c>
      <c r="Z355" s="46" t="str">
        <f t="shared" si="4"/>
        <v>AC/018P-0350142</v>
      </c>
      <c r="AA355" s="50" t="str">
        <f>VLOOKUP(X355,TDTP!$AH$5:$AN$1422,7,0)</f>
        <v>098742562601697886074</v>
      </c>
      <c r="AB355" s="40" t="str">
        <f t="shared" si="5"/>
        <v>BVNT da nhan duoc 1100000d tien phi bao hiem cua QK. Cam on QK da tin tuong va dong hanh cung BVNT trong suot thoi gian qua.</v>
      </c>
    </row>
    <row r="356" spans="1:28" ht="12.75" customHeight="1">
      <c r="A356" s="41">
        <v>348</v>
      </c>
      <c r="B356" s="42" t="s">
        <v>82</v>
      </c>
      <c r="C356" s="42" t="s">
        <v>84</v>
      </c>
      <c r="D356" s="42" t="s">
        <v>86</v>
      </c>
      <c r="E356" s="42" t="s">
        <v>187</v>
      </c>
      <c r="F356" s="42" t="s">
        <v>188</v>
      </c>
      <c r="G356" s="42" t="s">
        <v>82</v>
      </c>
      <c r="H356" s="42" t="s">
        <v>84</v>
      </c>
      <c r="I356" s="42" t="s">
        <v>86</v>
      </c>
      <c r="J356" s="42" t="s">
        <v>187</v>
      </c>
      <c r="K356" s="42" t="s">
        <v>188</v>
      </c>
      <c r="L356" s="42" t="s">
        <v>102</v>
      </c>
      <c r="M356" s="42" t="s">
        <v>2061</v>
      </c>
      <c r="N356" s="42" t="s">
        <v>2062</v>
      </c>
      <c r="O356" s="42" t="s">
        <v>2063</v>
      </c>
      <c r="P356" s="42" t="s">
        <v>2064</v>
      </c>
      <c r="Q356" s="43">
        <v>4000000</v>
      </c>
      <c r="R356" s="42" t="s">
        <v>763</v>
      </c>
      <c r="S356" s="42" t="s">
        <v>914</v>
      </c>
      <c r="T356" s="42" t="s">
        <v>153</v>
      </c>
      <c r="U356" s="42" t="s">
        <v>109</v>
      </c>
      <c r="V356" s="46" t="str">
        <f t="shared" si="31"/>
        <v>29</v>
      </c>
      <c r="W356" s="46" t="str">
        <f t="shared" si="1"/>
        <v>5</v>
      </c>
      <c r="X356" s="46" t="str">
        <f t="shared" si="2"/>
        <v>569378819295</v>
      </c>
      <c r="Y356" s="48">
        <f t="shared" si="3"/>
        <v>4000000</v>
      </c>
      <c r="Z356" s="46" t="str">
        <f t="shared" si="4"/>
        <v>AC/018P-0350143</v>
      </c>
      <c r="AA356" s="50" t="str">
        <f>VLOOKUP(X356,TDTP!$AH$5:$AN$1422,7,0)</f>
        <v>0975217340</v>
      </c>
      <c r="AB356" s="40" t="str">
        <f t="shared" si="5"/>
        <v>BVNT da nhan duoc 4000000d tien phi bao hiem cua QK. Cam on QK da tin tuong va dong hanh cung BVNT trong suot thoi gian qua.</v>
      </c>
    </row>
    <row r="357" spans="1:28" ht="12.75" customHeight="1">
      <c r="A357" s="41">
        <v>349</v>
      </c>
      <c r="B357" s="42" t="s">
        <v>82</v>
      </c>
      <c r="C357" s="42" t="s">
        <v>84</v>
      </c>
      <c r="D357" s="42" t="s">
        <v>86</v>
      </c>
      <c r="E357" s="42" t="s">
        <v>201</v>
      </c>
      <c r="F357" s="42" t="s">
        <v>202</v>
      </c>
      <c r="G357" s="42" t="s">
        <v>82</v>
      </c>
      <c r="H357" s="42" t="s">
        <v>84</v>
      </c>
      <c r="I357" s="42" t="s">
        <v>86</v>
      </c>
      <c r="J357" s="42" t="s">
        <v>201</v>
      </c>
      <c r="K357" s="42" t="s">
        <v>202</v>
      </c>
      <c r="L357" s="42" t="s">
        <v>102</v>
      </c>
      <c r="M357" s="42" t="s">
        <v>2065</v>
      </c>
      <c r="N357" s="42" t="s">
        <v>2066</v>
      </c>
      <c r="O357" s="42" t="s">
        <v>2067</v>
      </c>
      <c r="P357" s="42" t="s">
        <v>2068</v>
      </c>
      <c r="Q357" s="43">
        <v>1750000</v>
      </c>
      <c r="R357" s="42" t="s">
        <v>208</v>
      </c>
      <c r="S357" s="42" t="s">
        <v>1129</v>
      </c>
      <c r="T357" s="42" t="s">
        <v>135</v>
      </c>
      <c r="U357" s="42" t="s">
        <v>109</v>
      </c>
      <c r="V357" s="46" t="str">
        <f t="shared" ref="V357:V359" si="32">RIGHT(LEFT(R357,2),1)</f>
        <v>3</v>
      </c>
      <c r="W357" s="46" t="str">
        <f t="shared" si="1"/>
        <v>5</v>
      </c>
      <c r="X357" s="46" t="str">
        <f t="shared" si="2"/>
        <v>56848877735</v>
      </c>
      <c r="Y357" s="48">
        <f t="shared" si="3"/>
        <v>1750000</v>
      </c>
      <c r="Z357" s="46" t="str">
        <f t="shared" si="4"/>
        <v>AC/018P-0350162</v>
      </c>
      <c r="AA357" s="50" t="str">
        <f>VLOOKUP(X357,TDTP!$AH$5:$AN$1422,7,0)</f>
        <v>0977210468</v>
      </c>
      <c r="AB357" s="40" t="str">
        <f t="shared" si="5"/>
        <v>BVNT da nhan duoc 1750000d tien phi bao hiem cua QK. Cam on QK da tin tuong va dong hanh cung BVNT trong suot thoi gian qua.</v>
      </c>
    </row>
    <row r="358" spans="1:28" ht="12.75" customHeight="1">
      <c r="A358" s="41">
        <v>350</v>
      </c>
      <c r="B358" s="42" t="s">
        <v>82</v>
      </c>
      <c r="C358" s="42" t="s">
        <v>84</v>
      </c>
      <c r="D358" s="42" t="s">
        <v>86</v>
      </c>
      <c r="E358" s="42" t="s">
        <v>201</v>
      </c>
      <c r="F358" s="42" t="s">
        <v>202</v>
      </c>
      <c r="G358" s="42" t="s">
        <v>82</v>
      </c>
      <c r="H358" s="42" t="s">
        <v>84</v>
      </c>
      <c r="I358" s="42" t="s">
        <v>86</v>
      </c>
      <c r="J358" s="42" t="s">
        <v>201</v>
      </c>
      <c r="K358" s="42" t="s">
        <v>202</v>
      </c>
      <c r="L358" s="42" t="s">
        <v>102</v>
      </c>
      <c r="M358" s="42" t="s">
        <v>2073</v>
      </c>
      <c r="N358" s="42" t="s">
        <v>2074</v>
      </c>
      <c r="O358" s="42" t="s">
        <v>2075</v>
      </c>
      <c r="P358" s="42" t="s">
        <v>2076</v>
      </c>
      <c r="Q358" s="43">
        <v>519200</v>
      </c>
      <c r="R358" s="42" t="s">
        <v>593</v>
      </c>
      <c r="S358" s="42" t="s">
        <v>2077</v>
      </c>
      <c r="T358" s="42" t="s">
        <v>263</v>
      </c>
      <c r="U358" s="42" t="s">
        <v>109</v>
      </c>
      <c r="V358" s="46" t="str">
        <f t="shared" si="32"/>
        <v>4</v>
      </c>
      <c r="W358" s="46" t="str">
        <f t="shared" si="1"/>
        <v>5</v>
      </c>
      <c r="X358" s="46" t="str">
        <f t="shared" si="2"/>
        <v>56867710545</v>
      </c>
      <c r="Y358" s="48">
        <f t="shared" si="3"/>
        <v>519200</v>
      </c>
      <c r="Z358" s="46" t="str">
        <f t="shared" si="4"/>
        <v>AC/018P-0350163</v>
      </c>
      <c r="AA358" s="50" t="str">
        <f>VLOOKUP(X358,TDTP!$AH$5:$AN$1422,7,0)</f>
        <v>0982158929</v>
      </c>
      <c r="AB358" s="40" t="str">
        <f t="shared" si="5"/>
        <v>BVNT da nhan duoc 519200d tien phi bao hiem cua QK. Cam on QK da tin tuong va dong hanh cung BVNT trong suot thoi gian qua.</v>
      </c>
    </row>
    <row r="359" spans="1:28" ht="12.75" customHeight="1">
      <c r="A359" s="41">
        <v>351</v>
      </c>
      <c r="B359" s="42" t="s">
        <v>82</v>
      </c>
      <c r="C359" s="42" t="s">
        <v>84</v>
      </c>
      <c r="D359" s="42" t="s">
        <v>86</v>
      </c>
      <c r="E359" s="42" t="s">
        <v>201</v>
      </c>
      <c r="F359" s="42" t="s">
        <v>202</v>
      </c>
      <c r="G359" s="42" t="s">
        <v>82</v>
      </c>
      <c r="H359" s="42" t="s">
        <v>84</v>
      </c>
      <c r="I359" s="42" t="s">
        <v>86</v>
      </c>
      <c r="J359" s="42" t="s">
        <v>201</v>
      </c>
      <c r="K359" s="42" t="s">
        <v>202</v>
      </c>
      <c r="L359" s="42" t="s">
        <v>102</v>
      </c>
      <c r="M359" s="42" t="s">
        <v>2078</v>
      </c>
      <c r="N359" s="42" t="s">
        <v>2079</v>
      </c>
      <c r="O359" s="42" t="s">
        <v>2080</v>
      </c>
      <c r="P359" s="42" t="s">
        <v>2081</v>
      </c>
      <c r="Q359" s="43">
        <v>512560</v>
      </c>
      <c r="R359" s="42" t="s">
        <v>304</v>
      </c>
      <c r="S359" s="42" t="s">
        <v>1170</v>
      </c>
      <c r="T359" s="42" t="s">
        <v>263</v>
      </c>
      <c r="U359" s="42" t="s">
        <v>109</v>
      </c>
      <c r="V359" s="46" t="str">
        <f t="shared" si="32"/>
        <v>6</v>
      </c>
      <c r="W359" s="46" t="str">
        <f t="shared" si="1"/>
        <v>5</v>
      </c>
      <c r="X359" s="46" t="str">
        <f t="shared" si="2"/>
        <v>56867917665</v>
      </c>
      <c r="Y359" s="48">
        <f t="shared" si="3"/>
        <v>512560</v>
      </c>
      <c r="Z359" s="46" t="str">
        <f t="shared" si="4"/>
        <v>AC/018P-0350167</v>
      </c>
      <c r="AA359" s="50" t="str">
        <f>VLOOKUP(X359,TDTP!$AH$5:$AN$1422,7,0)</f>
        <v>0936017884</v>
      </c>
      <c r="AB359" s="40" t="str">
        <f t="shared" si="5"/>
        <v>BVNT da nhan duoc 512560d tien phi bao hiem cua QK. Cam on QK da tin tuong va dong hanh cung BVNT trong suot thoi gian qua.</v>
      </c>
    </row>
    <row r="360" spans="1:28" ht="12.75" customHeight="1">
      <c r="A360" s="41">
        <v>352</v>
      </c>
      <c r="B360" s="42" t="s">
        <v>82</v>
      </c>
      <c r="C360" s="42" t="s">
        <v>84</v>
      </c>
      <c r="D360" s="42" t="s">
        <v>86</v>
      </c>
      <c r="E360" s="42" t="s">
        <v>201</v>
      </c>
      <c r="F360" s="42" t="s">
        <v>202</v>
      </c>
      <c r="G360" s="42" t="s">
        <v>82</v>
      </c>
      <c r="H360" s="42" t="s">
        <v>84</v>
      </c>
      <c r="I360" s="42" t="s">
        <v>86</v>
      </c>
      <c r="J360" s="42" t="s">
        <v>201</v>
      </c>
      <c r="K360" s="42" t="s">
        <v>202</v>
      </c>
      <c r="L360" s="42" t="s">
        <v>102</v>
      </c>
      <c r="M360" s="42" t="s">
        <v>2083</v>
      </c>
      <c r="N360" s="42" t="s">
        <v>2084</v>
      </c>
      <c r="O360" s="42" t="s">
        <v>2085</v>
      </c>
      <c r="P360" s="42" t="s">
        <v>2086</v>
      </c>
      <c r="Q360" s="43">
        <v>1537391</v>
      </c>
      <c r="R360" s="42" t="s">
        <v>801</v>
      </c>
      <c r="S360" s="42" t="s">
        <v>1290</v>
      </c>
      <c r="T360" s="42" t="s">
        <v>263</v>
      </c>
      <c r="U360" s="42" t="s">
        <v>109</v>
      </c>
      <c r="V360" s="46" t="str">
        <f t="shared" ref="V360:V410" si="33">RIGHT(LEFT(R360,2),2)</f>
        <v>12</v>
      </c>
      <c r="W360" s="46" t="str">
        <f t="shared" si="1"/>
        <v>5</v>
      </c>
      <c r="X360" s="46" t="str">
        <f t="shared" si="2"/>
        <v>568444605125</v>
      </c>
      <c r="Y360" s="48">
        <f t="shared" si="3"/>
        <v>1537391</v>
      </c>
      <c r="Z360" s="46" t="str">
        <f t="shared" si="4"/>
        <v>AC/018P-0350169</v>
      </c>
      <c r="AA360" s="50" t="str">
        <f>VLOOKUP(X360,TDTP!$AH$5:$AN$1422,7,0)</f>
        <v>01232808334</v>
      </c>
      <c r="AB360" s="40" t="str">
        <f t="shared" si="5"/>
        <v>BVNT da nhan duoc 1537391d tien phi bao hiem cua QK. Cam on QK da tin tuong va dong hanh cung BVNT trong suot thoi gian qua.</v>
      </c>
    </row>
    <row r="361" spans="1:28" ht="12.75" customHeight="1">
      <c r="A361" s="41">
        <v>353</v>
      </c>
      <c r="B361" s="42" t="s">
        <v>82</v>
      </c>
      <c r="C361" s="42" t="s">
        <v>84</v>
      </c>
      <c r="D361" s="42" t="s">
        <v>86</v>
      </c>
      <c r="E361" s="42" t="s">
        <v>201</v>
      </c>
      <c r="F361" s="42" t="s">
        <v>202</v>
      </c>
      <c r="G361" s="42" t="s">
        <v>82</v>
      </c>
      <c r="H361" s="42" t="s">
        <v>84</v>
      </c>
      <c r="I361" s="42" t="s">
        <v>86</v>
      </c>
      <c r="J361" s="42" t="s">
        <v>201</v>
      </c>
      <c r="K361" s="42" t="s">
        <v>202</v>
      </c>
      <c r="L361" s="42" t="s">
        <v>102</v>
      </c>
      <c r="M361" s="42" t="s">
        <v>2087</v>
      </c>
      <c r="N361" s="42" t="s">
        <v>2088</v>
      </c>
      <c r="O361" s="42" t="s">
        <v>2089</v>
      </c>
      <c r="P361" s="42" t="s">
        <v>2090</v>
      </c>
      <c r="Q361" s="43">
        <v>6000000</v>
      </c>
      <c r="R361" s="42" t="s">
        <v>163</v>
      </c>
      <c r="S361" s="42" t="s">
        <v>1086</v>
      </c>
      <c r="T361" s="42" t="s">
        <v>163</v>
      </c>
      <c r="U361" s="42" t="s">
        <v>109</v>
      </c>
      <c r="V361" s="46" t="str">
        <f t="shared" si="33"/>
        <v>14</v>
      </c>
      <c r="W361" s="46" t="str">
        <f t="shared" si="1"/>
        <v>5</v>
      </c>
      <c r="X361" s="46" t="str">
        <f t="shared" si="2"/>
        <v>568235664145</v>
      </c>
      <c r="Y361" s="48">
        <f t="shared" si="3"/>
        <v>6000000</v>
      </c>
      <c r="Z361" s="46" t="str">
        <f t="shared" si="4"/>
        <v>AC/018P-0350170</v>
      </c>
      <c r="AA361" s="50" t="str">
        <f>VLOOKUP(X361,TDTP!$AH$5:$AN$1422,7,0)</f>
        <v>01235305576</v>
      </c>
      <c r="AB361" s="40" t="str">
        <f t="shared" si="5"/>
        <v>BVNT da nhan duoc 6000000d tien phi bao hiem cua QK. Cam on QK da tin tuong va dong hanh cung BVNT trong suot thoi gian qua.</v>
      </c>
    </row>
    <row r="362" spans="1:28" ht="12.75" customHeight="1">
      <c r="A362" s="41">
        <v>354</v>
      </c>
      <c r="B362" s="42" t="s">
        <v>82</v>
      </c>
      <c r="C362" s="42" t="s">
        <v>84</v>
      </c>
      <c r="D362" s="42" t="s">
        <v>86</v>
      </c>
      <c r="E362" s="42" t="s">
        <v>201</v>
      </c>
      <c r="F362" s="42" t="s">
        <v>202</v>
      </c>
      <c r="G362" s="42" t="s">
        <v>82</v>
      </c>
      <c r="H362" s="42" t="s">
        <v>84</v>
      </c>
      <c r="I362" s="42" t="s">
        <v>86</v>
      </c>
      <c r="J362" s="42" t="s">
        <v>201</v>
      </c>
      <c r="K362" s="42" t="s">
        <v>202</v>
      </c>
      <c r="L362" s="42" t="s">
        <v>102</v>
      </c>
      <c r="M362" s="42" t="s">
        <v>2091</v>
      </c>
      <c r="N362" s="42" t="s">
        <v>2092</v>
      </c>
      <c r="O362" s="42" t="s">
        <v>2093</v>
      </c>
      <c r="P362" s="42" t="s">
        <v>2094</v>
      </c>
      <c r="Q362" s="43">
        <v>3000000</v>
      </c>
      <c r="R362" s="42" t="s">
        <v>163</v>
      </c>
      <c r="S362" s="42" t="s">
        <v>1086</v>
      </c>
      <c r="T362" s="42" t="s">
        <v>704</v>
      </c>
      <c r="U362" s="42" t="s">
        <v>109</v>
      </c>
      <c r="V362" s="46" t="str">
        <f t="shared" si="33"/>
        <v>14</v>
      </c>
      <c r="W362" s="46" t="str">
        <f t="shared" si="1"/>
        <v>5</v>
      </c>
      <c r="X362" s="46" t="str">
        <f t="shared" si="2"/>
        <v>568235732145</v>
      </c>
      <c r="Y362" s="48">
        <f t="shared" si="3"/>
        <v>3000000</v>
      </c>
      <c r="Z362" s="46" t="str">
        <f t="shared" si="4"/>
        <v>AC/018P-0350171</v>
      </c>
      <c r="AA362" s="50" t="str">
        <f>VLOOKUP(X362,TDTP!$AH$5:$AN$1422,7,0)</f>
        <v>0982302181</v>
      </c>
      <c r="AB362" s="40" t="str">
        <f t="shared" si="5"/>
        <v>BVNT da nhan duoc 3000000d tien phi bao hiem cua QK. Cam on QK da tin tuong va dong hanh cung BVNT trong suot thoi gian qua.</v>
      </c>
    </row>
    <row r="363" spans="1:28" ht="12.75" customHeight="1">
      <c r="A363" s="41">
        <v>355</v>
      </c>
      <c r="B363" s="42" t="s">
        <v>82</v>
      </c>
      <c r="C363" s="42" t="s">
        <v>84</v>
      </c>
      <c r="D363" s="42" t="s">
        <v>86</v>
      </c>
      <c r="E363" s="42" t="s">
        <v>201</v>
      </c>
      <c r="F363" s="42" t="s">
        <v>202</v>
      </c>
      <c r="G363" s="42" t="s">
        <v>82</v>
      </c>
      <c r="H363" s="42" t="s">
        <v>84</v>
      </c>
      <c r="I363" s="42" t="s">
        <v>86</v>
      </c>
      <c r="J363" s="42" t="s">
        <v>201</v>
      </c>
      <c r="K363" s="42" t="s">
        <v>202</v>
      </c>
      <c r="L363" s="42" t="s">
        <v>102</v>
      </c>
      <c r="M363" s="42" t="s">
        <v>2095</v>
      </c>
      <c r="N363" s="42" t="s">
        <v>2096</v>
      </c>
      <c r="O363" s="42" t="s">
        <v>2097</v>
      </c>
      <c r="P363" s="42" t="s">
        <v>2098</v>
      </c>
      <c r="Q363" s="43">
        <v>764040</v>
      </c>
      <c r="R363" s="42" t="s">
        <v>163</v>
      </c>
      <c r="S363" s="42" t="s">
        <v>2099</v>
      </c>
      <c r="T363" s="42" t="s">
        <v>471</v>
      </c>
      <c r="U363" s="42" t="s">
        <v>109</v>
      </c>
      <c r="V363" s="46" t="str">
        <f t="shared" si="33"/>
        <v>14</v>
      </c>
      <c r="W363" s="46" t="str">
        <f t="shared" si="1"/>
        <v>5</v>
      </c>
      <c r="X363" s="46" t="str">
        <f t="shared" si="2"/>
        <v>568397517145</v>
      </c>
      <c r="Y363" s="48">
        <f t="shared" si="3"/>
        <v>764040</v>
      </c>
      <c r="Z363" s="46" t="str">
        <f t="shared" si="4"/>
        <v>AC/018P-0350173</v>
      </c>
      <c r="AA363" s="50" t="str">
        <f>VLOOKUP(X363,TDTP!$AH$5:$AN$1422,7,0)</f>
        <v>01645 755 588</v>
      </c>
      <c r="AB363" s="40" t="str">
        <f t="shared" si="5"/>
        <v>BVNT da nhan duoc 764040d tien phi bao hiem cua QK. Cam on QK da tin tuong va dong hanh cung BVNT trong suot thoi gian qua.</v>
      </c>
    </row>
    <row r="364" spans="1:28" ht="12.75" customHeight="1">
      <c r="A364" s="41">
        <v>356</v>
      </c>
      <c r="B364" s="42" t="s">
        <v>82</v>
      </c>
      <c r="C364" s="42" t="s">
        <v>84</v>
      </c>
      <c r="D364" s="42" t="s">
        <v>86</v>
      </c>
      <c r="E364" s="42" t="s">
        <v>201</v>
      </c>
      <c r="F364" s="42" t="s">
        <v>202</v>
      </c>
      <c r="G364" s="42" t="s">
        <v>82</v>
      </c>
      <c r="H364" s="42" t="s">
        <v>84</v>
      </c>
      <c r="I364" s="42" t="s">
        <v>86</v>
      </c>
      <c r="J364" s="42" t="s">
        <v>201</v>
      </c>
      <c r="K364" s="42" t="s">
        <v>202</v>
      </c>
      <c r="L364" s="42" t="s">
        <v>102</v>
      </c>
      <c r="M364" s="42" t="s">
        <v>2101</v>
      </c>
      <c r="N364" s="42" t="s">
        <v>2102</v>
      </c>
      <c r="O364" s="42" t="s">
        <v>2103</v>
      </c>
      <c r="P364" s="42" t="s">
        <v>2104</v>
      </c>
      <c r="Q364" s="43">
        <v>1520688</v>
      </c>
      <c r="R364" s="42" t="s">
        <v>163</v>
      </c>
      <c r="S364" s="42" t="s">
        <v>1983</v>
      </c>
      <c r="T364" s="42" t="s">
        <v>471</v>
      </c>
      <c r="U364" s="42" t="s">
        <v>109</v>
      </c>
      <c r="V364" s="46" t="str">
        <f t="shared" si="33"/>
        <v>14</v>
      </c>
      <c r="W364" s="46" t="str">
        <f t="shared" si="1"/>
        <v>5</v>
      </c>
      <c r="X364" s="46" t="str">
        <f t="shared" si="2"/>
        <v>568397523145</v>
      </c>
      <c r="Y364" s="48">
        <f t="shared" si="3"/>
        <v>1520688</v>
      </c>
      <c r="Z364" s="46" t="str">
        <f t="shared" si="4"/>
        <v>AC/018P-0350174</v>
      </c>
      <c r="AA364" s="50" t="str">
        <f>VLOOKUP(X364,TDTP!$AH$5:$AN$1422,7,0)</f>
        <v>01653766880</v>
      </c>
      <c r="AB364" s="40" t="str">
        <f t="shared" si="5"/>
        <v>BVNT da nhan duoc 1520688d tien phi bao hiem cua QK. Cam on QK da tin tuong va dong hanh cung BVNT trong suot thoi gian qua.</v>
      </c>
    </row>
    <row r="365" spans="1:28" ht="12.75" customHeight="1">
      <c r="A365" s="41">
        <v>357</v>
      </c>
      <c r="B365" s="42" t="s">
        <v>82</v>
      </c>
      <c r="C365" s="42" t="s">
        <v>84</v>
      </c>
      <c r="D365" s="42" t="s">
        <v>86</v>
      </c>
      <c r="E365" s="42" t="s">
        <v>201</v>
      </c>
      <c r="F365" s="42" t="s">
        <v>202</v>
      </c>
      <c r="G365" s="42" t="s">
        <v>82</v>
      </c>
      <c r="H365" s="42" t="s">
        <v>84</v>
      </c>
      <c r="I365" s="42" t="s">
        <v>86</v>
      </c>
      <c r="J365" s="42" t="s">
        <v>201</v>
      </c>
      <c r="K365" s="42" t="s">
        <v>202</v>
      </c>
      <c r="L365" s="42" t="s">
        <v>102</v>
      </c>
      <c r="M365" s="42" t="s">
        <v>2105</v>
      </c>
      <c r="N365" s="42" t="s">
        <v>2106</v>
      </c>
      <c r="O365" s="42" t="s">
        <v>2107</v>
      </c>
      <c r="P365" s="42" t="s">
        <v>2108</v>
      </c>
      <c r="Q365" s="43">
        <v>765210</v>
      </c>
      <c r="R365" s="42" t="s">
        <v>163</v>
      </c>
      <c r="S365" s="42" t="s">
        <v>2099</v>
      </c>
      <c r="T365" s="42" t="s">
        <v>471</v>
      </c>
      <c r="U365" s="42" t="s">
        <v>109</v>
      </c>
      <c r="V365" s="46" t="str">
        <f t="shared" si="33"/>
        <v>14</v>
      </c>
      <c r="W365" s="46" t="str">
        <f t="shared" si="1"/>
        <v>5</v>
      </c>
      <c r="X365" s="46" t="str">
        <f t="shared" si="2"/>
        <v>568397578145</v>
      </c>
      <c r="Y365" s="48">
        <f t="shared" si="3"/>
        <v>765210</v>
      </c>
      <c r="Z365" s="46" t="str">
        <f t="shared" si="4"/>
        <v>AC/018P-0350176</v>
      </c>
      <c r="AA365" s="50" t="str">
        <f>VLOOKUP(X365,TDTP!$AH$5:$AN$1422,7,0)</f>
        <v>01678061186</v>
      </c>
      <c r="AB365" s="40" t="str">
        <f t="shared" si="5"/>
        <v>BVNT da nhan duoc 765210d tien phi bao hiem cua QK. Cam on QK da tin tuong va dong hanh cung BVNT trong suot thoi gian qua.</v>
      </c>
    </row>
    <row r="366" spans="1:28" ht="12.75" customHeight="1">
      <c r="A366" s="41">
        <v>358</v>
      </c>
      <c r="B366" s="42" t="s">
        <v>82</v>
      </c>
      <c r="C366" s="42" t="s">
        <v>84</v>
      </c>
      <c r="D366" s="42" t="s">
        <v>86</v>
      </c>
      <c r="E366" s="42" t="s">
        <v>201</v>
      </c>
      <c r="F366" s="42" t="s">
        <v>202</v>
      </c>
      <c r="G366" s="42" t="s">
        <v>82</v>
      </c>
      <c r="H366" s="42" t="s">
        <v>84</v>
      </c>
      <c r="I366" s="42" t="s">
        <v>86</v>
      </c>
      <c r="J366" s="42" t="s">
        <v>201</v>
      </c>
      <c r="K366" s="42" t="s">
        <v>202</v>
      </c>
      <c r="L366" s="42" t="s">
        <v>102</v>
      </c>
      <c r="M366" s="42" t="s">
        <v>2111</v>
      </c>
      <c r="N366" s="42" t="s">
        <v>2112</v>
      </c>
      <c r="O366" s="42" t="s">
        <v>2113</v>
      </c>
      <c r="P366" s="42" t="s">
        <v>2114</v>
      </c>
      <c r="Q366" s="43">
        <v>3063864</v>
      </c>
      <c r="R366" s="42" t="s">
        <v>163</v>
      </c>
      <c r="S366" s="42" t="s">
        <v>1983</v>
      </c>
      <c r="T366" s="42" t="s">
        <v>471</v>
      </c>
      <c r="U366" s="42" t="s">
        <v>109</v>
      </c>
      <c r="V366" s="46" t="str">
        <f t="shared" si="33"/>
        <v>14</v>
      </c>
      <c r="W366" s="46" t="str">
        <f t="shared" si="1"/>
        <v>5</v>
      </c>
      <c r="X366" s="46" t="str">
        <f t="shared" si="2"/>
        <v>568398152145</v>
      </c>
      <c r="Y366" s="48">
        <f t="shared" si="3"/>
        <v>3063864</v>
      </c>
      <c r="Z366" s="46" t="str">
        <f t="shared" si="4"/>
        <v>AC/018P-0350178</v>
      </c>
      <c r="AA366" s="50" t="str">
        <f>VLOOKUP(X366,TDTP!$AH$5:$AN$1422,7,0)</f>
        <v/>
      </c>
      <c r="AB366" s="40" t="str">
        <f t="shared" si="5"/>
        <v>BVNT da nhan duoc 3063864d tien phi bao hiem cua QK. Cam on QK da tin tuong va dong hanh cung BVNT trong suot thoi gian qua.</v>
      </c>
    </row>
    <row r="367" spans="1:28" ht="12.75" customHeight="1">
      <c r="A367" s="41">
        <v>359</v>
      </c>
      <c r="B367" s="42" t="s">
        <v>82</v>
      </c>
      <c r="C367" s="42" t="s">
        <v>84</v>
      </c>
      <c r="D367" s="42" t="s">
        <v>86</v>
      </c>
      <c r="E367" s="42" t="s">
        <v>201</v>
      </c>
      <c r="F367" s="42" t="s">
        <v>202</v>
      </c>
      <c r="G367" s="42" t="s">
        <v>82</v>
      </c>
      <c r="H367" s="42" t="s">
        <v>84</v>
      </c>
      <c r="I367" s="42" t="s">
        <v>86</v>
      </c>
      <c r="J367" s="42" t="s">
        <v>201</v>
      </c>
      <c r="K367" s="42" t="s">
        <v>202</v>
      </c>
      <c r="L367" s="42" t="s">
        <v>102</v>
      </c>
      <c r="M367" s="42" t="s">
        <v>2115</v>
      </c>
      <c r="N367" s="42" t="s">
        <v>2116</v>
      </c>
      <c r="O367" s="42" t="s">
        <v>2117</v>
      </c>
      <c r="P367" s="42" t="s">
        <v>2118</v>
      </c>
      <c r="Q367" s="43">
        <v>6011320</v>
      </c>
      <c r="R367" s="42" t="s">
        <v>502</v>
      </c>
      <c r="S367" s="42" t="s">
        <v>828</v>
      </c>
      <c r="T367" s="42" t="s">
        <v>763</v>
      </c>
      <c r="U367" s="42" t="s">
        <v>109</v>
      </c>
      <c r="V367" s="46" t="str">
        <f t="shared" si="33"/>
        <v>15</v>
      </c>
      <c r="W367" s="46" t="str">
        <f t="shared" si="1"/>
        <v>5</v>
      </c>
      <c r="X367" s="46" t="str">
        <f t="shared" si="2"/>
        <v>568240784155</v>
      </c>
      <c r="Y367" s="48">
        <f t="shared" si="3"/>
        <v>6011320</v>
      </c>
      <c r="Z367" s="46" t="str">
        <f t="shared" si="4"/>
        <v>AC/018P-0350180</v>
      </c>
      <c r="AA367" s="50" t="str">
        <f>VLOOKUP(X367,TDTP!$AH$5:$AN$1422,7,0)</f>
        <v>01276843399</v>
      </c>
      <c r="AB367" s="40" t="str">
        <f t="shared" si="5"/>
        <v>BVNT da nhan duoc 6011320d tien phi bao hiem cua QK. Cam on QK da tin tuong va dong hanh cung BVNT trong suot thoi gian qua.</v>
      </c>
    </row>
    <row r="368" spans="1:28" ht="12.75" customHeight="1">
      <c r="A368" s="41">
        <v>360</v>
      </c>
      <c r="B368" s="42" t="s">
        <v>82</v>
      </c>
      <c r="C368" s="42" t="s">
        <v>84</v>
      </c>
      <c r="D368" s="42" t="s">
        <v>86</v>
      </c>
      <c r="E368" s="42" t="s">
        <v>201</v>
      </c>
      <c r="F368" s="42" t="s">
        <v>202</v>
      </c>
      <c r="G368" s="42" t="s">
        <v>82</v>
      </c>
      <c r="H368" s="42" t="s">
        <v>84</v>
      </c>
      <c r="I368" s="42" t="s">
        <v>86</v>
      </c>
      <c r="J368" s="42" t="s">
        <v>201</v>
      </c>
      <c r="K368" s="42" t="s">
        <v>202</v>
      </c>
      <c r="L368" s="42" t="s">
        <v>102</v>
      </c>
      <c r="M368" s="42" t="s">
        <v>2120</v>
      </c>
      <c r="N368" s="42" t="s">
        <v>2121</v>
      </c>
      <c r="O368" s="42" t="s">
        <v>2122</v>
      </c>
      <c r="P368" s="42" t="s">
        <v>2123</v>
      </c>
      <c r="Q368" s="43">
        <v>4000000</v>
      </c>
      <c r="R368" s="42" t="s">
        <v>394</v>
      </c>
      <c r="S368" s="42" t="s">
        <v>1387</v>
      </c>
      <c r="T368" s="42" t="s">
        <v>471</v>
      </c>
      <c r="U368" s="42" t="s">
        <v>109</v>
      </c>
      <c r="V368" s="46" t="str">
        <f t="shared" si="33"/>
        <v>16</v>
      </c>
      <c r="W368" s="46" t="str">
        <f t="shared" si="1"/>
        <v>5</v>
      </c>
      <c r="X368" s="46" t="str">
        <f t="shared" si="2"/>
        <v>568238835165</v>
      </c>
      <c r="Y368" s="48">
        <f t="shared" si="3"/>
        <v>4000000</v>
      </c>
      <c r="Z368" s="46" t="str">
        <f t="shared" si="4"/>
        <v>AC/018P-0350181</v>
      </c>
      <c r="AA368" s="50" t="str">
        <f>VLOOKUP(X368,TDTP!$AH$5:$AN$1422,7,0)</f>
        <v>01699048616</v>
      </c>
      <c r="AB368" s="40" t="str">
        <f t="shared" si="5"/>
        <v>BVNT da nhan duoc 4000000d tien phi bao hiem cua QK. Cam on QK da tin tuong va dong hanh cung BVNT trong suot thoi gian qua.</v>
      </c>
    </row>
    <row r="369" spans="1:28" ht="12.75" customHeight="1">
      <c r="A369" s="41">
        <v>361</v>
      </c>
      <c r="B369" s="42" t="s">
        <v>82</v>
      </c>
      <c r="C369" s="42" t="s">
        <v>84</v>
      </c>
      <c r="D369" s="42" t="s">
        <v>86</v>
      </c>
      <c r="E369" s="42" t="s">
        <v>201</v>
      </c>
      <c r="F369" s="42" t="s">
        <v>202</v>
      </c>
      <c r="G369" s="42" t="s">
        <v>82</v>
      </c>
      <c r="H369" s="42" t="s">
        <v>84</v>
      </c>
      <c r="I369" s="42" t="s">
        <v>86</v>
      </c>
      <c r="J369" s="42" t="s">
        <v>201</v>
      </c>
      <c r="K369" s="42" t="s">
        <v>202</v>
      </c>
      <c r="L369" s="42" t="s">
        <v>102</v>
      </c>
      <c r="M369" s="42" t="s">
        <v>2124</v>
      </c>
      <c r="N369" s="42" t="s">
        <v>2125</v>
      </c>
      <c r="O369" s="42" t="s">
        <v>2126</v>
      </c>
      <c r="P369" s="42" t="s">
        <v>2127</v>
      </c>
      <c r="Q369" s="43">
        <v>504752</v>
      </c>
      <c r="R369" s="42" t="s">
        <v>394</v>
      </c>
      <c r="S369" s="42" t="s">
        <v>2128</v>
      </c>
      <c r="T369" s="42" t="s">
        <v>471</v>
      </c>
      <c r="U369" s="42" t="s">
        <v>109</v>
      </c>
      <c r="V369" s="46" t="str">
        <f t="shared" si="33"/>
        <v>16</v>
      </c>
      <c r="W369" s="46" t="str">
        <f t="shared" si="1"/>
        <v>5</v>
      </c>
      <c r="X369" s="46" t="str">
        <f t="shared" si="2"/>
        <v>568397438165</v>
      </c>
      <c r="Y369" s="48">
        <f t="shared" si="3"/>
        <v>504752</v>
      </c>
      <c r="Z369" s="46" t="str">
        <f t="shared" si="4"/>
        <v>AC/018P-0350182</v>
      </c>
      <c r="AA369" s="50" t="str">
        <f>VLOOKUP(X369,TDTP!$AH$5:$AN$1422,7,0)</f>
        <v>01635 376 589</v>
      </c>
      <c r="AB369" s="40" t="str">
        <f t="shared" si="5"/>
        <v>BVNT da nhan duoc 504752d tien phi bao hiem cua QK. Cam on QK da tin tuong va dong hanh cung BVNT trong suot thoi gian qua.</v>
      </c>
    </row>
    <row r="370" spans="1:28" ht="12.75" customHeight="1">
      <c r="A370" s="41">
        <v>362</v>
      </c>
      <c r="B370" s="42" t="s">
        <v>82</v>
      </c>
      <c r="C370" s="42" t="s">
        <v>84</v>
      </c>
      <c r="D370" s="42" t="s">
        <v>86</v>
      </c>
      <c r="E370" s="42" t="s">
        <v>201</v>
      </c>
      <c r="F370" s="42" t="s">
        <v>202</v>
      </c>
      <c r="G370" s="42" t="s">
        <v>82</v>
      </c>
      <c r="H370" s="42" t="s">
        <v>84</v>
      </c>
      <c r="I370" s="42" t="s">
        <v>86</v>
      </c>
      <c r="J370" s="42" t="s">
        <v>201</v>
      </c>
      <c r="K370" s="42" t="s">
        <v>202</v>
      </c>
      <c r="L370" s="42" t="s">
        <v>102</v>
      </c>
      <c r="M370" s="42" t="s">
        <v>2133</v>
      </c>
      <c r="N370" s="42" t="s">
        <v>2134</v>
      </c>
      <c r="O370" s="42" t="s">
        <v>2135</v>
      </c>
      <c r="P370" s="42" t="s">
        <v>2136</v>
      </c>
      <c r="Q370" s="43">
        <v>513105</v>
      </c>
      <c r="R370" s="42" t="s">
        <v>394</v>
      </c>
      <c r="S370" s="42" t="s">
        <v>2137</v>
      </c>
      <c r="T370" s="42" t="s">
        <v>471</v>
      </c>
      <c r="U370" s="42" t="s">
        <v>109</v>
      </c>
      <c r="V370" s="46" t="str">
        <f t="shared" si="33"/>
        <v>16</v>
      </c>
      <c r="W370" s="46" t="str">
        <f t="shared" si="1"/>
        <v>5</v>
      </c>
      <c r="X370" s="46" t="str">
        <f t="shared" si="2"/>
        <v>568397474165</v>
      </c>
      <c r="Y370" s="48">
        <f t="shared" si="3"/>
        <v>513105</v>
      </c>
      <c r="Z370" s="46" t="str">
        <f t="shared" si="4"/>
        <v>AC/018P-0350183</v>
      </c>
      <c r="AA370" s="50" t="str">
        <f>VLOOKUP(X370,TDTP!$AH$5:$AN$1422,7,0)</f>
        <v>0123 636 8988</v>
      </c>
      <c r="AB370" s="40" t="str">
        <f t="shared" si="5"/>
        <v>BVNT da nhan duoc 513105d tien phi bao hiem cua QK. Cam on QK da tin tuong va dong hanh cung BVNT trong suot thoi gian qua.</v>
      </c>
    </row>
    <row r="371" spans="1:28" ht="12.75" customHeight="1">
      <c r="A371" s="41">
        <v>363</v>
      </c>
      <c r="B371" s="42" t="s">
        <v>82</v>
      </c>
      <c r="C371" s="42" t="s">
        <v>84</v>
      </c>
      <c r="D371" s="42" t="s">
        <v>86</v>
      </c>
      <c r="E371" s="42" t="s">
        <v>201</v>
      </c>
      <c r="F371" s="42" t="s">
        <v>202</v>
      </c>
      <c r="G371" s="42" t="s">
        <v>82</v>
      </c>
      <c r="H371" s="42" t="s">
        <v>84</v>
      </c>
      <c r="I371" s="42" t="s">
        <v>86</v>
      </c>
      <c r="J371" s="42" t="s">
        <v>201</v>
      </c>
      <c r="K371" s="42" t="s">
        <v>202</v>
      </c>
      <c r="L371" s="42" t="s">
        <v>102</v>
      </c>
      <c r="M371" s="42" t="s">
        <v>2138</v>
      </c>
      <c r="N371" s="42" t="s">
        <v>2139</v>
      </c>
      <c r="O371" s="42" t="s">
        <v>2140</v>
      </c>
      <c r="P371" s="42" t="s">
        <v>2141</v>
      </c>
      <c r="Q371" s="43">
        <v>1561472</v>
      </c>
      <c r="R371" s="42" t="s">
        <v>394</v>
      </c>
      <c r="S371" s="42" t="s">
        <v>2128</v>
      </c>
      <c r="T371" s="42" t="s">
        <v>471</v>
      </c>
      <c r="U371" s="42" t="s">
        <v>109</v>
      </c>
      <c r="V371" s="46" t="str">
        <f t="shared" si="33"/>
        <v>16</v>
      </c>
      <c r="W371" s="46" t="str">
        <f t="shared" si="1"/>
        <v>5</v>
      </c>
      <c r="X371" s="46" t="str">
        <f t="shared" si="2"/>
        <v>568397805165</v>
      </c>
      <c r="Y371" s="48">
        <f t="shared" si="3"/>
        <v>1561472</v>
      </c>
      <c r="Z371" s="46" t="str">
        <f t="shared" si="4"/>
        <v>AC/018P-0350185</v>
      </c>
      <c r="AA371" s="50" t="str">
        <f>VLOOKUP(X371,TDTP!$AH$5:$AN$1422,7,0)</f>
        <v>09126389480912638948</v>
      </c>
      <c r="AB371" s="40" t="str">
        <f t="shared" si="5"/>
        <v>BVNT da nhan duoc 1561472d tien phi bao hiem cua QK. Cam on QK da tin tuong va dong hanh cung BVNT trong suot thoi gian qua.</v>
      </c>
    </row>
    <row r="372" spans="1:28" ht="12.75" customHeight="1">
      <c r="A372" s="41">
        <v>364</v>
      </c>
      <c r="B372" s="42" t="s">
        <v>82</v>
      </c>
      <c r="C372" s="42" t="s">
        <v>84</v>
      </c>
      <c r="D372" s="42" t="s">
        <v>86</v>
      </c>
      <c r="E372" s="42" t="s">
        <v>201</v>
      </c>
      <c r="F372" s="42" t="s">
        <v>202</v>
      </c>
      <c r="G372" s="42" t="s">
        <v>82</v>
      </c>
      <c r="H372" s="42" t="s">
        <v>84</v>
      </c>
      <c r="I372" s="42" t="s">
        <v>86</v>
      </c>
      <c r="J372" s="42" t="s">
        <v>201</v>
      </c>
      <c r="K372" s="42" t="s">
        <v>202</v>
      </c>
      <c r="L372" s="42" t="s">
        <v>102</v>
      </c>
      <c r="M372" s="42" t="s">
        <v>2142</v>
      </c>
      <c r="N372" s="42" t="s">
        <v>2143</v>
      </c>
      <c r="O372" s="42" t="s">
        <v>2144</v>
      </c>
      <c r="P372" s="42" t="s">
        <v>2145</v>
      </c>
      <c r="Q372" s="43">
        <v>504752</v>
      </c>
      <c r="R372" s="42" t="s">
        <v>394</v>
      </c>
      <c r="S372" s="42" t="s">
        <v>2128</v>
      </c>
      <c r="T372" s="42" t="s">
        <v>471</v>
      </c>
      <c r="U372" s="42" t="s">
        <v>109</v>
      </c>
      <c r="V372" s="46" t="str">
        <f t="shared" si="33"/>
        <v>16</v>
      </c>
      <c r="W372" s="46" t="str">
        <f t="shared" si="1"/>
        <v>5</v>
      </c>
      <c r="X372" s="46" t="str">
        <f t="shared" si="2"/>
        <v>568398205165</v>
      </c>
      <c r="Y372" s="48">
        <f t="shared" si="3"/>
        <v>504752</v>
      </c>
      <c r="Z372" s="46" t="str">
        <f t="shared" si="4"/>
        <v>AC/018P-0350186</v>
      </c>
      <c r="AA372" s="50" t="str">
        <f>VLOOKUP(X372,TDTP!$AH$5:$AN$1422,7,0)</f>
        <v>01635376589</v>
      </c>
      <c r="AB372" s="40" t="str">
        <f t="shared" si="5"/>
        <v>BVNT da nhan duoc 504752d tien phi bao hiem cua QK. Cam on QK da tin tuong va dong hanh cung BVNT trong suot thoi gian qua.</v>
      </c>
    </row>
    <row r="373" spans="1:28" ht="12.75" customHeight="1">
      <c r="A373" s="41">
        <v>365</v>
      </c>
      <c r="B373" s="42" t="s">
        <v>82</v>
      </c>
      <c r="C373" s="42" t="s">
        <v>84</v>
      </c>
      <c r="D373" s="42" t="s">
        <v>86</v>
      </c>
      <c r="E373" s="42" t="s">
        <v>201</v>
      </c>
      <c r="F373" s="42" t="s">
        <v>202</v>
      </c>
      <c r="G373" s="42" t="s">
        <v>82</v>
      </c>
      <c r="H373" s="42" t="s">
        <v>84</v>
      </c>
      <c r="I373" s="42" t="s">
        <v>86</v>
      </c>
      <c r="J373" s="42" t="s">
        <v>201</v>
      </c>
      <c r="K373" s="42" t="s">
        <v>202</v>
      </c>
      <c r="L373" s="42" t="s">
        <v>102</v>
      </c>
      <c r="M373" s="42" t="s">
        <v>2147</v>
      </c>
      <c r="N373" s="42" t="s">
        <v>2148</v>
      </c>
      <c r="O373" s="42" t="s">
        <v>2149</v>
      </c>
      <c r="P373" s="42" t="s">
        <v>2141</v>
      </c>
      <c r="Q373" s="43">
        <v>1561472</v>
      </c>
      <c r="R373" s="42" t="s">
        <v>394</v>
      </c>
      <c r="S373" s="42" t="s">
        <v>2128</v>
      </c>
      <c r="T373" s="42" t="s">
        <v>471</v>
      </c>
      <c r="U373" s="42" t="s">
        <v>109</v>
      </c>
      <c r="V373" s="46" t="str">
        <f t="shared" si="33"/>
        <v>16</v>
      </c>
      <c r="W373" s="46" t="str">
        <f t="shared" si="1"/>
        <v>5</v>
      </c>
      <c r="X373" s="46" t="str">
        <f t="shared" si="2"/>
        <v>568398230165</v>
      </c>
      <c r="Y373" s="48">
        <f t="shared" si="3"/>
        <v>1561472</v>
      </c>
      <c r="Z373" s="46" t="str">
        <f t="shared" si="4"/>
        <v>AC/018P-0350187</v>
      </c>
      <c r="AA373" s="46"/>
      <c r="AB373" s="40"/>
    </row>
    <row r="374" spans="1:28" ht="12.75" customHeight="1">
      <c r="A374" s="41">
        <v>366</v>
      </c>
      <c r="B374" s="42" t="s">
        <v>82</v>
      </c>
      <c r="C374" s="42" t="s">
        <v>84</v>
      </c>
      <c r="D374" s="42" t="s">
        <v>86</v>
      </c>
      <c r="E374" s="42" t="s">
        <v>201</v>
      </c>
      <c r="F374" s="42" t="s">
        <v>202</v>
      </c>
      <c r="G374" s="42" t="s">
        <v>82</v>
      </c>
      <c r="H374" s="42" t="s">
        <v>84</v>
      </c>
      <c r="I374" s="42" t="s">
        <v>86</v>
      </c>
      <c r="J374" s="42" t="s">
        <v>201</v>
      </c>
      <c r="K374" s="42" t="s">
        <v>202</v>
      </c>
      <c r="L374" s="42" t="s">
        <v>102</v>
      </c>
      <c r="M374" s="42" t="s">
        <v>2150</v>
      </c>
      <c r="N374" s="42" t="s">
        <v>2151</v>
      </c>
      <c r="O374" s="42" t="s">
        <v>2152</v>
      </c>
      <c r="P374" s="42" t="s">
        <v>2153</v>
      </c>
      <c r="Q374" s="43">
        <v>12000000</v>
      </c>
      <c r="R374" s="42" t="s">
        <v>394</v>
      </c>
      <c r="S374" s="42" t="s">
        <v>1387</v>
      </c>
      <c r="T374" s="42" t="s">
        <v>245</v>
      </c>
      <c r="U374" s="42" t="s">
        <v>109</v>
      </c>
      <c r="V374" s="46" t="str">
        <f t="shared" si="33"/>
        <v>16</v>
      </c>
      <c r="W374" s="46" t="str">
        <f t="shared" si="1"/>
        <v>5</v>
      </c>
      <c r="X374" s="46" t="str">
        <f t="shared" si="2"/>
        <v>568399313165</v>
      </c>
      <c r="Y374" s="48">
        <f t="shared" si="3"/>
        <v>12000000</v>
      </c>
      <c r="Z374" s="46" t="str">
        <f t="shared" si="4"/>
        <v>AC/018P-0350188</v>
      </c>
      <c r="AA374" s="50" t="str">
        <f>VLOOKUP(X374,TDTP!$AH$5:$AN$1422,7,0)</f>
        <v>01236953000</v>
      </c>
      <c r="AB374" s="40" t="str">
        <f>CONCATENATE("BVNT da nhan duoc ",Y374,"d tien phi bao hiem cua QK. Cam on QK da tin tuong va dong hanh cung BVNT trong suot thoi gian qua.")</f>
        <v>BVNT da nhan duoc 12000000d tien phi bao hiem cua QK. Cam on QK da tin tuong va dong hanh cung BVNT trong suot thoi gian qua.</v>
      </c>
    </row>
    <row r="375" spans="1:28" ht="12.75" customHeight="1">
      <c r="A375" s="41">
        <v>367</v>
      </c>
      <c r="B375" s="42" t="s">
        <v>82</v>
      </c>
      <c r="C375" s="42" t="s">
        <v>84</v>
      </c>
      <c r="D375" s="42" t="s">
        <v>86</v>
      </c>
      <c r="E375" s="42" t="s">
        <v>201</v>
      </c>
      <c r="F375" s="42" t="s">
        <v>202</v>
      </c>
      <c r="G375" s="42" t="s">
        <v>82</v>
      </c>
      <c r="H375" s="42" t="s">
        <v>84</v>
      </c>
      <c r="I375" s="42" t="s">
        <v>86</v>
      </c>
      <c r="J375" s="42" t="s">
        <v>201</v>
      </c>
      <c r="K375" s="42" t="s">
        <v>202</v>
      </c>
      <c r="L375" s="42" t="s">
        <v>102</v>
      </c>
      <c r="M375" s="42" t="s">
        <v>2155</v>
      </c>
      <c r="N375" s="42" t="s">
        <v>2156</v>
      </c>
      <c r="O375" s="42" t="s">
        <v>2157</v>
      </c>
      <c r="P375" s="42" t="s">
        <v>2158</v>
      </c>
      <c r="Q375" s="43">
        <v>6000000</v>
      </c>
      <c r="R375" s="42" t="s">
        <v>394</v>
      </c>
      <c r="S375" s="42" t="s">
        <v>1387</v>
      </c>
      <c r="T375" s="42" t="s">
        <v>471</v>
      </c>
      <c r="U375" s="42" t="s">
        <v>109</v>
      </c>
      <c r="V375" s="46" t="str">
        <f t="shared" si="33"/>
        <v>16</v>
      </c>
      <c r="W375" s="46" t="str">
        <f t="shared" si="1"/>
        <v>5</v>
      </c>
      <c r="X375" s="46" t="str">
        <f t="shared" si="2"/>
        <v>568401084165</v>
      </c>
      <c r="Y375" s="48">
        <f t="shared" si="3"/>
        <v>6000000</v>
      </c>
      <c r="Z375" s="46" t="str">
        <f t="shared" si="4"/>
        <v>AC/018P-0350189</v>
      </c>
      <c r="AA375" s="46"/>
      <c r="AB375" s="40"/>
    </row>
    <row r="376" spans="1:28" ht="12.75" customHeight="1">
      <c r="A376" s="41">
        <v>368</v>
      </c>
      <c r="B376" s="42" t="s">
        <v>82</v>
      </c>
      <c r="C376" s="42" t="s">
        <v>84</v>
      </c>
      <c r="D376" s="42" t="s">
        <v>86</v>
      </c>
      <c r="E376" s="42" t="s">
        <v>201</v>
      </c>
      <c r="F376" s="42" t="s">
        <v>202</v>
      </c>
      <c r="G376" s="42" t="s">
        <v>82</v>
      </c>
      <c r="H376" s="42" t="s">
        <v>84</v>
      </c>
      <c r="I376" s="42" t="s">
        <v>86</v>
      </c>
      <c r="J376" s="42" t="s">
        <v>201</v>
      </c>
      <c r="K376" s="42" t="s">
        <v>202</v>
      </c>
      <c r="L376" s="42" t="s">
        <v>102</v>
      </c>
      <c r="M376" s="42" t="s">
        <v>2159</v>
      </c>
      <c r="N376" s="42" t="s">
        <v>2160</v>
      </c>
      <c r="O376" s="42" t="s">
        <v>2161</v>
      </c>
      <c r="P376" s="42" t="s">
        <v>201</v>
      </c>
      <c r="Q376" s="43">
        <v>210500</v>
      </c>
      <c r="R376" s="42" t="s">
        <v>359</v>
      </c>
      <c r="S376" s="42" t="s">
        <v>1396</v>
      </c>
      <c r="T376" s="42" t="s">
        <v>359</v>
      </c>
      <c r="U376" s="42" t="s">
        <v>109</v>
      </c>
      <c r="V376" s="46" t="str">
        <f t="shared" si="33"/>
        <v>17</v>
      </c>
      <c r="W376" s="46" t="str">
        <f t="shared" si="1"/>
        <v>5</v>
      </c>
      <c r="X376" s="46" t="str">
        <f t="shared" si="2"/>
        <v>05701800038686175</v>
      </c>
      <c r="Y376" s="48">
        <f t="shared" si="3"/>
        <v>210500</v>
      </c>
      <c r="Z376" s="46" t="str">
        <f t="shared" si="4"/>
        <v>AC/018P-0350190</v>
      </c>
      <c r="AA376" s="46"/>
      <c r="AB376" s="40"/>
    </row>
    <row r="377" spans="1:28" ht="12.75" customHeight="1">
      <c r="A377" s="41">
        <v>369</v>
      </c>
      <c r="B377" s="42" t="s">
        <v>82</v>
      </c>
      <c r="C377" s="42" t="s">
        <v>84</v>
      </c>
      <c r="D377" s="42" t="s">
        <v>86</v>
      </c>
      <c r="E377" s="42" t="s">
        <v>201</v>
      </c>
      <c r="F377" s="42" t="s">
        <v>202</v>
      </c>
      <c r="G377" s="42" t="s">
        <v>82</v>
      </c>
      <c r="H377" s="42" t="s">
        <v>84</v>
      </c>
      <c r="I377" s="42" t="s">
        <v>86</v>
      </c>
      <c r="J377" s="42" t="s">
        <v>201</v>
      </c>
      <c r="K377" s="42" t="s">
        <v>202</v>
      </c>
      <c r="L377" s="42" t="s">
        <v>102</v>
      </c>
      <c r="M377" s="42" t="s">
        <v>2162</v>
      </c>
      <c r="N377" s="42" t="s">
        <v>2163</v>
      </c>
      <c r="O377" s="42" t="s">
        <v>2164</v>
      </c>
      <c r="P377" s="42" t="s">
        <v>2165</v>
      </c>
      <c r="Q377" s="43">
        <v>1499925</v>
      </c>
      <c r="R377" s="42" t="s">
        <v>574</v>
      </c>
      <c r="S377" s="42" t="s">
        <v>1412</v>
      </c>
      <c r="T377" s="42" t="s">
        <v>704</v>
      </c>
      <c r="U377" s="42" t="s">
        <v>109</v>
      </c>
      <c r="V377" s="46" t="str">
        <f t="shared" si="33"/>
        <v>18</v>
      </c>
      <c r="W377" s="46" t="str">
        <f t="shared" si="1"/>
        <v>5</v>
      </c>
      <c r="X377" s="46" t="str">
        <f t="shared" si="2"/>
        <v>568686513185</v>
      </c>
      <c r="Y377" s="48">
        <f t="shared" si="3"/>
        <v>1499925</v>
      </c>
      <c r="Z377" s="46" t="str">
        <f t="shared" si="4"/>
        <v>AC/018P-0350191</v>
      </c>
      <c r="AA377" s="46"/>
      <c r="AB377" s="40"/>
    </row>
    <row r="378" spans="1:28" ht="12.75" customHeight="1">
      <c r="A378" s="41">
        <v>370</v>
      </c>
      <c r="B378" s="42" t="s">
        <v>82</v>
      </c>
      <c r="C378" s="42" t="s">
        <v>84</v>
      </c>
      <c r="D378" s="42" t="s">
        <v>86</v>
      </c>
      <c r="E378" s="42" t="s">
        <v>201</v>
      </c>
      <c r="F378" s="42" t="s">
        <v>202</v>
      </c>
      <c r="G378" s="42" t="s">
        <v>82</v>
      </c>
      <c r="H378" s="42" t="s">
        <v>84</v>
      </c>
      <c r="I378" s="42" t="s">
        <v>86</v>
      </c>
      <c r="J378" s="42" t="s">
        <v>201</v>
      </c>
      <c r="K378" s="42" t="s">
        <v>202</v>
      </c>
      <c r="L378" s="42" t="s">
        <v>102</v>
      </c>
      <c r="M378" s="42" t="s">
        <v>2170</v>
      </c>
      <c r="N378" s="42" t="s">
        <v>2172</v>
      </c>
      <c r="O378" s="42" t="s">
        <v>2173</v>
      </c>
      <c r="P378" s="42" t="s">
        <v>2174</v>
      </c>
      <c r="Q378" s="43">
        <v>6011320</v>
      </c>
      <c r="R378" s="42" t="s">
        <v>366</v>
      </c>
      <c r="S378" s="42" t="s">
        <v>1001</v>
      </c>
      <c r="T378" s="42" t="s">
        <v>135</v>
      </c>
      <c r="U378" s="42" t="s">
        <v>109</v>
      </c>
      <c r="V378" s="46" t="str">
        <f t="shared" si="33"/>
        <v>19</v>
      </c>
      <c r="W378" s="46" t="str">
        <f t="shared" si="1"/>
        <v>5</v>
      </c>
      <c r="X378" s="46" t="str">
        <f t="shared" si="2"/>
        <v>568397327195</v>
      </c>
      <c r="Y378" s="48">
        <f t="shared" si="3"/>
        <v>6011320</v>
      </c>
      <c r="Z378" s="46" t="str">
        <f t="shared" si="4"/>
        <v>AC/018P-0350192</v>
      </c>
      <c r="AA378" s="50" t="str">
        <f>VLOOKUP(X378,TDTP!$AH$5:$AN$1422,7,0)</f>
        <v>01663 171 026</v>
      </c>
      <c r="AB378" s="40" t="str">
        <f t="shared" ref="AB378:AB380" si="34">CONCATENATE("BVNT da nhan duoc ",Y378,"d tien phi bao hiem cua QK. Cam on QK da tin tuong va dong hanh cung BVNT trong suot thoi gian qua.")</f>
        <v>BVNT da nhan duoc 6011320d tien phi bao hiem cua QK. Cam on QK da tin tuong va dong hanh cung BVNT trong suot thoi gian qua.</v>
      </c>
    </row>
    <row r="379" spans="1:28" ht="12.75" customHeight="1">
      <c r="A379" s="41">
        <v>371</v>
      </c>
      <c r="B379" s="42" t="s">
        <v>82</v>
      </c>
      <c r="C379" s="42" t="s">
        <v>84</v>
      </c>
      <c r="D379" s="42" t="s">
        <v>86</v>
      </c>
      <c r="E379" s="42" t="s">
        <v>201</v>
      </c>
      <c r="F379" s="42" t="s">
        <v>202</v>
      </c>
      <c r="G379" s="42" t="s">
        <v>82</v>
      </c>
      <c r="H379" s="42" t="s">
        <v>84</v>
      </c>
      <c r="I379" s="42" t="s">
        <v>86</v>
      </c>
      <c r="J379" s="42" t="s">
        <v>201</v>
      </c>
      <c r="K379" s="42" t="s">
        <v>202</v>
      </c>
      <c r="L379" s="42" t="s">
        <v>102</v>
      </c>
      <c r="M379" s="42" t="s">
        <v>2175</v>
      </c>
      <c r="N379" s="42" t="s">
        <v>2176</v>
      </c>
      <c r="O379" s="42" t="s">
        <v>2177</v>
      </c>
      <c r="P379" s="42" t="s">
        <v>2178</v>
      </c>
      <c r="Q379" s="43">
        <v>528956</v>
      </c>
      <c r="R379" s="42" t="s">
        <v>366</v>
      </c>
      <c r="S379" s="42" t="s">
        <v>1074</v>
      </c>
      <c r="T379" s="42" t="s">
        <v>263</v>
      </c>
      <c r="U379" s="42" t="s">
        <v>109</v>
      </c>
      <c r="V379" s="46" t="str">
        <f t="shared" si="33"/>
        <v>19</v>
      </c>
      <c r="W379" s="46" t="str">
        <f t="shared" si="1"/>
        <v>5</v>
      </c>
      <c r="X379" s="46" t="str">
        <f t="shared" si="2"/>
        <v>568667698195</v>
      </c>
      <c r="Y379" s="48">
        <f t="shared" si="3"/>
        <v>528956</v>
      </c>
      <c r="Z379" s="46" t="str">
        <f t="shared" si="4"/>
        <v>AC/018P-0350194</v>
      </c>
      <c r="AA379" s="50" t="str">
        <f>VLOOKUP(X379,TDTP!$AH$5:$AN$1422,7,0)</f>
        <v>0936017884</v>
      </c>
      <c r="AB379" s="40" t="str">
        <f t="shared" si="34"/>
        <v>BVNT da nhan duoc 528956d tien phi bao hiem cua QK. Cam on QK da tin tuong va dong hanh cung BVNT trong suot thoi gian qua.</v>
      </c>
    </row>
    <row r="380" spans="1:28" ht="12.75" customHeight="1">
      <c r="A380" s="41">
        <v>372</v>
      </c>
      <c r="B380" s="42" t="s">
        <v>82</v>
      </c>
      <c r="C380" s="42" t="s">
        <v>84</v>
      </c>
      <c r="D380" s="42" t="s">
        <v>86</v>
      </c>
      <c r="E380" s="42" t="s">
        <v>201</v>
      </c>
      <c r="F380" s="42" t="s">
        <v>202</v>
      </c>
      <c r="G380" s="42" t="s">
        <v>82</v>
      </c>
      <c r="H380" s="42" t="s">
        <v>84</v>
      </c>
      <c r="I380" s="42" t="s">
        <v>86</v>
      </c>
      <c r="J380" s="42" t="s">
        <v>201</v>
      </c>
      <c r="K380" s="42" t="s">
        <v>202</v>
      </c>
      <c r="L380" s="42" t="s">
        <v>102</v>
      </c>
      <c r="M380" s="42" t="s">
        <v>2181</v>
      </c>
      <c r="N380" s="42" t="s">
        <v>2182</v>
      </c>
      <c r="O380" s="42" t="s">
        <v>2183</v>
      </c>
      <c r="P380" s="42" t="s">
        <v>2184</v>
      </c>
      <c r="Q380" s="43">
        <v>548653</v>
      </c>
      <c r="R380" s="42" t="s">
        <v>366</v>
      </c>
      <c r="S380" s="42" t="s">
        <v>1074</v>
      </c>
      <c r="T380" s="42" t="s">
        <v>263</v>
      </c>
      <c r="U380" s="42" t="s">
        <v>109</v>
      </c>
      <c r="V380" s="46" t="str">
        <f t="shared" si="33"/>
        <v>19</v>
      </c>
      <c r="W380" s="46" t="str">
        <f t="shared" si="1"/>
        <v>5</v>
      </c>
      <c r="X380" s="46" t="str">
        <f t="shared" si="2"/>
        <v>568669800195</v>
      </c>
      <c r="Y380" s="48">
        <f t="shared" si="3"/>
        <v>548653</v>
      </c>
      <c r="Z380" s="46" t="str">
        <f t="shared" si="4"/>
        <v>AC/018P-0350195</v>
      </c>
      <c r="AA380" s="50" t="str">
        <f>VLOOKUP(X380,TDTP!$AH$5:$AN$1422,7,0)</f>
        <v>0984585175</v>
      </c>
      <c r="AB380" s="40" t="str">
        <f t="shared" si="34"/>
        <v>BVNT da nhan duoc 548653d tien phi bao hiem cua QK. Cam on QK da tin tuong va dong hanh cung BVNT trong suot thoi gian qua.</v>
      </c>
    </row>
    <row r="381" spans="1:28" ht="12.75" customHeight="1">
      <c r="A381" s="41">
        <v>373</v>
      </c>
      <c r="B381" s="42" t="s">
        <v>82</v>
      </c>
      <c r="C381" s="42" t="s">
        <v>84</v>
      </c>
      <c r="D381" s="42" t="s">
        <v>86</v>
      </c>
      <c r="E381" s="42" t="s">
        <v>201</v>
      </c>
      <c r="F381" s="42" t="s">
        <v>202</v>
      </c>
      <c r="G381" s="42" t="s">
        <v>82</v>
      </c>
      <c r="H381" s="42" t="s">
        <v>84</v>
      </c>
      <c r="I381" s="42" t="s">
        <v>86</v>
      </c>
      <c r="J381" s="42" t="s">
        <v>201</v>
      </c>
      <c r="K381" s="42" t="s">
        <v>202</v>
      </c>
      <c r="L381" s="42" t="s">
        <v>102</v>
      </c>
      <c r="M381" s="42" t="s">
        <v>2185</v>
      </c>
      <c r="N381" s="42" t="s">
        <v>2186</v>
      </c>
      <c r="O381" s="42" t="s">
        <v>2187</v>
      </c>
      <c r="P381" s="42" t="s">
        <v>2188</v>
      </c>
      <c r="Q381" s="43">
        <v>3000000</v>
      </c>
      <c r="R381" s="42" t="s">
        <v>245</v>
      </c>
      <c r="S381" s="42" t="s">
        <v>2017</v>
      </c>
      <c r="T381" s="42" t="s">
        <v>153</v>
      </c>
      <c r="U381" s="42" t="s">
        <v>109</v>
      </c>
      <c r="V381" s="46" t="str">
        <f t="shared" si="33"/>
        <v>20</v>
      </c>
      <c r="W381" s="46" t="str">
        <f t="shared" si="1"/>
        <v>5</v>
      </c>
      <c r="X381" s="46" t="str">
        <f t="shared" si="2"/>
        <v>568240108205</v>
      </c>
      <c r="Y381" s="48">
        <f t="shared" si="3"/>
        <v>3000000</v>
      </c>
      <c r="Z381" s="46" t="str">
        <f t="shared" si="4"/>
        <v>AC/018P-0350196</v>
      </c>
      <c r="AA381" s="46"/>
      <c r="AB381" s="40"/>
    </row>
    <row r="382" spans="1:28" ht="12.75" customHeight="1">
      <c r="A382" s="41">
        <v>374</v>
      </c>
      <c r="B382" s="42" t="s">
        <v>82</v>
      </c>
      <c r="C382" s="42" t="s">
        <v>84</v>
      </c>
      <c r="D382" s="42" t="s">
        <v>86</v>
      </c>
      <c r="E382" s="42" t="s">
        <v>201</v>
      </c>
      <c r="F382" s="42" t="s">
        <v>202</v>
      </c>
      <c r="G382" s="42" t="s">
        <v>82</v>
      </c>
      <c r="H382" s="42" t="s">
        <v>84</v>
      </c>
      <c r="I382" s="42" t="s">
        <v>86</v>
      </c>
      <c r="J382" s="42" t="s">
        <v>201</v>
      </c>
      <c r="K382" s="42" t="s">
        <v>202</v>
      </c>
      <c r="L382" s="42" t="s">
        <v>102</v>
      </c>
      <c r="M382" s="42" t="s">
        <v>2189</v>
      </c>
      <c r="N382" s="42" t="s">
        <v>2190</v>
      </c>
      <c r="O382" s="42" t="s">
        <v>2191</v>
      </c>
      <c r="P382" s="42" t="s">
        <v>2192</v>
      </c>
      <c r="Q382" s="43">
        <v>5000000</v>
      </c>
      <c r="R382" s="42" t="s">
        <v>245</v>
      </c>
      <c r="S382" s="42" t="s">
        <v>2017</v>
      </c>
      <c r="T382" s="42" t="s">
        <v>704</v>
      </c>
      <c r="U382" s="42" t="s">
        <v>109</v>
      </c>
      <c r="V382" s="46" t="str">
        <f t="shared" si="33"/>
        <v>20</v>
      </c>
      <c r="W382" s="46" t="str">
        <f t="shared" si="1"/>
        <v>5</v>
      </c>
      <c r="X382" s="46" t="str">
        <f t="shared" si="2"/>
        <v>568240126205</v>
      </c>
      <c r="Y382" s="48">
        <f t="shared" si="3"/>
        <v>5000000</v>
      </c>
      <c r="Z382" s="46" t="str">
        <f t="shared" si="4"/>
        <v>AC/018P-0350197</v>
      </c>
      <c r="AA382" s="50" t="str">
        <f>VLOOKUP(X382,TDTP!$AH$5:$AN$1422,7,0)</f>
        <v>01695945933</v>
      </c>
      <c r="AB382" s="40" t="str">
        <f t="shared" ref="AB382:AB383" si="35">CONCATENATE("BVNT da nhan duoc ",Y382,"d tien phi bao hiem cua QK. Cam on QK da tin tuong va dong hanh cung BVNT trong suot thoi gian qua.")</f>
        <v>BVNT da nhan duoc 5000000d tien phi bao hiem cua QK. Cam on QK da tin tuong va dong hanh cung BVNT trong suot thoi gian qua.</v>
      </c>
    </row>
    <row r="383" spans="1:28" ht="12.75" customHeight="1">
      <c r="A383" s="41">
        <v>375</v>
      </c>
      <c r="B383" s="42" t="s">
        <v>82</v>
      </c>
      <c r="C383" s="42" t="s">
        <v>84</v>
      </c>
      <c r="D383" s="42" t="s">
        <v>86</v>
      </c>
      <c r="E383" s="42" t="s">
        <v>201</v>
      </c>
      <c r="F383" s="42" t="s">
        <v>202</v>
      </c>
      <c r="G383" s="42" t="s">
        <v>82</v>
      </c>
      <c r="H383" s="42" t="s">
        <v>84</v>
      </c>
      <c r="I383" s="42" t="s">
        <v>86</v>
      </c>
      <c r="J383" s="42" t="s">
        <v>201</v>
      </c>
      <c r="K383" s="42" t="s">
        <v>202</v>
      </c>
      <c r="L383" s="42" t="s">
        <v>102</v>
      </c>
      <c r="M383" s="42" t="s">
        <v>2195</v>
      </c>
      <c r="N383" s="42" t="s">
        <v>2196</v>
      </c>
      <c r="O383" s="42" t="s">
        <v>2197</v>
      </c>
      <c r="P383" s="42" t="s">
        <v>2198</v>
      </c>
      <c r="Q383" s="43">
        <v>3000000</v>
      </c>
      <c r="R383" s="42" t="s">
        <v>245</v>
      </c>
      <c r="S383" s="42" t="s">
        <v>2017</v>
      </c>
      <c r="T383" s="42" t="s">
        <v>153</v>
      </c>
      <c r="U383" s="42" t="s">
        <v>109</v>
      </c>
      <c r="V383" s="46" t="str">
        <f t="shared" si="33"/>
        <v>20</v>
      </c>
      <c r="W383" s="46" t="str">
        <f t="shared" si="1"/>
        <v>5</v>
      </c>
      <c r="X383" s="46" t="str">
        <f t="shared" si="2"/>
        <v>568240141205</v>
      </c>
      <c r="Y383" s="48">
        <f t="shared" si="3"/>
        <v>3000000</v>
      </c>
      <c r="Z383" s="46" t="str">
        <f t="shared" si="4"/>
        <v>AC/018P-0350198</v>
      </c>
      <c r="AA383" s="50" t="str">
        <f>VLOOKUP(X383,TDTP!$AH$5:$AN$1422,7,0)</f>
        <v>0356007721</v>
      </c>
      <c r="AB383" s="40" t="str">
        <f t="shared" si="35"/>
        <v>BVNT da nhan duoc 3000000d tien phi bao hiem cua QK. Cam on QK da tin tuong va dong hanh cung BVNT trong suot thoi gian qua.</v>
      </c>
    </row>
    <row r="384" spans="1:28" ht="12.75" customHeight="1">
      <c r="A384" s="41">
        <v>376</v>
      </c>
      <c r="B384" s="42" t="s">
        <v>82</v>
      </c>
      <c r="C384" s="42" t="s">
        <v>84</v>
      </c>
      <c r="D384" s="42" t="s">
        <v>86</v>
      </c>
      <c r="E384" s="42" t="s">
        <v>201</v>
      </c>
      <c r="F384" s="42" t="s">
        <v>202</v>
      </c>
      <c r="G384" s="42" t="s">
        <v>82</v>
      </c>
      <c r="H384" s="42" t="s">
        <v>84</v>
      </c>
      <c r="I384" s="42" t="s">
        <v>86</v>
      </c>
      <c r="J384" s="42" t="s">
        <v>201</v>
      </c>
      <c r="K384" s="42" t="s">
        <v>202</v>
      </c>
      <c r="L384" s="42" t="s">
        <v>102</v>
      </c>
      <c r="M384" s="42" t="s">
        <v>2200</v>
      </c>
      <c r="N384" s="42" t="s">
        <v>2201</v>
      </c>
      <c r="O384" s="42" t="s">
        <v>2202</v>
      </c>
      <c r="P384" s="42" t="s">
        <v>2203</v>
      </c>
      <c r="Q384" s="43">
        <v>1522509</v>
      </c>
      <c r="R384" s="42" t="s">
        <v>245</v>
      </c>
      <c r="S384" s="42" t="s">
        <v>1472</v>
      </c>
      <c r="T384" s="42" t="s">
        <v>471</v>
      </c>
      <c r="U384" s="42" t="s">
        <v>109</v>
      </c>
      <c r="V384" s="46" t="str">
        <f t="shared" si="33"/>
        <v>20</v>
      </c>
      <c r="W384" s="46" t="str">
        <f t="shared" si="1"/>
        <v>5</v>
      </c>
      <c r="X384" s="46" t="str">
        <f t="shared" si="2"/>
        <v>568448260205</v>
      </c>
      <c r="Y384" s="48">
        <f t="shared" si="3"/>
        <v>1522509</v>
      </c>
      <c r="Z384" s="46" t="str">
        <f t="shared" si="4"/>
        <v>AC/018P-0350200</v>
      </c>
      <c r="AA384" s="46"/>
      <c r="AB384" s="40"/>
    </row>
    <row r="385" spans="1:28" ht="12.75" customHeight="1">
      <c r="A385" s="41">
        <v>377</v>
      </c>
      <c r="B385" s="42" t="s">
        <v>82</v>
      </c>
      <c r="C385" s="42" t="s">
        <v>84</v>
      </c>
      <c r="D385" s="42" t="s">
        <v>86</v>
      </c>
      <c r="E385" s="42" t="s">
        <v>201</v>
      </c>
      <c r="F385" s="42" t="s">
        <v>202</v>
      </c>
      <c r="G385" s="42" t="s">
        <v>82</v>
      </c>
      <c r="H385" s="42" t="s">
        <v>84</v>
      </c>
      <c r="I385" s="42" t="s">
        <v>86</v>
      </c>
      <c r="J385" s="42" t="s">
        <v>201</v>
      </c>
      <c r="K385" s="42" t="s">
        <v>202</v>
      </c>
      <c r="L385" s="42" t="s">
        <v>102</v>
      </c>
      <c r="M385" s="42" t="s">
        <v>2204</v>
      </c>
      <c r="N385" s="42" t="s">
        <v>2205</v>
      </c>
      <c r="O385" s="42" t="s">
        <v>2206</v>
      </c>
      <c r="P385" s="42" t="s">
        <v>2207</v>
      </c>
      <c r="Q385" s="43">
        <v>768696</v>
      </c>
      <c r="R385" s="42" t="s">
        <v>245</v>
      </c>
      <c r="S385" s="42" t="s">
        <v>1472</v>
      </c>
      <c r="T385" s="42" t="s">
        <v>163</v>
      </c>
      <c r="U385" s="42" t="s">
        <v>109</v>
      </c>
      <c r="V385" s="46" t="str">
        <f t="shared" si="33"/>
        <v>20</v>
      </c>
      <c r="W385" s="46" t="str">
        <f t="shared" si="1"/>
        <v>5</v>
      </c>
      <c r="X385" s="46" t="str">
        <f t="shared" si="2"/>
        <v>568448971205</v>
      </c>
      <c r="Y385" s="48">
        <f t="shared" si="3"/>
        <v>768696</v>
      </c>
      <c r="Z385" s="46" t="str">
        <f t="shared" si="4"/>
        <v>AC/018P-0350201</v>
      </c>
      <c r="AA385" s="50" t="str">
        <f>VLOOKUP(X385,TDTP!$AH$5:$AN$1422,7,0)</f>
        <v>0983500488</v>
      </c>
      <c r="AB385" s="40" t="str">
        <f>CONCATENATE("BVNT da nhan duoc ",Y385,"d tien phi bao hiem cua QK. Cam on QK da tin tuong va dong hanh cung BVNT trong suot thoi gian qua.")</f>
        <v>BVNT da nhan duoc 768696d tien phi bao hiem cua QK. Cam on QK da tin tuong va dong hanh cung BVNT trong suot thoi gian qua.</v>
      </c>
    </row>
    <row r="386" spans="1:28" ht="12.75" customHeight="1">
      <c r="A386" s="41">
        <v>378</v>
      </c>
      <c r="B386" s="42" t="s">
        <v>82</v>
      </c>
      <c r="C386" s="42" t="s">
        <v>84</v>
      </c>
      <c r="D386" s="42" t="s">
        <v>86</v>
      </c>
      <c r="E386" s="42" t="s">
        <v>201</v>
      </c>
      <c r="F386" s="42" t="s">
        <v>202</v>
      </c>
      <c r="G386" s="42" t="s">
        <v>82</v>
      </c>
      <c r="H386" s="42" t="s">
        <v>84</v>
      </c>
      <c r="I386" s="42" t="s">
        <v>86</v>
      </c>
      <c r="J386" s="42" t="s">
        <v>201</v>
      </c>
      <c r="K386" s="42" t="s">
        <v>202</v>
      </c>
      <c r="L386" s="42" t="s">
        <v>102</v>
      </c>
      <c r="M386" s="42" t="s">
        <v>2209</v>
      </c>
      <c r="N386" s="42" t="s">
        <v>2210</v>
      </c>
      <c r="O386" s="42" t="s">
        <v>2211</v>
      </c>
      <c r="P386" s="42" t="s">
        <v>2203</v>
      </c>
      <c r="Q386" s="43">
        <v>1522509</v>
      </c>
      <c r="R386" s="42" t="s">
        <v>245</v>
      </c>
      <c r="S386" s="42" t="s">
        <v>1472</v>
      </c>
      <c r="T386" s="42" t="s">
        <v>471</v>
      </c>
      <c r="U386" s="42" t="s">
        <v>109</v>
      </c>
      <c r="V386" s="46" t="str">
        <f t="shared" si="33"/>
        <v>20</v>
      </c>
      <c r="W386" s="46" t="str">
        <f t="shared" si="1"/>
        <v>5</v>
      </c>
      <c r="X386" s="46" t="str">
        <f t="shared" si="2"/>
        <v>568449051205</v>
      </c>
      <c r="Y386" s="48">
        <f t="shared" si="3"/>
        <v>1522509</v>
      </c>
      <c r="Z386" s="46" t="str">
        <f t="shared" si="4"/>
        <v>AC/018P-0350202</v>
      </c>
      <c r="AA386" s="46"/>
      <c r="AB386" s="40"/>
    </row>
    <row r="387" spans="1:28" ht="12.75" customHeight="1">
      <c r="A387" s="41">
        <v>379</v>
      </c>
      <c r="B387" s="42" t="s">
        <v>82</v>
      </c>
      <c r="C387" s="42" t="s">
        <v>84</v>
      </c>
      <c r="D387" s="42" t="s">
        <v>86</v>
      </c>
      <c r="E387" s="42" t="s">
        <v>201</v>
      </c>
      <c r="F387" s="42" t="s">
        <v>202</v>
      </c>
      <c r="G387" s="42" t="s">
        <v>82</v>
      </c>
      <c r="H387" s="42" t="s">
        <v>84</v>
      </c>
      <c r="I387" s="42" t="s">
        <v>86</v>
      </c>
      <c r="J387" s="42" t="s">
        <v>201</v>
      </c>
      <c r="K387" s="42" t="s">
        <v>202</v>
      </c>
      <c r="L387" s="42" t="s">
        <v>102</v>
      </c>
      <c r="M387" s="42" t="s">
        <v>2212</v>
      </c>
      <c r="N387" s="42" t="s">
        <v>2213</v>
      </c>
      <c r="O387" s="42" t="s">
        <v>2214</v>
      </c>
      <c r="P387" s="42" t="s">
        <v>2207</v>
      </c>
      <c r="Q387" s="43">
        <v>762131</v>
      </c>
      <c r="R387" s="42" t="s">
        <v>245</v>
      </c>
      <c r="S387" s="42" t="s">
        <v>1472</v>
      </c>
      <c r="T387" s="42" t="s">
        <v>163</v>
      </c>
      <c r="U387" s="42" t="s">
        <v>109</v>
      </c>
      <c r="V387" s="46" t="str">
        <f t="shared" si="33"/>
        <v>20</v>
      </c>
      <c r="W387" s="46" t="str">
        <f t="shared" si="1"/>
        <v>5</v>
      </c>
      <c r="X387" s="46" t="str">
        <f t="shared" si="2"/>
        <v>568450793205</v>
      </c>
      <c r="Y387" s="48">
        <f t="shared" si="3"/>
        <v>762131</v>
      </c>
      <c r="Z387" s="46" t="str">
        <f t="shared" si="4"/>
        <v>AC/018P-0350203</v>
      </c>
      <c r="AA387" s="50" t="str">
        <f>VLOOKUP(X387,TDTP!$AH$5:$AN$1422,7,0)</f>
        <v>0983500488</v>
      </c>
      <c r="AB387" s="40" t="str">
        <f t="shared" ref="AB387:AB392" si="36">CONCATENATE("BVNT da nhan duoc ",Y387,"d tien phi bao hiem cua QK. Cam on QK da tin tuong va dong hanh cung BVNT trong suot thoi gian qua.")</f>
        <v>BVNT da nhan duoc 762131d tien phi bao hiem cua QK. Cam on QK da tin tuong va dong hanh cung BVNT trong suot thoi gian qua.</v>
      </c>
    </row>
    <row r="388" spans="1:28" ht="12.75" customHeight="1">
      <c r="A388" s="41">
        <v>380</v>
      </c>
      <c r="B388" s="42" t="s">
        <v>82</v>
      </c>
      <c r="C388" s="42" t="s">
        <v>84</v>
      </c>
      <c r="D388" s="42" t="s">
        <v>86</v>
      </c>
      <c r="E388" s="42" t="s">
        <v>201</v>
      </c>
      <c r="F388" s="42" t="s">
        <v>202</v>
      </c>
      <c r="G388" s="42" t="s">
        <v>82</v>
      </c>
      <c r="H388" s="42" t="s">
        <v>84</v>
      </c>
      <c r="I388" s="42" t="s">
        <v>86</v>
      </c>
      <c r="J388" s="42" t="s">
        <v>201</v>
      </c>
      <c r="K388" s="42" t="s">
        <v>202</v>
      </c>
      <c r="L388" s="42" t="s">
        <v>102</v>
      </c>
      <c r="M388" s="42" t="s">
        <v>2217</v>
      </c>
      <c r="N388" s="42" t="s">
        <v>2218</v>
      </c>
      <c r="O388" s="42" t="s">
        <v>2219</v>
      </c>
      <c r="P388" s="42" t="s">
        <v>2220</v>
      </c>
      <c r="Q388" s="43">
        <v>510995</v>
      </c>
      <c r="R388" s="42" t="s">
        <v>245</v>
      </c>
      <c r="S388" s="42" t="s">
        <v>134</v>
      </c>
      <c r="T388" s="42" t="s">
        <v>263</v>
      </c>
      <c r="U388" s="42" t="s">
        <v>109</v>
      </c>
      <c r="V388" s="46" t="str">
        <f t="shared" si="33"/>
        <v>20</v>
      </c>
      <c r="W388" s="46" t="str">
        <f t="shared" si="1"/>
        <v>5</v>
      </c>
      <c r="X388" s="46" t="str">
        <f t="shared" si="2"/>
        <v>568667780205</v>
      </c>
      <c r="Y388" s="48">
        <f t="shared" si="3"/>
        <v>510995</v>
      </c>
      <c r="Z388" s="46" t="str">
        <f t="shared" si="4"/>
        <v>AC/018P-0350204</v>
      </c>
      <c r="AA388" s="50" t="str">
        <f>VLOOKUP(X388,TDTP!$AH$5:$AN$1422,7,0)</f>
        <v>0916123866</v>
      </c>
      <c r="AB388" s="40" t="str">
        <f t="shared" si="36"/>
        <v>BVNT da nhan duoc 510995d tien phi bao hiem cua QK. Cam on QK da tin tuong va dong hanh cung BVNT trong suot thoi gian qua.</v>
      </c>
    </row>
    <row r="389" spans="1:28" ht="12.75" customHeight="1">
      <c r="A389" s="41">
        <v>381</v>
      </c>
      <c r="B389" s="42" t="s">
        <v>82</v>
      </c>
      <c r="C389" s="42" t="s">
        <v>84</v>
      </c>
      <c r="D389" s="42" t="s">
        <v>86</v>
      </c>
      <c r="E389" s="42" t="s">
        <v>201</v>
      </c>
      <c r="F389" s="42" t="s">
        <v>202</v>
      </c>
      <c r="G389" s="42" t="s">
        <v>82</v>
      </c>
      <c r="H389" s="42" t="s">
        <v>84</v>
      </c>
      <c r="I389" s="42" t="s">
        <v>86</v>
      </c>
      <c r="J389" s="42" t="s">
        <v>201</v>
      </c>
      <c r="K389" s="42" t="s">
        <v>202</v>
      </c>
      <c r="L389" s="42" t="s">
        <v>102</v>
      </c>
      <c r="M389" s="42" t="s">
        <v>2221</v>
      </c>
      <c r="N389" s="42" t="s">
        <v>2222</v>
      </c>
      <c r="O389" s="42" t="s">
        <v>2223</v>
      </c>
      <c r="P389" s="42" t="s">
        <v>2224</v>
      </c>
      <c r="Q389" s="43">
        <v>503200</v>
      </c>
      <c r="R389" s="42" t="s">
        <v>245</v>
      </c>
      <c r="S389" s="42" t="s">
        <v>134</v>
      </c>
      <c r="T389" s="42" t="s">
        <v>263</v>
      </c>
      <c r="U389" s="42" t="s">
        <v>109</v>
      </c>
      <c r="V389" s="46" t="str">
        <f t="shared" si="33"/>
        <v>20</v>
      </c>
      <c r="W389" s="46" t="str">
        <f t="shared" si="1"/>
        <v>5</v>
      </c>
      <c r="X389" s="46" t="str">
        <f t="shared" si="2"/>
        <v>568988914205</v>
      </c>
      <c r="Y389" s="48">
        <f t="shared" si="3"/>
        <v>503200</v>
      </c>
      <c r="Z389" s="46" t="str">
        <f t="shared" si="4"/>
        <v>AC/018P-0350205</v>
      </c>
      <c r="AA389" s="50" t="str">
        <f>VLOOKUP(X389,TDTP!$AH$5:$AN$1422,7,0)</f>
        <v>03735957670393007763</v>
      </c>
      <c r="AB389" s="40" t="str">
        <f t="shared" si="36"/>
        <v>BVNT da nhan duoc 503200d tien phi bao hiem cua QK. Cam on QK da tin tuong va dong hanh cung BVNT trong suot thoi gian qua.</v>
      </c>
    </row>
    <row r="390" spans="1:28" ht="12.75" customHeight="1">
      <c r="A390" s="41">
        <v>382</v>
      </c>
      <c r="B390" s="42" t="s">
        <v>82</v>
      </c>
      <c r="C390" s="42" t="s">
        <v>84</v>
      </c>
      <c r="D390" s="42" t="s">
        <v>86</v>
      </c>
      <c r="E390" s="42" t="s">
        <v>201</v>
      </c>
      <c r="F390" s="42" t="s">
        <v>202</v>
      </c>
      <c r="G390" s="42" t="s">
        <v>82</v>
      </c>
      <c r="H390" s="42" t="s">
        <v>84</v>
      </c>
      <c r="I390" s="42" t="s">
        <v>86</v>
      </c>
      <c r="J390" s="42" t="s">
        <v>201</v>
      </c>
      <c r="K390" s="42" t="s">
        <v>202</v>
      </c>
      <c r="L390" s="42" t="s">
        <v>102</v>
      </c>
      <c r="M390" s="42" t="s">
        <v>2228</v>
      </c>
      <c r="N390" s="42" t="s">
        <v>2229</v>
      </c>
      <c r="O390" s="42" t="s">
        <v>2230</v>
      </c>
      <c r="P390" s="42" t="s">
        <v>2231</v>
      </c>
      <c r="Q390" s="43">
        <v>764040</v>
      </c>
      <c r="R390" s="42" t="s">
        <v>704</v>
      </c>
      <c r="S390" s="42" t="s">
        <v>2232</v>
      </c>
      <c r="T390" s="42" t="s">
        <v>471</v>
      </c>
      <c r="U390" s="42" t="s">
        <v>109</v>
      </c>
      <c r="V390" s="46" t="str">
        <f t="shared" si="33"/>
        <v>21</v>
      </c>
      <c r="W390" s="46" t="str">
        <f t="shared" si="1"/>
        <v>5</v>
      </c>
      <c r="X390" s="46" t="str">
        <f t="shared" si="2"/>
        <v>568401402215</v>
      </c>
      <c r="Y390" s="48">
        <f t="shared" si="3"/>
        <v>764040</v>
      </c>
      <c r="Z390" s="46" t="str">
        <f t="shared" si="4"/>
        <v>AC/018P-0350206</v>
      </c>
      <c r="AA390" s="50" t="str">
        <f>VLOOKUP(X390,TDTP!$AH$5:$AN$1422,7,0)</f>
        <v>01677 280 558</v>
      </c>
      <c r="AB390" s="40" t="str">
        <f t="shared" si="36"/>
        <v>BVNT da nhan duoc 764040d tien phi bao hiem cua QK. Cam on QK da tin tuong va dong hanh cung BVNT trong suot thoi gian qua.</v>
      </c>
    </row>
    <row r="391" spans="1:28" ht="12.75" customHeight="1">
      <c r="A391" s="41">
        <v>383</v>
      </c>
      <c r="B391" s="42" t="s">
        <v>82</v>
      </c>
      <c r="C391" s="42" t="s">
        <v>84</v>
      </c>
      <c r="D391" s="42" t="s">
        <v>86</v>
      </c>
      <c r="E391" s="42" t="s">
        <v>201</v>
      </c>
      <c r="F391" s="42" t="s">
        <v>202</v>
      </c>
      <c r="G391" s="42" t="s">
        <v>82</v>
      </c>
      <c r="H391" s="42" t="s">
        <v>84</v>
      </c>
      <c r="I391" s="42" t="s">
        <v>86</v>
      </c>
      <c r="J391" s="42" t="s">
        <v>201</v>
      </c>
      <c r="K391" s="42" t="s">
        <v>202</v>
      </c>
      <c r="L391" s="42" t="s">
        <v>102</v>
      </c>
      <c r="M391" s="42" t="s">
        <v>2233</v>
      </c>
      <c r="N391" s="42" t="s">
        <v>2234</v>
      </c>
      <c r="O391" s="42" t="s">
        <v>2235</v>
      </c>
      <c r="P391" s="42" t="s">
        <v>2236</v>
      </c>
      <c r="Q391" s="43">
        <v>760344</v>
      </c>
      <c r="R391" s="42" t="s">
        <v>704</v>
      </c>
      <c r="S391" s="42" t="s">
        <v>2232</v>
      </c>
      <c r="T391" s="42" t="s">
        <v>471</v>
      </c>
      <c r="U391" s="42" t="s">
        <v>109</v>
      </c>
      <c r="V391" s="46" t="str">
        <f t="shared" si="33"/>
        <v>21</v>
      </c>
      <c r="W391" s="46" t="str">
        <f t="shared" si="1"/>
        <v>5</v>
      </c>
      <c r="X391" s="46" t="str">
        <f t="shared" si="2"/>
        <v>568401420215</v>
      </c>
      <c r="Y391" s="48">
        <f t="shared" si="3"/>
        <v>760344</v>
      </c>
      <c r="Z391" s="46" t="str">
        <f t="shared" si="4"/>
        <v>AC/018P-0350207</v>
      </c>
      <c r="AA391" s="50" t="str">
        <f>VLOOKUP(X391,TDTP!$AH$5:$AN$1422,7,0)</f>
        <v>01629 631 220</v>
      </c>
      <c r="AB391" s="40" t="str">
        <f t="shared" si="36"/>
        <v>BVNT da nhan duoc 760344d tien phi bao hiem cua QK. Cam on QK da tin tuong va dong hanh cung BVNT trong suot thoi gian qua.</v>
      </c>
    </row>
    <row r="392" spans="1:28" ht="12.75" customHeight="1">
      <c r="A392" s="41">
        <v>384</v>
      </c>
      <c r="B392" s="42" t="s">
        <v>82</v>
      </c>
      <c r="C392" s="42" t="s">
        <v>84</v>
      </c>
      <c r="D392" s="42" t="s">
        <v>86</v>
      </c>
      <c r="E392" s="42" t="s">
        <v>201</v>
      </c>
      <c r="F392" s="42" t="s">
        <v>202</v>
      </c>
      <c r="G392" s="42" t="s">
        <v>82</v>
      </c>
      <c r="H392" s="42" t="s">
        <v>84</v>
      </c>
      <c r="I392" s="42" t="s">
        <v>86</v>
      </c>
      <c r="J392" s="42" t="s">
        <v>201</v>
      </c>
      <c r="K392" s="42" t="s">
        <v>202</v>
      </c>
      <c r="L392" s="42" t="s">
        <v>102</v>
      </c>
      <c r="M392" s="42" t="s">
        <v>2238</v>
      </c>
      <c r="N392" s="42" t="s">
        <v>2239</v>
      </c>
      <c r="O392" s="42" t="s">
        <v>2240</v>
      </c>
      <c r="P392" s="42" t="s">
        <v>2241</v>
      </c>
      <c r="Q392" s="43">
        <v>764388</v>
      </c>
      <c r="R392" s="42" t="s">
        <v>135</v>
      </c>
      <c r="S392" s="42" t="s">
        <v>937</v>
      </c>
      <c r="T392" s="42" t="s">
        <v>471</v>
      </c>
      <c r="U392" s="42" t="s">
        <v>109</v>
      </c>
      <c r="V392" s="46" t="str">
        <f t="shared" si="33"/>
        <v>22</v>
      </c>
      <c r="W392" s="46" t="str">
        <f t="shared" si="1"/>
        <v>5</v>
      </c>
      <c r="X392" s="46" t="str">
        <f t="shared" si="2"/>
        <v>568281297225</v>
      </c>
      <c r="Y392" s="48">
        <f t="shared" si="3"/>
        <v>764388</v>
      </c>
      <c r="Z392" s="46" t="str">
        <f t="shared" si="4"/>
        <v>AC/018P-0350211</v>
      </c>
      <c r="AA392" s="50" t="str">
        <f>VLOOKUP(X392,TDTP!$AH$5:$AN$1422,7,0)</f>
        <v>0972 271 735</v>
      </c>
      <c r="AB392" s="40" t="str">
        <f t="shared" si="36"/>
        <v>BVNT da nhan duoc 764388d tien phi bao hiem cua QK. Cam on QK da tin tuong va dong hanh cung BVNT trong suot thoi gian qua.</v>
      </c>
    </row>
    <row r="393" spans="1:28" ht="12.75" customHeight="1">
      <c r="A393" s="41">
        <v>385</v>
      </c>
      <c r="B393" s="42" t="s">
        <v>82</v>
      </c>
      <c r="C393" s="42" t="s">
        <v>84</v>
      </c>
      <c r="D393" s="42" t="s">
        <v>86</v>
      </c>
      <c r="E393" s="42" t="s">
        <v>201</v>
      </c>
      <c r="F393" s="42" t="s">
        <v>202</v>
      </c>
      <c r="G393" s="42" t="s">
        <v>82</v>
      </c>
      <c r="H393" s="42" t="s">
        <v>84</v>
      </c>
      <c r="I393" s="42" t="s">
        <v>86</v>
      </c>
      <c r="J393" s="42" t="s">
        <v>201</v>
      </c>
      <c r="K393" s="42" t="s">
        <v>202</v>
      </c>
      <c r="L393" s="42" t="s">
        <v>102</v>
      </c>
      <c r="M393" s="42" t="s">
        <v>2242</v>
      </c>
      <c r="N393" s="42" t="s">
        <v>2243</v>
      </c>
      <c r="O393" s="42" t="s">
        <v>2244</v>
      </c>
      <c r="P393" s="42" t="s">
        <v>2245</v>
      </c>
      <c r="Q393" s="43">
        <v>3000000</v>
      </c>
      <c r="R393" s="42" t="s">
        <v>263</v>
      </c>
      <c r="S393" s="42" t="s">
        <v>1671</v>
      </c>
      <c r="T393" s="42" t="s">
        <v>153</v>
      </c>
      <c r="U393" s="42" t="s">
        <v>109</v>
      </c>
      <c r="V393" s="46" t="str">
        <f t="shared" si="33"/>
        <v>24</v>
      </c>
      <c r="W393" s="46" t="str">
        <f t="shared" si="1"/>
        <v>5</v>
      </c>
      <c r="X393" s="46" t="str">
        <f t="shared" si="2"/>
        <v>568242170245</v>
      </c>
      <c r="Y393" s="48">
        <f t="shared" si="3"/>
        <v>3000000</v>
      </c>
      <c r="Z393" s="46" t="str">
        <f t="shared" si="4"/>
        <v>AC/018P-0350212</v>
      </c>
      <c r="AA393" s="46"/>
      <c r="AB393" s="40"/>
    </row>
    <row r="394" spans="1:28" ht="12.75" customHeight="1">
      <c r="A394" s="41">
        <v>386</v>
      </c>
      <c r="B394" s="42" t="s">
        <v>82</v>
      </c>
      <c r="C394" s="42" t="s">
        <v>84</v>
      </c>
      <c r="D394" s="42" t="s">
        <v>86</v>
      </c>
      <c r="E394" s="42" t="s">
        <v>201</v>
      </c>
      <c r="F394" s="42" t="s">
        <v>202</v>
      </c>
      <c r="G394" s="42" t="s">
        <v>82</v>
      </c>
      <c r="H394" s="42" t="s">
        <v>84</v>
      </c>
      <c r="I394" s="42" t="s">
        <v>86</v>
      </c>
      <c r="J394" s="42" t="s">
        <v>201</v>
      </c>
      <c r="K394" s="42" t="s">
        <v>202</v>
      </c>
      <c r="L394" s="42" t="s">
        <v>102</v>
      </c>
      <c r="M394" s="42" t="s">
        <v>2246</v>
      </c>
      <c r="N394" s="42" t="s">
        <v>2247</v>
      </c>
      <c r="O394" s="42" t="s">
        <v>2248</v>
      </c>
      <c r="P394" s="42" t="s">
        <v>2249</v>
      </c>
      <c r="Q394" s="43">
        <v>1531089</v>
      </c>
      <c r="R394" s="42" t="s">
        <v>263</v>
      </c>
      <c r="S394" s="42" t="s">
        <v>2252</v>
      </c>
      <c r="T394" s="42" t="s">
        <v>245</v>
      </c>
      <c r="U394" s="42" t="s">
        <v>109</v>
      </c>
      <c r="V394" s="46" t="str">
        <f t="shared" si="33"/>
        <v>24</v>
      </c>
      <c r="W394" s="46" t="str">
        <f t="shared" si="1"/>
        <v>5</v>
      </c>
      <c r="X394" s="46" t="str">
        <f t="shared" si="2"/>
        <v>568242188245</v>
      </c>
      <c r="Y394" s="48">
        <f t="shared" si="3"/>
        <v>1531089</v>
      </c>
      <c r="Z394" s="46" t="str">
        <f t="shared" si="4"/>
        <v>AC/018P-0350213</v>
      </c>
      <c r="AA394" s="50" t="str">
        <f>VLOOKUP(X394,TDTP!$AH$5:$AN$1422,7,0)</f>
        <v>01646790380</v>
      </c>
      <c r="AB394" s="40" t="str">
        <f>CONCATENATE("BVNT da nhan duoc ",Y394,"d tien phi bao hiem cua QK. Cam on QK da tin tuong va dong hanh cung BVNT trong suot thoi gian qua.")</f>
        <v>BVNT da nhan duoc 1531089d tien phi bao hiem cua QK. Cam on QK da tin tuong va dong hanh cung BVNT trong suot thoi gian qua.</v>
      </c>
    </row>
    <row r="395" spans="1:28" ht="12.75" customHeight="1">
      <c r="A395" s="41">
        <v>387</v>
      </c>
      <c r="B395" s="42" t="s">
        <v>82</v>
      </c>
      <c r="C395" s="42" t="s">
        <v>84</v>
      </c>
      <c r="D395" s="42" t="s">
        <v>86</v>
      </c>
      <c r="E395" s="42" t="s">
        <v>201</v>
      </c>
      <c r="F395" s="42" t="s">
        <v>202</v>
      </c>
      <c r="G395" s="42" t="s">
        <v>82</v>
      </c>
      <c r="H395" s="42" t="s">
        <v>84</v>
      </c>
      <c r="I395" s="42" t="s">
        <v>86</v>
      </c>
      <c r="J395" s="42" t="s">
        <v>201</v>
      </c>
      <c r="K395" s="42" t="s">
        <v>202</v>
      </c>
      <c r="L395" s="42" t="s">
        <v>102</v>
      </c>
      <c r="M395" s="42" t="s">
        <v>2253</v>
      </c>
      <c r="N395" s="42" t="s">
        <v>2254</v>
      </c>
      <c r="O395" s="42" t="s">
        <v>2255</v>
      </c>
      <c r="P395" s="42" t="s">
        <v>2256</v>
      </c>
      <c r="Q395" s="43">
        <v>1557501</v>
      </c>
      <c r="R395" s="42" t="s">
        <v>263</v>
      </c>
      <c r="S395" s="42" t="s">
        <v>886</v>
      </c>
      <c r="T395" s="42" t="s">
        <v>153</v>
      </c>
      <c r="U395" s="42" t="s">
        <v>109</v>
      </c>
      <c r="V395" s="46" t="str">
        <f t="shared" si="33"/>
        <v>24</v>
      </c>
      <c r="W395" s="46" t="str">
        <f t="shared" si="1"/>
        <v>5</v>
      </c>
      <c r="X395" s="46" t="str">
        <f t="shared" si="2"/>
        <v>568242310245</v>
      </c>
      <c r="Y395" s="48">
        <f t="shared" si="3"/>
        <v>1557501</v>
      </c>
      <c r="Z395" s="46" t="str">
        <f t="shared" si="4"/>
        <v>AC/018P-0350214</v>
      </c>
      <c r="AA395" s="46"/>
      <c r="AB395" s="40"/>
    </row>
    <row r="396" spans="1:28" ht="12.75" customHeight="1">
      <c r="A396" s="41">
        <v>388</v>
      </c>
      <c r="B396" s="42" t="s">
        <v>82</v>
      </c>
      <c r="C396" s="42" t="s">
        <v>84</v>
      </c>
      <c r="D396" s="42" t="s">
        <v>86</v>
      </c>
      <c r="E396" s="42" t="s">
        <v>201</v>
      </c>
      <c r="F396" s="42" t="s">
        <v>202</v>
      </c>
      <c r="G396" s="42" t="s">
        <v>82</v>
      </c>
      <c r="H396" s="42" t="s">
        <v>84</v>
      </c>
      <c r="I396" s="42" t="s">
        <v>86</v>
      </c>
      <c r="J396" s="42" t="s">
        <v>201</v>
      </c>
      <c r="K396" s="42" t="s">
        <v>202</v>
      </c>
      <c r="L396" s="42" t="s">
        <v>102</v>
      </c>
      <c r="M396" s="42" t="s">
        <v>2258</v>
      </c>
      <c r="N396" s="42" t="s">
        <v>2259</v>
      </c>
      <c r="O396" s="42" t="s">
        <v>2260</v>
      </c>
      <c r="P396" s="42" t="s">
        <v>2261</v>
      </c>
      <c r="Q396" s="43">
        <v>1548117</v>
      </c>
      <c r="R396" s="42" t="s">
        <v>263</v>
      </c>
      <c r="S396" s="42" t="s">
        <v>2252</v>
      </c>
      <c r="T396" s="42" t="s">
        <v>245</v>
      </c>
      <c r="U396" s="42" t="s">
        <v>109</v>
      </c>
      <c r="V396" s="46" t="str">
        <f t="shared" si="33"/>
        <v>24</v>
      </c>
      <c r="W396" s="46" t="str">
        <f t="shared" si="1"/>
        <v>5</v>
      </c>
      <c r="X396" s="46" t="str">
        <f t="shared" si="2"/>
        <v>568242521245</v>
      </c>
      <c r="Y396" s="48">
        <f t="shared" si="3"/>
        <v>1548117</v>
      </c>
      <c r="Z396" s="46" t="str">
        <f t="shared" si="4"/>
        <v>AC/018P-0350215</v>
      </c>
      <c r="AA396" s="50" t="str">
        <f>VLOOKUP(X396,TDTP!$AH$5:$AN$1422,7,0)</f>
        <v>01646790380</v>
      </c>
      <c r="AB396" s="40" t="str">
        <f t="shared" ref="AB396:AB398" si="37">CONCATENATE("BVNT da nhan duoc ",Y396,"d tien phi bao hiem cua QK. Cam on QK da tin tuong va dong hanh cung BVNT trong suot thoi gian qua.")</f>
        <v>BVNT da nhan duoc 1548117d tien phi bao hiem cua QK. Cam on QK da tin tuong va dong hanh cung BVNT trong suot thoi gian qua.</v>
      </c>
    </row>
    <row r="397" spans="1:28" ht="12.75" customHeight="1">
      <c r="A397" s="41">
        <v>389</v>
      </c>
      <c r="B397" s="42" t="s">
        <v>82</v>
      </c>
      <c r="C397" s="42" t="s">
        <v>84</v>
      </c>
      <c r="D397" s="42" t="s">
        <v>86</v>
      </c>
      <c r="E397" s="42" t="s">
        <v>201</v>
      </c>
      <c r="F397" s="42" t="s">
        <v>202</v>
      </c>
      <c r="G397" s="42" t="s">
        <v>82</v>
      </c>
      <c r="H397" s="42" t="s">
        <v>84</v>
      </c>
      <c r="I397" s="42" t="s">
        <v>86</v>
      </c>
      <c r="J397" s="42" t="s">
        <v>201</v>
      </c>
      <c r="K397" s="42" t="s">
        <v>202</v>
      </c>
      <c r="L397" s="42" t="s">
        <v>102</v>
      </c>
      <c r="M397" s="42" t="s">
        <v>2262</v>
      </c>
      <c r="N397" s="42" t="s">
        <v>2263</v>
      </c>
      <c r="O397" s="42" t="s">
        <v>2264</v>
      </c>
      <c r="P397" s="42" t="s">
        <v>2265</v>
      </c>
      <c r="Q397" s="43">
        <v>3000000</v>
      </c>
      <c r="R397" s="42" t="s">
        <v>263</v>
      </c>
      <c r="S397" s="42" t="s">
        <v>1671</v>
      </c>
      <c r="T397" s="42" t="s">
        <v>263</v>
      </c>
      <c r="U397" s="42" t="s">
        <v>109</v>
      </c>
      <c r="V397" s="46" t="str">
        <f t="shared" si="33"/>
        <v>24</v>
      </c>
      <c r="W397" s="46" t="str">
        <f t="shared" si="1"/>
        <v>5</v>
      </c>
      <c r="X397" s="46" t="str">
        <f t="shared" si="2"/>
        <v>568242615245</v>
      </c>
      <c r="Y397" s="48">
        <f t="shared" si="3"/>
        <v>3000000</v>
      </c>
      <c r="Z397" s="46" t="str">
        <f t="shared" si="4"/>
        <v>AC/018P-0350216</v>
      </c>
      <c r="AA397" s="50" t="str">
        <f>VLOOKUP(X397,TDTP!$AH$5:$AN$1422,7,0)</f>
        <v>0987 081 645</v>
      </c>
      <c r="AB397" s="40" t="str">
        <f t="shared" si="37"/>
        <v>BVNT da nhan duoc 3000000d tien phi bao hiem cua QK. Cam on QK da tin tuong va dong hanh cung BVNT trong suot thoi gian qua.</v>
      </c>
    </row>
    <row r="398" spans="1:28" ht="12.75" customHeight="1">
      <c r="A398" s="41">
        <v>390</v>
      </c>
      <c r="B398" s="42" t="s">
        <v>82</v>
      </c>
      <c r="C398" s="42" t="s">
        <v>84</v>
      </c>
      <c r="D398" s="42" t="s">
        <v>86</v>
      </c>
      <c r="E398" s="42" t="s">
        <v>201</v>
      </c>
      <c r="F398" s="42" t="s">
        <v>202</v>
      </c>
      <c r="G398" s="42" t="s">
        <v>82</v>
      </c>
      <c r="H398" s="42" t="s">
        <v>84</v>
      </c>
      <c r="I398" s="42" t="s">
        <v>86</v>
      </c>
      <c r="J398" s="42" t="s">
        <v>201</v>
      </c>
      <c r="K398" s="42" t="s">
        <v>202</v>
      </c>
      <c r="L398" s="42" t="s">
        <v>102</v>
      </c>
      <c r="M398" s="42" t="s">
        <v>2266</v>
      </c>
      <c r="N398" s="42" t="s">
        <v>2267</v>
      </c>
      <c r="O398" s="42" t="s">
        <v>2268</v>
      </c>
      <c r="P398" s="42" t="s">
        <v>2269</v>
      </c>
      <c r="Q398" s="43">
        <v>3000000</v>
      </c>
      <c r="R398" s="42" t="s">
        <v>263</v>
      </c>
      <c r="S398" s="42" t="s">
        <v>1671</v>
      </c>
      <c r="T398" s="42" t="s">
        <v>153</v>
      </c>
      <c r="U398" s="42" t="s">
        <v>109</v>
      </c>
      <c r="V398" s="46" t="str">
        <f t="shared" si="33"/>
        <v>24</v>
      </c>
      <c r="W398" s="46" t="str">
        <f t="shared" si="1"/>
        <v>5</v>
      </c>
      <c r="X398" s="46" t="str">
        <f t="shared" si="2"/>
        <v>568242636245</v>
      </c>
      <c r="Y398" s="48">
        <f t="shared" si="3"/>
        <v>3000000</v>
      </c>
      <c r="Z398" s="46" t="str">
        <f t="shared" si="4"/>
        <v>AC/018P-0350217</v>
      </c>
      <c r="AA398" s="50" t="str">
        <f>VLOOKUP(X398,TDTP!$AH$5:$AN$1422,7,0)</f>
        <v>0333745429</v>
      </c>
      <c r="AB398" s="40" t="str">
        <f t="shared" si="37"/>
        <v>BVNT da nhan duoc 3000000d tien phi bao hiem cua QK. Cam on QK da tin tuong va dong hanh cung BVNT trong suot thoi gian qua.</v>
      </c>
    </row>
    <row r="399" spans="1:28" ht="12.75" customHeight="1">
      <c r="A399" s="41">
        <v>391</v>
      </c>
      <c r="B399" s="42" t="s">
        <v>82</v>
      </c>
      <c r="C399" s="42" t="s">
        <v>84</v>
      </c>
      <c r="D399" s="42" t="s">
        <v>86</v>
      </c>
      <c r="E399" s="42" t="s">
        <v>201</v>
      </c>
      <c r="F399" s="42" t="s">
        <v>202</v>
      </c>
      <c r="G399" s="42" t="s">
        <v>82</v>
      </c>
      <c r="H399" s="42" t="s">
        <v>84</v>
      </c>
      <c r="I399" s="42" t="s">
        <v>86</v>
      </c>
      <c r="J399" s="42" t="s">
        <v>201</v>
      </c>
      <c r="K399" s="42" t="s">
        <v>202</v>
      </c>
      <c r="L399" s="42" t="s">
        <v>102</v>
      </c>
      <c r="M399" s="42" t="s">
        <v>2270</v>
      </c>
      <c r="N399" s="42" t="s">
        <v>2271</v>
      </c>
      <c r="O399" s="42" t="s">
        <v>2272</v>
      </c>
      <c r="P399" s="42" t="s">
        <v>2273</v>
      </c>
      <c r="Q399" s="43">
        <v>3000000</v>
      </c>
      <c r="R399" s="42" t="s">
        <v>284</v>
      </c>
      <c r="S399" s="42" t="s">
        <v>833</v>
      </c>
      <c r="T399" s="42" t="s">
        <v>153</v>
      </c>
      <c r="U399" s="42" t="s">
        <v>109</v>
      </c>
      <c r="V399" s="46" t="str">
        <f t="shared" si="33"/>
        <v>27</v>
      </c>
      <c r="W399" s="46" t="str">
        <f t="shared" si="1"/>
        <v>5</v>
      </c>
      <c r="X399" s="46" t="str">
        <f t="shared" si="2"/>
        <v>568242337275</v>
      </c>
      <c r="Y399" s="48">
        <f t="shared" si="3"/>
        <v>3000000</v>
      </c>
      <c r="Z399" s="46" t="str">
        <f t="shared" si="4"/>
        <v>AC/018P-0350221</v>
      </c>
      <c r="AA399" s="46"/>
      <c r="AB399" s="40"/>
    </row>
    <row r="400" spans="1:28" ht="12.75" customHeight="1">
      <c r="A400" s="41">
        <v>392</v>
      </c>
      <c r="B400" s="42" t="s">
        <v>82</v>
      </c>
      <c r="C400" s="42" t="s">
        <v>84</v>
      </c>
      <c r="D400" s="42" t="s">
        <v>86</v>
      </c>
      <c r="E400" s="42" t="s">
        <v>201</v>
      </c>
      <c r="F400" s="42" t="s">
        <v>202</v>
      </c>
      <c r="G400" s="42" t="s">
        <v>82</v>
      </c>
      <c r="H400" s="42" t="s">
        <v>84</v>
      </c>
      <c r="I400" s="42" t="s">
        <v>86</v>
      </c>
      <c r="J400" s="42" t="s">
        <v>201</v>
      </c>
      <c r="K400" s="42" t="s">
        <v>202</v>
      </c>
      <c r="L400" s="42" t="s">
        <v>102</v>
      </c>
      <c r="M400" s="42" t="s">
        <v>2275</v>
      </c>
      <c r="N400" s="42" t="s">
        <v>2276</v>
      </c>
      <c r="O400" s="42" t="s">
        <v>2278</v>
      </c>
      <c r="P400" s="42" t="s">
        <v>2279</v>
      </c>
      <c r="Q400" s="43">
        <v>750000</v>
      </c>
      <c r="R400" s="42" t="s">
        <v>284</v>
      </c>
      <c r="S400" s="42" t="s">
        <v>1783</v>
      </c>
      <c r="T400" s="42" t="s">
        <v>135</v>
      </c>
      <c r="U400" s="42" t="s">
        <v>109</v>
      </c>
      <c r="V400" s="46" t="str">
        <f t="shared" si="33"/>
        <v>27</v>
      </c>
      <c r="W400" s="46" t="str">
        <f t="shared" si="1"/>
        <v>5</v>
      </c>
      <c r="X400" s="46" t="str">
        <f t="shared" si="2"/>
        <v>568242623275</v>
      </c>
      <c r="Y400" s="48">
        <f t="shared" si="3"/>
        <v>750000</v>
      </c>
      <c r="Z400" s="46" t="str">
        <f t="shared" si="4"/>
        <v>AC/018P-0350222</v>
      </c>
      <c r="AA400" s="50" t="str">
        <f>VLOOKUP(X400,TDTP!$AH$5:$AN$1422,7,0)</f>
        <v>09762821450978 178 216</v>
      </c>
      <c r="AB400" s="40" t="str">
        <f t="shared" ref="AB400:AB401" si="38">CONCATENATE("BVNT da nhan duoc ",Y400,"d tien phi bao hiem cua QK. Cam on QK da tin tuong va dong hanh cung BVNT trong suot thoi gian qua.")</f>
        <v>BVNT da nhan duoc 750000d tien phi bao hiem cua QK. Cam on QK da tin tuong va dong hanh cung BVNT trong suot thoi gian qua.</v>
      </c>
    </row>
    <row r="401" spans="1:28" ht="12.75" customHeight="1">
      <c r="A401" s="41">
        <v>393</v>
      </c>
      <c r="B401" s="42" t="s">
        <v>82</v>
      </c>
      <c r="C401" s="42" t="s">
        <v>84</v>
      </c>
      <c r="D401" s="42" t="s">
        <v>86</v>
      </c>
      <c r="E401" s="42" t="s">
        <v>201</v>
      </c>
      <c r="F401" s="42" t="s">
        <v>202</v>
      </c>
      <c r="G401" s="42" t="s">
        <v>82</v>
      </c>
      <c r="H401" s="42" t="s">
        <v>84</v>
      </c>
      <c r="I401" s="42" t="s">
        <v>86</v>
      </c>
      <c r="J401" s="42" t="s">
        <v>201</v>
      </c>
      <c r="K401" s="42" t="s">
        <v>202</v>
      </c>
      <c r="L401" s="42" t="s">
        <v>102</v>
      </c>
      <c r="M401" s="42" t="s">
        <v>2280</v>
      </c>
      <c r="N401" s="42" t="s">
        <v>2281</v>
      </c>
      <c r="O401" s="42" t="s">
        <v>2282</v>
      </c>
      <c r="P401" s="42" t="s">
        <v>2283</v>
      </c>
      <c r="Q401" s="43">
        <v>765545</v>
      </c>
      <c r="R401" s="42" t="s">
        <v>284</v>
      </c>
      <c r="S401" s="42" t="s">
        <v>1783</v>
      </c>
      <c r="T401" s="42" t="s">
        <v>135</v>
      </c>
      <c r="U401" s="42" t="s">
        <v>109</v>
      </c>
      <c r="V401" s="46" t="str">
        <f t="shared" si="33"/>
        <v>27</v>
      </c>
      <c r="W401" s="46" t="str">
        <f t="shared" si="1"/>
        <v>5</v>
      </c>
      <c r="X401" s="46" t="str">
        <f t="shared" si="2"/>
        <v>568242627275</v>
      </c>
      <c r="Y401" s="48">
        <f t="shared" si="3"/>
        <v>765545</v>
      </c>
      <c r="Z401" s="46" t="str">
        <f t="shared" si="4"/>
        <v>AC/018P-0350223</v>
      </c>
      <c r="AA401" s="50" t="str">
        <f>VLOOKUP(X401,TDTP!$AH$5:$AN$1422,7,0)</f>
        <v>0987 262 416</v>
      </c>
      <c r="AB401" s="40" t="str">
        <f t="shared" si="38"/>
        <v>BVNT da nhan duoc 765545d tien phi bao hiem cua QK. Cam on QK da tin tuong va dong hanh cung BVNT trong suot thoi gian qua.</v>
      </c>
    </row>
    <row r="402" spans="1:28" ht="12.75" customHeight="1">
      <c r="A402" s="41">
        <v>394</v>
      </c>
      <c r="B402" s="42" t="s">
        <v>82</v>
      </c>
      <c r="C402" s="42" t="s">
        <v>84</v>
      </c>
      <c r="D402" s="42" t="s">
        <v>86</v>
      </c>
      <c r="E402" s="42" t="s">
        <v>201</v>
      </c>
      <c r="F402" s="42" t="s">
        <v>202</v>
      </c>
      <c r="G402" s="42" t="s">
        <v>82</v>
      </c>
      <c r="H402" s="42" t="s">
        <v>84</v>
      </c>
      <c r="I402" s="42" t="s">
        <v>86</v>
      </c>
      <c r="J402" s="42" t="s">
        <v>201</v>
      </c>
      <c r="K402" s="42" t="s">
        <v>202</v>
      </c>
      <c r="L402" s="42" t="s">
        <v>102</v>
      </c>
      <c r="M402" s="42" t="s">
        <v>2286</v>
      </c>
      <c r="N402" s="42" t="s">
        <v>2287</v>
      </c>
      <c r="O402" s="42" t="s">
        <v>2288</v>
      </c>
      <c r="P402" s="42" t="s">
        <v>2289</v>
      </c>
      <c r="Q402" s="43">
        <v>10000000</v>
      </c>
      <c r="R402" s="42" t="s">
        <v>284</v>
      </c>
      <c r="S402" s="42" t="s">
        <v>833</v>
      </c>
      <c r="T402" s="42" t="s">
        <v>153</v>
      </c>
      <c r="U402" s="42" t="s">
        <v>109</v>
      </c>
      <c r="V402" s="46" t="str">
        <f t="shared" si="33"/>
        <v>27</v>
      </c>
      <c r="W402" s="46" t="str">
        <f t="shared" si="1"/>
        <v>5</v>
      </c>
      <c r="X402" s="46" t="str">
        <f t="shared" si="2"/>
        <v>568242670275</v>
      </c>
      <c r="Y402" s="48">
        <f t="shared" si="3"/>
        <v>10000000</v>
      </c>
      <c r="Z402" s="46" t="str">
        <f t="shared" si="4"/>
        <v>AC/018P-0350224</v>
      </c>
      <c r="AA402" s="46"/>
      <c r="AB402" s="40"/>
    </row>
    <row r="403" spans="1:28" ht="12.75" customHeight="1">
      <c r="A403" s="41">
        <v>395</v>
      </c>
      <c r="B403" s="42" t="s">
        <v>82</v>
      </c>
      <c r="C403" s="42" t="s">
        <v>84</v>
      </c>
      <c r="D403" s="42" t="s">
        <v>86</v>
      </c>
      <c r="E403" s="42" t="s">
        <v>201</v>
      </c>
      <c r="F403" s="42" t="s">
        <v>202</v>
      </c>
      <c r="G403" s="42" t="s">
        <v>82</v>
      </c>
      <c r="H403" s="42" t="s">
        <v>84</v>
      </c>
      <c r="I403" s="42" t="s">
        <v>86</v>
      </c>
      <c r="J403" s="42" t="s">
        <v>201</v>
      </c>
      <c r="K403" s="42" t="s">
        <v>202</v>
      </c>
      <c r="L403" s="42" t="s">
        <v>102</v>
      </c>
      <c r="M403" s="42" t="s">
        <v>2290</v>
      </c>
      <c r="N403" s="42" t="s">
        <v>2291</v>
      </c>
      <c r="O403" s="42" t="s">
        <v>2292</v>
      </c>
      <c r="P403" s="42" t="s">
        <v>442</v>
      </c>
      <c r="Q403" s="43">
        <v>6000000</v>
      </c>
      <c r="R403" s="42" t="s">
        <v>284</v>
      </c>
      <c r="S403" s="42" t="s">
        <v>833</v>
      </c>
      <c r="T403" s="42" t="s">
        <v>245</v>
      </c>
      <c r="U403" s="42" t="s">
        <v>109</v>
      </c>
      <c r="V403" s="46" t="str">
        <f t="shared" si="33"/>
        <v>27</v>
      </c>
      <c r="W403" s="46" t="str">
        <f t="shared" si="1"/>
        <v>5</v>
      </c>
      <c r="X403" s="46" t="str">
        <f t="shared" si="2"/>
        <v>568242680275</v>
      </c>
      <c r="Y403" s="48">
        <f t="shared" si="3"/>
        <v>6000000</v>
      </c>
      <c r="Z403" s="46" t="str">
        <f t="shared" si="4"/>
        <v>AC/018P-0350225</v>
      </c>
      <c r="AA403" s="50" t="str">
        <f>VLOOKUP(X403,TDTP!$AH$5:$AN$1422,7,0)</f>
        <v>0333 766 06101655 772 500</v>
      </c>
      <c r="AB403" s="40" t="str">
        <f t="shared" ref="AB403:AB404" si="39">CONCATENATE("BVNT da nhan duoc ",Y403,"d tien phi bao hiem cua QK. Cam on QK da tin tuong va dong hanh cung BVNT trong suot thoi gian qua.")</f>
        <v>BVNT da nhan duoc 6000000d tien phi bao hiem cua QK. Cam on QK da tin tuong va dong hanh cung BVNT trong suot thoi gian qua.</v>
      </c>
    </row>
    <row r="404" spans="1:28" ht="12.75" customHeight="1">
      <c r="A404" s="41">
        <v>396</v>
      </c>
      <c r="B404" s="42" t="s">
        <v>82</v>
      </c>
      <c r="C404" s="42" t="s">
        <v>84</v>
      </c>
      <c r="D404" s="42" t="s">
        <v>86</v>
      </c>
      <c r="E404" s="42" t="s">
        <v>201</v>
      </c>
      <c r="F404" s="42" t="s">
        <v>202</v>
      </c>
      <c r="G404" s="42" t="s">
        <v>82</v>
      </c>
      <c r="H404" s="42" t="s">
        <v>84</v>
      </c>
      <c r="I404" s="42" t="s">
        <v>86</v>
      </c>
      <c r="J404" s="42" t="s">
        <v>201</v>
      </c>
      <c r="K404" s="42" t="s">
        <v>202</v>
      </c>
      <c r="L404" s="42" t="s">
        <v>102</v>
      </c>
      <c r="M404" s="42" t="s">
        <v>2294</v>
      </c>
      <c r="N404" s="42" t="s">
        <v>2295</v>
      </c>
      <c r="O404" s="42" t="s">
        <v>2296</v>
      </c>
      <c r="P404" s="42" t="s">
        <v>2297</v>
      </c>
      <c r="Q404" s="43">
        <v>519911</v>
      </c>
      <c r="R404" s="42" t="s">
        <v>433</v>
      </c>
      <c r="S404" s="42" t="s">
        <v>268</v>
      </c>
      <c r="T404" s="42" t="s">
        <v>263</v>
      </c>
      <c r="U404" s="42" t="s">
        <v>109</v>
      </c>
      <c r="V404" s="46" t="str">
        <f t="shared" si="33"/>
        <v>28</v>
      </c>
      <c r="W404" s="46" t="str">
        <f t="shared" si="1"/>
        <v>5</v>
      </c>
      <c r="X404" s="46" t="str">
        <f t="shared" si="2"/>
        <v>568673685285</v>
      </c>
      <c r="Y404" s="48">
        <f t="shared" si="3"/>
        <v>519911</v>
      </c>
      <c r="Z404" s="46" t="str">
        <f t="shared" si="4"/>
        <v>AC/018P-0350227</v>
      </c>
      <c r="AA404" s="50" t="str">
        <f>VLOOKUP(X404,TDTP!$AH$5:$AN$1422,7,0)</f>
        <v>0983563288</v>
      </c>
      <c r="AB404" s="40" t="str">
        <f t="shared" si="39"/>
        <v>BVNT da nhan duoc 519911d tien phi bao hiem cua QK. Cam on QK da tin tuong va dong hanh cung BVNT trong suot thoi gian qua.</v>
      </c>
    </row>
    <row r="405" spans="1:28" ht="12.75" customHeight="1">
      <c r="A405" s="41">
        <v>397</v>
      </c>
      <c r="B405" s="42" t="s">
        <v>82</v>
      </c>
      <c r="C405" s="42" t="s">
        <v>84</v>
      </c>
      <c r="D405" s="42" t="s">
        <v>86</v>
      </c>
      <c r="E405" s="42" t="s">
        <v>201</v>
      </c>
      <c r="F405" s="42" t="s">
        <v>202</v>
      </c>
      <c r="G405" s="42" t="s">
        <v>82</v>
      </c>
      <c r="H405" s="42" t="s">
        <v>84</v>
      </c>
      <c r="I405" s="42" t="s">
        <v>86</v>
      </c>
      <c r="J405" s="42" t="s">
        <v>201</v>
      </c>
      <c r="K405" s="42" t="s">
        <v>202</v>
      </c>
      <c r="L405" s="42" t="s">
        <v>102</v>
      </c>
      <c r="M405" s="42" t="s">
        <v>2298</v>
      </c>
      <c r="N405" s="42" t="s">
        <v>2299</v>
      </c>
      <c r="O405" s="42" t="s">
        <v>2300</v>
      </c>
      <c r="P405" s="42" t="s">
        <v>2301</v>
      </c>
      <c r="Q405" s="43">
        <v>508402</v>
      </c>
      <c r="R405" s="42" t="s">
        <v>433</v>
      </c>
      <c r="S405" s="42" t="s">
        <v>268</v>
      </c>
      <c r="T405" s="42" t="s">
        <v>471</v>
      </c>
      <c r="U405" s="42" t="s">
        <v>109</v>
      </c>
      <c r="V405" s="46" t="str">
        <f t="shared" si="33"/>
        <v>28</v>
      </c>
      <c r="W405" s="46" t="str">
        <f t="shared" si="1"/>
        <v>5</v>
      </c>
      <c r="X405" s="46" t="str">
        <f t="shared" si="2"/>
        <v>568917171285</v>
      </c>
      <c r="Y405" s="48">
        <f t="shared" si="3"/>
        <v>508402</v>
      </c>
      <c r="Z405" s="46" t="str">
        <f t="shared" si="4"/>
        <v>AC/018P-0350228</v>
      </c>
      <c r="AA405" s="46"/>
      <c r="AB405" s="40"/>
    </row>
    <row r="406" spans="1:28" ht="12.75" customHeight="1">
      <c r="A406" s="41">
        <v>398</v>
      </c>
      <c r="B406" s="42" t="s">
        <v>82</v>
      </c>
      <c r="C406" s="42" t="s">
        <v>84</v>
      </c>
      <c r="D406" s="42" t="s">
        <v>86</v>
      </c>
      <c r="E406" s="42" t="s">
        <v>201</v>
      </c>
      <c r="F406" s="42" t="s">
        <v>202</v>
      </c>
      <c r="G406" s="42" t="s">
        <v>82</v>
      </c>
      <c r="H406" s="42" t="s">
        <v>84</v>
      </c>
      <c r="I406" s="42" t="s">
        <v>86</v>
      </c>
      <c r="J406" s="42" t="s">
        <v>201</v>
      </c>
      <c r="K406" s="42" t="s">
        <v>202</v>
      </c>
      <c r="L406" s="42" t="s">
        <v>102</v>
      </c>
      <c r="M406" s="42" t="s">
        <v>2302</v>
      </c>
      <c r="N406" s="42" t="s">
        <v>2303</v>
      </c>
      <c r="O406" s="42" t="s">
        <v>2304</v>
      </c>
      <c r="P406" s="42" t="s">
        <v>2305</v>
      </c>
      <c r="Q406" s="43">
        <v>4000000</v>
      </c>
      <c r="R406" s="42" t="s">
        <v>763</v>
      </c>
      <c r="S406" s="42" t="s">
        <v>764</v>
      </c>
      <c r="T406" s="42" t="s">
        <v>704</v>
      </c>
      <c r="U406" s="42" t="s">
        <v>109</v>
      </c>
      <c r="V406" s="46" t="str">
        <f t="shared" si="33"/>
        <v>29</v>
      </c>
      <c r="W406" s="46" t="str">
        <f t="shared" si="1"/>
        <v>5</v>
      </c>
      <c r="X406" s="46" t="str">
        <f t="shared" si="2"/>
        <v>568404897295</v>
      </c>
      <c r="Y406" s="48">
        <f t="shared" si="3"/>
        <v>4000000</v>
      </c>
      <c r="Z406" s="46" t="str">
        <f t="shared" si="4"/>
        <v>AC/018P-0350229</v>
      </c>
      <c r="AA406" s="50" t="str">
        <f>VLOOKUP(X406,TDTP!$AH$5:$AN$1422,7,0)</f>
        <v>01657496533</v>
      </c>
      <c r="AB406" s="40" t="str">
        <f t="shared" ref="AB406:AB409" si="40">CONCATENATE("BVNT da nhan duoc ",Y406,"d tien phi bao hiem cua QK. Cam on QK da tin tuong va dong hanh cung BVNT trong suot thoi gian qua.")</f>
        <v>BVNT da nhan duoc 4000000d tien phi bao hiem cua QK. Cam on QK da tin tuong va dong hanh cung BVNT trong suot thoi gian qua.</v>
      </c>
    </row>
    <row r="407" spans="1:28" ht="12.75" customHeight="1">
      <c r="A407" s="41">
        <v>399</v>
      </c>
      <c r="B407" s="42" t="s">
        <v>82</v>
      </c>
      <c r="C407" s="42" t="s">
        <v>84</v>
      </c>
      <c r="D407" s="42" t="s">
        <v>86</v>
      </c>
      <c r="E407" s="42" t="s">
        <v>201</v>
      </c>
      <c r="F407" s="42" t="s">
        <v>202</v>
      </c>
      <c r="G407" s="42" t="s">
        <v>82</v>
      </c>
      <c r="H407" s="42" t="s">
        <v>84</v>
      </c>
      <c r="I407" s="42" t="s">
        <v>86</v>
      </c>
      <c r="J407" s="42" t="s">
        <v>201</v>
      </c>
      <c r="K407" s="42" t="s">
        <v>202</v>
      </c>
      <c r="L407" s="42" t="s">
        <v>102</v>
      </c>
      <c r="M407" s="42" t="s">
        <v>2306</v>
      </c>
      <c r="N407" s="42" t="s">
        <v>2307</v>
      </c>
      <c r="O407" s="42" t="s">
        <v>2308</v>
      </c>
      <c r="P407" s="42" t="s">
        <v>2309</v>
      </c>
      <c r="Q407" s="43">
        <v>3000000</v>
      </c>
      <c r="R407" s="42" t="s">
        <v>290</v>
      </c>
      <c r="S407" s="42" t="s">
        <v>1923</v>
      </c>
      <c r="T407" s="42" t="s">
        <v>263</v>
      </c>
      <c r="U407" s="42" t="s">
        <v>109</v>
      </c>
      <c r="V407" s="46" t="str">
        <f t="shared" si="33"/>
        <v>30</v>
      </c>
      <c r="W407" s="46" t="str">
        <f t="shared" si="1"/>
        <v>5</v>
      </c>
      <c r="X407" s="46" t="str">
        <f t="shared" si="2"/>
        <v>568405051305</v>
      </c>
      <c r="Y407" s="48">
        <f t="shared" si="3"/>
        <v>3000000</v>
      </c>
      <c r="Z407" s="46" t="str">
        <f t="shared" si="4"/>
        <v>AC/018P-0350231</v>
      </c>
      <c r="AA407" s="50" t="str">
        <f>VLOOKUP(X407,TDTP!$AH$5:$AN$1422,7,0)</f>
        <v>0913767786</v>
      </c>
      <c r="AB407" s="40" t="str">
        <f t="shared" si="40"/>
        <v>BVNT da nhan duoc 3000000d tien phi bao hiem cua QK. Cam on QK da tin tuong va dong hanh cung BVNT trong suot thoi gian qua.</v>
      </c>
    </row>
    <row r="408" spans="1:28" ht="12.75" customHeight="1">
      <c r="A408" s="41">
        <v>400</v>
      </c>
      <c r="B408" s="42" t="s">
        <v>82</v>
      </c>
      <c r="C408" s="42" t="s">
        <v>84</v>
      </c>
      <c r="D408" s="42" t="s">
        <v>86</v>
      </c>
      <c r="E408" s="42" t="s">
        <v>201</v>
      </c>
      <c r="F408" s="42" t="s">
        <v>202</v>
      </c>
      <c r="G408" s="42" t="s">
        <v>82</v>
      </c>
      <c r="H408" s="42" t="s">
        <v>84</v>
      </c>
      <c r="I408" s="42" t="s">
        <v>86</v>
      </c>
      <c r="J408" s="42" t="s">
        <v>201</v>
      </c>
      <c r="K408" s="42" t="s">
        <v>202</v>
      </c>
      <c r="L408" s="42" t="s">
        <v>102</v>
      </c>
      <c r="M408" s="42" t="s">
        <v>2310</v>
      </c>
      <c r="N408" s="42" t="s">
        <v>2311</v>
      </c>
      <c r="O408" s="42" t="s">
        <v>2312</v>
      </c>
      <c r="P408" s="42" t="s">
        <v>2313</v>
      </c>
      <c r="Q408" s="43">
        <v>3000000</v>
      </c>
      <c r="R408" s="42" t="s">
        <v>290</v>
      </c>
      <c r="S408" s="42" t="s">
        <v>1923</v>
      </c>
      <c r="T408" s="42" t="s">
        <v>263</v>
      </c>
      <c r="U408" s="42" t="s">
        <v>109</v>
      </c>
      <c r="V408" s="46" t="str">
        <f t="shared" si="33"/>
        <v>30</v>
      </c>
      <c r="W408" s="46" t="str">
        <f t="shared" si="1"/>
        <v>5</v>
      </c>
      <c r="X408" s="46" t="str">
        <f t="shared" si="2"/>
        <v>568405063305</v>
      </c>
      <c r="Y408" s="48">
        <f t="shared" si="3"/>
        <v>3000000</v>
      </c>
      <c r="Z408" s="46" t="str">
        <f t="shared" si="4"/>
        <v>AC/018P-0350232</v>
      </c>
      <c r="AA408" s="50" t="str">
        <f>VLOOKUP(X408,TDTP!$AH$5:$AN$1422,7,0)</f>
        <v>0975 411 366</v>
      </c>
      <c r="AB408" s="40" t="str">
        <f t="shared" si="40"/>
        <v>BVNT da nhan duoc 3000000d tien phi bao hiem cua QK. Cam on QK da tin tuong va dong hanh cung BVNT trong suot thoi gian qua.</v>
      </c>
    </row>
    <row r="409" spans="1:28" ht="12.75" customHeight="1">
      <c r="A409" s="41">
        <v>401</v>
      </c>
      <c r="B409" s="42" t="s">
        <v>82</v>
      </c>
      <c r="C409" s="42" t="s">
        <v>84</v>
      </c>
      <c r="D409" s="42" t="s">
        <v>86</v>
      </c>
      <c r="E409" s="42" t="s">
        <v>201</v>
      </c>
      <c r="F409" s="42" t="s">
        <v>202</v>
      </c>
      <c r="G409" s="42" t="s">
        <v>82</v>
      </c>
      <c r="H409" s="42" t="s">
        <v>84</v>
      </c>
      <c r="I409" s="42" t="s">
        <v>86</v>
      </c>
      <c r="J409" s="42" t="s">
        <v>201</v>
      </c>
      <c r="K409" s="42" t="s">
        <v>202</v>
      </c>
      <c r="L409" s="42" t="s">
        <v>102</v>
      </c>
      <c r="M409" s="42" t="s">
        <v>2314</v>
      </c>
      <c r="N409" s="42" t="s">
        <v>2315</v>
      </c>
      <c r="O409" s="42" t="s">
        <v>2316</v>
      </c>
      <c r="P409" s="42" t="s">
        <v>2317</v>
      </c>
      <c r="Q409" s="43">
        <v>3000000</v>
      </c>
      <c r="R409" s="42" t="s">
        <v>290</v>
      </c>
      <c r="S409" s="42" t="s">
        <v>1923</v>
      </c>
      <c r="T409" s="42" t="s">
        <v>263</v>
      </c>
      <c r="U409" s="42" t="s">
        <v>109</v>
      </c>
      <c r="V409" s="46" t="str">
        <f t="shared" si="33"/>
        <v>30</v>
      </c>
      <c r="W409" s="46" t="str">
        <f t="shared" si="1"/>
        <v>5</v>
      </c>
      <c r="X409" s="46" t="str">
        <f t="shared" si="2"/>
        <v>568405196305</v>
      </c>
      <c r="Y409" s="48">
        <f t="shared" si="3"/>
        <v>3000000</v>
      </c>
      <c r="Z409" s="46" t="str">
        <f t="shared" si="4"/>
        <v>AC/018P-0350233</v>
      </c>
      <c r="AA409" s="50" t="str">
        <f>VLOOKUP(X409,TDTP!$AH$5:$AN$1422,7,0)</f>
        <v/>
      </c>
      <c r="AB409" s="40" t="str">
        <f t="shared" si="40"/>
        <v>BVNT da nhan duoc 3000000d tien phi bao hiem cua QK. Cam on QK da tin tuong va dong hanh cung BVNT trong suot thoi gian qua.</v>
      </c>
    </row>
    <row r="410" spans="1:28" ht="12.75" customHeight="1">
      <c r="A410" s="41">
        <v>402</v>
      </c>
      <c r="B410" s="42" t="s">
        <v>82</v>
      </c>
      <c r="C410" s="42" t="s">
        <v>84</v>
      </c>
      <c r="D410" s="42" t="s">
        <v>86</v>
      </c>
      <c r="E410" s="42" t="s">
        <v>201</v>
      </c>
      <c r="F410" s="42" t="s">
        <v>202</v>
      </c>
      <c r="G410" s="42" t="s">
        <v>82</v>
      </c>
      <c r="H410" s="42" t="s">
        <v>84</v>
      </c>
      <c r="I410" s="42" t="s">
        <v>86</v>
      </c>
      <c r="J410" s="42" t="s">
        <v>201</v>
      </c>
      <c r="K410" s="42" t="s">
        <v>202</v>
      </c>
      <c r="L410" s="42" t="s">
        <v>102</v>
      </c>
      <c r="M410" s="42" t="s">
        <v>2318</v>
      </c>
      <c r="N410" s="42" t="s">
        <v>2319</v>
      </c>
      <c r="O410" s="42" t="s">
        <v>2320</v>
      </c>
      <c r="P410" s="42" t="s">
        <v>2321</v>
      </c>
      <c r="Q410" s="43">
        <v>1005200</v>
      </c>
      <c r="R410" s="42" t="s">
        <v>290</v>
      </c>
      <c r="S410" s="42" t="s">
        <v>1908</v>
      </c>
      <c r="T410" s="42" t="s">
        <v>471</v>
      </c>
      <c r="U410" s="42" t="s">
        <v>109</v>
      </c>
      <c r="V410" s="46" t="str">
        <f t="shared" si="33"/>
        <v>30</v>
      </c>
      <c r="W410" s="46" t="str">
        <f t="shared" si="1"/>
        <v>5</v>
      </c>
      <c r="X410" s="46" t="str">
        <f t="shared" si="2"/>
        <v>568535676305</v>
      </c>
      <c r="Y410" s="48">
        <f t="shared" si="3"/>
        <v>1005200</v>
      </c>
      <c r="Z410" s="46" t="str">
        <f t="shared" si="4"/>
        <v>AC/018P-0350234</v>
      </c>
      <c r="AA410" s="46"/>
      <c r="AB410" s="40"/>
    </row>
    <row r="411" spans="1:28" ht="12.75" customHeight="1">
      <c r="A411" s="41">
        <v>403</v>
      </c>
      <c r="B411" s="42" t="s">
        <v>82</v>
      </c>
      <c r="C411" s="42" t="s">
        <v>84</v>
      </c>
      <c r="D411" s="42" t="s">
        <v>86</v>
      </c>
      <c r="E411" s="42" t="s">
        <v>442</v>
      </c>
      <c r="F411" s="42" t="s">
        <v>443</v>
      </c>
      <c r="G411" s="42" t="s">
        <v>82</v>
      </c>
      <c r="H411" s="42" t="s">
        <v>84</v>
      </c>
      <c r="I411" s="42" t="s">
        <v>86</v>
      </c>
      <c r="J411" s="42" t="s">
        <v>442</v>
      </c>
      <c r="K411" s="42" t="s">
        <v>443</v>
      </c>
      <c r="L411" s="42" t="s">
        <v>102</v>
      </c>
      <c r="M411" s="42" t="s">
        <v>2325</v>
      </c>
      <c r="N411" s="42" t="s">
        <v>2326</v>
      </c>
      <c r="O411" s="42" t="s">
        <v>2327</v>
      </c>
      <c r="P411" s="42" t="s">
        <v>2328</v>
      </c>
      <c r="Q411" s="43">
        <v>519980</v>
      </c>
      <c r="R411" s="42" t="s">
        <v>1116</v>
      </c>
      <c r="S411" s="42" t="s">
        <v>921</v>
      </c>
      <c r="T411" s="42" t="s">
        <v>163</v>
      </c>
      <c r="U411" s="42" t="s">
        <v>109</v>
      </c>
      <c r="V411" s="46" t="str">
        <f t="shared" ref="V411:V414" si="41">RIGHT(LEFT(R411,2),1)</f>
        <v>1</v>
      </c>
      <c r="W411" s="46" t="str">
        <f t="shared" si="1"/>
        <v>5</v>
      </c>
      <c r="X411" s="46" t="str">
        <f t="shared" si="2"/>
        <v>56897799615</v>
      </c>
      <c r="Y411" s="48">
        <f t="shared" si="3"/>
        <v>519980</v>
      </c>
      <c r="Z411" s="46" t="str">
        <f t="shared" si="4"/>
        <v>AC/018P-0350235</v>
      </c>
      <c r="AA411" s="46"/>
      <c r="AB411" s="40"/>
    </row>
    <row r="412" spans="1:28" ht="12.75" customHeight="1">
      <c r="A412" s="41">
        <v>404</v>
      </c>
      <c r="B412" s="42" t="s">
        <v>82</v>
      </c>
      <c r="C412" s="42" t="s">
        <v>84</v>
      </c>
      <c r="D412" s="42" t="s">
        <v>86</v>
      </c>
      <c r="E412" s="42" t="s">
        <v>442</v>
      </c>
      <c r="F412" s="42" t="s">
        <v>443</v>
      </c>
      <c r="G412" s="42" t="s">
        <v>82</v>
      </c>
      <c r="H412" s="42" t="s">
        <v>84</v>
      </c>
      <c r="I412" s="42" t="s">
        <v>86</v>
      </c>
      <c r="J412" s="42" t="s">
        <v>442</v>
      </c>
      <c r="K412" s="42" t="s">
        <v>443</v>
      </c>
      <c r="L412" s="42" t="s">
        <v>102</v>
      </c>
      <c r="M412" s="42" t="s">
        <v>2329</v>
      </c>
      <c r="N412" s="42" t="s">
        <v>2330</v>
      </c>
      <c r="O412" s="42" t="s">
        <v>2331</v>
      </c>
      <c r="P412" s="42" t="s">
        <v>2332</v>
      </c>
      <c r="Q412" s="43">
        <v>508087</v>
      </c>
      <c r="R412" s="42" t="s">
        <v>593</v>
      </c>
      <c r="S412" s="42" t="s">
        <v>2077</v>
      </c>
      <c r="T412" s="42" t="s">
        <v>245</v>
      </c>
      <c r="U412" s="42" t="s">
        <v>109</v>
      </c>
      <c r="V412" s="46" t="str">
        <f t="shared" si="41"/>
        <v>4</v>
      </c>
      <c r="W412" s="46" t="str">
        <f t="shared" si="1"/>
        <v>5</v>
      </c>
      <c r="X412" s="46" t="str">
        <f t="shared" si="2"/>
        <v>56832228645</v>
      </c>
      <c r="Y412" s="48">
        <f t="shared" si="3"/>
        <v>508087</v>
      </c>
      <c r="Z412" s="46" t="str">
        <f t="shared" si="4"/>
        <v>AC/018P-0350236</v>
      </c>
      <c r="AA412" s="46"/>
      <c r="AB412" s="40"/>
    </row>
    <row r="413" spans="1:28" ht="12.75" customHeight="1">
      <c r="A413" s="41">
        <v>405</v>
      </c>
      <c r="B413" s="42" t="s">
        <v>82</v>
      </c>
      <c r="C413" s="42" t="s">
        <v>84</v>
      </c>
      <c r="D413" s="42" t="s">
        <v>86</v>
      </c>
      <c r="E413" s="42" t="s">
        <v>442</v>
      </c>
      <c r="F413" s="42" t="s">
        <v>443</v>
      </c>
      <c r="G413" s="42" t="s">
        <v>82</v>
      </c>
      <c r="H413" s="42" t="s">
        <v>84</v>
      </c>
      <c r="I413" s="42" t="s">
        <v>86</v>
      </c>
      <c r="J413" s="42" t="s">
        <v>442</v>
      </c>
      <c r="K413" s="42" t="s">
        <v>443</v>
      </c>
      <c r="L413" s="42" t="s">
        <v>102</v>
      </c>
      <c r="M413" s="42" t="s">
        <v>2333</v>
      </c>
      <c r="N413" s="42" t="s">
        <v>2334</v>
      </c>
      <c r="O413" s="42" t="s">
        <v>2335</v>
      </c>
      <c r="P413" s="42" t="s">
        <v>2336</v>
      </c>
      <c r="Q413" s="43">
        <v>2000000</v>
      </c>
      <c r="R413" s="42" t="s">
        <v>381</v>
      </c>
      <c r="S413" s="42" t="s">
        <v>842</v>
      </c>
      <c r="T413" s="42" t="s">
        <v>135</v>
      </c>
      <c r="U413" s="42" t="s">
        <v>109</v>
      </c>
      <c r="V413" s="46" t="str">
        <f t="shared" si="41"/>
        <v>5</v>
      </c>
      <c r="W413" s="46" t="str">
        <f t="shared" si="1"/>
        <v>5</v>
      </c>
      <c r="X413" s="46" t="str">
        <f t="shared" si="2"/>
        <v>56839183955</v>
      </c>
      <c r="Y413" s="48">
        <f t="shared" si="3"/>
        <v>2000000</v>
      </c>
      <c r="Z413" s="46" t="str">
        <f t="shared" si="4"/>
        <v>AC/018P-0350237</v>
      </c>
      <c r="AA413" s="46"/>
      <c r="AB413" s="40"/>
    </row>
    <row r="414" spans="1:28" ht="12.75" customHeight="1">
      <c r="A414" s="41">
        <v>406</v>
      </c>
      <c r="B414" s="42" t="s">
        <v>82</v>
      </c>
      <c r="C414" s="42" t="s">
        <v>84</v>
      </c>
      <c r="D414" s="42" t="s">
        <v>86</v>
      </c>
      <c r="E414" s="42" t="s">
        <v>442</v>
      </c>
      <c r="F414" s="42" t="s">
        <v>443</v>
      </c>
      <c r="G414" s="42" t="s">
        <v>82</v>
      </c>
      <c r="H414" s="42" t="s">
        <v>84</v>
      </c>
      <c r="I414" s="42" t="s">
        <v>86</v>
      </c>
      <c r="J414" s="42" t="s">
        <v>442</v>
      </c>
      <c r="K414" s="42" t="s">
        <v>443</v>
      </c>
      <c r="L414" s="42" t="s">
        <v>102</v>
      </c>
      <c r="M414" s="42" t="s">
        <v>2341</v>
      </c>
      <c r="N414" s="42" t="s">
        <v>2342</v>
      </c>
      <c r="O414" s="42" t="s">
        <v>2343</v>
      </c>
      <c r="P414" s="42" t="s">
        <v>2344</v>
      </c>
      <c r="Q414" s="43">
        <v>1535580</v>
      </c>
      <c r="R414" s="42" t="s">
        <v>304</v>
      </c>
      <c r="S414" s="42" t="s">
        <v>2345</v>
      </c>
      <c r="T414" s="42" t="s">
        <v>704</v>
      </c>
      <c r="U414" s="42" t="s">
        <v>109</v>
      </c>
      <c r="V414" s="46" t="str">
        <f t="shared" si="41"/>
        <v>6</v>
      </c>
      <c r="W414" s="46" t="str">
        <f t="shared" si="1"/>
        <v>5</v>
      </c>
      <c r="X414" s="46" t="str">
        <f t="shared" si="2"/>
        <v>56831097265</v>
      </c>
      <c r="Y414" s="48">
        <f t="shared" si="3"/>
        <v>1535580</v>
      </c>
      <c r="Z414" s="46" t="str">
        <f t="shared" si="4"/>
        <v>AC/018P-0350238</v>
      </c>
      <c r="AA414" s="50" t="str">
        <f>VLOOKUP(X414,TDTP!$AH$5:$AN$1422,7,0)</f>
        <v>0167 606 9299</v>
      </c>
      <c r="AB414" s="40" t="str">
        <f t="shared" ref="AB414:AB416" si="42">CONCATENATE("BVNT da nhan duoc ",Y414,"d tien phi bao hiem cua QK. Cam on QK da tin tuong va dong hanh cung BVNT trong suot thoi gian qua.")</f>
        <v>BVNT da nhan duoc 1535580d tien phi bao hiem cua QK. Cam on QK da tin tuong va dong hanh cung BVNT trong suot thoi gian qua.</v>
      </c>
    </row>
    <row r="415" spans="1:28" ht="12.75" customHeight="1">
      <c r="A415" s="41">
        <v>407</v>
      </c>
      <c r="B415" s="42" t="s">
        <v>82</v>
      </c>
      <c r="C415" s="42" t="s">
        <v>84</v>
      </c>
      <c r="D415" s="42" t="s">
        <v>86</v>
      </c>
      <c r="E415" s="42" t="s">
        <v>442</v>
      </c>
      <c r="F415" s="42" t="s">
        <v>443</v>
      </c>
      <c r="G415" s="42" t="s">
        <v>82</v>
      </c>
      <c r="H415" s="42" t="s">
        <v>84</v>
      </c>
      <c r="I415" s="42" t="s">
        <v>86</v>
      </c>
      <c r="J415" s="42" t="s">
        <v>442</v>
      </c>
      <c r="K415" s="42" t="s">
        <v>443</v>
      </c>
      <c r="L415" s="42" t="s">
        <v>102</v>
      </c>
      <c r="M415" s="42" t="s">
        <v>2346</v>
      </c>
      <c r="N415" s="42" t="s">
        <v>2347</v>
      </c>
      <c r="O415" s="42" t="s">
        <v>2348</v>
      </c>
      <c r="P415" s="42" t="s">
        <v>2349</v>
      </c>
      <c r="Q415" s="43">
        <v>2036006</v>
      </c>
      <c r="R415" s="42" t="s">
        <v>801</v>
      </c>
      <c r="S415" s="42" t="s">
        <v>802</v>
      </c>
      <c r="T415" s="42" t="s">
        <v>263</v>
      </c>
      <c r="U415" s="42" t="s">
        <v>109</v>
      </c>
      <c r="V415" s="46" t="str">
        <f t="shared" ref="V415:V436" si="43">RIGHT(LEFT(R415,2),2)</f>
        <v>12</v>
      </c>
      <c r="W415" s="46" t="str">
        <f t="shared" si="1"/>
        <v>5</v>
      </c>
      <c r="X415" s="46" t="str">
        <f t="shared" si="2"/>
        <v>568395394125</v>
      </c>
      <c r="Y415" s="48">
        <f t="shared" si="3"/>
        <v>2036006</v>
      </c>
      <c r="Z415" s="46" t="str">
        <f t="shared" si="4"/>
        <v>AC/018P-0350245</v>
      </c>
      <c r="AA415" s="50" t="str">
        <f>VLOOKUP(X415,TDTP!$AH$5:$AN$1422,7,0)</f>
        <v>01659 391 502</v>
      </c>
      <c r="AB415" s="40" t="str">
        <f t="shared" si="42"/>
        <v>BVNT da nhan duoc 2036006d tien phi bao hiem cua QK. Cam on QK da tin tuong va dong hanh cung BVNT trong suot thoi gian qua.</v>
      </c>
    </row>
    <row r="416" spans="1:28" ht="12.75" customHeight="1">
      <c r="A416" s="41">
        <v>408</v>
      </c>
      <c r="B416" s="42" t="s">
        <v>82</v>
      </c>
      <c r="C416" s="42" t="s">
        <v>84</v>
      </c>
      <c r="D416" s="42" t="s">
        <v>86</v>
      </c>
      <c r="E416" s="42" t="s">
        <v>442</v>
      </c>
      <c r="F416" s="42" t="s">
        <v>443</v>
      </c>
      <c r="G416" s="42" t="s">
        <v>82</v>
      </c>
      <c r="H416" s="42" t="s">
        <v>84</v>
      </c>
      <c r="I416" s="42" t="s">
        <v>86</v>
      </c>
      <c r="J416" s="42" t="s">
        <v>442</v>
      </c>
      <c r="K416" s="42" t="s">
        <v>443</v>
      </c>
      <c r="L416" s="42" t="s">
        <v>102</v>
      </c>
      <c r="M416" s="42" t="s">
        <v>2351</v>
      </c>
      <c r="N416" s="42" t="s">
        <v>2352</v>
      </c>
      <c r="O416" s="42" t="s">
        <v>2353</v>
      </c>
      <c r="P416" s="42" t="s">
        <v>2354</v>
      </c>
      <c r="Q416" s="43">
        <v>1543953</v>
      </c>
      <c r="R416" s="42" t="s">
        <v>125</v>
      </c>
      <c r="S416" s="42" t="s">
        <v>1973</v>
      </c>
      <c r="T416" s="42" t="s">
        <v>263</v>
      </c>
      <c r="U416" s="42" t="s">
        <v>109</v>
      </c>
      <c r="V416" s="46" t="str">
        <f t="shared" si="43"/>
        <v>13</v>
      </c>
      <c r="W416" s="46" t="str">
        <f t="shared" si="1"/>
        <v>5</v>
      </c>
      <c r="X416" s="46" t="str">
        <f t="shared" si="2"/>
        <v>568312823135</v>
      </c>
      <c r="Y416" s="48">
        <f t="shared" si="3"/>
        <v>1543953</v>
      </c>
      <c r="Z416" s="46" t="str">
        <f t="shared" si="4"/>
        <v>AC/018P-0350248</v>
      </c>
      <c r="AA416" s="50" t="str">
        <f>VLOOKUP(X416,TDTP!$AH$5:$AN$1422,7,0)</f>
        <v>0165458431601689 891 246</v>
      </c>
      <c r="AB416" s="40" t="str">
        <f t="shared" si="42"/>
        <v>BVNT da nhan duoc 1543953d tien phi bao hiem cua QK. Cam on QK da tin tuong va dong hanh cung BVNT trong suot thoi gian qua.</v>
      </c>
    </row>
    <row r="417" spans="1:28" ht="12.75" customHeight="1">
      <c r="A417" s="41">
        <v>409</v>
      </c>
      <c r="B417" s="42" t="s">
        <v>82</v>
      </c>
      <c r="C417" s="42" t="s">
        <v>84</v>
      </c>
      <c r="D417" s="42" t="s">
        <v>86</v>
      </c>
      <c r="E417" s="42" t="s">
        <v>442</v>
      </c>
      <c r="F417" s="42" t="s">
        <v>443</v>
      </c>
      <c r="G417" s="42" t="s">
        <v>82</v>
      </c>
      <c r="H417" s="42" t="s">
        <v>84</v>
      </c>
      <c r="I417" s="42" t="s">
        <v>86</v>
      </c>
      <c r="J417" s="42" t="s">
        <v>442</v>
      </c>
      <c r="K417" s="42" t="s">
        <v>443</v>
      </c>
      <c r="L417" s="42" t="s">
        <v>102</v>
      </c>
      <c r="M417" s="42" t="s">
        <v>2355</v>
      </c>
      <c r="N417" s="42" t="s">
        <v>2356</v>
      </c>
      <c r="O417" s="42" t="s">
        <v>2357</v>
      </c>
      <c r="P417" s="42" t="s">
        <v>2358</v>
      </c>
      <c r="Q417" s="43">
        <v>1015537</v>
      </c>
      <c r="R417" s="42" t="s">
        <v>394</v>
      </c>
      <c r="S417" s="42" t="s">
        <v>2137</v>
      </c>
      <c r="T417" s="42" t="s">
        <v>263</v>
      </c>
      <c r="U417" s="42" t="s">
        <v>109</v>
      </c>
      <c r="V417" s="46" t="str">
        <f t="shared" si="43"/>
        <v>16</v>
      </c>
      <c r="W417" s="46" t="str">
        <f t="shared" si="1"/>
        <v>5</v>
      </c>
      <c r="X417" s="46" t="str">
        <f t="shared" si="2"/>
        <v>568265194165</v>
      </c>
      <c r="Y417" s="48">
        <f t="shared" si="3"/>
        <v>1015537</v>
      </c>
      <c r="Z417" s="46" t="str">
        <f t="shared" si="4"/>
        <v>AC/018P-0350250</v>
      </c>
      <c r="AA417" s="46"/>
      <c r="AB417" s="40"/>
    </row>
    <row r="418" spans="1:28" ht="12.75" customHeight="1">
      <c r="A418" s="41">
        <v>410</v>
      </c>
      <c r="B418" s="42" t="s">
        <v>82</v>
      </c>
      <c r="C418" s="42" t="s">
        <v>84</v>
      </c>
      <c r="D418" s="42" t="s">
        <v>86</v>
      </c>
      <c r="E418" s="42" t="s">
        <v>442</v>
      </c>
      <c r="F418" s="42" t="s">
        <v>443</v>
      </c>
      <c r="G418" s="42" t="s">
        <v>82</v>
      </c>
      <c r="H418" s="42" t="s">
        <v>84</v>
      </c>
      <c r="I418" s="42" t="s">
        <v>86</v>
      </c>
      <c r="J418" s="42" t="s">
        <v>442</v>
      </c>
      <c r="K418" s="42" t="s">
        <v>443</v>
      </c>
      <c r="L418" s="42" t="s">
        <v>102</v>
      </c>
      <c r="M418" s="42" t="s">
        <v>2359</v>
      </c>
      <c r="N418" s="42" t="s">
        <v>2360</v>
      </c>
      <c r="O418" s="42" t="s">
        <v>2361</v>
      </c>
      <c r="P418" s="42" t="s">
        <v>2362</v>
      </c>
      <c r="Q418" s="43">
        <v>514145</v>
      </c>
      <c r="R418" s="42" t="s">
        <v>245</v>
      </c>
      <c r="S418" s="42" t="s">
        <v>134</v>
      </c>
      <c r="T418" s="42" t="s">
        <v>245</v>
      </c>
      <c r="U418" s="42" t="s">
        <v>109</v>
      </c>
      <c r="V418" s="46" t="str">
        <f t="shared" si="43"/>
        <v>20</v>
      </c>
      <c r="W418" s="46" t="str">
        <f t="shared" si="1"/>
        <v>5</v>
      </c>
      <c r="X418" s="46" t="str">
        <f t="shared" si="2"/>
        <v>568291244205</v>
      </c>
      <c r="Y418" s="48">
        <f t="shared" si="3"/>
        <v>514145</v>
      </c>
      <c r="Z418" s="46" t="str">
        <f t="shared" si="4"/>
        <v>AC/018P-0350251</v>
      </c>
      <c r="AA418" s="50" t="str">
        <f>VLOOKUP(X418,TDTP!$AH$5:$AN$1422,7,0)</f>
        <v>0934 334 797</v>
      </c>
      <c r="AB418" s="40" t="str">
        <f t="shared" ref="AB418:AB419" si="44">CONCATENATE("BVNT da nhan duoc ",Y418,"d tien phi bao hiem cua QK. Cam on QK da tin tuong va dong hanh cung BVNT trong suot thoi gian qua.")</f>
        <v>BVNT da nhan duoc 514145d tien phi bao hiem cua QK. Cam on QK da tin tuong va dong hanh cung BVNT trong suot thoi gian qua.</v>
      </c>
    </row>
    <row r="419" spans="1:28" ht="12.75" customHeight="1">
      <c r="A419" s="41">
        <v>411</v>
      </c>
      <c r="B419" s="42" t="s">
        <v>82</v>
      </c>
      <c r="C419" s="42" t="s">
        <v>84</v>
      </c>
      <c r="D419" s="42" t="s">
        <v>86</v>
      </c>
      <c r="E419" s="42" t="s">
        <v>442</v>
      </c>
      <c r="F419" s="42" t="s">
        <v>443</v>
      </c>
      <c r="G419" s="42" t="s">
        <v>82</v>
      </c>
      <c r="H419" s="42" t="s">
        <v>84</v>
      </c>
      <c r="I419" s="42" t="s">
        <v>86</v>
      </c>
      <c r="J419" s="42" t="s">
        <v>442</v>
      </c>
      <c r="K419" s="42" t="s">
        <v>443</v>
      </c>
      <c r="L419" s="42" t="s">
        <v>102</v>
      </c>
      <c r="M419" s="42" t="s">
        <v>2363</v>
      </c>
      <c r="N419" s="42" t="s">
        <v>2364</v>
      </c>
      <c r="O419" s="42" t="s">
        <v>2365</v>
      </c>
      <c r="P419" s="42" t="s">
        <v>2366</v>
      </c>
      <c r="Q419" s="43">
        <v>1001607</v>
      </c>
      <c r="R419" s="42" t="s">
        <v>245</v>
      </c>
      <c r="S419" s="42" t="s">
        <v>134</v>
      </c>
      <c r="T419" s="42" t="s">
        <v>263</v>
      </c>
      <c r="U419" s="42" t="s">
        <v>109</v>
      </c>
      <c r="V419" s="46" t="str">
        <f t="shared" si="43"/>
        <v>20</v>
      </c>
      <c r="W419" s="46" t="str">
        <f t="shared" si="1"/>
        <v>5</v>
      </c>
      <c r="X419" s="46" t="str">
        <f t="shared" si="2"/>
        <v>568971065205</v>
      </c>
      <c r="Y419" s="48">
        <f t="shared" si="3"/>
        <v>1001607</v>
      </c>
      <c r="Z419" s="46" t="str">
        <f t="shared" si="4"/>
        <v>AC/018P-0350252</v>
      </c>
      <c r="AA419" s="50" t="str">
        <f>VLOOKUP(X419,TDTP!$AH$5:$AN$1422,7,0)</f>
        <v>0919559388</v>
      </c>
      <c r="AB419" s="40" t="str">
        <f t="shared" si="44"/>
        <v>BVNT da nhan duoc 1001607d tien phi bao hiem cua QK. Cam on QK da tin tuong va dong hanh cung BVNT trong suot thoi gian qua.</v>
      </c>
    </row>
    <row r="420" spans="1:28" ht="12.75" customHeight="1">
      <c r="A420" s="41">
        <v>412</v>
      </c>
      <c r="B420" s="42" t="s">
        <v>82</v>
      </c>
      <c r="C420" s="42" t="s">
        <v>84</v>
      </c>
      <c r="D420" s="42" t="s">
        <v>86</v>
      </c>
      <c r="E420" s="42" t="s">
        <v>442</v>
      </c>
      <c r="F420" s="42" t="s">
        <v>443</v>
      </c>
      <c r="G420" s="42" t="s">
        <v>82</v>
      </c>
      <c r="H420" s="42" t="s">
        <v>84</v>
      </c>
      <c r="I420" s="42" t="s">
        <v>86</v>
      </c>
      <c r="J420" s="42" t="s">
        <v>442</v>
      </c>
      <c r="K420" s="42" t="s">
        <v>443</v>
      </c>
      <c r="L420" s="42" t="s">
        <v>102</v>
      </c>
      <c r="M420" s="42" t="s">
        <v>2367</v>
      </c>
      <c r="N420" s="42" t="s">
        <v>2368</v>
      </c>
      <c r="O420" s="42" t="s">
        <v>2369</v>
      </c>
      <c r="P420" s="42" t="s">
        <v>2370</v>
      </c>
      <c r="Q420" s="43">
        <v>522847</v>
      </c>
      <c r="R420" s="42" t="s">
        <v>245</v>
      </c>
      <c r="S420" s="42" t="s">
        <v>134</v>
      </c>
      <c r="T420" s="42" t="s">
        <v>135</v>
      </c>
      <c r="U420" s="42" t="s">
        <v>109</v>
      </c>
      <c r="V420" s="46" t="str">
        <f t="shared" si="43"/>
        <v>20</v>
      </c>
      <c r="W420" s="46" t="str">
        <f t="shared" si="1"/>
        <v>5</v>
      </c>
      <c r="X420" s="46" t="str">
        <f t="shared" si="2"/>
        <v>568989024205</v>
      </c>
      <c r="Y420" s="48">
        <f t="shared" si="3"/>
        <v>522847</v>
      </c>
      <c r="Z420" s="46" t="str">
        <f t="shared" si="4"/>
        <v>AC/018P-0350253</v>
      </c>
      <c r="AA420" s="46"/>
      <c r="AB420" s="40"/>
    </row>
    <row r="421" spans="1:28" ht="12.75" customHeight="1">
      <c r="A421" s="41">
        <v>413</v>
      </c>
      <c r="B421" s="42" t="s">
        <v>82</v>
      </c>
      <c r="C421" s="42" t="s">
        <v>84</v>
      </c>
      <c r="D421" s="42" t="s">
        <v>86</v>
      </c>
      <c r="E421" s="42" t="s">
        <v>442</v>
      </c>
      <c r="F421" s="42" t="s">
        <v>443</v>
      </c>
      <c r="G421" s="42" t="s">
        <v>82</v>
      </c>
      <c r="H421" s="42" t="s">
        <v>84</v>
      </c>
      <c r="I421" s="42" t="s">
        <v>86</v>
      </c>
      <c r="J421" s="42" t="s">
        <v>442</v>
      </c>
      <c r="K421" s="42" t="s">
        <v>443</v>
      </c>
      <c r="L421" s="42" t="s">
        <v>102</v>
      </c>
      <c r="M421" s="42" t="s">
        <v>2371</v>
      </c>
      <c r="N421" s="42" t="s">
        <v>2372</v>
      </c>
      <c r="O421" s="42" t="s">
        <v>2373</v>
      </c>
      <c r="P421" s="42" t="s">
        <v>2374</v>
      </c>
      <c r="Q421" s="43">
        <v>1004800</v>
      </c>
      <c r="R421" s="42" t="s">
        <v>245</v>
      </c>
      <c r="S421" s="42" t="s">
        <v>134</v>
      </c>
      <c r="T421" s="42" t="s">
        <v>135</v>
      </c>
      <c r="U421" s="42" t="s">
        <v>109</v>
      </c>
      <c r="V421" s="46" t="str">
        <f t="shared" si="43"/>
        <v>20</v>
      </c>
      <c r="W421" s="46" t="str">
        <f t="shared" si="1"/>
        <v>5</v>
      </c>
      <c r="X421" s="46" t="str">
        <f t="shared" si="2"/>
        <v>569261518205</v>
      </c>
      <c r="Y421" s="48">
        <f t="shared" si="3"/>
        <v>1004800</v>
      </c>
      <c r="Z421" s="46" t="str">
        <f t="shared" si="4"/>
        <v>AC/018P-0350254</v>
      </c>
      <c r="AA421" s="46"/>
      <c r="AB421" s="40"/>
    </row>
    <row r="422" spans="1:28" ht="12.75" customHeight="1">
      <c r="A422" s="41">
        <v>414</v>
      </c>
      <c r="B422" s="42" t="s">
        <v>82</v>
      </c>
      <c r="C422" s="42" t="s">
        <v>84</v>
      </c>
      <c r="D422" s="42" t="s">
        <v>86</v>
      </c>
      <c r="E422" s="42" t="s">
        <v>442</v>
      </c>
      <c r="F422" s="42" t="s">
        <v>443</v>
      </c>
      <c r="G422" s="42" t="s">
        <v>82</v>
      </c>
      <c r="H422" s="42" t="s">
        <v>84</v>
      </c>
      <c r="I422" s="42" t="s">
        <v>86</v>
      </c>
      <c r="J422" s="42" t="s">
        <v>442</v>
      </c>
      <c r="K422" s="42" t="s">
        <v>443</v>
      </c>
      <c r="L422" s="42" t="s">
        <v>102</v>
      </c>
      <c r="M422" s="42" t="s">
        <v>2375</v>
      </c>
      <c r="N422" s="42" t="s">
        <v>2376</v>
      </c>
      <c r="O422" s="42" t="s">
        <v>2377</v>
      </c>
      <c r="P422" s="42" t="s">
        <v>2378</v>
      </c>
      <c r="Q422" s="43">
        <v>500000</v>
      </c>
      <c r="R422" s="42" t="s">
        <v>704</v>
      </c>
      <c r="S422" s="42" t="s">
        <v>1527</v>
      </c>
      <c r="T422" s="42" t="s">
        <v>163</v>
      </c>
      <c r="U422" s="42" t="s">
        <v>109</v>
      </c>
      <c r="V422" s="46" t="str">
        <f t="shared" si="43"/>
        <v>21</v>
      </c>
      <c r="W422" s="46" t="str">
        <f t="shared" si="1"/>
        <v>5</v>
      </c>
      <c r="X422" s="46" t="str">
        <f t="shared" si="2"/>
        <v>568969985215</v>
      </c>
      <c r="Y422" s="48">
        <f t="shared" si="3"/>
        <v>500000</v>
      </c>
      <c r="Z422" s="46" t="str">
        <f t="shared" si="4"/>
        <v>AC/018P-0350255</v>
      </c>
      <c r="AA422" s="46"/>
      <c r="AB422" s="40"/>
    </row>
    <row r="423" spans="1:28" ht="12.75" customHeight="1">
      <c r="A423" s="41">
        <v>415</v>
      </c>
      <c r="B423" s="42" t="s">
        <v>82</v>
      </c>
      <c r="C423" s="42" t="s">
        <v>84</v>
      </c>
      <c r="D423" s="42" t="s">
        <v>86</v>
      </c>
      <c r="E423" s="42" t="s">
        <v>442</v>
      </c>
      <c r="F423" s="42" t="s">
        <v>443</v>
      </c>
      <c r="G423" s="42" t="s">
        <v>82</v>
      </c>
      <c r="H423" s="42" t="s">
        <v>84</v>
      </c>
      <c r="I423" s="42" t="s">
        <v>86</v>
      </c>
      <c r="J423" s="42" t="s">
        <v>442</v>
      </c>
      <c r="K423" s="42" t="s">
        <v>443</v>
      </c>
      <c r="L423" s="42" t="s">
        <v>102</v>
      </c>
      <c r="M423" s="42" t="s">
        <v>2379</v>
      </c>
      <c r="N423" s="42" t="s">
        <v>2380</v>
      </c>
      <c r="O423" s="42" t="s">
        <v>2381</v>
      </c>
      <c r="P423" s="42" t="s">
        <v>2382</v>
      </c>
      <c r="Q423" s="43">
        <v>1500000</v>
      </c>
      <c r="R423" s="42" t="s">
        <v>704</v>
      </c>
      <c r="S423" s="42" t="s">
        <v>2232</v>
      </c>
      <c r="T423" s="42" t="s">
        <v>163</v>
      </c>
      <c r="U423" s="42" t="s">
        <v>109</v>
      </c>
      <c r="V423" s="46" t="str">
        <f t="shared" si="43"/>
        <v>21</v>
      </c>
      <c r="W423" s="46" t="str">
        <f t="shared" si="1"/>
        <v>5</v>
      </c>
      <c r="X423" s="46" t="str">
        <f t="shared" si="2"/>
        <v>568971331215</v>
      </c>
      <c r="Y423" s="48">
        <f t="shared" si="3"/>
        <v>1500000</v>
      </c>
      <c r="Z423" s="46" t="str">
        <f t="shared" si="4"/>
        <v>AC/018P-0350256</v>
      </c>
      <c r="AA423" s="50" t="str">
        <f>VLOOKUP(X423,TDTP!$AH$5:$AN$1422,7,0)</f>
        <v>0917978694</v>
      </c>
      <c r="AB423" s="40" t="str">
        <f>CONCATENATE("BVNT da nhan duoc ",Y423,"d tien phi bao hiem cua QK. Cam on QK da tin tuong va dong hanh cung BVNT trong suot thoi gian qua.")</f>
        <v>BVNT da nhan duoc 1500000d tien phi bao hiem cua QK. Cam on QK da tin tuong va dong hanh cung BVNT trong suot thoi gian qua.</v>
      </c>
    </row>
    <row r="424" spans="1:28" ht="12.75" customHeight="1">
      <c r="A424" s="41">
        <v>416</v>
      </c>
      <c r="B424" s="42" t="s">
        <v>82</v>
      </c>
      <c r="C424" s="42" t="s">
        <v>84</v>
      </c>
      <c r="D424" s="42" t="s">
        <v>86</v>
      </c>
      <c r="E424" s="42" t="s">
        <v>442</v>
      </c>
      <c r="F424" s="42" t="s">
        <v>443</v>
      </c>
      <c r="G424" s="42" t="s">
        <v>82</v>
      </c>
      <c r="H424" s="42" t="s">
        <v>84</v>
      </c>
      <c r="I424" s="42" t="s">
        <v>86</v>
      </c>
      <c r="J424" s="42" t="s">
        <v>442</v>
      </c>
      <c r="K424" s="42" t="s">
        <v>443</v>
      </c>
      <c r="L424" s="42" t="s">
        <v>102</v>
      </c>
      <c r="M424" s="42" t="s">
        <v>2383</v>
      </c>
      <c r="N424" s="42" t="s">
        <v>2384</v>
      </c>
      <c r="O424" s="42" t="s">
        <v>2385</v>
      </c>
      <c r="P424" s="42" t="s">
        <v>2386</v>
      </c>
      <c r="Q424" s="43">
        <v>3091728</v>
      </c>
      <c r="R424" s="42" t="s">
        <v>471</v>
      </c>
      <c r="S424" s="42" t="s">
        <v>1098</v>
      </c>
      <c r="T424" s="42" t="s">
        <v>153</v>
      </c>
      <c r="U424" s="42" t="s">
        <v>109</v>
      </c>
      <c r="V424" s="46" t="str">
        <f t="shared" si="43"/>
        <v>25</v>
      </c>
      <c r="W424" s="46" t="str">
        <f t="shared" si="1"/>
        <v>5</v>
      </c>
      <c r="X424" s="46" t="str">
        <f t="shared" si="2"/>
        <v>568501527255</v>
      </c>
      <c r="Y424" s="48">
        <f t="shared" si="3"/>
        <v>3091728</v>
      </c>
      <c r="Z424" s="46" t="str">
        <f t="shared" si="4"/>
        <v>AC/018P-0350257</v>
      </c>
      <c r="AA424" s="46"/>
      <c r="AB424" s="40"/>
    </row>
    <row r="425" spans="1:28" ht="12.75" customHeight="1">
      <c r="A425" s="41">
        <v>417</v>
      </c>
      <c r="B425" s="42" t="s">
        <v>82</v>
      </c>
      <c r="C425" s="42" t="s">
        <v>84</v>
      </c>
      <c r="D425" s="42" t="s">
        <v>86</v>
      </c>
      <c r="E425" s="42" t="s">
        <v>442</v>
      </c>
      <c r="F425" s="42" t="s">
        <v>443</v>
      </c>
      <c r="G425" s="42" t="s">
        <v>82</v>
      </c>
      <c r="H425" s="42" t="s">
        <v>84</v>
      </c>
      <c r="I425" s="42" t="s">
        <v>86</v>
      </c>
      <c r="J425" s="42" t="s">
        <v>442</v>
      </c>
      <c r="K425" s="42" t="s">
        <v>443</v>
      </c>
      <c r="L425" s="42" t="s">
        <v>102</v>
      </c>
      <c r="M425" s="42" t="s">
        <v>2387</v>
      </c>
      <c r="N425" s="42" t="s">
        <v>2388</v>
      </c>
      <c r="O425" s="42" t="s">
        <v>2389</v>
      </c>
      <c r="P425" s="42" t="s">
        <v>2390</v>
      </c>
      <c r="Q425" s="43">
        <v>1069949</v>
      </c>
      <c r="R425" s="42" t="s">
        <v>284</v>
      </c>
      <c r="S425" s="42" t="s">
        <v>1793</v>
      </c>
      <c r="T425" s="42" t="s">
        <v>704</v>
      </c>
      <c r="U425" s="42" t="s">
        <v>109</v>
      </c>
      <c r="V425" s="46" t="str">
        <f t="shared" si="43"/>
        <v>27</v>
      </c>
      <c r="W425" s="46" t="str">
        <f t="shared" si="1"/>
        <v>5</v>
      </c>
      <c r="X425" s="46" t="str">
        <f t="shared" si="2"/>
        <v>569304494275</v>
      </c>
      <c r="Y425" s="48">
        <f t="shared" si="3"/>
        <v>1069949</v>
      </c>
      <c r="Z425" s="46" t="str">
        <f t="shared" si="4"/>
        <v>AC/018P-0350259</v>
      </c>
      <c r="AA425" s="50" t="str">
        <f>VLOOKUP(X425,TDTP!$AH$5:$AN$1422,7,0)</f>
        <v>01687901125</v>
      </c>
      <c r="AB425" s="40" t="str">
        <f t="shared" ref="AB425:AB435" si="45">CONCATENATE("BVNT da nhan duoc ",Y425,"d tien phi bao hiem cua QK. Cam on QK da tin tuong va dong hanh cung BVNT trong suot thoi gian qua.")</f>
        <v>BVNT da nhan duoc 1069949d tien phi bao hiem cua QK. Cam on QK da tin tuong va dong hanh cung BVNT trong suot thoi gian qua.</v>
      </c>
    </row>
    <row r="426" spans="1:28" ht="12.75" customHeight="1">
      <c r="A426" s="41">
        <v>418</v>
      </c>
      <c r="B426" s="42" t="s">
        <v>82</v>
      </c>
      <c r="C426" s="42" t="s">
        <v>84</v>
      </c>
      <c r="D426" s="42" t="s">
        <v>86</v>
      </c>
      <c r="E426" s="42" t="s">
        <v>449</v>
      </c>
      <c r="F426" s="42" t="s">
        <v>465</v>
      </c>
      <c r="G426" s="42" t="s">
        <v>82</v>
      </c>
      <c r="H426" s="42" t="s">
        <v>84</v>
      </c>
      <c r="I426" s="42" t="s">
        <v>86</v>
      </c>
      <c r="J426" s="42" t="s">
        <v>449</v>
      </c>
      <c r="K426" s="42" t="s">
        <v>465</v>
      </c>
      <c r="L426" s="42" t="s">
        <v>102</v>
      </c>
      <c r="M426" s="42" t="s">
        <v>2391</v>
      </c>
      <c r="N426" s="42" t="s">
        <v>2392</v>
      </c>
      <c r="O426" s="42" t="s">
        <v>2393</v>
      </c>
      <c r="P426" s="42" t="s">
        <v>2203</v>
      </c>
      <c r="Q426" s="43">
        <v>3078654</v>
      </c>
      <c r="R426" s="42" t="s">
        <v>1222</v>
      </c>
      <c r="S426" s="42" t="s">
        <v>1227</v>
      </c>
      <c r="T426" s="42" t="s">
        <v>471</v>
      </c>
      <c r="U426" s="42" t="s">
        <v>109</v>
      </c>
      <c r="V426" s="46" t="str">
        <f t="shared" si="43"/>
        <v>10</v>
      </c>
      <c r="W426" s="46" t="str">
        <f t="shared" si="1"/>
        <v>5</v>
      </c>
      <c r="X426" s="46" t="str">
        <f t="shared" si="2"/>
        <v>569141208105</v>
      </c>
      <c r="Y426" s="48">
        <f t="shared" si="3"/>
        <v>3078654</v>
      </c>
      <c r="Z426" s="46" t="str">
        <f t="shared" si="4"/>
        <v>AC/018P-0350261</v>
      </c>
      <c r="AA426" s="50" t="str">
        <f>VLOOKUP(X426,TDTP!$AH$5:$AN$1422,7,0)</f>
        <v>0967005103</v>
      </c>
      <c r="AB426" s="40" t="str">
        <f t="shared" si="45"/>
        <v>BVNT da nhan duoc 3078654d tien phi bao hiem cua QK. Cam on QK da tin tuong va dong hanh cung BVNT trong suot thoi gian qua.</v>
      </c>
    </row>
    <row r="427" spans="1:28" ht="12.75" customHeight="1">
      <c r="A427" s="41">
        <v>419</v>
      </c>
      <c r="B427" s="42" t="s">
        <v>82</v>
      </c>
      <c r="C427" s="42" t="s">
        <v>84</v>
      </c>
      <c r="D427" s="42" t="s">
        <v>86</v>
      </c>
      <c r="E427" s="42" t="s">
        <v>449</v>
      </c>
      <c r="F427" s="42" t="s">
        <v>465</v>
      </c>
      <c r="G427" s="42" t="s">
        <v>82</v>
      </c>
      <c r="H427" s="42" t="s">
        <v>84</v>
      </c>
      <c r="I427" s="42" t="s">
        <v>86</v>
      </c>
      <c r="J427" s="42" t="s">
        <v>449</v>
      </c>
      <c r="K427" s="42" t="s">
        <v>465</v>
      </c>
      <c r="L427" s="42" t="s">
        <v>102</v>
      </c>
      <c r="M427" s="42" t="s">
        <v>2398</v>
      </c>
      <c r="N427" s="42" t="s">
        <v>2399</v>
      </c>
      <c r="O427" s="42" t="s">
        <v>2400</v>
      </c>
      <c r="P427" s="42" t="s">
        <v>2401</v>
      </c>
      <c r="Q427" s="43">
        <v>3097992</v>
      </c>
      <c r="R427" s="42" t="s">
        <v>1222</v>
      </c>
      <c r="S427" s="42" t="s">
        <v>1227</v>
      </c>
      <c r="T427" s="42" t="s">
        <v>471</v>
      </c>
      <c r="U427" s="42" t="s">
        <v>109</v>
      </c>
      <c r="V427" s="46" t="str">
        <f t="shared" si="43"/>
        <v>10</v>
      </c>
      <c r="W427" s="46" t="str">
        <f t="shared" si="1"/>
        <v>5</v>
      </c>
      <c r="X427" s="46" t="str">
        <f t="shared" si="2"/>
        <v>569141228105</v>
      </c>
      <c r="Y427" s="48">
        <f t="shared" si="3"/>
        <v>3097992</v>
      </c>
      <c r="Z427" s="46" t="str">
        <f t="shared" si="4"/>
        <v>AC/018P-0350262</v>
      </c>
      <c r="AA427" s="50" t="str">
        <f>VLOOKUP(X427,TDTP!$AH$5:$AN$1422,7,0)</f>
        <v>0983459909</v>
      </c>
      <c r="AB427" s="40" t="str">
        <f t="shared" si="45"/>
        <v>BVNT da nhan duoc 3097992d tien phi bao hiem cua QK. Cam on QK da tin tuong va dong hanh cung BVNT trong suot thoi gian qua.</v>
      </c>
    </row>
    <row r="428" spans="1:28" ht="12.75" customHeight="1">
      <c r="A428" s="41">
        <v>420</v>
      </c>
      <c r="B428" s="42" t="s">
        <v>82</v>
      </c>
      <c r="C428" s="42" t="s">
        <v>84</v>
      </c>
      <c r="D428" s="42" t="s">
        <v>86</v>
      </c>
      <c r="E428" s="42" t="s">
        <v>449</v>
      </c>
      <c r="F428" s="42" t="s">
        <v>465</v>
      </c>
      <c r="G428" s="42" t="s">
        <v>82</v>
      </c>
      <c r="H428" s="42" t="s">
        <v>84</v>
      </c>
      <c r="I428" s="42" t="s">
        <v>86</v>
      </c>
      <c r="J428" s="42" t="s">
        <v>449</v>
      </c>
      <c r="K428" s="42" t="s">
        <v>465</v>
      </c>
      <c r="L428" s="42" t="s">
        <v>102</v>
      </c>
      <c r="M428" s="42" t="s">
        <v>2402</v>
      </c>
      <c r="N428" s="42" t="s">
        <v>2403</v>
      </c>
      <c r="O428" s="42" t="s">
        <v>2404</v>
      </c>
      <c r="P428" s="42" t="s">
        <v>2405</v>
      </c>
      <c r="Q428" s="43">
        <v>1000000</v>
      </c>
      <c r="R428" s="42" t="s">
        <v>359</v>
      </c>
      <c r="S428" s="42" t="s">
        <v>1393</v>
      </c>
      <c r="T428" s="42" t="s">
        <v>471</v>
      </c>
      <c r="U428" s="42" t="s">
        <v>109</v>
      </c>
      <c r="V428" s="46" t="str">
        <f t="shared" si="43"/>
        <v>17</v>
      </c>
      <c r="W428" s="46" t="str">
        <f t="shared" si="1"/>
        <v>5</v>
      </c>
      <c r="X428" s="46" t="str">
        <f t="shared" si="2"/>
        <v>568496505175</v>
      </c>
      <c r="Y428" s="48">
        <f t="shared" si="3"/>
        <v>1000000</v>
      </c>
      <c r="Z428" s="46" t="str">
        <f t="shared" si="4"/>
        <v>AC/018P-0350263</v>
      </c>
      <c r="AA428" s="50" t="str">
        <f>VLOOKUP(X428,TDTP!$AH$5:$AN$1422,7,0)</f>
        <v>01668812025</v>
      </c>
      <c r="AB428" s="40" t="str">
        <f t="shared" si="45"/>
        <v>BVNT da nhan duoc 1000000d tien phi bao hiem cua QK. Cam on QK da tin tuong va dong hanh cung BVNT trong suot thoi gian qua.</v>
      </c>
    </row>
    <row r="429" spans="1:28" ht="12.75" customHeight="1">
      <c r="A429" s="41">
        <v>421</v>
      </c>
      <c r="B429" s="42" t="s">
        <v>82</v>
      </c>
      <c r="C429" s="42" t="s">
        <v>84</v>
      </c>
      <c r="D429" s="42" t="s">
        <v>86</v>
      </c>
      <c r="E429" s="42" t="s">
        <v>449</v>
      </c>
      <c r="F429" s="42" t="s">
        <v>465</v>
      </c>
      <c r="G429" s="42" t="s">
        <v>82</v>
      </c>
      <c r="H429" s="42" t="s">
        <v>84</v>
      </c>
      <c r="I429" s="42" t="s">
        <v>86</v>
      </c>
      <c r="J429" s="42" t="s">
        <v>449</v>
      </c>
      <c r="K429" s="42" t="s">
        <v>465</v>
      </c>
      <c r="L429" s="42" t="s">
        <v>102</v>
      </c>
      <c r="M429" s="42" t="s">
        <v>2407</v>
      </c>
      <c r="N429" s="42" t="s">
        <v>2408</v>
      </c>
      <c r="O429" s="42" t="s">
        <v>2409</v>
      </c>
      <c r="P429" s="42" t="s">
        <v>2410</v>
      </c>
      <c r="Q429" s="43">
        <v>1500000</v>
      </c>
      <c r="R429" s="42" t="s">
        <v>359</v>
      </c>
      <c r="S429" s="42" t="s">
        <v>1393</v>
      </c>
      <c r="T429" s="42" t="s">
        <v>471</v>
      </c>
      <c r="U429" s="42" t="s">
        <v>109</v>
      </c>
      <c r="V429" s="46" t="str">
        <f t="shared" si="43"/>
        <v>17</v>
      </c>
      <c r="W429" s="46" t="str">
        <f t="shared" si="1"/>
        <v>5</v>
      </c>
      <c r="X429" s="46" t="str">
        <f t="shared" si="2"/>
        <v>568496518175</v>
      </c>
      <c r="Y429" s="48">
        <f t="shared" si="3"/>
        <v>1500000</v>
      </c>
      <c r="Z429" s="46" t="str">
        <f t="shared" si="4"/>
        <v>AC/018P-0350264</v>
      </c>
      <c r="AA429" s="50" t="str">
        <f>VLOOKUP(X429,TDTP!$AH$5:$AN$1422,7,0)</f>
        <v>01659060820</v>
      </c>
      <c r="AB429" s="40" t="str">
        <f t="shared" si="45"/>
        <v>BVNT da nhan duoc 1500000d tien phi bao hiem cua QK. Cam on QK da tin tuong va dong hanh cung BVNT trong suot thoi gian qua.</v>
      </c>
    </row>
    <row r="430" spans="1:28" ht="12.75" customHeight="1">
      <c r="A430" s="41">
        <v>422</v>
      </c>
      <c r="B430" s="42" t="s">
        <v>82</v>
      </c>
      <c r="C430" s="42" t="s">
        <v>84</v>
      </c>
      <c r="D430" s="42" t="s">
        <v>86</v>
      </c>
      <c r="E430" s="42" t="s">
        <v>449</v>
      </c>
      <c r="F430" s="42" t="s">
        <v>465</v>
      </c>
      <c r="G430" s="42" t="s">
        <v>82</v>
      </c>
      <c r="H430" s="42" t="s">
        <v>84</v>
      </c>
      <c r="I430" s="42" t="s">
        <v>86</v>
      </c>
      <c r="J430" s="42" t="s">
        <v>449</v>
      </c>
      <c r="K430" s="42" t="s">
        <v>465</v>
      </c>
      <c r="L430" s="42" t="s">
        <v>102</v>
      </c>
      <c r="M430" s="42" t="s">
        <v>2411</v>
      </c>
      <c r="N430" s="42" t="s">
        <v>2412</v>
      </c>
      <c r="O430" s="42" t="s">
        <v>2413</v>
      </c>
      <c r="P430" s="42" t="s">
        <v>2414</v>
      </c>
      <c r="Q430" s="43">
        <v>6000000</v>
      </c>
      <c r="R430" s="42" t="s">
        <v>245</v>
      </c>
      <c r="S430" s="42" t="s">
        <v>2017</v>
      </c>
      <c r="T430" s="42" t="s">
        <v>471</v>
      </c>
      <c r="U430" s="42" t="s">
        <v>109</v>
      </c>
      <c r="V430" s="46" t="str">
        <f t="shared" si="43"/>
        <v>20</v>
      </c>
      <c r="W430" s="46" t="str">
        <f t="shared" si="1"/>
        <v>5</v>
      </c>
      <c r="X430" s="46" t="str">
        <f t="shared" si="2"/>
        <v>568403868205</v>
      </c>
      <c r="Y430" s="48">
        <f t="shared" si="3"/>
        <v>6000000</v>
      </c>
      <c r="Z430" s="46" t="str">
        <f t="shared" si="4"/>
        <v>AC/018P-0350266</v>
      </c>
      <c r="AA430" s="50" t="str">
        <f>VLOOKUP(X430,TDTP!$AH$5:$AN$1422,7,0)</f>
        <v>01698 090 988</v>
      </c>
      <c r="AB430" s="40" t="str">
        <f t="shared" si="45"/>
        <v>BVNT da nhan duoc 6000000d tien phi bao hiem cua QK. Cam on QK da tin tuong va dong hanh cung BVNT trong suot thoi gian qua.</v>
      </c>
    </row>
    <row r="431" spans="1:28" ht="12.75" customHeight="1">
      <c r="A431" s="41">
        <v>423</v>
      </c>
      <c r="B431" s="42" t="s">
        <v>82</v>
      </c>
      <c r="C431" s="42" t="s">
        <v>84</v>
      </c>
      <c r="D431" s="42" t="s">
        <v>86</v>
      </c>
      <c r="E431" s="42" t="s">
        <v>449</v>
      </c>
      <c r="F431" s="42" t="s">
        <v>465</v>
      </c>
      <c r="G431" s="42" t="s">
        <v>82</v>
      </c>
      <c r="H431" s="42" t="s">
        <v>84</v>
      </c>
      <c r="I431" s="42" t="s">
        <v>86</v>
      </c>
      <c r="J431" s="42" t="s">
        <v>449</v>
      </c>
      <c r="K431" s="42" t="s">
        <v>465</v>
      </c>
      <c r="L431" s="42" t="s">
        <v>102</v>
      </c>
      <c r="M431" s="42" t="s">
        <v>2415</v>
      </c>
      <c r="N431" s="42" t="s">
        <v>2416</v>
      </c>
      <c r="O431" s="42" t="s">
        <v>2417</v>
      </c>
      <c r="P431" s="42" t="s">
        <v>2418</v>
      </c>
      <c r="Q431" s="43">
        <v>7000000</v>
      </c>
      <c r="R431" s="42" t="s">
        <v>135</v>
      </c>
      <c r="S431" s="42" t="s">
        <v>942</v>
      </c>
      <c r="T431" s="42" t="s">
        <v>471</v>
      </c>
      <c r="U431" s="42" t="s">
        <v>109</v>
      </c>
      <c r="V431" s="46" t="str">
        <f t="shared" si="43"/>
        <v>22</v>
      </c>
      <c r="W431" s="46" t="str">
        <f t="shared" si="1"/>
        <v>5</v>
      </c>
      <c r="X431" s="46" t="str">
        <f t="shared" si="2"/>
        <v>568403386225</v>
      </c>
      <c r="Y431" s="48">
        <f t="shared" si="3"/>
        <v>7000000</v>
      </c>
      <c r="Z431" s="46" t="str">
        <f t="shared" si="4"/>
        <v>AC/018P-0350270</v>
      </c>
      <c r="AA431" s="50" t="str">
        <f>VLOOKUP(X431,TDTP!$AH$5:$AN$1422,7,0)</f>
        <v>01649 863 217</v>
      </c>
      <c r="AB431" s="40" t="str">
        <f t="shared" si="45"/>
        <v>BVNT da nhan duoc 7000000d tien phi bao hiem cua QK. Cam on QK da tin tuong va dong hanh cung BVNT trong suot thoi gian qua.</v>
      </c>
    </row>
    <row r="432" spans="1:28" ht="12.75" customHeight="1">
      <c r="A432" s="41">
        <v>424</v>
      </c>
      <c r="B432" s="42" t="s">
        <v>82</v>
      </c>
      <c r="C432" s="42" t="s">
        <v>84</v>
      </c>
      <c r="D432" s="42" t="s">
        <v>86</v>
      </c>
      <c r="E432" s="42" t="s">
        <v>449</v>
      </c>
      <c r="F432" s="42" t="s">
        <v>465</v>
      </c>
      <c r="G432" s="42" t="s">
        <v>82</v>
      </c>
      <c r="H432" s="42" t="s">
        <v>84</v>
      </c>
      <c r="I432" s="42" t="s">
        <v>86</v>
      </c>
      <c r="J432" s="42" t="s">
        <v>449</v>
      </c>
      <c r="K432" s="42" t="s">
        <v>465</v>
      </c>
      <c r="L432" s="42" t="s">
        <v>102</v>
      </c>
      <c r="M432" s="42" t="s">
        <v>2419</v>
      </c>
      <c r="N432" s="42" t="s">
        <v>2420</v>
      </c>
      <c r="O432" s="42" t="s">
        <v>2421</v>
      </c>
      <c r="P432" s="42" t="s">
        <v>2422</v>
      </c>
      <c r="Q432" s="43">
        <v>4000000</v>
      </c>
      <c r="R432" s="42" t="s">
        <v>135</v>
      </c>
      <c r="S432" s="42" t="s">
        <v>942</v>
      </c>
      <c r="T432" s="42" t="s">
        <v>471</v>
      </c>
      <c r="U432" s="42" t="s">
        <v>109</v>
      </c>
      <c r="V432" s="46" t="str">
        <f t="shared" si="43"/>
        <v>22</v>
      </c>
      <c r="W432" s="46" t="str">
        <f t="shared" si="1"/>
        <v>5</v>
      </c>
      <c r="X432" s="46" t="str">
        <f t="shared" si="2"/>
        <v>568403401225</v>
      </c>
      <c r="Y432" s="48">
        <f t="shared" si="3"/>
        <v>4000000</v>
      </c>
      <c r="Z432" s="46" t="str">
        <f t="shared" si="4"/>
        <v>AC/018P-0350271</v>
      </c>
      <c r="AA432" s="50" t="str">
        <f>VLOOKUP(X432,TDTP!$AH$5:$AN$1422,7,0)</f>
        <v>01669 813 775</v>
      </c>
      <c r="AB432" s="40" t="str">
        <f t="shared" si="45"/>
        <v>BVNT da nhan duoc 4000000d tien phi bao hiem cua QK. Cam on QK da tin tuong va dong hanh cung BVNT trong suot thoi gian qua.</v>
      </c>
    </row>
    <row r="433" spans="1:28" ht="12.75" customHeight="1">
      <c r="A433" s="41">
        <v>425</v>
      </c>
      <c r="B433" s="42" t="s">
        <v>82</v>
      </c>
      <c r="C433" s="42" t="s">
        <v>84</v>
      </c>
      <c r="D433" s="42" t="s">
        <v>86</v>
      </c>
      <c r="E433" s="42" t="s">
        <v>449</v>
      </c>
      <c r="F433" s="42" t="s">
        <v>465</v>
      </c>
      <c r="G433" s="42" t="s">
        <v>82</v>
      </c>
      <c r="H433" s="42" t="s">
        <v>84</v>
      </c>
      <c r="I433" s="42" t="s">
        <v>86</v>
      </c>
      <c r="J433" s="42" t="s">
        <v>449</v>
      </c>
      <c r="K433" s="42" t="s">
        <v>465</v>
      </c>
      <c r="L433" s="42" t="s">
        <v>102</v>
      </c>
      <c r="M433" s="42" t="s">
        <v>2428</v>
      </c>
      <c r="N433" s="42" t="s">
        <v>2429</v>
      </c>
      <c r="O433" s="42" t="s">
        <v>2430</v>
      </c>
      <c r="P433" s="42" t="s">
        <v>2431</v>
      </c>
      <c r="Q433" s="43">
        <v>4000000</v>
      </c>
      <c r="R433" s="42" t="s">
        <v>135</v>
      </c>
      <c r="S433" s="42" t="s">
        <v>942</v>
      </c>
      <c r="T433" s="42" t="s">
        <v>471</v>
      </c>
      <c r="U433" s="42" t="s">
        <v>109</v>
      </c>
      <c r="V433" s="46" t="str">
        <f t="shared" si="43"/>
        <v>22</v>
      </c>
      <c r="W433" s="46" t="str">
        <f t="shared" si="1"/>
        <v>5</v>
      </c>
      <c r="X433" s="46" t="str">
        <f t="shared" si="2"/>
        <v>568403450225</v>
      </c>
      <c r="Y433" s="48">
        <f t="shared" si="3"/>
        <v>4000000</v>
      </c>
      <c r="Z433" s="46" t="str">
        <f t="shared" si="4"/>
        <v>AC/018P-0350274</v>
      </c>
      <c r="AA433" s="50" t="str">
        <f>VLOOKUP(X433,TDTP!$AH$5:$AN$1422,7,0)</f>
        <v>01662 500 953</v>
      </c>
      <c r="AB433" s="40" t="str">
        <f t="shared" si="45"/>
        <v>BVNT da nhan duoc 4000000d tien phi bao hiem cua QK. Cam on QK da tin tuong va dong hanh cung BVNT trong suot thoi gian qua.</v>
      </c>
    </row>
    <row r="434" spans="1:28" ht="12.75" customHeight="1">
      <c r="A434" s="41">
        <v>426</v>
      </c>
      <c r="B434" s="42" t="s">
        <v>82</v>
      </c>
      <c r="C434" s="42" t="s">
        <v>84</v>
      </c>
      <c r="D434" s="42" t="s">
        <v>86</v>
      </c>
      <c r="E434" s="42" t="s">
        <v>449</v>
      </c>
      <c r="F434" s="42" t="s">
        <v>465</v>
      </c>
      <c r="G434" s="42" t="s">
        <v>82</v>
      </c>
      <c r="H434" s="42" t="s">
        <v>84</v>
      </c>
      <c r="I434" s="42" t="s">
        <v>86</v>
      </c>
      <c r="J434" s="42" t="s">
        <v>449</v>
      </c>
      <c r="K434" s="42" t="s">
        <v>465</v>
      </c>
      <c r="L434" s="42" t="s">
        <v>102</v>
      </c>
      <c r="M434" s="42" t="s">
        <v>2432</v>
      </c>
      <c r="N434" s="42" t="s">
        <v>2433</v>
      </c>
      <c r="O434" s="42" t="s">
        <v>2434</v>
      </c>
      <c r="P434" s="42" t="s">
        <v>1065</v>
      </c>
      <c r="Q434" s="43">
        <v>2000000</v>
      </c>
      <c r="R434" s="42" t="s">
        <v>263</v>
      </c>
      <c r="S434" s="42" t="s">
        <v>2252</v>
      </c>
      <c r="T434" s="42" t="s">
        <v>471</v>
      </c>
      <c r="U434" s="42" t="s">
        <v>109</v>
      </c>
      <c r="V434" s="46" t="str">
        <f t="shared" si="43"/>
        <v>24</v>
      </c>
      <c r="W434" s="46" t="str">
        <f t="shared" si="1"/>
        <v>5</v>
      </c>
      <c r="X434" s="46" t="str">
        <f t="shared" si="2"/>
        <v>568792854245</v>
      </c>
      <c r="Y434" s="48">
        <f t="shared" si="3"/>
        <v>2000000</v>
      </c>
      <c r="Z434" s="46" t="str">
        <f t="shared" si="4"/>
        <v>AC/018P-0350276</v>
      </c>
      <c r="AA434" s="50" t="str">
        <f>VLOOKUP(X434,TDTP!$AH$5:$AN$1422,7,0)</f>
        <v>098790254801669283558</v>
      </c>
      <c r="AB434" s="40" t="str">
        <f t="shared" si="45"/>
        <v>BVNT da nhan duoc 2000000d tien phi bao hiem cua QK. Cam on QK da tin tuong va dong hanh cung BVNT trong suot thoi gian qua.</v>
      </c>
    </row>
    <row r="435" spans="1:28" ht="12.75" customHeight="1">
      <c r="A435" s="41">
        <v>427</v>
      </c>
      <c r="B435" s="42" t="s">
        <v>82</v>
      </c>
      <c r="C435" s="42" t="s">
        <v>84</v>
      </c>
      <c r="D435" s="42" t="s">
        <v>86</v>
      </c>
      <c r="E435" s="42" t="s">
        <v>449</v>
      </c>
      <c r="F435" s="42" t="s">
        <v>465</v>
      </c>
      <c r="G435" s="42" t="s">
        <v>82</v>
      </c>
      <c r="H435" s="42" t="s">
        <v>84</v>
      </c>
      <c r="I435" s="42" t="s">
        <v>86</v>
      </c>
      <c r="J435" s="42" t="s">
        <v>449</v>
      </c>
      <c r="K435" s="42" t="s">
        <v>465</v>
      </c>
      <c r="L435" s="42" t="s">
        <v>102</v>
      </c>
      <c r="M435" s="42" t="s">
        <v>2439</v>
      </c>
      <c r="N435" s="42" t="s">
        <v>2440</v>
      </c>
      <c r="O435" s="42" t="s">
        <v>2441</v>
      </c>
      <c r="P435" s="42" t="s">
        <v>2442</v>
      </c>
      <c r="Q435" s="43">
        <v>1545992</v>
      </c>
      <c r="R435" s="42" t="s">
        <v>263</v>
      </c>
      <c r="S435" s="42" t="s">
        <v>886</v>
      </c>
      <c r="T435" s="42" t="s">
        <v>471</v>
      </c>
      <c r="U435" s="42" t="s">
        <v>109</v>
      </c>
      <c r="V435" s="46" t="str">
        <f t="shared" si="43"/>
        <v>24</v>
      </c>
      <c r="W435" s="46" t="str">
        <f t="shared" si="1"/>
        <v>5</v>
      </c>
      <c r="X435" s="46" t="str">
        <f t="shared" si="2"/>
        <v>568792874245</v>
      </c>
      <c r="Y435" s="48">
        <f t="shared" si="3"/>
        <v>1545992</v>
      </c>
      <c r="Z435" s="46" t="str">
        <f t="shared" si="4"/>
        <v>AC/018P-0350277</v>
      </c>
      <c r="AA435" s="50" t="str">
        <f>VLOOKUP(X435,TDTP!$AH$5:$AN$1422,7,0)</f>
        <v>0982896962</v>
      </c>
      <c r="AB435" s="40" t="str">
        <f t="shared" si="45"/>
        <v>BVNT da nhan duoc 1545992d tien phi bao hiem cua QK. Cam on QK da tin tuong va dong hanh cung BVNT trong suot thoi gian qua.</v>
      </c>
    </row>
    <row r="436" spans="1:28" ht="12.75" customHeight="1">
      <c r="A436" s="41">
        <v>428</v>
      </c>
      <c r="B436" s="42" t="s">
        <v>82</v>
      </c>
      <c r="C436" s="42" t="s">
        <v>84</v>
      </c>
      <c r="D436" s="42" t="s">
        <v>86</v>
      </c>
      <c r="E436" s="42" t="s">
        <v>449</v>
      </c>
      <c r="F436" s="42" t="s">
        <v>465</v>
      </c>
      <c r="G436" s="42" t="s">
        <v>82</v>
      </c>
      <c r="H436" s="42" t="s">
        <v>84</v>
      </c>
      <c r="I436" s="42" t="s">
        <v>86</v>
      </c>
      <c r="J436" s="42" t="s">
        <v>449</v>
      </c>
      <c r="K436" s="42" t="s">
        <v>465</v>
      </c>
      <c r="L436" s="42" t="s">
        <v>102</v>
      </c>
      <c r="M436" s="42" t="s">
        <v>2443</v>
      </c>
      <c r="N436" s="42" t="s">
        <v>2444</v>
      </c>
      <c r="O436" s="42" t="s">
        <v>2445</v>
      </c>
      <c r="P436" s="42" t="s">
        <v>2446</v>
      </c>
      <c r="Q436" s="43">
        <v>6210580</v>
      </c>
      <c r="R436" s="42" t="s">
        <v>263</v>
      </c>
      <c r="S436" s="42" t="s">
        <v>1671</v>
      </c>
      <c r="T436" s="42" t="s">
        <v>471</v>
      </c>
      <c r="U436" s="42" t="s">
        <v>109</v>
      </c>
      <c r="V436" s="46" t="str">
        <f t="shared" si="43"/>
        <v>24</v>
      </c>
      <c r="W436" s="46" t="str">
        <f t="shared" si="1"/>
        <v>5</v>
      </c>
      <c r="X436" s="46" t="str">
        <f t="shared" si="2"/>
        <v>568792910245</v>
      </c>
      <c r="Y436" s="48">
        <f t="shared" si="3"/>
        <v>6210580</v>
      </c>
      <c r="Z436" s="46" t="str">
        <f t="shared" si="4"/>
        <v>AC/018P-0350278</v>
      </c>
      <c r="AA436" s="46"/>
      <c r="AB436" s="40"/>
    </row>
    <row r="437" spans="1:28" ht="12.75" customHeight="1">
      <c r="A437" s="41">
        <v>429</v>
      </c>
      <c r="B437" s="42" t="s">
        <v>82</v>
      </c>
      <c r="C437" s="42" t="s">
        <v>84</v>
      </c>
      <c r="D437" s="42" t="s">
        <v>86</v>
      </c>
      <c r="E437" s="42" t="s">
        <v>2447</v>
      </c>
      <c r="F437" s="42" t="s">
        <v>2448</v>
      </c>
      <c r="G437" s="42" t="s">
        <v>82</v>
      </c>
      <c r="H437" s="42" t="s">
        <v>84</v>
      </c>
      <c r="I437" s="42" t="s">
        <v>86</v>
      </c>
      <c r="J437" s="42" t="s">
        <v>2447</v>
      </c>
      <c r="K437" s="42" t="s">
        <v>2448</v>
      </c>
      <c r="L437" s="42" t="s">
        <v>102</v>
      </c>
      <c r="M437" s="42" t="s">
        <v>2449</v>
      </c>
      <c r="N437" s="42" t="s">
        <v>2450</v>
      </c>
      <c r="O437" s="42" t="s">
        <v>2451</v>
      </c>
      <c r="P437" s="42" t="s">
        <v>2452</v>
      </c>
      <c r="Q437" s="43">
        <v>1009504</v>
      </c>
      <c r="R437" s="42" t="s">
        <v>208</v>
      </c>
      <c r="S437" s="42" t="s">
        <v>1129</v>
      </c>
      <c r="T437" s="42" t="s">
        <v>704</v>
      </c>
      <c r="U437" s="42" t="s">
        <v>109</v>
      </c>
      <c r="V437" s="46" t="str">
        <f>RIGHT(LEFT(R437,2),1)</f>
        <v>3</v>
      </c>
      <c r="W437" s="46" t="str">
        <f t="shared" si="1"/>
        <v>5</v>
      </c>
      <c r="X437" s="46" t="str">
        <f t="shared" si="2"/>
        <v>56862357435</v>
      </c>
      <c r="Y437" s="48">
        <f t="shared" si="3"/>
        <v>1009504</v>
      </c>
      <c r="Z437" s="46" t="str">
        <f t="shared" si="4"/>
        <v>AC/018P-0350279</v>
      </c>
      <c r="AA437" s="46"/>
      <c r="AB437" s="40"/>
    </row>
    <row r="438" spans="1:28" ht="12.75" customHeight="1">
      <c r="A438" s="41">
        <v>430</v>
      </c>
      <c r="B438" s="42" t="s">
        <v>82</v>
      </c>
      <c r="C438" s="42" t="s">
        <v>84</v>
      </c>
      <c r="D438" s="42" t="s">
        <v>86</v>
      </c>
      <c r="E438" s="42" t="s">
        <v>2447</v>
      </c>
      <c r="F438" s="42" t="s">
        <v>2448</v>
      </c>
      <c r="G438" s="42" t="s">
        <v>82</v>
      </c>
      <c r="H438" s="42" t="s">
        <v>84</v>
      </c>
      <c r="I438" s="42" t="s">
        <v>86</v>
      </c>
      <c r="J438" s="42" t="s">
        <v>2447</v>
      </c>
      <c r="K438" s="42" t="s">
        <v>2448</v>
      </c>
      <c r="L438" s="42" t="s">
        <v>102</v>
      </c>
      <c r="M438" s="42" t="s">
        <v>2453</v>
      </c>
      <c r="N438" s="42" t="s">
        <v>2454</v>
      </c>
      <c r="O438" s="42" t="s">
        <v>2455</v>
      </c>
      <c r="P438" s="42" t="s">
        <v>2456</v>
      </c>
      <c r="Q438" s="43">
        <v>500000</v>
      </c>
      <c r="R438" s="42" t="s">
        <v>1222</v>
      </c>
      <c r="S438" s="42" t="s">
        <v>1223</v>
      </c>
      <c r="T438" s="42" t="s">
        <v>135</v>
      </c>
      <c r="U438" s="42" t="s">
        <v>109</v>
      </c>
      <c r="V438" s="46" t="str">
        <f t="shared" ref="V438:V444" si="46">RIGHT(LEFT(R438,2),2)</f>
        <v>10</v>
      </c>
      <c r="W438" s="46" t="str">
        <f t="shared" si="1"/>
        <v>5</v>
      </c>
      <c r="X438" s="46" t="str">
        <f t="shared" si="2"/>
        <v>568611715105</v>
      </c>
      <c r="Y438" s="48">
        <f t="shared" si="3"/>
        <v>500000</v>
      </c>
      <c r="Z438" s="46" t="str">
        <f t="shared" si="4"/>
        <v>AC/018P-0350280</v>
      </c>
      <c r="AA438" s="46"/>
      <c r="AB438" s="40"/>
    </row>
    <row r="439" spans="1:28" ht="12.75" customHeight="1">
      <c r="A439" s="41">
        <v>431</v>
      </c>
      <c r="B439" s="42" t="s">
        <v>82</v>
      </c>
      <c r="C439" s="42" t="s">
        <v>84</v>
      </c>
      <c r="D439" s="42" t="s">
        <v>86</v>
      </c>
      <c r="E439" s="42" t="s">
        <v>2447</v>
      </c>
      <c r="F439" s="42" t="s">
        <v>2448</v>
      </c>
      <c r="G439" s="42" t="s">
        <v>82</v>
      </c>
      <c r="H439" s="42" t="s">
        <v>84</v>
      </c>
      <c r="I439" s="42" t="s">
        <v>86</v>
      </c>
      <c r="J439" s="42" t="s">
        <v>2447</v>
      </c>
      <c r="K439" s="42" t="s">
        <v>2448</v>
      </c>
      <c r="L439" s="42" t="s">
        <v>102</v>
      </c>
      <c r="M439" s="42" t="s">
        <v>2457</v>
      </c>
      <c r="N439" s="42" t="s">
        <v>2458</v>
      </c>
      <c r="O439" s="42" t="s">
        <v>2459</v>
      </c>
      <c r="P439" s="42" t="s">
        <v>1471</v>
      </c>
      <c r="Q439" s="43">
        <v>3000000</v>
      </c>
      <c r="R439" s="42" t="s">
        <v>1222</v>
      </c>
      <c r="S439" s="42" t="s">
        <v>2460</v>
      </c>
      <c r="T439" s="42" t="s">
        <v>704</v>
      </c>
      <c r="U439" s="42" t="s">
        <v>109</v>
      </c>
      <c r="V439" s="46" t="str">
        <f t="shared" si="46"/>
        <v>10</v>
      </c>
      <c r="W439" s="46" t="str">
        <f t="shared" si="1"/>
        <v>5</v>
      </c>
      <c r="X439" s="46" t="str">
        <f t="shared" si="2"/>
        <v>568782994105</v>
      </c>
      <c r="Y439" s="48">
        <f t="shared" si="3"/>
        <v>3000000</v>
      </c>
      <c r="Z439" s="46" t="str">
        <f t="shared" si="4"/>
        <v>AC/018P-0350281</v>
      </c>
      <c r="AA439" s="46"/>
      <c r="AB439" s="40"/>
    </row>
    <row r="440" spans="1:28" ht="12.75" customHeight="1">
      <c r="A440" s="41">
        <v>432</v>
      </c>
      <c r="B440" s="42" t="s">
        <v>82</v>
      </c>
      <c r="C440" s="42" t="s">
        <v>84</v>
      </c>
      <c r="D440" s="42" t="s">
        <v>86</v>
      </c>
      <c r="E440" s="42" t="s">
        <v>2447</v>
      </c>
      <c r="F440" s="42" t="s">
        <v>2448</v>
      </c>
      <c r="G440" s="42" t="s">
        <v>82</v>
      </c>
      <c r="H440" s="42" t="s">
        <v>84</v>
      </c>
      <c r="I440" s="42" t="s">
        <v>86</v>
      </c>
      <c r="J440" s="42" t="s">
        <v>2447</v>
      </c>
      <c r="K440" s="42" t="s">
        <v>2448</v>
      </c>
      <c r="L440" s="42" t="s">
        <v>102</v>
      </c>
      <c r="M440" s="42" t="s">
        <v>2462</v>
      </c>
      <c r="N440" s="42" t="s">
        <v>2463</v>
      </c>
      <c r="O440" s="42" t="s">
        <v>2464</v>
      </c>
      <c r="P440" s="42" t="s">
        <v>2465</v>
      </c>
      <c r="Q440" s="43">
        <v>1005200</v>
      </c>
      <c r="R440" s="42" t="s">
        <v>1222</v>
      </c>
      <c r="S440" s="42" t="s">
        <v>1223</v>
      </c>
      <c r="T440" s="42" t="s">
        <v>433</v>
      </c>
      <c r="U440" s="42" t="s">
        <v>109</v>
      </c>
      <c r="V440" s="46" t="str">
        <f t="shared" si="46"/>
        <v>10</v>
      </c>
      <c r="W440" s="46" t="str">
        <f t="shared" si="1"/>
        <v>5</v>
      </c>
      <c r="X440" s="46" t="str">
        <f t="shared" si="2"/>
        <v>569220207105</v>
      </c>
      <c r="Y440" s="48">
        <f t="shared" si="3"/>
        <v>1005200</v>
      </c>
      <c r="Z440" s="46" t="str">
        <f t="shared" si="4"/>
        <v>AC/018P-0350282</v>
      </c>
      <c r="AA440" s="46"/>
      <c r="AB440" s="40"/>
    </row>
    <row r="441" spans="1:28" ht="12.75" customHeight="1">
      <c r="A441" s="41">
        <v>433</v>
      </c>
      <c r="B441" s="42" t="s">
        <v>82</v>
      </c>
      <c r="C441" s="42" t="s">
        <v>84</v>
      </c>
      <c r="D441" s="42" t="s">
        <v>86</v>
      </c>
      <c r="E441" s="42" t="s">
        <v>2447</v>
      </c>
      <c r="F441" s="42" t="s">
        <v>2448</v>
      </c>
      <c r="G441" s="42" t="s">
        <v>82</v>
      </c>
      <c r="H441" s="42" t="s">
        <v>84</v>
      </c>
      <c r="I441" s="42" t="s">
        <v>86</v>
      </c>
      <c r="J441" s="42" t="s">
        <v>2447</v>
      </c>
      <c r="K441" s="42" t="s">
        <v>2448</v>
      </c>
      <c r="L441" s="42" t="s">
        <v>102</v>
      </c>
      <c r="M441" s="42" t="s">
        <v>2466</v>
      </c>
      <c r="N441" s="42" t="s">
        <v>2467</v>
      </c>
      <c r="O441" s="42" t="s">
        <v>2468</v>
      </c>
      <c r="P441" s="42" t="s">
        <v>2469</v>
      </c>
      <c r="Q441" s="43">
        <v>518969</v>
      </c>
      <c r="R441" s="42" t="s">
        <v>801</v>
      </c>
      <c r="S441" s="42" t="s">
        <v>1312</v>
      </c>
      <c r="T441" s="42" t="s">
        <v>704</v>
      </c>
      <c r="U441" s="42" t="s">
        <v>109</v>
      </c>
      <c r="V441" s="46" t="str">
        <f t="shared" si="46"/>
        <v>12</v>
      </c>
      <c r="W441" s="46" t="str">
        <f t="shared" si="1"/>
        <v>5</v>
      </c>
      <c r="X441" s="46" t="str">
        <f t="shared" si="2"/>
        <v>568924320125</v>
      </c>
      <c r="Y441" s="48">
        <f t="shared" si="3"/>
        <v>518969</v>
      </c>
      <c r="Z441" s="46" t="str">
        <f t="shared" si="4"/>
        <v>AC/018P-0350284</v>
      </c>
      <c r="AA441" s="50" t="str">
        <f>VLOOKUP(X441,TDTP!$AH$5:$AN$1422,7,0)</f>
        <v>01642468558</v>
      </c>
      <c r="AB441" s="40" t="str">
        <f t="shared" ref="AB441:AB442" si="47">CONCATENATE("BVNT da nhan duoc ",Y441,"d tien phi bao hiem cua QK. Cam on QK da tin tuong va dong hanh cung BVNT trong suot thoi gian qua.")</f>
        <v>BVNT da nhan duoc 518969d tien phi bao hiem cua QK. Cam on QK da tin tuong va dong hanh cung BVNT trong suot thoi gian qua.</v>
      </c>
    </row>
    <row r="442" spans="1:28" ht="12.75" customHeight="1">
      <c r="A442" s="41">
        <v>434</v>
      </c>
      <c r="B442" s="42" t="s">
        <v>82</v>
      </c>
      <c r="C442" s="42" t="s">
        <v>84</v>
      </c>
      <c r="D442" s="42" t="s">
        <v>86</v>
      </c>
      <c r="E442" s="42" t="s">
        <v>2447</v>
      </c>
      <c r="F442" s="42" t="s">
        <v>2448</v>
      </c>
      <c r="G442" s="42" t="s">
        <v>82</v>
      </c>
      <c r="H442" s="42" t="s">
        <v>84</v>
      </c>
      <c r="I442" s="42" t="s">
        <v>86</v>
      </c>
      <c r="J442" s="42" t="s">
        <v>2447</v>
      </c>
      <c r="K442" s="42" t="s">
        <v>2448</v>
      </c>
      <c r="L442" s="42" t="s">
        <v>102</v>
      </c>
      <c r="M442" s="42" t="s">
        <v>2471</v>
      </c>
      <c r="N442" s="42" t="s">
        <v>2472</v>
      </c>
      <c r="O442" s="42" t="s">
        <v>2473</v>
      </c>
      <c r="P442" s="42" t="s">
        <v>2474</v>
      </c>
      <c r="Q442" s="43">
        <v>1000000</v>
      </c>
      <c r="R442" s="42" t="s">
        <v>574</v>
      </c>
      <c r="S442" s="42" t="s">
        <v>735</v>
      </c>
      <c r="T442" s="42" t="s">
        <v>153</v>
      </c>
      <c r="U442" s="42" t="s">
        <v>109</v>
      </c>
      <c r="V442" s="46" t="str">
        <f t="shared" si="46"/>
        <v>18</v>
      </c>
      <c r="W442" s="46" t="str">
        <f t="shared" si="1"/>
        <v>5</v>
      </c>
      <c r="X442" s="46" t="str">
        <f t="shared" si="2"/>
        <v>568908949185</v>
      </c>
      <c r="Y442" s="48">
        <f t="shared" si="3"/>
        <v>1000000</v>
      </c>
      <c r="Z442" s="46" t="str">
        <f t="shared" si="4"/>
        <v>AC/018P-0350285</v>
      </c>
      <c r="AA442" s="50" t="str">
        <f>VLOOKUP(X442,TDTP!$AH$5:$AN$1422,7,0)</f>
        <v>0977659188</v>
      </c>
      <c r="AB442" s="40" t="str">
        <f t="shared" si="47"/>
        <v>BVNT da nhan duoc 1000000d tien phi bao hiem cua QK. Cam on QK da tin tuong va dong hanh cung BVNT trong suot thoi gian qua.</v>
      </c>
    </row>
    <row r="443" spans="1:28" ht="12.75" customHeight="1">
      <c r="A443" s="41">
        <v>435</v>
      </c>
      <c r="B443" s="42" t="s">
        <v>82</v>
      </c>
      <c r="C443" s="42" t="s">
        <v>84</v>
      </c>
      <c r="D443" s="42" t="s">
        <v>86</v>
      </c>
      <c r="E443" s="42" t="s">
        <v>2447</v>
      </c>
      <c r="F443" s="42" t="s">
        <v>2448</v>
      </c>
      <c r="G443" s="42" t="s">
        <v>82</v>
      </c>
      <c r="H443" s="42" t="s">
        <v>84</v>
      </c>
      <c r="I443" s="42" t="s">
        <v>86</v>
      </c>
      <c r="J443" s="42" t="s">
        <v>2447</v>
      </c>
      <c r="K443" s="42" t="s">
        <v>2448</v>
      </c>
      <c r="L443" s="42" t="s">
        <v>102</v>
      </c>
      <c r="M443" s="42" t="s">
        <v>2475</v>
      </c>
      <c r="N443" s="42" t="s">
        <v>2476</v>
      </c>
      <c r="O443" s="42" t="s">
        <v>2477</v>
      </c>
      <c r="P443" s="42" t="s">
        <v>2478</v>
      </c>
      <c r="Q443" s="43">
        <v>3000000</v>
      </c>
      <c r="R443" s="42" t="s">
        <v>704</v>
      </c>
      <c r="S443" s="42" t="s">
        <v>1546</v>
      </c>
      <c r="T443" s="42" t="s">
        <v>433</v>
      </c>
      <c r="U443" s="42" t="s">
        <v>109</v>
      </c>
      <c r="V443" s="46" t="str">
        <f t="shared" si="46"/>
        <v>21</v>
      </c>
      <c r="W443" s="46" t="str">
        <f t="shared" si="1"/>
        <v>5</v>
      </c>
      <c r="X443" s="46" t="str">
        <f t="shared" si="2"/>
        <v>569371867215</v>
      </c>
      <c r="Y443" s="48">
        <f t="shared" si="3"/>
        <v>3000000</v>
      </c>
      <c r="Z443" s="46" t="str">
        <f t="shared" si="4"/>
        <v>AC/018P-0350286</v>
      </c>
      <c r="AA443" s="46"/>
      <c r="AB443" s="40"/>
    </row>
    <row r="444" spans="1:28" ht="12.75" customHeight="1">
      <c r="A444" s="41">
        <v>436</v>
      </c>
      <c r="B444" s="42" t="s">
        <v>82</v>
      </c>
      <c r="C444" s="42" t="s">
        <v>84</v>
      </c>
      <c r="D444" s="42" t="s">
        <v>86</v>
      </c>
      <c r="E444" s="42" t="s">
        <v>2447</v>
      </c>
      <c r="F444" s="42" t="s">
        <v>2448</v>
      </c>
      <c r="G444" s="42" t="s">
        <v>82</v>
      </c>
      <c r="H444" s="42" t="s">
        <v>84</v>
      </c>
      <c r="I444" s="42" t="s">
        <v>86</v>
      </c>
      <c r="J444" s="42" t="s">
        <v>2447</v>
      </c>
      <c r="K444" s="42" t="s">
        <v>2448</v>
      </c>
      <c r="L444" s="42" t="s">
        <v>102</v>
      </c>
      <c r="M444" s="42" t="s">
        <v>2479</v>
      </c>
      <c r="N444" s="42" t="s">
        <v>2480</v>
      </c>
      <c r="O444" s="42" t="s">
        <v>2481</v>
      </c>
      <c r="P444" s="42" t="s">
        <v>2482</v>
      </c>
      <c r="Q444" s="43">
        <v>3999110</v>
      </c>
      <c r="R444" s="42" t="s">
        <v>763</v>
      </c>
      <c r="S444" s="42" t="s">
        <v>764</v>
      </c>
      <c r="T444" s="42" t="s">
        <v>704</v>
      </c>
      <c r="U444" s="42" t="s">
        <v>109</v>
      </c>
      <c r="V444" s="46" t="str">
        <f t="shared" si="46"/>
        <v>29</v>
      </c>
      <c r="W444" s="46" t="str">
        <f t="shared" si="1"/>
        <v>5</v>
      </c>
      <c r="X444" s="46" t="str">
        <f t="shared" si="2"/>
        <v>568589918295</v>
      </c>
      <c r="Y444" s="48">
        <f t="shared" si="3"/>
        <v>3999110</v>
      </c>
      <c r="Z444" s="46" t="str">
        <f t="shared" si="4"/>
        <v>AC/018P-0350287</v>
      </c>
      <c r="AA444" s="50" t="str">
        <f>VLOOKUP(X444,TDTP!$AH$5:$AN$1422,7,0)</f>
        <v>01662292986</v>
      </c>
      <c r="AB444" s="40" t="str">
        <f t="shared" ref="AB444:AB445" si="48">CONCATENATE("BVNT da nhan duoc ",Y444,"d tien phi bao hiem cua QK. Cam on QK da tin tuong va dong hanh cung BVNT trong suot thoi gian qua.")</f>
        <v>BVNT da nhan duoc 3999110d tien phi bao hiem cua QK. Cam on QK da tin tuong va dong hanh cung BVNT trong suot thoi gian qua.</v>
      </c>
    </row>
    <row r="445" spans="1:28" ht="12.75" customHeight="1">
      <c r="A445" s="41">
        <v>437</v>
      </c>
      <c r="B445" s="42" t="s">
        <v>82</v>
      </c>
      <c r="C445" s="42" t="s">
        <v>84</v>
      </c>
      <c r="D445" s="42" t="s">
        <v>86</v>
      </c>
      <c r="E445" s="42" t="s">
        <v>273</v>
      </c>
      <c r="F445" s="42" t="s">
        <v>274</v>
      </c>
      <c r="G445" s="42" t="s">
        <v>82</v>
      </c>
      <c r="H445" s="42" t="s">
        <v>84</v>
      </c>
      <c r="I445" s="42" t="s">
        <v>86</v>
      </c>
      <c r="J445" s="42" t="s">
        <v>273</v>
      </c>
      <c r="K445" s="42" t="s">
        <v>274</v>
      </c>
      <c r="L445" s="42" t="s">
        <v>102</v>
      </c>
      <c r="M445" s="42" t="s">
        <v>2485</v>
      </c>
      <c r="N445" s="42" t="s">
        <v>2486</v>
      </c>
      <c r="O445" s="42" t="s">
        <v>2487</v>
      </c>
      <c r="P445" s="42" t="s">
        <v>2488</v>
      </c>
      <c r="Q445" s="43">
        <v>1509408</v>
      </c>
      <c r="R445" s="42" t="s">
        <v>136</v>
      </c>
      <c r="S445" s="42" t="s">
        <v>2489</v>
      </c>
      <c r="T445" s="42" t="s">
        <v>471</v>
      </c>
      <c r="U445" s="42" t="s">
        <v>109</v>
      </c>
      <c r="V445" s="46" t="str">
        <f t="shared" ref="V445:V454" si="49">RIGHT(LEFT(R445,2),1)</f>
        <v>2</v>
      </c>
      <c r="W445" s="46" t="str">
        <f t="shared" si="1"/>
        <v>5</v>
      </c>
      <c r="X445" s="46" t="str">
        <f t="shared" si="2"/>
        <v>56867589525</v>
      </c>
      <c r="Y445" s="48">
        <f t="shared" si="3"/>
        <v>1509408</v>
      </c>
      <c r="Z445" s="46" t="str">
        <f t="shared" si="4"/>
        <v>AC/018P-0350288</v>
      </c>
      <c r="AA445" s="50" t="str">
        <f>VLOOKUP(X445,TDTP!$AH$5:$AN$1422,7,0)</f>
        <v>01627021150</v>
      </c>
      <c r="AB445" s="40" t="str">
        <f t="shared" si="48"/>
        <v>BVNT da nhan duoc 1509408d tien phi bao hiem cua QK. Cam on QK da tin tuong va dong hanh cung BVNT trong suot thoi gian qua.</v>
      </c>
    </row>
    <row r="446" spans="1:28" ht="12.75" customHeight="1">
      <c r="A446" s="41">
        <v>438</v>
      </c>
      <c r="B446" s="42" t="s">
        <v>82</v>
      </c>
      <c r="C446" s="42" t="s">
        <v>84</v>
      </c>
      <c r="D446" s="42" t="s">
        <v>86</v>
      </c>
      <c r="E446" s="42" t="s">
        <v>273</v>
      </c>
      <c r="F446" s="42" t="s">
        <v>274</v>
      </c>
      <c r="G446" s="42" t="s">
        <v>82</v>
      </c>
      <c r="H446" s="42" t="s">
        <v>84</v>
      </c>
      <c r="I446" s="42" t="s">
        <v>86</v>
      </c>
      <c r="J446" s="42" t="s">
        <v>273</v>
      </c>
      <c r="K446" s="42" t="s">
        <v>274</v>
      </c>
      <c r="L446" s="42" t="s">
        <v>102</v>
      </c>
      <c r="M446" s="42" t="s">
        <v>2490</v>
      </c>
      <c r="N446" s="42" t="s">
        <v>2491</v>
      </c>
      <c r="O446" s="42" t="s">
        <v>2492</v>
      </c>
      <c r="P446" s="42" t="s">
        <v>456</v>
      </c>
      <c r="Q446" s="43">
        <v>2000000</v>
      </c>
      <c r="R446" s="42" t="s">
        <v>593</v>
      </c>
      <c r="S446" s="42" t="s">
        <v>2493</v>
      </c>
      <c r="T446" s="42" t="s">
        <v>153</v>
      </c>
      <c r="U446" s="42" t="s">
        <v>109</v>
      </c>
      <c r="V446" s="46" t="str">
        <f t="shared" si="49"/>
        <v>4</v>
      </c>
      <c r="W446" s="46" t="str">
        <f t="shared" si="1"/>
        <v>5</v>
      </c>
      <c r="X446" s="46" t="str">
        <f t="shared" si="2"/>
        <v>56857387845</v>
      </c>
      <c r="Y446" s="48">
        <f t="shared" si="3"/>
        <v>2000000</v>
      </c>
      <c r="Z446" s="46" t="str">
        <f t="shared" si="4"/>
        <v>AC/018P-0350289</v>
      </c>
      <c r="AA446" s="46"/>
      <c r="AB446" s="40"/>
    </row>
    <row r="447" spans="1:28" ht="12.75" customHeight="1">
      <c r="A447" s="41">
        <v>439</v>
      </c>
      <c r="B447" s="42" t="s">
        <v>82</v>
      </c>
      <c r="C447" s="42" t="s">
        <v>84</v>
      </c>
      <c r="D447" s="42" t="s">
        <v>86</v>
      </c>
      <c r="E447" s="42" t="s">
        <v>273</v>
      </c>
      <c r="F447" s="42" t="s">
        <v>274</v>
      </c>
      <c r="G447" s="42" t="s">
        <v>82</v>
      </c>
      <c r="H447" s="42" t="s">
        <v>84</v>
      </c>
      <c r="I447" s="42" t="s">
        <v>86</v>
      </c>
      <c r="J447" s="42" t="s">
        <v>273</v>
      </c>
      <c r="K447" s="42" t="s">
        <v>274</v>
      </c>
      <c r="L447" s="42" t="s">
        <v>102</v>
      </c>
      <c r="M447" s="42" t="s">
        <v>2494</v>
      </c>
      <c r="N447" s="42" t="s">
        <v>2495</v>
      </c>
      <c r="O447" s="42" t="s">
        <v>2496</v>
      </c>
      <c r="P447" s="42" t="s">
        <v>2497</v>
      </c>
      <c r="Q447" s="43">
        <v>1509408</v>
      </c>
      <c r="R447" s="42" t="s">
        <v>593</v>
      </c>
      <c r="S447" s="42" t="s">
        <v>1148</v>
      </c>
      <c r="T447" s="42" t="s">
        <v>245</v>
      </c>
      <c r="U447" s="42" t="s">
        <v>109</v>
      </c>
      <c r="V447" s="46" t="str">
        <f t="shared" si="49"/>
        <v>4</v>
      </c>
      <c r="W447" s="46" t="str">
        <f t="shared" si="1"/>
        <v>5</v>
      </c>
      <c r="X447" s="46" t="str">
        <f t="shared" si="2"/>
        <v>56857390945</v>
      </c>
      <c r="Y447" s="48">
        <f t="shared" si="3"/>
        <v>1509408</v>
      </c>
      <c r="Z447" s="46" t="str">
        <f t="shared" si="4"/>
        <v>AC/018P-0350290</v>
      </c>
      <c r="AA447" s="50" t="str">
        <f>VLOOKUP(X447,TDTP!$AH$5:$AN$1422,7,0)</f>
        <v>01663395217</v>
      </c>
      <c r="AB447" s="40" t="str">
        <f t="shared" ref="AB447:AB448" si="50">CONCATENATE("BVNT da nhan duoc ",Y447,"d tien phi bao hiem cua QK. Cam on QK da tin tuong va dong hanh cung BVNT trong suot thoi gian qua.")</f>
        <v>BVNT da nhan duoc 1509408d tien phi bao hiem cua QK. Cam on QK da tin tuong va dong hanh cung BVNT trong suot thoi gian qua.</v>
      </c>
    </row>
    <row r="448" spans="1:28" ht="12.75" customHeight="1">
      <c r="A448" s="41">
        <v>440</v>
      </c>
      <c r="B448" s="42" t="s">
        <v>82</v>
      </c>
      <c r="C448" s="42" t="s">
        <v>84</v>
      </c>
      <c r="D448" s="42" t="s">
        <v>86</v>
      </c>
      <c r="E448" s="42" t="s">
        <v>273</v>
      </c>
      <c r="F448" s="42" t="s">
        <v>274</v>
      </c>
      <c r="G448" s="42" t="s">
        <v>82</v>
      </c>
      <c r="H448" s="42" t="s">
        <v>84</v>
      </c>
      <c r="I448" s="42" t="s">
        <v>86</v>
      </c>
      <c r="J448" s="42" t="s">
        <v>273</v>
      </c>
      <c r="K448" s="42" t="s">
        <v>274</v>
      </c>
      <c r="L448" s="42" t="s">
        <v>102</v>
      </c>
      <c r="M448" s="42" t="s">
        <v>2498</v>
      </c>
      <c r="N448" s="42" t="s">
        <v>2499</v>
      </c>
      <c r="O448" s="42" t="s">
        <v>2500</v>
      </c>
      <c r="P448" s="42" t="s">
        <v>2501</v>
      </c>
      <c r="Q448" s="43">
        <v>1509408</v>
      </c>
      <c r="R448" s="42" t="s">
        <v>593</v>
      </c>
      <c r="S448" s="42" t="s">
        <v>1148</v>
      </c>
      <c r="T448" s="42" t="s">
        <v>153</v>
      </c>
      <c r="U448" s="42" t="s">
        <v>109</v>
      </c>
      <c r="V448" s="46" t="str">
        <f t="shared" si="49"/>
        <v>4</v>
      </c>
      <c r="W448" s="46" t="str">
        <f t="shared" si="1"/>
        <v>5</v>
      </c>
      <c r="X448" s="46" t="str">
        <f t="shared" si="2"/>
        <v>56857393245</v>
      </c>
      <c r="Y448" s="48">
        <f t="shared" si="3"/>
        <v>1509408</v>
      </c>
      <c r="Z448" s="46" t="str">
        <f t="shared" si="4"/>
        <v>AC/018P-0350291</v>
      </c>
      <c r="AA448" s="50" t="str">
        <f>VLOOKUP(X448,TDTP!$AH$5:$AN$1422,7,0)</f>
        <v>01687801698</v>
      </c>
      <c r="AB448" s="40" t="str">
        <f t="shared" si="50"/>
        <v>BVNT da nhan duoc 1509408d tien phi bao hiem cua QK. Cam on QK da tin tuong va dong hanh cung BVNT trong suot thoi gian qua.</v>
      </c>
    </row>
    <row r="449" spans="1:28" ht="12.75" customHeight="1">
      <c r="A449" s="41">
        <v>441</v>
      </c>
      <c r="B449" s="42" t="s">
        <v>82</v>
      </c>
      <c r="C449" s="42" t="s">
        <v>84</v>
      </c>
      <c r="D449" s="42" t="s">
        <v>86</v>
      </c>
      <c r="E449" s="42" t="s">
        <v>273</v>
      </c>
      <c r="F449" s="42" t="s">
        <v>274</v>
      </c>
      <c r="G449" s="42" t="s">
        <v>82</v>
      </c>
      <c r="H449" s="42" t="s">
        <v>84</v>
      </c>
      <c r="I449" s="42" t="s">
        <v>86</v>
      </c>
      <c r="J449" s="42" t="s">
        <v>273</v>
      </c>
      <c r="K449" s="42" t="s">
        <v>274</v>
      </c>
      <c r="L449" s="42" t="s">
        <v>102</v>
      </c>
      <c r="M449" s="42" t="s">
        <v>2502</v>
      </c>
      <c r="N449" s="42" t="s">
        <v>2503</v>
      </c>
      <c r="O449" s="42" t="s">
        <v>2504</v>
      </c>
      <c r="P449" s="42" t="s">
        <v>2505</v>
      </c>
      <c r="Q449" s="43">
        <v>2009408</v>
      </c>
      <c r="R449" s="42" t="s">
        <v>593</v>
      </c>
      <c r="S449" s="42" t="s">
        <v>1148</v>
      </c>
      <c r="T449" s="42" t="s">
        <v>153</v>
      </c>
      <c r="U449" s="42" t="s">
        <v>109</v>
      </c>
      <c r="V449" s="46" t="str">
        <f t="shared" si="49"/>
        <v>4</v>
      </c>
      <c r="W449" s="46" t="str">
        <f t="shared" si="1"/>
        <v>5</v>
      </c>
      <c r="X449" s="46" t="str">
        <f t="shared" si="2"/>
        <v>56857394645</v>
      </c>
      <c r="Y449" s="48">
        <f t="shared" si="3"/>
        <v>2009408</v>
      </c>
      <c r="Z449" s="46" t="str">
        <f t="shared" si="4"/>
        <v>AC/018P-0350292</v>
      </c>
      <c r="AA449" s="46"/>
      <c r="AB449" s="40"/>
    </row>
    <row r="450" spans="1:28" ht="12.75" customHeight="1">
      <c r="A450" s="41">
        <v>442</v>
      </c>
      <c r="B450" s="42" t="s">
        <v>82</v>
      </c>
      <c r="C450" s="42" t="s">
        <v>84</v>
      </c>
      <c r="D450" s="42" t="s">
        <v>86</v>
      </c>
      <c r="E450" s="42" t="s">
        <v>273</v>
      </c>
      <c r="F450" s="42" t="s">
        <v>274</v>
      </c>
      <c r="G450" s="42" t="s">
        <v>82</v>
      </c>
      <c r="H450" s="42" t="s">
        <v>84</v>
      </c>
      <c r="I450" s="42" t="s">
        <v>86</v>
      </c>
      <c r="J450" s="42" t="s">
        <v>273</v>
      </c>
      <c r="K450" s="42" t="s">
        <v>274</v>
      </c>
      <c r="L450" s="42" t="s">
        <v>102</v>
      </c>
      <c r="M450" s="42" t="s">
        <v>2506</v>
      </c>
      <c r="N450" s="42" t="s">
        <v>2507</v>
      </c>
      <c r="O450" s="42" t="s">
        <v>2508</v>
      </c>
      <c r="P450" s="42" t="s">
        <v>2509</v>
      </c>
      <c r="Q450" s="43">
        <v>3000000</v>
      </c>
      <c r="R450" s="42" t="s">
        <v>381</v>
      </c>
      <c r="S450" s="42" t="s">
        <v>982</v>
      </c>
      <c r="T450" s="42" t="s">
        <v>704</v>
      </c>
      <c r="U450" s="42" t="s">
        <v>109</v>
      </c>
      <c r="V450" s="46" t="str">
        <f t="shared" si="49"/>
        <v>5</v>
      </c>
      <c r="W450" s="46" t="str">
        <f t="shared" si="1"/>
        <v>5</v>
      </c>
      <c r="X450" s="46" t="str">
        <f t="shared" si="2"/>
        <v>56839078655</v>
      </c>
      <c r="Y450" s="48">
        <f t="shared" si="3"/>
        <v>3000000</v>
      </c>
      <c r="Z450" s="46" t="str">
        <f t="shared" si="4"/>
        <v>AC/018P-0350293</v>
      </c>
      <c r="AA450" s="50" t="str">
        <f>VLOOKUP(X450,TDTP!$AH$5:$AN$1422,7,0)</f>
        <v>0978 099 132</v>
      </c>
      <c r="AB450" s="40" t="str">
        <f>CONCATENATE("BVNT da nhan duoc ",Y450,"d tien phi bao hiem cua QK. Cam on QK da tin tuong va dong hanh cung BVNT trong suot thoi gian qua.")</f>
        <v>BVNT da nhan duoc 3000000d tien phi bao hiem cua QK. Cam on QK da tin tuong va dong hanh cung BVNT trong suot thoi gian qua.</v>
      </c>
    </row>
    <row r="451" spans="1:28" ht="12.75" customHeight="1">
      <c r="A451" s="41">
        <v>443</v>
      </c>
      <c r="B451" s="42" t="s">
        <v>82</v>
      </c>
      <c r="C451" s="42" t="s">
        <v>84</v>
      </c>
      <c r="D451" s="42" t="s">
        <v>86</v>
      </c>
      <c r="E451" s="42" t="s">
        <v>273</v>
      </c>
      <c r="F451" s="42" t="s">
        <v>274</v>
      </c>
      <c r="G451" s="42" t="s">
        <v>82</v>
      </c>
      <c r="H451" s="42" t="s">
        <v>84</v>
      </c>
      <c r="I451" s="42" t="s">
        <v>86</v>
      </c>
      <c r="J451" s="42" t="s">
        <v>273</v>
      </c>
      <c r="K451" s="42" t="s">
        <v>274</v>
      </c>
      <c r="L451" s="42" t="s">
        <v>102</v>
      </c>
      <c r="M451" s="42" t="s">
        <v>2510</v>
      </c>
      <c r="N451" s="42" t="s">
        <v>2511</v>
      </c>
      <c r="O451" s="42" t="s">
        <v>2512</v>
      </c>
      <c r="P451" s="42" t="s">
        <v>2513</v>
      </c>
      <c r="Q451" s="43">
        <v>1540565</v>
      </c>
      <c r="R451" s="42" t="s">
        <v>381</v>
      </c>
      <c r="S451" s="42" t="s">
        <v>842</v>
      </c>
      <c r="T451" s="42" t="s">
        <v>263</v>
      </c>
      <c r="U451" s="42" t="s">
        <v>109</v>
      </c>
      <c r="V451" s="46" t="str">
        <f t="shared" si="49"/>
        <v>5</v>
      </c>
      <c r="W451" s="46" t="str">
        <f t="shared" si="1"/>
        <v>5</v>
      </c>
      <c r="X451" s="46" t="str">
        <f t="shared" si="2"/>
        <v>56839217555</v>
      </c>
      <c r="Y451" s="48">
        <f t="shared" si="3"/>
        <v>1540565</v>
      </c>
      <c r="Z451" s="46" t="str">
        <f t="shared" si="4"/>
        <v>AC/018P-0350294</v>
      </c>
      <c r="AA451" s="46"/>
      <c r="AB451" s="40"/>
    </row>
    <row r="452" spans="1:28" ht="12.75" customHeight="1">
      <c r="A452" s="41">
        <v>444</v>
      </c>
      <c r="B452" s="42" t="s">
        <v>82</v>
      </c>
      <c r="C452" s="42" t="s">
        <v>84</v>
      </c>
      <c r="D452" s="42" t="s">
        <v>86</v>
      </c>
      <c r="E452" s="42" t="s">
        <v>273</v>
      </c>
      <c r="F452" s="42" t="s">
        <v>274</v>
      </c>
      <c r="G452" s="42" t="s">
        <v>82</v>
      </c>
      <c r="H452" s="42" t="s">
        <v>84</v>
      </c>
      <c r="I452" s="42" t="s">
        <v>86</v>
      </c>
      <c r="J452" s="42" t="s">
        <v>273</v>
      </c>
      <c r="K452" s="42" t="s">
        <v>274</v>
      </c>
      <c r="L452" s="42" t="s">
        <v>102</v>
      </c>
      <c r="M452" s="42" t="s">
        <v>2514</v>
      </c>
      <c r="N452" s="42" t="s">
        <v>2516</v>
      </c>
      <c r="O452" s="42" t="s">
        <v>2517</v>
      </c>
      <c r="P452" s="42" t="s">
        <v>2518</v>
      </c>
      <c r="Q452" s="43">
        <v>1019946</v>
      </c>
      <c r="R452" s="42" t="s">
        <v>381</v>
      </c>
      <c r="S452" s="42" t="s">
        <v>1150</v>
      </c>
      <c r="T452" s="42" t="s">
        <v>704</v>
      </c>
      <c r="U452" s="42" t="s">
        <v>109</v>
      </c>
      <c r="V452" s="46" t="str">
        <f t="shared" si="49"/>
        <v>5</v>
      </c>
      <c r="W452" s="46" t="str">
        <f t="shared" si="1"/>
        <v>5</v>
      </c>
      <c r="X452" s="46" t="str">
        <f t="shared" si="2"/>
        <v>56839217755</v>
      </c>
      <c r="Y452" s="48">
        <f t="shared" si="3"/>
        <v>1019946</v>
      </c>
      <c r="Z452" s="46" t="str">
        <f t="shared" si="4"/>
        <v>AC/018P-0350295</v>
      </c>
      <c r="AA452" s="50" t="str">
        <f>VLOOKUP(X452,TDTP!$AH$5:$AN$1422,7,0)</f>
        <v>01693 903 805</v>
      </c>
      <c r="AB452" s="40" t="str">
        <f>CONCATENATE("BVNT da nhan duoc ",Y452,"d tien phi bao hiem cua QK. Cam on QK da tin tuong va dong hanh cung BVNT trong suot thoi gian qua.")</f>
        <v>BVNT da nhan duoc 1019946d tien phi bao hiem cua QK. Cam on QK da tin tuong va dong hanh cung BVNT trong suot thoi gian qua.</v>
      </c>
    </row>
    <row r="453" spans="1:28" ht="12.75" customHeight="1">
      <c r="A453" s="41">
        <v>445</v>
      </c>
      <c r="B453" s="42" t="s">
        <v>82</v>
      </c>
      <c r="C453" s="42" t="s">
        <v>84</v>
      </c>
      <c r="D453" s="42" t="s">
        <v>86</v>
      </c>
      <c r="E453" s="42" t="s">
        <v>273</v>
      </c>
      <c r="F453" s="42" t="s">
        <v>274</v>
      </c>
      <c r="G453" s="42" t="s">
        <v>82</v>
      </c>
      <c r="H453" s="42" t="s">
        <v>84</v>
      </c>
      <c r="I453" s="42" t="s">
        <v>86</v>
      </c>
      <c r="J453" s="42" t="s">
        <v>273</v>
      </c>
      <c r="K453" s="42" t="s">
        <v>274</v>
      </c>
      <c r="L453" s="42" t="s">
        <v>102</v>
      </c>
      <c r="M453" s="42" t="s">
        <v>2519</v>
      </c>
      <c r="N453" s="42" t="s">
        <v>2520</v>
      </c>
      <c r="O453" s="42" t="s">
        <v>2521</v>
      </c>
      <c r="P453" s="42" t="s">
        <v>2522</v>
      </c>
      <c r="Q453" s="43">
        <v>4000000</v>
      </c>
      <c r="R453" s="42" t="s">
        <v>381</v>
      </c>
      <c r="S453" s="42" t="s">
        <v>982</v>
      </c>
      <c r="T453" s="42" t="s">
        <v>263</v>
      </c>
      <c r="U453" s="42" t="s">
        <v>109</v>
      </c>
      <c r="V453" s="46" t="str">
        <f t="shared" si="49"/>
        <v>5</v>
      </c>
      <c r="W453" s="46" t="str">
        <f t="shared" si="1"/>
        <v>5</v>
      </c>
      <c r="X453" s="46" t="str">
        <f t="shared" si="2"/>
        <v>56839225955</v>
      </c>
      <c r="Y453" s="48">
        <f t="shared" si="3"/>
        <v>4000000</v>
      </c>
      <c r="Z453" s="46" t="str">
        <f t="shared" si="4"/>
        <v>AC/018P-0350296</v>
      </c>
      <c r="AA453" s="46"/>
      <c r="AB453" s="40"/>
    </row>
    <row r="454" spans="1:28" ht="12.75" customHeight="1">
      <c r="A454" s="41">
        <v>446</v>
      </c>
      <c r="B454" s="42" t="s">
        <v>82</v>
      </c>
      <c r="C454" s="42" t="s">
        <v>84</v>
      </c>
      <c r="D454" s="42" t="s">
        <v>86</v>
      </c>
      <c r="E454" s="42" t="s">
        <v>273</v>
      </c>
      <c r="F454" s="42" t="s">
        <v>274</v>
      </c>
      <c r="G454" s="42" t="s">
        <v>82</v>
      </c>
      <c r="H454" s="42" t="s">
        <v>84</v>
      </c>
      <c r="I454" s="42" t="s">
        <v>86</v>
      </c>
      <c r="J454" s="42" t="s">
        <v>273</v>
      </c>
      <c r="K454" s="42" t="s">
        <v>274</v>
      </c>
      <c r="L454" s="42" t="s">
        <v>102</v>
      </c>
      <c r="M454" s="42" t="s">
        <v>2523</v>
      </c>
      <c r="N454" s="42" t="s">
        <v>2524</v>
      </c>
      <c r="O454" s="42" t="s">
        <v>2525</v>
      </c>
      <c r="P454" s="42" t="s">
        <v>2527</v>
      </c>
      <c r="Q454" s="43">
        <v>507285</v>
      </c>
      <c r="R454" s="42" t="s">
        <v>291</v>
      </c>
      <c r="S454" s="42" t="s">
        <v>1209</v>
      </c>
      <c r="T454" s="42" t="s">
        <v>135</v>
      </c>
      <c r="U454" s="42" t="s">
        <v>109</v>
      </c>
      <c r="V454" s="46" t="str">
        <f t="shared" si="49"/>
        <v>9</v>
      </c>
      <c r="W454" s="46" t="str">
        <f t="shared" si="1"/>
        <v>5</v>
      </c>
      <c r="X454" s="46" t="str">
        <f t="shared" si="2"/>
        <v>56840919895</v>
      </c>
      <c r="Y454" s="48">
        <f t="shared" si="3"/>
        <v>507285</v>
      </c>
      <c r="Z454" s="46" t="str">
        <f t="shared" si="4"/>
        <v>AC/018P-0350299</v>
      </c>
      <c r="AA454" s="50" t="str">
        <f>VLOOKUP(X454,TDTP!$AH$5:$AN$1422,7,0)</f>
        <v>01289 242 303</v>
      </c>
      <c r="AB454" s="40" t="str">
        <f>CONCATENATE("BVNT da nhan duoc ",Y454,"d tien phi bao hiem cua QK. Cam on QK da tin tuong va dong hanh cung BVNT trong suot thoi gian qua.")</f>
        <v>BVNT da nhan duoc 507285d tien phi bao hiem cua QK. Cam on QK da tin tuong va dong hanh cung BVNT trong suot thoi gian qua.</v>
      </c>
    </row>
    <row r="455" spans="1:28" ht="12.75" customHeight="1">
      <c r="A455" s="41">
        <v>447</v>
      </c>
      <c r="B455" s="42" t="s">
        <v>82</v>
      </c>
      <c r="C455" s="42" t="s">
        <v>84</v>
      </c>
      <c r="D455" s="42" t="s">
        <v>86</v>
      </c>
      <c r="E455" s="42" t="s">
        <v>273</v>
      </c>
      <c r="F455" s="42" t="s">
        <v>274</v>
      </c>
      <c r="G455" s="42" t="s">
        <v>82</v>
      </c>
      <c r="H455" s="42" t="s">
        <v>84</v>
      </c>
      <c r="I455" s="42" t="s">
        <v>86</v>
      </c>
      <c r="J455" s="42" t="s">
        <v>273</v>
      </c>
      <c r="K455" s="42" t="s">
        <v>274</v>
      </c>
      <c r="L455" s="42" t="s">
        <v>102</v>
      </c>
      <c r="M455" s="42" t="s">
        <v>2529</v>
      </c>
      <c r="N455" s="42" t="s">
        <v>2530</v>
      </c>
      <c r="O455" s="42" t="s">
        <v>2531</v>
      </c>
      <c r="P455" s="42" t="s">
        <v>2532</v>
      </c>
      <c r="Q455" s="43">
        <v>2000000</v>
      </c>
      <c r="R455" s="42" t="s">
        <v>394</v>
      </c>
      <c r="S455" s="42" t="s">
        <v>1387</v>
      </c>
      <c r="T455" s="42" t="s">
        <v>471</v>
      </c>
      <c r="U455" s="42" t="s">
        <v>109</v>
      </c>
      <c r="V455" s="46" t="str">
        <f t="shared" ref="V455:V462" si="51">RIGHT(LEFT(R455,2),2)</f>
        <v>16</v>
      </c>
      <c r="W455" s="46" t="str">
        <f t="shared" si="1"/>
        <v>5</v>
      </c>
      <c r="X455" s="46" t="str">
        <f t="shared" si="2"/>
        <v>568403639165</v>
      </c>
      <c r="Y455" s="48">
        <f t="shared" si="3"/>
        <v>2000000</v>
      </c>
      <c r="Z455" s="46" t="str">
        <f t="shared" si="4"/>
        <v>AC/018P-0350301</v>
      </c>
      <c r="AA455" s="46"/>
      <c r="AB455" s="40"/>
    </row>
    <row r="456" spans="1:28" ht="12.75" customHeight="1">
      <c r="A456" s="41">
        <v>448</v>
      </c>
      <c r="B456" s="42" t="s">
        <v>82</v>
      </c>
      <c r="C456" s="42" t="s">
        <v>84</v>
      </c>
      <c r="D456" s="42" t="s">
        <v>86</v>
      </c>
      <c r="E456" s="42" t="s">
        <v>273</v>
      </c>
      <c r="F456" s="42" t="s">
        <v>274</v>
      </c>
      <c r="G456" s="42" t="s">
        <v>82</v>
      </c>
      <c r="H456" s="42" t="s">
        <v>84</v>
      </c>
      <c r="I456" s="42" t="s">
        <v>86</v>
      </c>
      <c r="J456" s="42" t="s">
        <v>273</v>
      </c>
      <c r="K456" s="42" t="s">
        <v>274</v>
      </c>
      <c r="L456" s="42" t="s">
        <v>102</v>
      </c>
      <c r="M456" s="42" t="s">
        <v>2536</v>
      </c>
      <c r="N456" s="42" t="s">
        <v>2537</v>
      </c>
      <c r="O456" s="42" t="s">
        <v>2539</v>
      </c>
      <c r="P456" s="42" t="s">
        <v>2540</v>
      </c>
      <c r="Q456" s="43">
        <v>3000000</v>
      </c>
      <c r="R456" s="42" t="s">
        <v>245</v>
      </c>
      <c r="S456" s="42" t="s">
        <v>2017</v>
      </c>
      <c r="T456" s="42" t="s">
        <v>163</v>
      </c>
      <c r="U456" s="42" t="s">
        <v>109</v>
      </c>
      <c r="V456" s="46" t="str">
        <f t="shared" si="51"/>
        <v>20</v>
      </c>
      <c r="W456" s="46" t="str">
        <f t="shared" si="1"/>
        <v>5</v>
      </c>
      <c r="X456" s="46" t="str">
        <f t="shared" si="2"/>
        <v>568401532205</v>
      </c>
      <c r="Y456" s="48">
        <f t="shared" si="3"/>
        <v>3000000</v>
      </c>
      <c r="Z456" s="46" t="str">
        <f t="shared" si="4"/>
        <v>AC/018P-0350302</v>
      </c>
      <c r="AA456" s="50" t="str">
        <f>VLOOKUP(X456,TDTP!$AH$5:$AN$1422,7,0)</f>
        <v>0989 226 323</v>
      </c>
      <c r="AB456" s="40" t="str">
        <f>CONCATENATE("BVNT da nhan duoc ",Y456,"d tien phi bao hiem cua QK. Cam on QK da tin tuong va dong hanh cung BVNT trong suot thoi gian qua.")</f>
        <v>BVNT da nhan duoc 3000000d tien phi bao hiem cua QK. Cam on QK da tin tuong va dong hanh cung BVNT trong suot thoi gian qua.</v>
      </c>
    </row>
    <row r="457" spans="1:28" ht="12.75" customHeight="1">
      <c r="A457" s="41">
        <v>449</v>
      </c>
      <c r="B457" s="42" t="s">
        <v>82</v>
      </c>
      <c r="C457" s="42" t="s">
        <v>84</v>
      </c>
      <c r="D457" s="42" t="s">
        <v>86</v>
      </c>
      <c r="E457" s="42" t="s">
        <v>273</v>
      </c>
      <c r="F457" s="42" t="s">
        <v>274</v>
      </c>
      <c r="G457" s="42" t="s">
        <v>82</v>
      </c>
      <c r="H457" s="42" t="s">
        <v>84</v>
      </c>
      <c r="I457" s="42" t="s">
        <v>86</v>
      </c>
      <c r="J457" s="42" t="s">
        <v>273</v>
      </c>
      <c r="K457" s="42" t="s">
        <v>274</v>
      </c>
      <c r="L457" s="42" t="s">
        <v>102</v>
      </c>
      <c r="M457" s="42" t="s">
        <v>2541</v>
      </c>
      <c r="N457" s="42" t="s">
        <v>2542</v>
      </c>
      <c r="O457" s="42" t="s">
        <v>2543</v>
      </c>
      <c r="P457" s="42" t="s">
        <v>2544</v>
      </c>
      <c r="Q457" s="43">
        <v>1500000</v>
      </c>
      <c r="R457" s="42" t="s">
        <v>245</v>
      </c>
      <c r="S457" s="42" t="s">
        <v>2545</v>
      </c>
      <c r="T457" s="42" t="s">
        <v>263</v>
      </c>
      <c r="U457" s="42" t="s">
        <v>109</v>
      </c>
      <c r="V457" s="46" t="str">
        <f t="shared" si="51"/>
        <v>20</v>
      </c>
      <c r="W457" s="46" t="str">
        <f t="shared" si="1"/>
        <v>5</v>
      </c>
      <c r="X457" s="46" t="str">
        <f t="shared" si="2"/>
        <v>568403289205</v>
      </c>
      <c r="Y457" s="48">
        <f t="shared" si="3"/>
        <v>1500000</v>
      </c>
      <c r="Z457" s="46" t="str">
        <f t="shared" si="4"/>
        <v>AC/018P-0350303</v>
      </c>
      <c r="AA457" s="46"/>
      <c r="AB457" s="40"/>
    </row>
    <row r="458" spans="1:28" ht="12.75" customHeight="1">
      <c r="A458" s="41">
        <v>450</v>
      </c>
      <c r="B458" s="42" t="s">
        <v>82</v>
      </c>
      <c r="C458" s="42" t="s">
        <v>84</v>
      </c>
      <c r="D458" s="42" t="s">
        <v>86</v>
      </c>
      <c r="E458" s="42" t="s">
        <v>273</v>
      </c>
      <c r="F458" s="42" t="s">
        <v>274</v>
      </c>
      <c r="G458" s="42" t="s">
        <v>82</v>
      </c>
      <c r="H458" s="42" t="s">
        <v>84</v>
      </c>
      <c r="I458" s="42" t="s">
        <v>86</v>
      </c>
      <c r="J458" s="42" t="s">
        <v>273</v>
      </c>
      <c r="K458" s="42" t="s">
        <v>274</v>
      </c>
      <c r="L458" s="42" t="s">
        <v>102</v>
      </c>
      <c r="M458" s="42" t="s">
        <v>2548</v>
      </c>
      <c r="N458" s="42" t="s">
        <v>2549</v>
      </c>
      <c r="O458" s="42" t="s">
        <v>2550</v>
      </c>
      <c r="P458" s="42" t="s">
        <v>1491</v>
      </c>
      <c r="Q458" s="43">
        <v>1039403</v>
      </c>
      <c r="R458" s="42" t="s">
        <v>153</v>
      </c>
      <c r="S458" s="42" t="s">
        <v>1095</v>
      </c>
      <c r="T458" s="42" t="s">
        <v>135</v>
      </c>
      <c r="U458" s="42" t="s">
        <v>109</v>
      </c>
      <c r="V458" s="46" t="str">
        <f t="shared" si="51"/>
        <v>23</v>
      </c>
      <c r="W458" s="46" t="str">
        <f t="shared" si="1"/>
        <v>5</v>
      </c>
      <c r="X458" s="46" t="str">
        <f t="shared" si="2"/>
        <v>568569009235</v>
      </c>
      <c r="Y458" s="48">
        <f t="shared" si="3"/>
        <v>1039403</v>
      </c>
      <c r="Z458" s="46" t="str">
        <f t="shared" si="4"/>
        <v>AC/018P-0350305</v>
      </c>
      <c r="AA458" s="50" t="str">
        <f>VLOOKUP(X458,TDTP!$AH$5:$AN$1422,7,0)</f>
        <v>01255145688</v>
      </c>
      <c r="AB458" s="40" t="str">
        <f>CONCATENATE("BVNT da nhan duoc ",Y458,"d tien phi bao hiem cua QK. Cam on QK da tin tuong va dong hanh cung BVNT trong suot thoi gian qua.")</f>
        <v>BVNT da nhan duoc 1039403d tien phi bao hiem cua QK. Cam on QK da tin tuong va dong hanh cung BVNT trong suot thoi gian qua.</v>
      </c>
    </row>
    <row r="459" spans="1:28" ht="12.75" customHeight="1">
      <c r="A459" s="41">
        <v>451</v>
      </c>
      <c r="B459" s="42" t="s">
        <v>82</v>
      </c>
      <c r="C459" s="42" t="s">
        <v>84</v>
      </c>
      <c r="D459" s="42" t="s">
        <v>86</v>
      </c>
      <c r="E459" s="42" t="s">
        <v>273</v>
      </c>
      <c r="F459" s="42" t="s">
        <v>274</v>
      </c>
      <c r="G459" s="42" t="s">
        <v>82</v>
      </c>
      <c r="H459" s="42" t="s">
        <v>84</v>
      </c>
      <c r="I459" s="42" t="s">
        <v>86</v>
      </c>
      <c r="J459" s="42" t="s">
        <v>273</v>
      </c>
      <c r="K459" s="42" t="s">
        <v>274</v>
      </c>
      <c r="L459" s="42" t="s">
        <v>102</v>
      </c>
      <c r="M459" s="42" t="s">
        <v>2551</v>
      </c>
      <c r="N459" s="42" t="s">
        <v>2552</v>
      </c>
      <c r="O459" s="42" t="s">
        <v>2553</v>
      </c>
      <c r="P459" s="42" t="s">
        <v>2554</v>
      </c>
      <c r="Q459" s="43">
        <v>516039</v>
      </c>
      <c r="R459" s="42" t="s">
        <v>153</v>
      </c>
      <c r="S459" s="42" t="s">
        <v>1095</v>
      </c>
      <c r="T459" s="42" t="s">
        <v>163</v>
      </c>
      <c r="U459" s="42" t="s">
        <v>109</v>
      </c>
      <c r="V459" s="46" t="str">
        <f t="shared" si="51"/>
        <v>23</v>
      </c>
      <c r="W459" s="46" t="str">
        <f t="shared" si="1"/>
        <v>5</v>
      </c>
      <c r="X459" s="46" t="str">
        <f t="shared" si="2"/>
        <v>568601820235</v>
      </c>
      <c r="Y459" s="48">
        <f t="shared" si="3"/>
        <v>516039</v>
      </c>
      <c r="Z459" s="46" t="str">
        <f t="shared" si="4"/>
        <v>AC/018P-0350306</v>
      </c>
      <c r="AA459" s="46"/>
      <c r="AB459" s="40"/>
    </row>
    <row r="460" spans="1:28" ht="12.75" customHeight="1">
      <c r="A460" s="41">
        <v>452</v>
      </c>
      <c r="B460" s="42" t="s">
        <v>82</v>
      </c>
      <c r="C460" s="42" t="s">
        <v>84</v>
      </c>
      <c r="D460" s="42" t="s">
        <v>86</v>
      </c>
      <c r="E460" s="42" t="s">
        <v>273</v>
      </c>
      <c r="F460" s="42" t="s">
        <v>274</v>
      </c>
      <c r="G460" s="42" t="s">
        <v>82</v>
      </c>
      <c r="H460" s="42" t="s">
        <v>84</v>
      </c>
      <c r="I460" s="42" t="s">
        <v>86</v>
      </c>
      <c r="J460" s="42" t="s">
        <v>273</v>
      </c>
      <c r="K460" s="42" t="s">
        <v>274</v>
      </c>
      <c r="L460" s="42" t="s">
        <v>102</v>
      </c>
      <c r="M460" s="42" t="s">
        <v>2555</v>
      </c>
      <c r="N460" s="42" t="s">
        <v>2556</v>
      </c>
      <c r="O460" s="42" t="s">
        <v>2557</v>
      </c>
      <c r="P460" s="42" t="s">
        <v>257</v>
      </c>
      <c r="Q460" s="43">
        <v>513903</v>
      </c>
      <c r="R460" s="42" t="s">
        <v>153</v>
      </c>
      <c r="S460" s="42" t="s">
        <v>1095</v>
      </c>
      <c r="T460" s="42" t="s">
        <v>163</v>
      </c>
      <c r="U460" s="42" t="s">
        <v>109</v>
      </c>
      <c r="V460" s="46" t="str">
        <f t="shared" si="51"/>
        <v>23</v>
      </c>
      <c r="W460" s="46" t="str">
        <f t="shared" si="1"/>
        <v>5</v>
      </c>
      <c r="X460" s="46" t="str">
        <f t="shared" si="2"/>
        <v>568605580235</v>
      </c>
      <c r="Y460" s="48">
        <f t="shared" si="3"/>
        <v>513903</v>
      </c>
      <c r="Z460" s="46" t="str">
        <f t="shared" si="4"/>
        <v>AC/018P-0350307</v>
      </c>
      <c r="AA460" s="46"/>
      <c r="AB460" s="40"/>
    </row>
    <row r="461" spans="1:28" ht="12.75" customHeight="1">
      <c r="A461" s="41">
        <v>453</v>
      </c>
      <c r="B461" s="42" t="s">
        <v>82</v>
      </c>
      <c r="C461" s="42" t="s">
        <v>84</v>
      </c>
      <c r="D461" s="42" t="s">
        <v>86</v>
      </c>
      <c r="E461" s="42" t="s">
        <v>273</v>
      </c>
      <c r="F461" s="42" t="s">
        <v>274</v>
      </c>
      <c r="G461" s="42" t="s">
        <v>82</v>
      </c>
      <c r="H461" s="42" t="s">
        <v>84</v>
      </c>
      <c r="I461" s="42" t="s">
        <v>86</v>
      </c>
      <c r="J461" s="42" t="s">
        <v>273</v>
      </c>
      <c r="K461" s="42" t="s">
        <v>274</v>
      </c>
      <c r="L461" s="42" t="s">
        <v>102</v>
      </c>
      <c r="M461" s="42" t="s">
        <v>2561</v>
      </c>
      <c r="N461" s="42" t="s">
        <v>2562</v>
      </c>
      <c r="O461" s="42" t="s">
        <v>2563</v>
      </c>
      <c r="P461" s="42" t="s">
        <v>2564</v>
      </c>
      <c r="Q461" s="43">
        <v>750000</v>
      </c>
      <c r="R461" s="42" t="s">
        <v>284</v>
      </c>
      <c r="S461" s="42" t="s">
        <v>1783</v>
      </c>
      <c r="T461" s="42" t="s">
        <v>433</v>
      </c>
      <c r="U461" s="42" t="s">
        <v>109</v>
      </c>
      <c r="V461" s="46" t="str">
        <f t="shared" si="51"/>
        <v>27</v>
      </c>
      <c r="W461" s="46" t="str">
        <f t="shared" si="1"/>
        <v>5</v>
      </c>
      <c r="X461" s="46" t="str">
        <f t="shared" si="2"/>
        <v>568973917275</v>
      </c>
      <c r="Y461" s="48">
        <f t="shared" si="3"/>
        <v>750000</v>
      </c>
      <c r="Z461" s="46" t="str">
        <f t="shared" si="4"/>
        <v>AC/018P-0350308</v>
      </c>
      <c r="AA461" s="50" t="str">
        <f>VLOOKUP(X461,TDTP!$AH$5:$AN$1422,7,0)</f>
        <v>01645903604</v>
      </c>
      <c r="AB461" s="40" t="str">
        <f t="shared" ref="AB461:AB480" si="52">CONCATENATE("BVNT da nhan duoc ",Y461,"d tien phi bao hiem cua QK. Cam on QK da tin tuong va dong hanh cung BVNT trong suot thoi gian qua.")</f>
        <v>BVNT da nhan duoc 750000d tien phi bao hiem cua QK. Cam on QK da tin tuong va dong hanh cung BVNT trong suot thoi gian qua.</v>
      </c>
    </row>
    <row r="462" spans="1:28" ht="12.75" customHeight="1">
      <c r="A462" s="41">
        <v>454</v>
      </c>
      <c r="B462" s="42" t="s">
        <v>82</v>
      </c>
      <c r="C462" s="42" t="s">
        <v>84</v>
      </c>
      <c r="D462" s="42" t="s">
        <v>86</v>
      </c>
      <c r="E462" s="42" t="s">
        <v>273</v>
      </c>
      <c r="F462" s="42" t="s">
        <v>274</v>
      </c>
      <c r="G462" s="42" t="s">
        <v>82</v>
      </c>
      <c r="H462" s="42" t="s">
        <v>84</v>
      </c>
      <c r="I462" s="42" t="s">
        <v>86</v>
      </c>
      <c r="J462" s="42" t="s">
        <v>273</v>
      </c>
      <c r="K462" s="42" t="s">
        <v>274</v>
      </c>
      <c r="L462" s="42" t="s">
        <v>102</v>
      </c>
      <c r="M462" s="42" t="s">
        <v>2565</v>
      </c>
      <c r="N462" s="42" t="s">
        <v>2566</v>
      </c>
      <c r="O462" s="42" t="s">
        <v>2567</v>
      </c>
      <c r="P462" s="42" t="s">
        <v>2568</v>
      </c>
      <c r="Q462" s="43">
        <v>3000000</v>
      </c>
      <c r="R462" s="42" t="s">
        <v>763</v>
      </c>
      <c r="S462" s="42" t="s">
        <v>764</v>
      </c>
      <c r="T462" s="42" t="s">
        <v>153</v>
      </c>
      <c r="U462" s="42" t="s">
        <v>109</v>
      </c>
      <c r="V462" s="46" t="str">
        <f t="shared" si="51"/>
        <v>29</v>
      </c>
      <c r="W462" s="46" t="str">
        <f t="shared" si="1"/>
        <v>5</v>
      </c>
      <c r="X462" s="46" t="str">
        <f t="shared" si="2"/>
        <v>568590302295</v>
      </c>
      <c r="Y462" s="48">
        <f t="shared" si="3"/>
        <v>3000000</v>
      </c>
      <c r="Z462" s="46" t="str">
        <f t="shared" si="4"/>
        <v>AC/018P-0350309</v>
      </c>
      <c r="AA462" s="50" t="str">
        <f>VLOOKUP(X462,TDTP!$AH$5:$AN$1422,7,0)</f>
        <v>01649588701</v>
      </c>
      <c r="AB462" s="40" t="str">
        <f t="shared" si="52"/>
        <v>BVNT da nhan duoc 3000000d tien phi bao hiem cua QK. Cam on QK da tin tuong va dong hanh cung BVNT trong suot thoi gian qua.</v>
      </c>
    </row>
    <row r="463" spans="1:28" ht="12.75" customHeight="1">
      <c r="A463" s="41">
        <v>455</v>
      </c>
      <c r="B463" s="42" t="s">
        <v>82</v>
      </c>
      <c r="C463" s="42" t="s">
        <v>84</v>
      </c>
      <c r="D463" s="42" t="s">
        <v>86</v>
      </c>
      <c r="E463" s="42" t="s">
        <v>2569</v>
      </c>
      <c r="F463" s="42" t="s">
        <v>2570</v>
      </c>
      <c r="G463" s="42" t="s">
        <v>82</v>
      </c>
      <c r="H463" s="42" t="s">
        <v>84</v>
      </c>
      <c r="I463" s="42" t="s">
        <v>86</v>
      </c>
      <c r="J463" s="42" t="s">
        <v>2569</v>
      </c>
      <c r="K463" s="42" t="s">
        <v>2570</v>
      </c>
      <c r="L463" s="42" t="s">
        <v>102</v>
      </c>
      <c r="M463" s="42" t="s">
        <v>2571</v>
      </c>
      <c r="N463" s="42" t="s">
        <v>2572</v>
      </c>
      <c r="O463" s="42" t="s">
        <v>2573</v>
      </c>
      <c r="P463" s="42" t="s">
        <v>2544</v>
      </c>
      <c r="Q463" s="43">
        <v>3062178</v>
      </c>
      <c r="R463" s="42" t="s">
        <v>381</v>
      </c>
      <c r="S463" s="42" t="s">
        <v>982</v>
      </c>
      <c r="T463" s="42" t="s">
        <v>263</v>
      </c>
      <c r="U463" s="42" t="s">
        <v>109</v>
      </c>
      <c r="V463" s="46" t="str">
        <f t="shared" ref="V463:V472" si="53">RIGHT(LEFT(R463,2),1)</f>
        <v>5</v>
      </c>
      <c r="W463" s="46" t="str">
        <f t="shared" si="1"/>
        <v>5</v>
      </c>
      <c r="X463" s="46" t="str">
        <f t="shared" si="2"/>
        <v>56839033555</v>
      </c>
      <c r="Y463" s="48">
        <f t="shared" si="3"/>
        <v>3062178</v>
      </c>
      <c r="Z463" s="46" t="str">
        <f t="shared" si="4"/>
        <v>AC/018P-0350310</v>
      </c>
      <c r="AA463" s="50" t="str">
        <f>VLOOKUP(X463,TDTP!$AH$5:$AN$1422,7,0)</f>
        <v>01655 587 999</v>
      </c>
      <c r="AB463" s="40" t="str">
        <f t="shared" si="52"/>
        <v>BVNT da nhan duoc 3062178d tien phi bao hiem cua QK. Cam on QK da tin tuong va dong hanh cung BVNT trong suot thoi gian qua.</v>
      </c>
    </row>
    <row r="464" spans="1:28" ht="12.75" customHeight="1">
      <c r="A464" s="41">
        <v>456</v>
      </c>
      <c r="B464" s="42" t="s">
        <v>82</v>
      </c>
      <c r="C464" s="42" t="s">
        <v>84</v>
      </c>
      <c r="D464" s="42" t="s">
        <v>86</v>
      </c>
      <c r="E464" s="42" t="s">
        <v>2569</v>
      </c>
      <c r="F464" s="42" t="s">
        <v>2570</v>
      </c>
      <c r="G464" s="42" t="s">
        <v>82</v>
      </c>
      <c r="H464" s="42" t="s">
        <v>84</v>
      </c>
      <c r="I464" s="42" t="s">
        <v>86</v>
      </c>
      <c r="J464" s="42" t="s">
        <v>2569</v>
      </c>
      <c r="K464" s="42" t="s">
        <v>2570</v>
      </c>
      <c r="L464" s="42" t="s">
        <v>102</v>
      </c>
      <c r="M464" s="42" t="s">
        <v>2576</v>
      </c>
      <c r="N464" s="42" t="s">
        <v>2577</v>
      </c>
      <c r="O464" s="42" t="s">
        <v>2578</v>
      </c>
      <c r="P464" s="42" t="s">
        <v>2579</v>
      </c>
      <c r="Q464" s="43">
        <v>3000000</v>
      </c>
      <c r="R464" s="42" t="s">
        <v>381</v>
      </c>
      <c r="S464" s="42" t="s">
        <v>842</v>
      </c>
      <c r="T464" s="42" t="s">
        <v>263</v>
      </c>
      <c r="U464" s="42" t="s">
        <v>109</v>
      </c>
      <c r="V464" s="46" t="str">
        <f t="shared" si="53"/>
        <v>5</v>
      </c>
      <c r="W464" s="46" t="str">
        <f t="shared" si="1"/>
        <v>5</v>
      </c>
      <c r="X464" s="46" t="str">
        <f t="shared" si="2"/>
        <v>56839044155</v>
      </c>
      <c r="Y464" s="48">
        <f t="shared" si="3"/>
        <v>3000000</v>
      </c>
      <c r="Z464" s="46" t="str">
        <f t="shared" si="4"/>
        <v>AC/018P-0350311</v>
      </c>
      <c r="AA464" s="50" t="str">
        <f>VLOOKUP(X464,TDTP!$AH$5:$AN$1422,7,0)</f>
        <v>098 653 6281</v>
      </c>
      <c r="AB464" s="40" t="str">
        <f t="shared" si="52"/>
        <v>BVNT da nhan duoc 3000000d tien phi bao hiem cua QK. Cam on QK da tin tuong va dong hanh cung BVNT trong suot thoi gian qua.</v>
      </c>
    </row>
    <row r="465" spans="1:28" ht="12.75" customHeight="1">
      <c r="A465" s="41">
        <v>457</v>
      </c>
      <c r="B465" s="42" t="s">
        <v>82</v>
      </c>
      <c r="C465" s="42" t="s">
        <v>84</v>
      </c>
      <c r="D465" s="42" t="s">
        <v>86</v>
      </c>
      <c r="E465" s="42" t="s">
        <v>2569</v>
      </c>
      <c r="F465" s="42" t="s">
        <v>2570</v>
      </c>
      <c r="G465" s="42" t="s">
        <v>82</v>
      </c>
      <c r="H465" s="42" t="s">
        <v>84</v>
      </c>
      <c r="I465" s="42" t="s">
        <v>86</v>
      </c>
      <c r="J465" s="42" t="s">
        <v>2569</v>
      </c>
      <c r="K465" s="42" t="s">
        <v>2570</v>
      </c>
      <c r="L465" s="42" t="s">
        <v>102</v>
      </c>
      <c r="M465" s="42" t="s">
        <v>2580</v>
      </c>
      <c r="N465" s="42" t="s">
        <v>2581</v>
      </c>
      <c r="O465" s="42" t="s">
        <v>2582</v>
      </c>
      <c r="P465" s="42" t="s">
        <v>2583</v>
      </c>
      <c r="Q465" s="43">
        <v>3000000</v>
      </c>
      <c r="R465" s="42" t="s">
        <v>381</v>
      </c>
      <c r="S465" s="42" t="s">
        <v>842</v>
      </c>
      <c r="T465" s="42" t="s">
        <v>263</v>
      </c>
      <c r="U465" s="42" t="s">
        <v>109</v>
      </c>
      <c r="V465" s="46" t="str">
        <f t="shared" si="53"/>
        <v>5</v>
      </c>
      <c r="W465" s="46" t="str">
        <f t="shared" si="1"/>
        <v>5</v>
      </c>
      <c r="X465" s="46" t="str">
        <f t="shared" si="2"/>
        <v>56839047055</v>
      </c>
      <c r="Y465" s="48">
        <f t="shared" si="3"/>
        <v>3000000</v>
      </c>
      <c r="Z465" s="46" t="str">
        <f t="shared" si="4"/>
        <v>AC/018P-0350312</v>
      </c>
      <c r="AA465" s="50" t="str">
        <f>VLOOKUP(X465,TDTP!$AH$5:$AN$1422,7,0)</f>
        <v>01287 208 925</v>
      </c>
      <c r="AB465" s="40" t="str">
        <f t="shared" si="52"/>
        <v>BVNT da nhan duoc 3000000d tien phi bao hiem cua QK. Cam on QK da tin tuong va dong hanh cung BVNT trong suot thoi gian qua.</v>
      </c>
    </row>
    <row r="466" spans="1:28" ht="12.75" customHeight="1">
      <c r="A466" s="41">
        <v>458</v>
      </c>
      <c r="B466" s="42" t="s">
        <v>82</v>
      </c>
      <c r="C466" s="42" t="s">
        <v>84</v>
      </c>
      <c r="D466" s="42" t="s">
        <v>86</v>
      </c>
      <c r="E466" s="42" t="s">
        <v>2569</v>
      </c>
      <c r="F466" s="42" t="s">
        <v>2570</v>
      </c>
      <c r="G466" s="42" t="s">
        <v>82</v>
      </c>
      <c r="H466" s="42" t="s">
        <v>84</v>
      </c>
      <c r="I466" s="42" t="s">
        <v>86</v>
      </c>
      <c r="J466" s="42" t="s">
        <v>2569</v>
      </c>
      <c r="K466" s="42" t="s">
        <v>2570</v>
      </c>
      <c r="L466" s="42" t="s">
        <v>102</v>
      </c>
      <c r="M466" s="42" t="s">
        <v>2584</v>
      </c>
      <c r="N466" s="42" t="s">
        <v>2585</v>
      </c>
      <c r="O466" s="42" t="s">
        <v>2586</v>
      </c>
      <c r="P466" s="42" t="s">
        <v>2587</v>
      </c>
      <c r="Q466" s="43">
        <v>3048522</v>
      </c>
      <c r="R466" s="42" t="s">
        <v>381</v>
      </c>
      <c r="S466" s="42" t="s">
        <v>982</v>
      </c>
      <c r="T466" s="42" t="s">
        <v>263</v>
      </c>
      <c r="U466" s="42" t="s">
        <v>109</v>
      </c>
      <c r="V466" s="46" t="str">
        <f t="shared" si="53"/>
        <v>5</v>
      </c>
      <c r="W466" s="46" t="str">
        <f t="shared" si="1"/>
        <v>5</v>
      </c>
      <c r="X466" s="46" t="str">
        <f t="shared" si="2"/>
        <v>56839050355</v>
      </c>
      <c r="Y466" s="48">
        <f t="shared" si="3"/>
        <v>3048522</v>
      </c>
      <c r="Z466" s="46" t="str">
        <f t="shared" si="4"/>
        <v>AC/018P-0350313</v>
      </c>
      <c r="AA466" s="50" t="str">
        <f>VLOOKUP(X466,TDTP!$AH$5:$AN$1422,7,0)</f>
        <v>0166 881 1955</v>
      </c>
      <c r="AB466" s="40" t="str">
        <f t="shared" si="52"/>
        <v>BVNT da nhan duoc 3048522d tien phi bao hiem cua QK. Cam on QK da tin tuong va dong hanh cung BVNT trong suot thoi gian qua.</v>
      </c>
    </row>
    <row r="467" spans="1:28" ht="12.75" customHeight="1">
      <c r="A467" s="41">
        <v>459</v>
      </c>
      <c r="B467" s="42" t="s">
        <v>82</v>
      </c>
      <c r="C467" s="42" t="s">
        <v>84</v>
      </c>
      <c r="D467" s="42" t="s">
        <v>86</v>
      </c>
      <c r="E467" s="42" t="s">
        <v>2569</v>
      </c>
      <c r="F467" s="42" t="s">
        <v>2570</v>
      </c>
      <c r="G467" s="42" t="s">
        <v>82</v>
      </c>
      <c r="H467" s="42" t="s">
        <v>84</v>
      </c>
      <c r="I467" s="42" t="s">
        <v>86</v>
      </c>
      <c r="J467" s="42" t="s">
        <v>2569</v>
      </c>
      <c r="K467" s="42" t="s">
        <v>2570</v>
      </c>
      <c r="L467" s="42" t="s">
        <v>102</v>
      </c>
      <c r="M467" s="42" t="s">
        <v>2588</v>
      </c>
      <c r="N467" s="42" t="s">
        <v>2589</v>
      </c>
      <c r="O467" s="42" t="s">
        <v>2590</v>
      </c>
      <c r="P467" s="42" t="s">
        <v>2591</v>
      </c>
      <c r="Q467" s="43">
        <v>1557501</v>
      </c>
      <c r="R467" s="42" t="s">
        <v>381</v>
      </c>
      <c r="S467" s="42" t="s">
        <v>842</v>
      </c>
      <c r="T467" s="42" t="s">
        <v>263</v>
      </c>
      <c r="U467" s="42" t="s">
        <v>109</v>
      </c>
      <c r="V467" s="46" t="str">
        <f t="shared" si="53"/>
        <v>5</v>
      </c>
      <c r="W467" s="46" t="str">
        <f t="shared" si="1"/>
        <v>5</v>
      </c>
      <c r="X467" s="46" t="str">
        <f t="shared" si="2"/>
        <v>56839054255</v>
      </c>
      <c r="Y467" s="48">
        <f t="shared" si="3"/>
        <v>1557501</v>
      </c>
      <c r="Z467" s="46" t="str">
        <f t="shared" si="4"/>
        <v>AC/018P-0350314</v>
      </c>
      <c r="AA467" s="50" t="str">
        <f>VLOOKUP(X467,TDTP!$AH$5:$AN$1422,7,0)</f>
        <v>01688 437 286</v>
      </c>
      <c r="AB467" s="40" t="str">
        <f t="shared" si="52"/>
        <v>BVNT da nhan duoc 1557501d tien phi bao hiem cua QK. Cam on QK da tin tuong va dong hanh cung BVNT trong suot thoi gian qua.</v>
      </c>
    </row>
    <row r="468" spans="1:28" ht="12.75" customHeight="1">
      <c r="A468" s="41">
        <v>460</v>
      </c>
      <c r="B468" s="42" t="s">
        <v>82</v>
      </c>
      <c r="C468" s="42" t="s">
        <v>84</v>
      </c>
      <c r="D468" s="42" t="s">
        <v>86</v>
      </c>
      <c r="E468" s="42" t="s">
        <v>2569</v>
      </c>
      <c r="F468" s="42" t="s">
        <v>2570</v>
      </c>
      <c r="G468" s="42" t="s">
        <v>82</v>
      </c>
      <c r="H468" s="42" t="s">
        <v>84</v>
      </c>
      <c r="I468" s="42" t="s">
        <v>86</v>
      </c>
      <c r="J468" s="42" t="s">
        <v>2569</v>
      </c>
      <c r="K468" s="42" t="s">
        <v>2570</v>
      </c>
      <c r="L468" s="42" t="s">
        <v>102</v>
      </c>
      <c r="M468" s="42" t="s">
        <v>2593</v>
      </c>
      <c r="N468" s="42" t="s">
        <v>2594</v>
      </c>
      <c r="O468" s="42" t="s">
        <v>2595</v>
      </c>
      <c r="P468" s="42" t="s">
        <v>2596</v>
      </c>
      <c r="Q468" s="43">
        <v>1542434</v>
      </c>
      <c r="R468" s="42" t="s">
        <v>381</v>
      </c>
      <c r="S468" s="42" t="s">
        <v>842</v>
      </c>
      <c r="T468" s="42" t="s">
        <v>263</v>
      </c>
      <c r="U468" s="42" t="s">
        <v>109</v>
      </c>
      <c r="V468" s="46" t="str">
        <f t="shared" si="53"/>
        <v>5</v>
      </c>
      <c r="W468" s="46" t="str">
        <f t="shared" si="1"/>
        <v>5</v>
      </c>
      <c r="X468" s="46" t="str">
        <f t="shared" si="2"/>
        <v>56839075055</v>
      </c>
      <c r="Y468" s="48">
        <f t="shared" si="3"/>
        <v>1542434</v>
      </c>
      <c r="Z468" s="46" t="str">
        <f t="shared" si="4"/>
        <v>AC/018P-0350315</v>
      </c>
      <c r="AA468" s="50" t="str">
        <f>VLOOKUP(X468,TDTP!$AH$5:$AN$1422,7,0)</f>
        <v>0985 686 352</v>
      </c>
      <c r="AB468" s="40" t="str">
        <f t="shared" si="52"/>
        <v>BVNT da nhan duoc 1542434d tien phi bao hiem cua QK. Cam on QK da tin tuong va dong hanh cung BVNT trong suot thoi gian qua.</v>
      </c>
    </row>
    <row r="469" spans="1:28" ht="12.75" customHeight="1">
      <c r="A469" s="41">
        <v>461</v>
      </c>
      <c r="B469" s="42" t="s">
        <v>82</v>
      </c>
      <c r="C469" s="42" t="s">
        <v>84</v>
      </c>
      <c r="D469" s="42" t="s">
        <v>86</v>
      </c>
      <c r="E469" s="42" t="s">
        <v>2569</v>
      </c>
      <c r="F469" s="42" t="s">
        <v>2570</v>
      </c>
      <c r="G469" s="42" t="s">
        <v>82</v>
      </c>
      <c r="H469" s="42" t="s">
        <v>84</v>
      </c>
      <c r="I469" s="42" t="s">
        <v>86</v>
      </c>
      <c r="J469" s="42" t="s">
        <v>2569</v>
      </c>
      <c r="K469" s="42" t="s">
        <v>2570</v>
      </c>
      <c r="L469" s="42" t="s">
        <v>102</v>
      </c>
      <c r="M469" s="42" t="s">
        <v>2597</v>
      </c>
      <c r="N469" s="42" t="s">
        <v>2598</v>
      </c>
      <c r="O469" s="42" t="s">
        <v>2599</v>
      </c>
      <c r="P469" s="42" t="s">
        <v>2600</v>
      </c>
      <c r="Q469" s="43">
        <v>3072204</v>
      </c>
      <c r="R469" s="42" t="s">
        <v>381</v>
      </c>
      <c r="S469" s="42" t="s">
        <v>982</v>
      </c>
      <c r="T469" s="42" t="s">
        <v>263</v>
      </c>
      <c r="U469" s="42" t="s">
        <v>109</v>
      </c>
      <c r="V469" s="46" t="str">
        <f t="shared" si="53"/>
        <v>5</v>
      </c>
      <c r="W469" s="46" t="str">
        <f t="shared" si="1"/>
        <v>5</v>
      </c>
      <c r="X469" s="46" t="str">
        <f t="shared" si="2"/>
        <v>56839076955</v>
      </c>
      <c r="Y469" s="48">
        <f t="shared" si="3"/>
        <v>3072204</v>
      </c>
      <c r="Z469" s="46" t="str">
        <f t="shared" si="4"/>
        <v>AC/018P-0350316</v>
      </c>
      <c r="AA469" s="50" t="str">
        <f>VLOOKUP(X469,TDTP!$AH$5:$AN$1422,7,0)</f>
        <v>0166 881 1955</v>
      </c>
      <c r="AB469" s="40" t="str">
        <f t="shared" si="52"/>
        <v>BVNT da nhan duoc 3072204d tien phi bao hiem cua QK. Cam on QK da tin tuong va dong hanh cung BVNT trong suot thoi gian qua.</v>
      </c>
    </row>
    <row r="470" spans="1:28" ht="12.75" customHeight="1">
      <c r="A470" s="41">
        <v>462</v>
      </c>
      <c r="B470" s="42" t="s">
        <v>82</v>
      </c>
      <c r="C470" s="42" t="s">
        <v>84</v>
      </c>
      <c r="D470" s="42" t="s">
        <v>86</v>
      </c>
      <c r="E470" s="42" t="s">
        <v>2569</v>
      </c>
      <c r="F470" s="42" t="s">
        <v>2570</v>
      </c>
      <c r="G470" s="42" t="s">
        <v>82</v>
      </c>
      <c r="H470" s="42" t="s">
        <v>84</v>
      </c>
      <c r="I470" s="42" t="s">
        <v>86</v>
      </c>
      <c r="J470" s="42" t="s">
        <v>2569</v>
      </c>
      <c r="K470" s="42" t="s">
        <v>2570</v>
      </c>
      <c r="L470" s="42" t="s">
        <v>102</v>
      </c>
      <c r="M470" s="42" t="s">
        <v>2603</v>
      </c>
      <c r="N470" s="42" t="s">
        <v>2604</v>
      </c>
      <c r="O470" s="42" t="s">
        <v>2605</v>
      </c>
      <c r="P470" s="42" t="s">
        <v>2606</v>
      </c>
      <c r="Q470" s="43">
        <v>1610580</v>
      </c>
      <c r="R470" s="42" t="s">
        <v>381</v>
      </c>
      <c r="S470" s="42" t="s">
        <v>842</v>
      </c>
      <c r="T470" s="42" t="s">
        <v>263</v>
      </c>
      <c r="U470" s="42" t="s">
        <v>109</v>
      </c>
      <c r="V470" s="46" t="str">
        <f t="shared" si="53"/>
        <v>5</v>
      </c>
      <c r="W470" s="46" t="str">
        <f t="shared" si="1"/>
        <v>5</v>
      </c>
      <c r="X470" s="46" t="str">
        <f t="shared" si="2"/>
        <v>56839986555</v>
      </c>
      <c r="Y470" s="48">
        <f t="shared" si="3"/>
        <v>1610580</v>
      </c>
      <c r="Z470" s="46" t="str">
        <f t="shared" si="4"/>
        <v>AC/018P-0350317</v>
      </c>
      <c r="AA470" s="50" t="str">
        <f>VLOOKUP(X470,TDTP!$AH$5:$AN$1422,7,0)</f>
        <v>0944 933 419</v>
      </c>
      <c r="AB470" s="40" t="str">
        <f t="shared" si="52"/>
        <v>BVNT da nhan duoc 1610580d tien phi bao hiem cua QK. Cam on QK da tin tuong va dong hanh cung BVNT trong suot thoi gian qua.</v>
      </c>
    </row>
    <row r="471" spans="1:28" ht="12.75" customHeight="1">
      <c r="A471" s="41">
        <v>463</v>
      </c>
      <c r="B471" s="42" t="s">
        <v>82</v>
      </c>
      <c r="C471" s="42" t="s">
        <v>84</v>
      </c>
      <c r="D471" s="42" t="s">
        <v>86</v>
      </c>
      <c r="E471" s="42" t="s">
        <v>2569</v>
      </c>
      <c r="F471" s="42" t="s">
        <v>2570</v>
      </c>
      <c r="G471" s="42" t="s">
        <v>82</v>
      </c>
      <c r="H471" s="42" t="s">
        <v>84</v>
      </c>
      <c r="I471" s="42" t="s">
        <v>86</v>
      </c>
      <c r="J471" s="42" t="s">
        <v>2569</v>
      </c>
      <c r="K471" s="42" t="s">
        <v>2570</v>
      </c>
      <c r="L471" s="42" t="s">
        <v>102</v>
      </c>
      <c r="M471" s="42" t="s">
        <v>2607</v>
      </c>
      <c r="N471" s="42" t="s">
        <v>2608</v>
      </c>
      <c r="O471" s="42" t="s">
        <v>2609</v>
      </c>
      <c r="P471" s="42" t="s">
        <v>2610</v>
      </c>
      <c r="Q471" s="43">
        <v>3029988</v>
      </c>
      <c r="R471" s="42" t="s">
        <v>304</v>
      </c>
      <c r="S471" s="42" t="s">
        <v>821</v>
      </c>
      <c r="T471" s="42" t="s">
        <v>263</v>
      </c>
      <c r="U471" s="42" t="s">
        <v>109</v>
      </c>
      <c r="V471" s="46" t="str">
        <f t="shared" si="53"/>
        <v>6</v>
      </c>
      <c r="W471" s="46" t="str">
        <f t="shared" si="1"/>
        <v>5</v>
      </c>
      <c r="X471" s="46" t="str">
        <f t="shared" si="2"/>
        <v>56936127865</v>
      </c>
      <c r="Y471" s="48">
        <f t="shared" si="3"/>
        <v>3029988</v>
      </c>
      <c r="Z471" s="46" t="str">
        <f t="shared" si="4"/>
        <v>AC/018P-0350318</v>
      </c>
      <c r="AA471" s="50" t="str">
        <f>VLOOKUP(X471,TDTP!$AH$5:$AN$1422,7,0)</f>
        <v>03483899160348389916</v>
      </c>
      <c r="AB471" s="40" t="str">
        <f t="shared" si="52"/>
        <v>BVNT da nhan duoc 3029988d tien phi bao hiem cua QK. Cam on QK da tin tuong va dong hanh cung BVNT trong suot thoi gian qua.</v>
      </c>
    </row>
    <row r="472" spans="1:28" ht="12.75" customHeight="1">
      <c r="A472" s="41">
        <v>464</v>
      </c>
      <c r="B472" s="42" t="s">
        <v>82</v>
      </c>
      <c r="C472" s="42" t="s">
        <v>84</v>
      </c>
      <c r="D472" s="42" t="s">
        <v>86</v>
      </c>
      <c r="E472" s="42" t="s">
        <v>2569</v>
      </c>
      <c r="F472" s="42" t="s">
        <v>2570</v>
      </c>
      <c r="G472" s="42" t="s">
        <v>82</v>
      </c>
      <c r="H472" s="42" t="s">
        <v>84</v>
      </c>
      <c r="I472" s="42" t="s">
        <v>86</v>
      </c>
      <c r="J472" s="42" t="s">
        <v>2569</v>
      </c>
      <c r="K472" s="42" t="s">
        <v>2570</v>
      </c>
      <c r="L472" s="42" t="s">
        <v>102</v>
      </c>
      <c r="M472" s="42" t="s">
        <v>2612</v>
      </c>
      <c r="N472" s="42" t="s">
        <v>2613</v>
      </c>
      <c r="O472" s="42" t="s">
        <v>2614</v>
      </c>
      <c r="P472" s="42" t="s">
        <v>2615</v>
      </c>
      <c r="Q472" s="43">
        <v>1523306</v>
      </c>
      <c r="R472" s="42" t="s">
        <v>291</v>
      </c>
      <c r="S472" s="42" t="s">
        <v>898</v>
      </c>
      <c r="T472" s="42" t="s">
        <v>263</v>
      </c>
      <c r="U472" s="42" t="s">
        <v>109</v>
      </c>
      <c r="V472" s="46" t="str">
        <f t="shared" si="53"/>
        <v>9</v>
      </c>
      <c r="W472" s="46" t="str">
        <f t="shared" si="1"/>
        <v>5</v>
      </c>
      <c r="X472" s="46" t="str">
        <f t="shared" si="2"/>
        <v>56839401895</v>
      </c>
      <c r="Y472" s="48">
        <f t="shared" si="3"/>
        <v>1523306</v>
      </c>
      <c r="Z472" s="46" t="str">
        <f t="shared" si="4"/>
        <v>AC/018P-0350319</v>
      </c>
      <c r="AA472" s="50" t="str">
        <f>VLOOKUP(X472,TDTP!$AH$5:$AN$1422,7,0)</f>
        <v>0977 453 577</v>
      </c>
      <c r="AB472" s="40" t="str">
        <f t="shared" si="52"/>
        <v>BVNT da nhan duoc 1523306d tien phi bao hiem cua QK. Cam on QK da tin tuong va dong hanh cung BVNT trong suot thoi gian qua.</v>
      </c>
    </row>
    <row r="473" spans="1:28" ht="12.75" customHeight="1">
      <c r="A473" s="41">
        <v>465</v>
      </c>
      <c r="B473" s="42" t="s">
        <v>82</v>
      </c>
      <c r="C473" s="42" t="s">
        <v>84</v>
      </c>
      <c r="D473" s="42" t="s">
        <v>86</v>
      </c>
      <c r="E473" s="42" t="s">
        <v>2569</v>
      </c>
      <c r="F473" s="42" t="s">
        <v>2570</v>
      </c>
      <c r="G473" s="42" t="s">
        <v>82</v>
      </c>
      <c r="H473" s="42" t="s">
        <v>84</v>
      </c>
      <c r="I473" s="42" t="s">
        <v>86</v>
      </c>
      <c r="J473" s="42" t="s">
        <v>2569</v>
      </c>
      <c r="K473" s="42" t="s">
        <v>2570</v>
      </c>
      <c r="L473" s="42" t="s">
        <v>102</v>
      </c>
      <c r="M473" s="42" t="s">
        <v>2616</v>
      </c>
      <c r="N473" s="42" t="s">
        <v>2617</v>
      </c>
      <c r="O473" s="42" t="s">
        <v>2618</v>
      </c>
      <c r="P473" s="42" t="s">
        <v>2619</v>
      </c>
      <c r="Q473" s="43">
        <v>5279385</v>
      </c>
      <c r="R473" s="42" t="s">
        <v>801</v>
      </c>
      <c r="S473" s="42" t="s">
        <v>802</v>
      </c>
      <c r="T473" s="42" t="s">
        <v>263</v>
      </c>
      <c r="U473" s="42" t="s">
        <v>109</v>
      </c>
      <c r="V473" s="46" t="str">
        <f t="shared" ref="V473:V482" si="54">RIGHT(LEFT(R473,2),2)</f>
        <v>12</v>
      </c>
      <c r="W473" s="46" t="str">
        <f t="shared" si="1"/>
        <v>5</v>
      </c>
      <c r="X473" s="46" t="str">
        <f t="shared" si="2"/>
        <v>568393863125</v>
      </c>
      <c r="Y473" s="48">
        <f t="shared" si="3"/>
        <v>5279385</v>
      </c>
      <c r="Z473" s="46" t="str">
        <f t="shared" si="4"/>
        <v>AC/018P-0350320</v>
      </c>
      <c r="AA473" s="50" t="str">
        <f>VLOOKUP(X473,TDTP!$AH$5:$AN$1422,7,0)</f>
        <v>0904 071 260</v>
      </c>
      <c r="AB473" s="40" t="str">
        <f t="shared" si="52"/>
        <v>BVNT da nhan duoc 5279385d tien phi bao hiem cua QK. Cam on QK da tin tuong va dong hanh cung BVNT trong suot thoi gian qua.</v>
      </c>
    </row>
    <row r="474" spans="1:28" ht="12.75" customHeight="1">
      <c r="A474" s="41">
        <v>466</v>
      </c>
      <c r="B474" s="42" t="s">
        <v>82</v>
      </c>
      <c r="C474" s="42" t="s">
        <v>84</v>
      </c>
      <c r="D474" s="42" t="s">
        <v>86</v>
      </c>
      <c r="E474" s="42" t="s">
        <v>2569</v>
      </c>
      <c r="F474" s="42" t="s">
        <v>2570</v>
      </c>
      <c r="G474" s="42" t="s">
        <v>82</v>
      </c>
      <c r="H474" s="42" t="s">
        <v>84</v>
      </c>
      <c r="I474" s="42" t="s">
        <v>86</v>
      </c>
      <c r="J474" s="42" t="s">
        <v>2569</v>
      </c>
      <c r="K474" s="42" t="s">
        <v>2570</v>
      </c>
      <c r="L474" s="42" t="s">
        <v>102</v>
      </c>
      <c r="M474" s="42" t="s">
        <v>2620</v>
      </c>
      <c r="N474" s="42" t="s">
        <v>2621</v>
      </c>
      <c r="O474" s="42" t="s">
        <v>2622</v>
      </c>
      <c r="P474" s="42" t="s">
        <v>2623</v>
      </c>
      <c r="Q474" s="43">
        <v>3071100</v>
      </c>
      <c r="R474" s="42" t="s">
        <v>125</v>
      </c>
      <c r="S474" s="42" t="s">
        <v>1968</v>
      </c>
      <c r="T474" s="42" t="s">
        <v>263</v>
      </c>
      <c r="U474" s="42" t="s">
        <v>109</v>
      </c>
      <c r="V474" s="46" t="str">
        <f t="shared" si="54"/>
        <v>13</v>
      </c>
      <c r="W474" s="46" t="str">
        <f t="shared" si="1"/>
        <v>5</v>
      </c>
      <c r="X474" s="46" t="str">
        <f t="shared" si="2"/>
        <v>568394696135</v>
      </c>
      <c r="Y474" s="48">
        <f t="shared" si="3"/>
        <v>3071100</v>
      </c>
      <c r="Z474" s="46" t="str">
        <f t="shared" si="4"/>
        <v>AC/018P-0350322</v>
      </c>
      <c r="AA474" s="50" t="str">
        <f>VLOOKUP(X474,TDTP!$AH$5:$AN$1422,7,0)</f>
        <v>01682 391 510</v>
      </c>
      <c r="AB474" s="40" t="str">
        <f t="shared" si="52"/>
        <v>BVNT da nhan duoc 3071100d tien phi bao hiem cua QK. Cam on QK da tin tuong va dong hanh cung BVNT trong suot thoi gian qua.</v>
      </c>
    </row>
    <row r="475" spans="1:28" ht="12.75" customHeight="1">
      <c r="A475" s="41">
        <v>467</v>
      </c>
      <c r="B475" s="42" t="s">
        <v>82</v>
      </c>
      <c r="C475" s="42" t="s">
        <v>84</v>
      </c>
      <c r="D475" s="42" t="s">
        <v>86</v>
      </c>
      <c r="E475" s="42" t="s">
        <v>2569</v>
      </c>
      <c r="F475" s="42" t="s">
        <v>2570</v>
      </c>
      <c r="G475" s="42" t="s">
        <v>82</v>
      </c>
      <c r="H475" s="42" t="s">
        <v>84</v>
      </c>
      <c r="I475" s="42" t="s">
        <v>86</v>
      </c>
      <c r="J475" s="42" t="s">
        <v>2569</v>
      </c>
      <c r="K475" s="42" t="s">
        <v>2570</v>
      </c>
      <c r="L475" s="42" t="s">
        <v>102</v>
      </c>
      <c r="M475" s="42" t="s">
        <v>2624</v>
      </c>
      <c r="N475" s="42" t="s">
        <v>2625</v>
      </c>
      <c r="O475" s="42" t="s">
        <v>2626</v>
      </c>
      <c r="P475" s="42" t="s">
        <v>1272</v>
      </c>
      <c r="Q475" s="43">
        <v>514803</v>
      </c>
      <c r="R475" s="42" t="s">
        <v>394</v>
      </c>
      <c r="S475" s="42" t="s">
        <v>2137</v>
      </c>
      <c r="T475" s="42" t="s">
        <v>263</v>
      </c>
      <c r="U475" s="42" t="s">
        <v>109</v>
      </c>
      <c r="V475" s="46" t="str">
        <f t="shared" si="54"/>
        <v>16</v>
      </c>
      <c r="W475" s="46" t="str">
        <f t="shared" si="1"/>
        <v>5</v>
      </c>
      <c r="X475" s="46" t="str">
        <f t="shared" si="2"/>
        <v>568397641165</v>
      </c>
      <c r="Y475" s="48">
        <f t="shared" si="3"/>
        <v>514803</v>
      </c>
      <c r="Z475" s="46" t="str">
        <f t="shared" si="4"/>
        <v>AC/018P-0350323</v>
      </c>
      <c r="AA475" s="50" t="str">
        <f>VLOOKUP(X475,TDTP!$AH$5:$AN$1422,7,0)</f>
        <v>0963 698 566</v>
      </c>
      <c r="AB475" s="40" t="str">
        <f t="shared" si="52"/>
        <v>BVNT da nhan duoc 514803d tien phi bao hiem cua QK. Cam on QK da tin tuong va dong hanh cung BVNT trong suot thoi gian qua.</v>
      </c>
    </row>
    <row r="476" spans="1:28" ht="12.75" customHeight="1">
      <c r="A476" s="41">
        <v>468</v>
      </c>
      <c r="B476" s="42" t="s">
        <v>82</v>
      </c>
      <c r="C476" s="42" t="s">
        <v>84</v>
      </c>
      <c r="D476" s="42" t="s">
        <v>86</v>
      </c>
      <c r="E476" s="42" t="s">
        <v>2569</v>
      </c>
      <c r="F476" s="42" t="s">
        <v>2570</v>
      </c>
      <c r="G476" s="42" t="s">
        <v>82</v>
      </c>
      <c r="H476" s="42" t="s">
        <v>84</v>
      </c>
      <c r="I476" s="42" t="s">
        <v>86</v>
      </c>
      <c r="J476" s="42" t="s">
        <v>2569</v>
      </c>
      <c r="K476" s="42" t="s">
        <v>2570</v>
      </c>
      <c r="L476" s="42" t="s">
        <v>102</v>
      </c>
      <c r="M476" s="42" t="s">
        <v>2628</v>
      </c>
      <c r="N476" s="42" t="s">
        <v>2629</v>
      </c>
      <c r="O476" s="42" t="s">
        <v>2630</v>
      </c>
      <c r="P476" s="42" t="s">
        <v>2631</v>
      </c>
      <c r="Q476" s="43">
        <v>6000000</v>
      </c>
      <c r="R476" s="42" t="s">
        <v>394</v>
      </c>
      <c r="S476" s="42" t="s">
        <v>1387</v>
      </c>
      <c r="T476" s="42" t="s">
        <v>263</v>
      </c>
      <c r="U476" s="42" t="s">
        <v>109</v>
      </c>
      <c r="V476" s="46" t="str">
        <f t="shared" si="54"/>
        <v>16</v>
      </c>
      <c r="W476" s="46" t="str">
        <f t="shared" si="1"/>
        <v>5</v>
      </c>
      <c r="X476" s="46" t="str">
        <f t="shared" si="2"/>
        <v>568397668165</v>
      </c>
      <c r="Y476" s="48">
        <f t="shared" si="3"/>
        <v>6000000</v>
      </c>
      <c r="Z476" s="46" t="str">
        <f t="shared" si="4"/>
        <v>AC/018P-0350324</v>
      </c>
      <c r="AA476" s="50" t="str">
        <f>VLOOKUP(X476,TDTP!$AH$5:$AN$1422,7,0)</f>
        <v>01695 859 162</v>
      </c>
      <c r="AB476" s="40" t="str">
        <f t="shared" si="52"/>
        <v>BVNT da nhan duoc 6000000d tien phi bao hiem cua QK. Cam on QK da tin tuong va dong hanh cung BVNT trong suot thoi gian qua.</v>
      </c>
    </row>
    <row r="477" spans="1:28" ht="12.75" customHeight="1">
      <c r="A477" s="41">
        <v>469</v>
      </c>
      <c r="B477" s="42" t="s">
        <v>82</v>
      </c>
      <c r="C477" s="42" t="s">
        <v>84</v>
      </c>
      <c r="D477" s="42" t="s">
        <v>86</v>
      </c>
      <c r="E477" s="42" t="s">
        <v>2569</v>
      </c>
      <c r="F477" s="42" t="s">
        <v>2570</v>
      </c>
      <c r="G477" s="42" t="s">
        <v>82</v>
      </c>
      <c r="H477" s="42" t="s">
        <v>84</v>
      </c>
      <c r="I477" s="42" t="s">
        <v>86</v>
      </c>
      <c r="J477" s="42" t="s">
        <v>2569</v>
      </c>
      <c r="K477" s="42" t="s">
        <v>2570</v>
      </c>
      <c r="L477" s="42" t="s">
        <v>102</v>
      </c>
      <c r="M477" s="42" t="s">
        <v>2633</v>
      </c>
      <c r="N477" s="42" t="s">
        <v>2634</v>
      </c>
      <c r="O477" s="42" t="s">
        <v>2635</v>
      </c>
      <c r="P477" s="42" t="s">
        <v>2636</v>
      </c>
      <c r="Q477" s="43">
        <v>3151395</v>
      </c>
      <c r="R477" s="42" t="s">
        <v>394</v>
      </c>
      <c r="S477" s="42" t="s">
        <v>1387</v>
      </c>
      <c r="T477" s="42" t="s">
        <v>263</v>
      </c>
      <c r="U477" s="42" t="s">
        <v>109</v>
      </c>
      <c r="V477" s="46" t="str">
        <f t="shared" si="54"/>
        <v>16</v>
      </c>
      <c r="W477" s="46" t="str">
        <f t="shared" si="1"/>
        <v>5</v>
      </c>
      <c r="X477" s="46" t="str">
        <f t="shared" si="2"/>
        <v>568401508165</v>
      </c>
      <c r="Y477" s="48">
        <f t="shared" si="3"/>
        <v>3151395</v>
      </c>
      <c r="Z477" s="46" t="str">
        <f t="shared" si="4"/>
        <v>AC/018P-0350325</v>
      </c>
      <c r="AA477" s="50" t="str">
        <f>VLOOKUP(X477,TDTP!$AH$5:$AN$1422,7,0)</f>
        <v>01647 800 476</v>
      </c>
      <c r="AB477" s="40" t="str">
        <f t="shared" si="52"/>
        <v>BVNT da nhan duoc 3151395d tien phi bao hiem cua QK. Cam on QK da tin tuong va dong hanh cung BVNT trong suot thoi gian qua.</v>
      </c>
    </row>
    <row r="478" spans="1:28" ht="12.75" customHeight="1">
      <c r="A478" s="41">
        <v>470</v>
      </c>
      <c r="B478" s="42" t="s">
        <v>82</v>
      </c>
      <c r="C478" s="42" t="s">
        <v>84</v>
      </c>
      <c r="D478" s="42" t="s">
        <v>86</v>
      </c>
      <c r="E478" s="42" t="s">
        <v>2569</v>
      </c>
      <c r="F478" s="42" t="s">
        <v>2570</v>
      </c>
      <c r="G478" s="42" t="s">
        <v>82</v>
      </c>
      <c r="H478" s="42" t="s">
        <v>84</v>
      </c>
      <c r="I478" s="42" t="s">
        <v>86</v>
      </c>
      <c r="J478" s="42" t="s">
        <v>2569</v>
      </c>
      <c r="K478" s="42" t="s">
        <v>2570</v>
      </c>
      <c r="L478" s="42" t="s">
        <v>102</v>
      </c>
      <c r="M478" s="42" t="s">
        <v>2637</v>
      </c>
      <c r="N478" s="42" t="s">
        <v>2638</v>
      </c>
      <c r="O478" s="42" t="s">
        <v>2639</v>
      </c>
      <c r="P478" s="42" t="s">
        <v>2640</v>
      </c>
      <c r="Q478" s="43">
        <v>1551842</v>
      </c>
      <c r="R478" s="42" t="s">
        <v>359</v>
      </c>
      <c r="S478" s="42" t="s">
        <v>2641</v>
      </c>
      <c r="T478" s="42" t="s">
        <v>263</v>
      </c>
      <c r="U478" s="42" t="s">
        <v>109</v>
      </c>
      <c r="V478" s="46" t="str">
        <f t="shared" si="54"/>
        <v>17</v>
      </c>
      <c r="W478" s="46" t="str">
        <f t="shared" si="1"/>
        <v>5</v>
      </c>
      <c r="X478" s="46" t="str">
        <f t="shared" si="2"/>
        <v>568788172175</v>
      </c>
      <c r="Y478" s="48">
        <f t="shared" si="3"/>
        <v>1551842</v>
      </c>
      <c r="Z478" s="46" t="str">
        <f t="shared" si="4"/>
        <v>AC/018P-0350326</v>
      </c>
      <c r="AA478" s="50" t="str">
        <f>VLOOKUP(X478,TDTP!$AH$5:$AN$1422,7,0)</f>
        <v>0984657006</v>
      </c>
      <c r="AB478" s="40" t="str">
        <f t="shared" si="52"/>
        <v>BVNT da nhan duoc 1551842d tien phi bao hiem cua QK. Cam on QK da tin tuong va dong hanh cung BVNT trong suot thoi gian qua.</v>
      </c>
    </row>
    <row r="479" spans="1:28" ht="12.75" customHeight="1">
      <c r="A479" s="41">
        <v>471</v>
      </c>
      <c r="B479" s="42" t="s">
        <v>82</v>
      </c>
      <c r="C479" s="42" t="s">
        <v>84</v>
      </c>
      <c r="D479" s="42" t="s">
        <v>86</v>
      </c>
      <c r="E479" s="42" t="s">
        <v>2569</v>
      </c>
      <c r="F479" s="42" t="s">
        <v>2570</v>
      </c>
      <c r="G479" s="42" t="s">
        <v>82</v>
      </c>
      <c r="H479" s="42" t="s">
        <v>84</v>
      </c>
      <c r="I479" s="42" t="s">
        <v>86</v>
      </c>
      <c r="J479" s="42" t="s">
        <v>2569</v>
      </c>
      <c r="K479" s="42" t="s">
        <v>2570</v>
      </c>
      <c r="L479" s="42" t="s">
        <v>102</v>
      </c>
      <c r="M479" s="42" t="s">
        <v>2643</v>
      </c>
      <c r="N479" s="42" t="s">
        <v>2644</v>
      </c>
      <c r="O479" s="42" t="s">
        <v>2645</v>
      </c>
      <c r="P479" s="42" t="s">
        <v>2646</v>
      </c>
      <c r="Q479" s="43">
        <v>3063864</v>
      </c>
      <c r="R479" s="42" t="s">
        <v>366</v>
      </c>
      <c r="S479" s="42" t="s">
        <v>1001</v>
      </c>
      <c r="T479" s="42" t="s">
        <v>263</v>
      </c>
      <c r="U479" s="42" t="s">
        <v>109</v>
      </c>
      <c r="V479" s="46" t="str">
        <f t="shared" si="54"/>
        <v>19</v>
      </c>
      <c r="W479" s="46" t="str">
        <f t="shared" si="1"/>
        <v>5</v>
      </c>
      <c r="X479" s="46" t="str">
        <f t="shared" si="2"/>
        <v>568399140195</v>
      </c>
      <c r="Y479" s="48">
        <f t="shared" si="3"/>
        <v>3063864</v>
      </c>
      <c r="Z479" s="46" t="str">
        <f t="shared" si="4"/>
        <v>AC/018P-0350327</v>
      </c>
      <c r="AA479" s="50" t="str">
        <f>VLOOKUP(X479,TDTP!$AH$5:$AN$1422,7,0)</f>
        <v>01683813209</v>
      </c>
      <c r="AB479" s="40" t="str">
        <f t="shared" si="52"/>
        <v>BVNT da nhan duoc 3063864d tien phi bao hiem cua QK. Cam on QK da tin tuong va dong hanh cung BVNT trong suot thoi gian qua.</v>
      </c>
    </row>
    <row r="480" spans="1:28" ht="12.75" customHeight="1">
      <c r="A480" s="41">
        <v>472</v>
      </c>
      <c r="B480" s="42" t="s">
        <v>82</v>
      </c>
      <c r="C480" s="42" t="s">
        <v>84</v>
      </c>
      <c r="D480" s="42" t="s">
        <v>86</v>
      </c>
      <c r="E480" s="42" t="s">
        <v>2569</v>
      </c>
      <c r="F480" s="42" t="s">
        <v>2570</v>
      </c>
      <c r="G480" s="42" t="s">
        <v>82</v>
      </c>
      <c r="H480" s="42" t="s">
        <v>84</v>
      </c>
      <c r="I480" s="42" t="s">
        <v>86</v>
      </c>
      <c r="J480" s="42" t="s">
        <v>2569</v>
      </c>
      <c r="K480" s="42" t="s">
        <v>2570</v>
      </c>
      <c r="L480" s="42" t="s">
        <v>102</v>
      </c>
      <c r="M480" s="42" t="s">
        <v>2647</v>
      </c>
      <c r="N480" s="42" t="s">
        <v>2648</v>
      </c>
      <c r="O480" s="42" t="s">
        <v>2649</v>
      </c>
      <c r="P480" s="42" t="s">
        <v>2650</v>
      </c>
      <c r="Q480" s="43">
        <v>3000000</v>
      </c>
      <c r="R480" s="42" t="s">
        <v>245</v>
      </c>
      <c r="S480" s="42" t="s">
        <v>2017</v>
      </c>
      <c r="T480" s="42" t="s">
        <v>263</v>
      </c>
      <c r="U480" s="42" t="s">
        <v>109</v>
      </c>
      <c r="V480" s="46" t="str">
        <f t="shared" si="54"/>
        <v>20</v>
      </c>
      <c r="W480" s="46" t="str">
        <f t="shared" si="1"/>
        <v>5</v>
      </c>
      <c r="X480" s="46" t="str">
        <f t="shared" si="2"/>
        <v>568401741205</v>
      </c>
      <c r="Y480" s="48">
        <f t="shared" si="3"/>
        <v>3000000</v>
      </c>
      <c r="Z480" s="46" t="str">
        <f t="shared" si="4"/>
        <v>AC/018P-0350328</v>
      </c>
      <c r="AA480" s="50" t="str">
        <f>VLOOKUP(X480,TDTP!$AH$5:$AN$1422,7,0)</f>
        <v>01649 927 378</v>
      </c>
      <c r="AB480" s="40" t="str">
        <f t="shared" si="52"/>
        <v>BVNT da nhan duoc 3000000d tien phi bao hiem cua QK. Cam on QK da tin tuong va dong hanh cung BVNT trong suot thoi gian qua.</v>
      </c>
    </row>
    <row r="481" spans="1:28" ht="12.75" customHeight="1">
      <c r="A481" s="41">
        <v>473</v>
      </c>
      <c r="B481" s="42" t="s">
        <v>82</v>
      </c>
      <c r="C481" s="42" t="s">
        <v>84</v>
      </c>
      <c r="D481" s="42" t="s">
        <v>86</v>
      </c>
      <c r="E481" s="42" t="s">
        <v>2569</v>
      </c>
      <c r="F481" s="42" t="s">
        <v>2570</v>
      </c>
      <c r="G481" s="42" t="s">
        <v>82</v>
      </c>
      <c r="H481" s="42" t="s">
        <v>84</v>
      </c>
      <c r="I481" s="42" t="s">
        <v>86</v>
      </c>
      <c r="J481" s="42" t="s">
        <v>2569</v>
      </c>
      <c r="K481" s="42" t="s">
        <v>2570</v>
      </c>
      <c r="L481" s="42" t="s">
        <v>102</v>
      </c>
      <c r="M481" s="42" t="s">
        <v>2652</v>
      </c>
      <c r="N481" s="42" t="s">
        <v>2653</v>
      </c>
      <c r="O481" s="42" t="s">
        <v>2654</v>
      </c>
      <c r="P481" s="42" t="s">
        <v>2655</v>
      </c>
      <c r="Q481" s="43">
        <v>1544306</v>
      </c>
      <c r="R481" s="42" t="s">
        <v>1100</v>
      </c>
      <c r="S481" s="42" t="s">
        <v>1101</v>
      </c>
      <c r="T481" s="42" t="s">
        <v>263</v>
      </c>
      <c r="U481" s="42" t="s">
        <v>109</v>
      </c>
      <c r="V481" s="46" t="str">
        <f t="shared" si="54"/>
        <v>26</v>
      </c>
      <c r="W481" s="46" t="str">
        <f t="shared" si="1"/>
        <v>5</v>
      </c>
      <c r="X481" s="46" t="str">
        <f t="shared" si="2"/>
        <v>568589101265</v>
      </c>
      <c r="Y481" s="48">
        <f t="shared" si="3"/>
        <v>1544306</v>
      </c>
      <c r="Z481" s="46" t="str">
        <f t="shared" si="4"/>
        <v>AC/018P-0350329</v>
      </c>
      <c r="AA481" s="46"/>
      <c r="AB481" s="40"/>
    </row>
    <row r="482" spans="1:28" ht="12.75" customHeight="1">
      <c r="A482" s="41">
        <v>474</v>
      </c>
      <c r="B482" s="42" t="s">
        <v>82</v>
      </c>
      <c r="C482" s="42" t="s">
        <v>84</v>
      </c>
      <c r="D482" s="42" t="s">
        <v>86</v>
      </c>
      <c r="E482" s="42" t="s">
        <v>2656</v>
      </c>
      <c r="F482" s="42" t="s">
        <v>2657</v>
      </c>
      <c r="G482" s="42" t="s">
        <v>82</v>
      </c>
      <c r="H482" s="42" t="s">
        <v>84</v>
      </c>
      <c r="I482" s="42" t="s">
        <v>86</v>
      </c>
      <c r="J482" s="42" t="s">
        <v>2656</v>
      </c>
      <c r="K482" s="42" t="s">
        <v>2657</v>
      </c>
      <c r="L482" s="42" t="s">
        <v>102</v>
      </c>
      <c r="M482" s="42" t="s">
        <v>2658</v>
      </c>
      <c r="N482" s="42" t="s">
        <v>2659</v>
      </c>
      <c r="O482" s="42" t="s">
        <v>2660</v>
      </c>
      <c r="P482" s="42" t="s">
        <v>2661</v>
      </c>
      <c r="Q482" s="43">
        <v>3193323</v>
      </c>
      <c r="R482" s="42" t="s">
        <v>704</v>
      </c>
      <c r="S482" s="42" t="s">
        <v>1546</v>
      </c>
      <c r="T482" s="42" t="s">
        <v>135</v>
      </c>
      <c r="U482" s="42" t="s">
        <v>109</v>
      </c>
      <c r="V482" s="46" t="str">
        <f t="shared" si="54"/>
        <v>21</v>
      </c>
      <c r="W482" s="46" t="str">
        <f t="shared" si="1"/>
        <v>5</v>
      </c>
      <c r="X482" s="46" t="str">
        <f t="shared" si="2"/>
        <v>569371811215</v>
      </c>
      <c r="Y482" s="48">
        <f t="shared" si="3"/>
        <v>3193323</v>
      </c>
      <c r="Z482" s="46" t="str">
        <f t="shared" si="4"/>
        <v>AC/018P-0350330</v>
      </c>
      <c r="AA482" s="46"/>
      <c r="AB482" s="40"/>
    </row>
    <row r="483" spans="1:28" ht="12.75" customHeight="1">
      <c r="A483" s="41">
        <v>475</v>
      </c>
      <c r="B483" s="42" t="s">
        <v>82</v>
      </c>
      <c r="C483" s="42" t="s">
        <v>84</v>
      </c>
      <c r="D483" s="42" t="s">
        <v>86</v>
      </c>
      <c r="E483" s="42" t="s">
        <v>1518</v>
      </c>
      <c r="F483" s="42" t="s">
        <v>2662</v>
      </c>
      <c r="G483" s="42" t="s">
        <v>82</v>
      </c>
      <c r="H483" s="42" t="s">
        <v>84</v>
      </c>
      <c r="I483" s="42" t="s">
        <v>86</v>
      </c>
      <c r="J483" s="42" t="s">
        <v>1518</v>
      </c>
      <c r="K483" s="42" t="s">
        <v>2662</v>
      </c>
      <c r="L483" s="42" t="s">
        <v>102</v>
      </c>
      <c r="M483" s="42" t="s">
        <v>2663</v>
      </c>
      <c r="N483" s="42" t="s">
        <v>2664</v>
      </c>
      <c r="O483" s="42" t="s">
        <v>2665</v>
      </c>
      <c r="P483" s="42" t="s">
        <v>2666</v>
      </c>
      <c r="Q483" s="43">
        <v>1509504</v>
      </c>
      <c r="R483" s="42" t="s">
        <v>208</v>
      </c>
      <c r="S483" s="42" t="s">
        <v>1129</v>
      </c>
      <c r="T483" s="42" t="s">
        <v>135</v>
      </c>
      <c r="U483" s="42" t="s">
        <v>109</v>
      </c>
      <c r="V483" s="46" t="str">
        <f t="shared" ref="V483:V484" si="55">RIGHT(LEFT(R483,2),1)</f>
        <v>3</v>
      </c>
      <c r="W483" s="46" t="str">
        <f t="shared" si="1"/>
        <v>5</v>
      </c>
      <c r="X483" s="46" t="str">
        <f t="shared" si="2"/>
        <v>56862327935</v>
      </c>
      <c r="Y483" s="48">
        <f t="shared" si="3"/>
        <v>1509504</v>
      </c>
      <c r="Z483" s="46" t="str">
        <f t="shared" si="4"/>
        <v>AC/018P-0350331</v>
      </c>
      <c r="AA483" s="46"/>
      <c r="AB483" s="40"/>
    </row>
    <row r="484" spans="1:28" ht="12.75" customHeight="1">
      <c r="A484" s="41">
        <v>476</v>
      </c>
      <c r="B484" s="42" t="s">
        <v>82</v>
      </c>
      <c r="C484" s="42" t="s">
        <v>84</v>
      </c>
      <c r="D484" s="42" t="s">
        <v>86</v>
      </c>
      <c r="E484" s="42" t="s">
        <v>1518</v>
      </c>
      <c r="F484" s="42" t="s">
        <v>2662</v>
      </c>
      <c r="G484" s="42" t="s">
        <v>82</v>
      </c>
      <c r="H484" s="42" t="s">
        <v>84</v>
      </c>
      <c r="I484" s="42" t="s">
        <v>86</v>
      </c>
      <c r="J484" s="42" t="s">
        <v>1518</v>
      </c>
      <c r="K484" s="42" t="s">
        <v>2662</v>
      </c>
      <c r="L484" s="42" t="s">
        <v>102</v>
      </c>
      <c r="M484" s="42" t="s">
        <v>2669</v>
      </c>
      <c r="N484" s="42" t="s">
        <v>2670</v>
      </c>
      <c r="O484" s="42" t="s">
        <v>2671</v>
      </c>
      <c r="P484" s="42" t="s">
        <v>2672</v>
      </c>
      <c r="Q484" s="43">
        <v>1019983</v>
      </c>
      <c r="R484" s="42" t="s">
        <v>291</v>
      </c>
      <c r="S484" s="42" t="s">
        <v>1209</v>
      </c>
      <c r="T484" s="42" t="s">
        <v>135</v>
      </c>
      <c r="U484" s="42" t="s">
        <v>109</v>
      </c>
      <c r="V484" s="46" t="str">
        <f t="shared" si="55"/>
        <v>9</v>
      </c>
      <c r="W484" s="46" t="str">
        <f t="shared" si="1"/>
        <v>5</v>
      </c>
      <c r="X484" s="46" t="str">
        <f t="shared" si="2"/>
        <v>56913711395</v>
      </c>
      <c r="Y484" s="48">
        <f t="shared" si="3"/>
        <v>1019983</v>
      </c>
      <c r="Z484" s="46" t="str">
        <f t="shared" si="4"/>
        <v>AC/018P-0350332</v>
      </c>
      <c r="AA484" s="46"/>
      <c r="AB484" s="40"/>
    </row>
    <row r="485" spans="1:28" ht="12.75" customHeight="1">
      <c r="A485" s="41">
        <v>477</v>
      </c>
      <c r="B485" s="42" t="s">
        <v>82</v>
      </c>
      <c r="C485" s="42" t="s">
        <v>84</v>
      </c>
      <c r="D485" s="42" t="s">
        <v>86</v>
      </c>
      <c r="E485" s="42" t="s">
        <v>1518</v>
      </c>
      <c r="F485" s="42" t="s">
        <v>2662</v>
      </c>
      <c r="G485" s="42" t="s">
        <v>82</v>
      </c>
      <c r="H485" s="42" t="s">
        <v>84</v>
      </c>
      <c r="I485" s="42" t="s">
        <v>86</v>
      </c>
      <c r="J485" s="42" t="s">
        <v>1518</v>
      </c>
      <c r="K485" s="42" t="s">
        <v>2662</v>
      </c>
      <c r="L485" s="42" t="s">
        <v>102</v>
      </c>
      <c r="M485" s="42" t="s">
        <v>2673</v>
      </c>
      <c r="N485" s="42" t="s">
        <v>2674</v>
      </c>
      <c r="O485" s="42" t="s">
        <v>2675</v>
      </c>
      <c r="P485" s="42" t="s">
        <v>2676</v>
      </c>
      <c r="Q485" s="43">
        <v>1004800</v>
      </c>
      <c r="R485" s="42" t="s">
        <v>801</v>
      </c>
      <c r="S485" s="42" t="s">
        <v>1312</v>
      </c>
      <c r="T485" s="42" t="s">
        <v>135</v>
      </c>
      <c r="U485" s="42" t="s">
        <v>109</v>
      </c>
      <c r="V485" s="46" t="str">
        <f t="shared" ref="V485:V489" si="56">RIGHT(LEFT(R485,2),2)</f>
        <v>12</v>
      </c>
      <c r="W485" s="46" t="str">
        <f t="shared" si="1"/>
        <v>5</v>
      </c>
      <c r="X485" s="46" t="str">
        <f t="shared" si="2"/>
        <v>569257795125</v>
      </c>
      <c r="Y485" s="48">
        <f t="shared" si="3"/>
        <v>1004800</v>
      </c>
      <c r="Z485" s="46" t="str">
        <f t="shared" si="4"/>
        <v>AC/018P-0350334</v>
      </c>
      <c r="AA485" s="50" t="str">
        <f>VLOOKUP(X485,TDTP!$AH$5:$AN$1422,7,0)</f>
        <v>0946530738</v>
      </c>
      <c r="AB485" s="40" t="str">
        <f t="shared" ref="AB485:AB486" si="57">CONCATENATE("BVNT da nhan duoc ",Y485,"d tien phi bao hiem cua QK. Cam on QK da tin tuong va dong hanh cung BVNT trong suot thoi gian qua.")</f>
        <v>BVNT da nhan duoc 1004800d tien phi bao hiem cua QK. Cam on QK da tin tuong va dong hanh cung BVNT trong suot thoi gian qua.</v>
      </c>
    </row>
    <row r="486" spans="1:28" ht="12.75" customHeight="1">
      <c r="A486" s="41">
        <v>478</v>
      </c>
      <c r="B486" s="42" t="s">
        <v>82</v>
      </c>
      <c r="C486" s="42" t="s">
        <v>84</v>
      </c>
      <c r="D486" s="42" t="s">
        <v>86</v>
      </c>
      <c r="E486" s="42" t="s">
        <v>1518</v>
      </c>
      <c r="F486" s="42" t="s">
        <v>2662</v>
      </c>
      <c r="G486" s="42" t="s">
        <v>82</v>
      </c>
      <c r="H486" s="42" t="s">
        <v>84</v>
      </c>
      <c r="I486" s="42" t="s">
        <v>86</v>
      </c>
      <c r="J486" s="42" t="s">
        <v>1518</v>
      </c>
      <c r="K486" s="42" t="s">
        <v>2662</v>
      </c>
      <c r="L486" s="42" t="s">
        <v>102</v>
      </c>
      <c r="M486" s="42" t="s">
        <v>2678</v>
      </c>
      <c r="N486" s="42" t="s">
        <v>2679</v>
      </c>
      <c r="O486" s="42" t="s">
        <v>2680</v>
      </c>
      <c r="P486" s="42" t="s">
        <v>2681</v>
      </c>
      <c r="Q486" s="43">
        <v>1016970</v>
      </c>
      <c r="R486" s="42" t="s">
        <v>163</v>
      </c>
      <c r="S486" s="42" t="s">
        <v>1020</v>
      </c>
      <c r="T486" s="42" t="s">
        <v>704</v>
      </c>
      <c r="U486" s="42" t="s">
        <v>109</v>
      </c>
      <c r="V486" s="46" t="str">
        <f t="shared" si="56"/>
        <v>14</v>
      </c>
      <c r="W486" s="46" t="str">
        <f t="shared" si="1"/>
        <v>5</v>
      </c>
      <c r="X486" s="46" t="str">
        <f t="shared" si="2"/>
        <v>569257854145</v>
      </c>
      <c r="Y486" s="48">
        <f t="shared" si="3"/>
        <v>1016970</v>
      </c>
      <c r="Z486" s="46" t="str">
        <f t="shared" si="4"/>
        <v>AC/018P-0350335</v>
      </c>
      <c r="AA486" s="50" t="str">
        <f>VLOOKUP(X486,TDTP!$AH$5:$AN$1422,7,0)</f>
        <v>01636728456</v>
      </c>
      <c r="AB486" s="40" t="str">
        <f t="shared" si="57"/>
        <v>BVNT da nhan duoc 1016970d tien phi bao hiem cua QK. Cam on QK da tin tuong va dong hanh cung BVNT trong suot thoi gian qua.</v>
      </c>
    </row>
    <row r="487" spans="1:28" ht="12.75" customHeight="1">
      <c r="A487" s="41">
        <v>479</v>
      </c>
      <c r="B487" s="42" t="s">
        <v>82</v>
      </c>
      <c r="C487" s="42" t="s">
        <v>84</v>
      </c>
      <c r="D487" s="42" t="s">
        <v>86</v>
      </c>
      <c r="E487" s="42" t="s">
        <v>1518</v>
      </c>
      <c r="F487" s="42" t="s">
        <v>2662</v>
      </c>
      <c r="G487" s="42" t="s">
        <v>82</v>
      </c>
      <c r="H487" s="42" t="s">
        <v>84</v>
      </c>
      <c r="I487" s="42" t="s">
        <v>86</v>
      </c>
      <c r="J487" s="42" t="s">
        <v>1518</v>
      </c>
      <c r="K487" s="42" t="s">
        <v>2662</v>
      </c>
      <c r="L487" s="42" t="s">
        <v>102</v>
      </c>
      <c r="M487" s="42" t="s">
        <v>2682</v>
      </c>
      <c r="N487" s="42" t="s">
        <v>2683</v>
      </c>
      <c r="O487" s="42" t="s">
        <v>2684</v>
      </c>
      <c r="P487" s="42" t="s">
        <v>1518</v>
      </c>
      <c r="Q487" s="43">
        <v>305700</v>
      </c>
      <c r="R487" s="42" t="s">
        <v>394</v>
      </c>
      <c r="S487" s="42" t="s">
        <v>2137</v>
      </c>
      <c r="T487" s="42" t="s">
        <v>284</v>
      </c>
      <c r="U487" s="42" t="s">
        <v>109</v>
      </c>
      <c r="V487" s="46" t="str">
        <f t="shared" si="56"/>
        <v>16</v>
      </c>
      <c r="W487" s="46" t="str">
        <f t="shared" si="1"/>
        <v>5</v>
      </c>
      <c r="X487" s="46" t="str">
        <f t="shared" si="2"/>
        <v>03701800034383165</v>
      </c>
      <c r="Y487" s="48">
        <f t="shared" si="3"/>
        <v>305700</v>
      </c>
      <c r="Z487" s="46" t="str">
        <f t="shared" si="4"/>
        <v>AC/018P-0350336</v>
      </c>
      <c r="AA487" s="46"/>
      <c r="AB487" s="40"/>
    </row>
    <row r="488" spans="1:28" ht="12.75" customHeight="1">
      <c r="A488" s="41">
        <v>480</v>
      </c>
      <c r="B488" s="42" t="s">
        <v>82</v>
      </c>
      <c r="C488" s="42" t="s">
        <v>84</v>
      </c>
      <c r="D488" s="42" t="s">
        <v>86</v>
      </c>
      <c r="E488" s="42" t="s">
        <v>1518</v>
      </c>
      <c r="F488" s="42" t="s">
        <v>2662</v>
      </c>
      <c r="G488" s="42" t="s">
        <v>82</v>
      </c>
      <c r="H488" s="42" t="s">
        <v>84</v>
      </c>
      <c r="I488" s="42" t="s">
        <v>86</v>
      </c>
      <c r="J488" s="42" t="s">
        <v>1518</v>
      </c>
      <c r="K488" s="42" t="s">
        <v>2662</v>
      </c>
      <c r="L488" s="42" t="s">
        <v>102</v>
      </c>
      <c r="M488" s="42" t="s">
        <v>2686</v>
      </c>
      <c r="N488" s="42" t="s">
        <v>2687</v>
      </c>
      <c r="O488" s="42" t="s">
        <v>2688</v>
      </c>
      <c r="P488" s="42" t="s">
        <v>2554</v>
      </c>
      <c r="Q488" s="43">
        <v>3181971</v>
      </c>
      <c r="R488" s="42" t="s">
        <v>704</v>
      </c>
      <c r="S488" s="42" t="s">
        <v>1546</v>
      </c>
      <c r="T488" s="42" t="s">
        <v>163</v>
      </c>
      <c r="U488" s="42" t="s">
        <v>109</v>
      </c>
      <c r="V488" s="46" t="str">
        <f t="shared" si="56"/>
        <v>21</v>
      </c>
      <c r="W488" s="46" t="str">
        <f t="shared" si="1"/>
        <v>5</v>
      </c>
      <c r="X488" s="46" t="str">
        <f t="shared" si="2"/>
        <v>569371834215</v>
      </c>
      <c r="Y488" s="48">
        <f t="shared" si="3"/>
        <v>3181971</v>
      </c>
      <c r="Z488" s="46" t="str">
        <f t="shared" si="4"/>
        <v>AC/018P-0350337</v>
      </c>
      <c r="AA488" s="50" t="str">
        <f>VLOOKUP(X488,TDTP!$AH$5:$AN$1422,7,0)</f>
        <v>0349984863038378578201683785782</v>
      </c>
      <c r="AB488" s="40" t="str">
        <f t="shared" ref="AB488:AB494" si="58">CONCATENATE("BVNT da nhan duoc ",Y488,"d tien phi bao hiem cua QK. Cam on QK da tin tuong va dong hanh cung BVNT trong suot thoi gian qua.")</f>
        <v>BVNT da nhan duoc 3181971d tien phi bao hiem cua QK. Cam on QK da tin tuong va dong hanh cung BVNT trong suot thoi gian qua.</v>
      </c>
    </row>
    <row r="489" spans="1:28" ht="12.75" customHeight="1">
      <c r="A489" s="41">
        <v>481</v>
      </c>
      <c r="B489" s="42" t="s">
        <v>82</v>
      </c>
      <c r="C489" s="42" t="s">
        <v>84</v>
      </c>
      <c r="D489" s="42" t="s">
        <v>86</v>
      </c>
      <c r="E489" s="42" t="s">
        <v>1518</v>
      </c>
      <c r="F489" s="42" t="s">
        <v>2662</v>
      </c>
      <c r="G489" s="42" t="s">
        <v>82</v>
      </c>
      <c r="H489" s="42" t="s">
        <v>84</v>
      </c>
      <c r="I489" s="42" t="s">
        <v>86</v>
      </c>
      <c r="J489" s="42" t="s">
        <v>1518</v>
      </c>
      <c r="K489" s="42" t="s">
        <v>2662</v>
      </c>
      <c r="L489" s="42" t="s">
        <v>102</v>
      </c>
      <c r="M489" s="42" t="s">
        <v>2689</v>
      </c>
      <c r="N489" s="42" t="s">
        <v>2690</v>
      </c>
      <c r="O489" s="42" t="s">
        <v>2691</v>
      </c>
      <c r="P489" s="42" t="s">
        <v>2692</v>
      </c>
      <c r="Q489" s="43">
        <v>500000</v>
      </c>
      <c r="R489" s="42" t="s">
        <v>263</v>
      </c>
      <c r="S489" s="42" t="s">
        <v>1676</v>
      </c>
      <c r="T489" s="42" t="s">
        <v>153</v>
      </c>
      <c r="U489" s="42" t="s">
        <v>109</v>
      </c>
      <c r="V489" s="46" t="str">
        <f t="shared" si="56"/>
        <v>24</v>
      </c>
      <c r="W489" s="46" t="str">
        <f t="shared" si="1"/>
        <v>5</v>
      </c>
      <c r="X489" s="46" t="str">
        <f t="shared" si="2"/>
        <v>568974078245</v>
      </c>
      <c r="Y489" s="48">
        <f t="shared" si="3"/>
        <v>500000</v>
      </c>
      <c r="Z489" s="46" t="str">
        <f t="shared" si="4"/>
        <v>AC/018P-0350338</v>
      </c>
      <c r="AA489" s="50" t="str">
        <f>VLOOKUP(X489,TDTP!$AH$5:$AN$1422,7,0)</f>
        <v>0948904977</v>
      </c>
      <c r="AB489" s="40" t="str">
        <f t="shared" si="58"/>
        <v>BVNT da nhan duoc 500000d tien phi bao hiem cua QK. Cam on QK da tin tuong va dong hanh cung BVNT trong suot thoi gian qua.</v>
      </c>
    </row>
    <row r="490" spans="1:28" ht="12.75" customHeight="1">
      <c r="A490" s="41">
        <v>482</v>
      </c>
      <c r="B490" s="42" t="s">
        <v>114</v>
      </c>
      <c r="C490" s="42" t="s">
        <v>115</v>
      </c>
      <c r="D490" s="42" t="s">
        <v>116</v>
      </c>
      <c r="E490" s="42" t="s">
        <v>2695</v>
      </c>
      <c r="F490" s="42" t="s">
        <v>2696</v>
      </c>
      <c r="G490" s="42" t="s">
        <v>114</v>
      </c>
      <c r="H490" s="42" t="s">
        <v>115</v>
      </c>
      <c r="I490" s="42" t="s">
        <v>116</v>
      </c>
      <c r="J490" s="42" t="s">
        <v>2695</v>
      </c>
      <c r="K490" s="42" t="s">
        <v>2696</v>
      </c>
      <c r="L490" s="42" t="s">
        <v>102</v>
      </c>
      <c r="M490" s="42" t="s">
        <v>2697</v>
      </c>
      <c r="N490" s="42" t="s">
        <v>2698</v>
      </c>
      <c r="O490" s="42" t="s">
        <v>2699</v>
      </c>
      <c r="P490" s="42" t="s">
        <v>2700</v>
      </c>
      <c r="Q490" s="43">
        <v>6013233</v>
      </c>
      <c r="R490" s="42" t="s">
        <v>381</v>
      </c>
      <c r="S490" s="42" t="s">
        <v>842</v>
      </c>
      <c r="T490" s="42" t="s">
        <v>471</v>
      </c>
      <c r="U490" s="42" t="s">
        <v>109</v>
      </c>
      <c r="V490" s="46" t="str">
        <f t="shared" ref="V490:V491" si="59">RIGHT(LEFT(R490,2),1)</f>
        <v>5</v>
      </c>
      <c r="W490" s="46" t="str">
        <f t="shared" si="1"/>
        <v>5</v>
      </c>
      <c r="X490" s="46" t="str">
        <f t="shared" si="2"/>
        <v>56877919855</v>
      </c>
      <c r="Y490" s="48">
        <f t="shared" si="3"/>
        <v>6013233</v>
      </c>
      <c r="Z490" s="46" t="str">
        <f t="shared" si="4"/>
        <v>AC/018P-0350339</v>
      </c>
      <c r="AA490" s="50" t="str">
        <f>VLOOKUP(X490,TDTP!$AH$5:$AN$1422,7,0)</f>
        <v>0969502196</v>
      </c>
      <c r="AB490" s="40" t="str">
        <f t="shared" si="58"/>
        <v>BVNT da nhan duoc 6013233d tien phi bao hiem cua QK. Cam on QK da tin tuong va dong hanh cung BVNT trong suot thoi gian qua.</v>
      </c>
    </row>
    <row r="491" spans="1:28" ht="12.75" customHeight="1">
      <c r="A491" s="41">
        <v>483</v>
      </c>
      <c r="B491" s="42" t="s">
        <v>114</v>
      </c>
      <c r="C491" s="42" t="s">
        <v>115</v>
      </c>
      <c r="D491" s="42" t="s">
        <v>116</v>
      </c>
      <c r="E491" s="42" t="s">
        <v>2695</v>
      </c>
      <c r="F491" s="42" t="s">
        <v>2696</v>
      </c>
      <c r="G491" s="42" t="s">
        <v>114</v>
      </c>
      <c r="H491" s="42" t="s">
        <v>115</v>
      </c>
      <c r="I491" s="42" t="s">
        <v>116</v>
      </c>
      <c r="J491" s="42" t="s">
        <v>2695</v>
      </c>
      <c r="K491" s="42" t="s">
        <v>2696</v>
      </c>
      <c r="L491" s="42" t="s">
        <v>102</v>
      </c>
      <c r="M491" s="42" t="s">
        <v>2702</v>
      </c>
      <c r="N491" s="42" t="s">
        <v>2703</v>
      </c>
      <c r="O491" s="42" t="s">
        <v>2704</v>
      </c>
      <c r="P491" s="42" t="s">
        <v>2289</v>
      </c>
      <c r="Q491" s="43">
        <v>1500000</v>
      </c>
      <c r="R491" s="42" t="s">
        <v>304</v>
      </c>
      <c r="S491" s="42" t="s">
        <v>2345</v>
      </c>
      <c r="T491" s="42" t="s">
        <v>471</v>
      </c>
      <c r="U491" s="42" t="s">
        <v>109</v>
      </c>
      <c r="V491" s="46" t="str">
        <f t="shared" si="59"/>
        <v>6</v>
      </c>
      <c r="W491" s="46" t="str">
        <f t="shared" si="1"/>
        <v>5</v>
      </c>
      <c r="X491" s="46" t="str">
        <f t="shared" si="2"/>
        <v>56878072065</v>
      </c>
      <c r="Y491" s="48">
        <f t="shared" si="3"/>
        <v>1500000</v>
      </c>
      <c r="Z491" s="46" t="str">
        <f t="shared" si="4"/>
        <v>AC/018P-0350340</v>
      </c>
      <c r="AA491" s="50" t="str">
        <f>VLOOKUP(X491,TDTP!$AH$5:$AN$1422,7,0)</f>
        <v>01682315839</v>
      </c>
      <c r="AB491" s="40" t="str">
        <f t="shared" si="58"/>
        <v>BVNT da nhan duoc 1500000d tien phi bao hiem cua QK. Cam on QK da tin tuong va dong hanh cung BVNT trong suot thoi gian qua.</v>
      </c>
    </row>
    <row r="492" spans="1:28" ht="12.75" customHeight="1">
      <c r="A492" s="41">
        <v>484</v>
      </c>
      <c r="B492" s="42" t="s">
        <v>114</v>
      </c>
      <c r="C492" s="42" t="s">
        <v>115</v>
      </c>
      <c r="D492" s="42" t="s">
        <v>116</v>
      </c>
      <c r="E492" s="42" t="s">
        <v>2695</v>
      </c>
      <c r="F492" s="42" t="s">
        <v>2696</v>
      </c>
      <c r="G492" s="42" t="s">
        <v>114</v>
      </c>
      <c r="H492" s="42" t="s">
        <v>115</v>
      </c>
      <c r="I492" s="42" t="s">
        <v>116</v>
      </c>
      <c r="J492" s="42" t="s">
        <v>2695</v>
      </c>
      <c r="K492" s="42" t="s">
        <v>2696</v>
      </c>
      <c r="L492" s="42" t="s">
        <v>102</v>
      </c>
      <c r="M492" s="42" t="s">
        <v>2705</v>
      </c>
      <c r="N492" s="42" t="s">
        <v>2706</v>
      </c>
      <c r="O492" s="42" t="s">
        <v>2707</v>
      </c>
      <c r="P492" s="42" t="s">
        <v>2708</v>
      </c>
      <c r="Q492" s="43">
        <v>3111540</v>
      </c>
      <c r="R492" s="42" t="s">
        <v>471</v>
      </c>
      <c r="S492" s="42" t="s">
        <v>1098</v>
      </c>
      <c r="T492" s="42" t="s">
        <v>471</v>
      </c>
      <c r="U492" s="42" t="s">
        <v>109</v>
      </c>
      <c r="V492" s="46" t="str">
        <f>RIGHT(LEFT(R492,2),2)</f>
        <v>25</v>
      </c>
      <c r="W492" s="46" t="str">
        <f t="shared" si="1"/>
        <v>5</v>
      </c>
      <c r="X492" s="46" t="str">
        <f t="shared" si="2"/>
        <v>569247826255</v>
      </c>
      <c r="Y492" s="48">
        <f t="shared" si="3"/>
        <v>3111540</v>
      </c>
      <c r="Z492" s="46" t="str">
        <f t="shared" si="4"/>
        <v>AC/018P-0350341</v>
      </c>
      <c r="AA492" s="50" t="str">
        <f>VLOOKUP(X492,TDTP!$AH$5:$AN$1422,7,0)</f>
        <v>0965373238</v>
      </c>
      <c r="AB492" s="40" t="str">
        <f t="shared" si="58"/>
        <v>BVNT da nhan duoc 3111540d tien phi bao hiem cua QK. Cam on QK da tin tuong va dong hanh cung BVNT trong suot thoi gian qua.</v>
      </c>
    </row>
    <row r="493" spans="1:28" ht="12.75" customHeight="1">
      <c r="A493" s="41">
        <v>485</v>
      </c>
      <c r="B493" s="42" t="s">
        <v>82</v>
      </c>
      <c r="C493" s="42" t="s">
        <v>84</v>
      </c>
      <c r="D493" s="42" t="s">
        <v>86</v>
      </c>
      <c r="E493" s="42" t="s">
        <v>2710</v>
      </c>
      <c r="F493" s="42" t="s">
        <v>2711</v>
      </c>
      <c r="G493" s="42" t="s">
        <v>82</v>
      </c>
      <c r="H493" s="42" t="s">
        <v>84</v>
      </c>
      <c r="I493" s="42" t="s">
        <v>86</v>
      </c>
      <c r="J493" s="42" t="s">
        <v>2710</v>
      </c>
      <c r="K493" s="42" t="s">
        <v>2711</v>
      </c>
      <c r="L493" s="42" t="s">
        <v>102</v>
      </c>
      <c r="M493" s="42" t="s">
        <v>2712</v>
      </c>
      <c r="N493" s="42" t="s">
        <v>2713</v>
      </c>
      <c r="O493" s="42" t="s">
        <v>2714</v>
      </c>
      <c r="P493" s="42" t="s">
        <v>2715</v>
      </c>
      <c r="Q493" s="43">
        <v>513105</v>
      </c>
      <c r="R493" s="42" t="s">
        <v>304</v>
      </c>
      <c r="S493" s="42" t="s">
        <v>1170</v>
      </c>
      <c r="T493" s="42" t="s">
        <v>763</v>
      </c>
      <c r="U493" s="42" t="s">
        <v>109</v>
      </c>
      <c r="V493" s="46" t="str">
        <f t="shared" ref="V493:V494" si="60">RIGHT(LEFT(R493,2),1)</f>
        <v>6</v>
      </c>
      <c r="W493" s="46" t="str">
        <f t="shared" si="1"/>
        <v>5</v>
      </c>
      <c r="X493" s="46" t="str">
        <f t="shared" si="2"/>
        <v>56898038665</v>
      </c>
      <c r="Y493" s="48">
        <f t="shared" si="3"/>
        <v>513105</v>
      </c>
      <c r="Z493" s="46" t="str">
        <f t="shared" si="4"/>
        <v>AC/018P-0350342</v>
      </c>
      <c r="AA493" s="50" t="str">
        <f>VLOOKUP(X493,TDTP!$AH$5:$AN$1422,7,0)</f>
        <v>01628567853</v>
      </c>
      <c r="AB493" s="40" t="str">
        <f t="shared" si="58"/>
        <v>BVNT da nhan duoc 513105d tien phi bao hiem cua QK. Cam on QK da tin tuong va dong hanh cung BVNT trong suot thoi gian qua.</v>
      </c>
    </row>
    <row r="494" spans="1:28" ht="12.75" customHeight="1">
      <c r="A494" s="41">
        <v>486</v>
      </c>
      <c r="B494" s="42" t="s">
        <v>82</v>
      </c>
      <c r="C494" s="42" t="s">
        <v>84</v>
      </c>
      <c r="D494" s="42" t="s">
        <v>86</v>
      </c>
      <c r="E494" s="42" t="s">
        <v>2710</v>
      </c>
      <c r="F494" s="42" t="s">
        <v>2711</v>
      </c>
      <c r="G494" s="42" t="s">
        <v>82</v>
      </c>
      <c r="H494" s="42" t="s">
        <v>84</v>
      </c>
      <c r="I494" s="42" t="s">
        <v>86</v>
      </c>
      <c r="J494" s="42" t="s">
        <v>2710</v>
      </c>
      <c r="K494" s="42" t="s">
        <v>2711</v>
      </c>
      <c r="L494" s="42" t="s">
        <v>102</v>
      </c>
      <c r="M494" s="42" t="s">
        <v>2717</v>
      </c>
      <c r="N494" s="42" t="s">
        <v>2718</v>
      </c>
      <c r="O494" s="42" t="s">
        <v>2719</v>
      </c>
      <c r="P494" s="42" t="s">
        <v>2720</v>
      </c>
      <c r="Q494" s="43">
        <v>3097446</v>
      </c>
      <c r="R494" s="42" t="s">
        <v>304</v>
      </c>
      <c r="S494" s="42" t="s">
        <v>821</v>
      </c>
      <c r="T494" s="42" t="s">
        <v>763</v>
      </c>
      <c r="U494" s="42" t="s">
        <v>109</v>
      </c>
      <c r="V494" s="46" t="str">
        <f t="shared" si="60"/>
        <v>6</v>
      </c>
      <c r="W494" s="46" t="str">
        <f t="shared" si="1"/>
        <v>5</v>
      </c>
      <c r="X494" s="46" t="str">
        <f t="shared" si="2"/>
        <v>56936126165</v>
      </c>
      <c r="Y494" s="48">
        <f t="shared" si="3"/>
        <v>3097446</v>
      </c>
      <c r="Z494" s="46" t="str">
        <f t="shared" si="4"/>
        <v>AC/018P-0350343</v>
      </c>
      <c r="AA494" s="50" t="str">
        <f>VLOOKUP(X494,TDTP!$AH$5:$AN$1422,7,0)</f>
        <v>0368809001</v>
      </c>
      <c r="AB494" s="40" t="str">
        <f t="shared" si="58"/>
        <v>BVNT da nhan duoc 3097446d tien phi bao hiem cua QK. Cam on QK da tin tuong va dong hanh cung BVNT trong suot thoi gian qua.</v>
      </c>
    </row>
    <row r="495" spans="1:28" ht="12.75" customHeight="1">
      <c r="A495" s="41">
        <v>487</v>
      </c>
      <c r="B495" s="42" t="s">
        <v>82</v>
      </c>
      <c r="C495" s="42" t="s">
        <v>84</v>
      </c>
      <c r="D495" s="42" t="s">
        <v>86</v>
      </c>
      <c r="E495" s="42" t="s">
        <v>2710</v>
      </c>
      <c r="F495" s="42" t="s">
        <v>2711</v>
      </c>
      <c r="G495" s="42" t="s">
        <v>82</v>
      </c>
      <c r="H495" s="42" t="s">
        <v>84</v>
      </c>
      <c r="I495" s="42" t="s">
        <v>86</v>
      </c>
      <c r="J495" s="42" t="s">
        <v>2710</v>
      </c>
      <c r="K495" s="42" t="s">
        <v>2711</v>
      </c>
      <c r="L495" s="42" t="s">
        <v>102</v>
      </c>
      <c r="M495" s="42" t="s">
        <v>2721</v>
      </c>
      <c r="N495" s="42" t="s">
        <v>2722</v>
      </c>
      <c r="O495" s="42" t="s">
        <v>2723</v>
      </c>
      <c r="P495" s="42" t="s">
        <v>2724</v>
      </c>
      <c r="Q495" s="43">
        <v>3000000</v>
      </c>
      <c r="R495" s="42" t="s">
        <v>391</v>
      </c>
      <c r="S495" s="42" t="s">
        <v>856</v>
      </c>
      <c r="T495" s="42" t="s">
        <v>763</v>
      </c>
      <c r="U495" s="42" t="s">
        <v>109</v>
      </c>
      <c r="V495" s="46" t="str">
        <f t="shared" ref="V495:V499" si="61">RIGHT(LEFT(R495,2),2)</f>
        <v>11</v>
      </c>
      <c r="W495" s="46" t="str">
        <f t="shared" si="1"/>
        <v>5</v>
      </c>
      <c r="X495" s="46" t="str">
        <f t="shared" si="2"/>
        <v>568783070115</v>
      </c>
      <c r="Y495" s="48">
        <f t="shared" si="3"/>
        <v>3000000</v>
      </c>
      <c r="Z495" s="46" t="str">
        <f t="shared" si="4"/>
        <v>AC/018P-0350344</v>
      </c>
      <c r="AA495" s="46"/>
      <c r="AB495" s="40"/>
    </row>
    <row r="496" spans="1:28" ht="12.75" customHeight="1">
      <c r="A496" s="41">
        <v>488</v>
      </c>
      <c r="B496" s="42" t="s">
        <v>82</v>
      </c>
      <c r="C496" s="42" t="s">
        <v>84</v>
      </c>
      <c r="D496" s="42" t="s">
        <v>86</v>
      </c>
      <c r="E496" s="42" t="s">
        <v>2710</v>
      </c>
      <c r="F496" s="42" t="s">
        <v>2711</v>
      </c>
      <c r="G496" s="42" t="s">
        <v>82</v>
      </c>
      <c r="H496" s="42" t="s">
        <v>84</v>
      </c>
      <c r="I496" s="42" t="s">
        <v>86</v>
      </c>
      <c r="J496" s="42" t="s">
        <v>2710</v>
      </c>
      <c r="K496" s="42" t="s">
        <v>2711</v>
      </c>
      <c r="L496" s="42" t="s">
        <v>102</v>
      </c>
      <c r="M496" s="42" t="s">
        <v>2730</v>
      </c>
      <c r="N496" s="42" t="s">
        <v>2731</v>
      </c>
      <c r="O496" s="42" t="s">
        <v>2732</v>
      </c>
      <c r="P496" s="42" t="s">
        <v>2710</v>
      </c>
      <c r="Q496" s="43">
        <v>514931</v>
      </c>
      <c r="R496" s="42" t="s">
        <v>163</v>
      </c>
      <c r="S496" s="42" t="s">
        <v>1020</v>
      </c>
      <c r="T496" s="42" t="s">
        <v>763</v>
      </c>
      <c r="U496" s="42" t="s">
        <v>109</v>
      </c>
      <c r="V496" s="46" t="str">
        <f t="shared" si="61"/>
        <v>14</v>
      </c>
      <c r="W496" s="46" t="str">
        <f t="shared" si="1"/>
        <v>5</v>
      </c>
      <c r="X496" s="46" t="str">
        <f t="shared" si="2"/>
        <v>568926545145</v>
      </c>
      <c r="Y496" s="48">
        <f t="shared" si="3"/>
        <v>514931</v>
      </c>
      <c r="Z496" s="46" t="str">
        <f t="shared" si="4"/>
        <v>AC/018P-0350345</v>
      </c>
      <c r="AA496" s="50" t="str">
        <f>VLOOKUP(X496,TDTP!$AH$5:$AN$1422,7,0)</f>
        <v>01228351670</v>
      </c>
      <c r="AB496" s="40" t="str">
        <f t="shared" ref="AB496:AB502" si="62">CONCATENATE("BVNT da nhan duoc ",Y496,"d tien phi bao hiem cua QK. Cam on QK da tin tuong va dong hanh cung BVNT trong suot thoi gian qua.")</f>
        <v>BVNT da nhan duoc 514931d tien phi bao hiem cua QK. Cam on QK da tin tuong va dong hanh cung BVNT trong suot thoi gian qua.</v>
      </c>
    </row>
    <row r="497" spans="1:28" ht="12.75" customHeight="1">
      <c r="A497" s="41">
        <v>489</v>
      </c>
      <c r="B497" s="42" t="s">
        <v>82</v>
      </c>
      <c r="C497" s="42" t="s">
        <v>84</v>
      </c>
      <c r="D497" s="42" t="s">
        <v>86</v>
      </c>
      <c r="E497" s="42" t="s">
        <v>2710</v>
      </c>
      <c r="F497" s="42" t="s">
        <v>2711</v>
      </c>
      <c r="G497" s="42" t="s">
        <v>82</v>
      </c>
      <c r="H497" s="42" t="s">
        <v>84</v>
      </c>
      <c r="I497" s="42" t="s">
        <v>86</v>
      </c>
      <c r="J497" s="42" t="s">
        <v>2710</v>
      </c>
      <c r="K497" s="42" t="s">
        <v>2711</v>
      </c>
      <c r="L497" s="42" t="s">
        <v>102</v>
      </c>
      <c r="M497" s="42" t="s">
        <v>2733</v>
      </c>
      <c r="N497" s="42" t="s">
        <v>2734</v>
      </c>
      <c r="O497" s="42" t="s">
        <v>2735</v>
      </c>
      <c r="P497" s="42" t="s">
        <v>2736</v>
      </c>
      <c r="Q497" s="43">
        <v>512964</v>
      </c>
      <c r="R497" s="42" t="s">
        <v>359</v>
      </c>
      <c r="S497" s="42" t="s">
        <v>1396</v>
      </c>
      <c r="T497" s="42" t="s">
        <v>763</v>
      </c>
      <c r="U497" s="42" t="s">
        <v>109</v>
      </c>
      <c r="V497" s="46" t="str">
        <f t="shared" si="61"/>
        <v>17</v>
      </c>
      <c r="W497" s="46" t="str">
        <f t="shared" si="1"/>
        <v>5</v>
      </c>
      <c r="X497" s="46" t="str">
        <f t="shared" si="2"/>
        <v>568791136175</v>
      </c>
      <c r="Y497" s="48">
        <f t="shared" si="3"/>
        <v>512964</v>
      </c>
      <c r="Z497" s="46" t="str">
        <f t="shared" si="4"/>
        <v>AC/018P-0350346</v>
      </c>
      <c r="AA497" s="50" t="str">
        <f>VLOOKUP(X497,TDTP!$AH$5:$AN$1422,7,0)</f>
        <v>01646729411</v>
      </c>
      <c r="AB497" s="40" t="str">
        <f t="shared" si="62"/>
        <v>BVNT da nhan duoc 512964d tien phi bao hiem cua QK. Cam on QK da tin tuong va dong hanh cung BVNT trong suot thoi gian qua.</v>
      </c>
    </row>
    <row r="498" spans="1:28" ht="12.75" customHeight="1">
      <c r="A498" s="41">
        <v>490</v>
      </c>
      <c r="B498" s="42" t="s">
        <v>82</v>
      </c>
      <c r="C498" s="42" t="s">
        <v>98</v>
      </c>
      <c r="D498" s="42" t="s">
        <v>97</v>
      </c>
      <c r="E498" s="42" t="s">
        <v>2738</v>
      </c>
      <c r="F498" s="42" t="s">
        <v>2739</v>
      </c>
      <c r="G498" s="42" t="s">
        <v>82</v>
      </c>
      <c r="H498" s="42" t="s">
        <v>98</v>
      </c>
      <c r="I498" s="42" t="s">
        <v>97</v>
      </c>
      <c r="J498" s="42" t="s">
        <v>2738</v>
      </c>
      <c r="K498" s="42" t="s">
        <v>2739</v>
      </c>
      <c r="L498" s="42" t="s">
        <v>102</v>
      </c>
      <c r="M498" s="42" t="s">
        <v>2740</v>
      </c>
      <c r="N498" s="42" t="s">
        <v>2741</v>
      </c>
      <c r="O498" s="42" t="s">
        <v>2742</v>
      </c>
      <c r="P498" s="42" t="s">
        <v>2743</v>
      </c>
      <c r="Q498" s="43">
        <v>1001700</v>
      </c>
      <c r="R498" s="42" t="s">
        <v>391</v>
      </c>
      <c r="S498" s="42" t="s">
        <v>1247</v>
      </c>
      <c r="T498" s="42" t="s">
        <v>433</v>
      </c>
      <c r="U498" s="42" t="s">
        <v>109</v>
      </c>
      <c r="V498" s="46" t="str">
        <f t="shared" si="61"/>
        <v>11</v>
      </c>
      <c r="W498" s="46" t="str">
        <f t="shared" si="1"/>
        <v>5</v>
      </c>
      <c r="X498" s="46" t="str">
        <f t="shared" si="2"/>
        <v>569138303115</v>
      </c>
      <c r="Y498" s="48">
        <f t="shared" si="3"/>
        <v>1001700</v>
      </c>
      <c r="Z498" s="46" t="str">
        <f t="shared" si="4"/>
        <v>AC/018P-0350354</v>
      </c>
      <c r="AA498" s="50" t="str">
        <f>VLOOKUP(X498,TDTP!$AH$5:$AN$1422,7,0)</f>
        <v>0977321162</v>
      </c>
      <c r="AB498" s="40" t="str">
        <f t="shared" si="62"/>
        <v>BVNT da nhan duoc 1001700d tien phi bao hiem cua QK. Cam on QK da tin tuong va dong hanh cung BVNT trong suot thoi gian qua.</v>
      </c>
    </row>
    <row r="499" spans="1:28" ht="12.75" customHeight="1">
      <c r="A499" s="41">
        <v>491</v>
      </c>
      <c r="B499" s="42" t="s">
        <v>82</v>
      </c>
      <c r="C499" s="42" t="s">
        <v>98</v>
      </c>
      <c r="D499" s="42" t="s">
        <v>97</v>
      </c>
      <c r="E499" s="42" t="s">
        <v>2738</v>
      </c>
      <c r="F499" s="42" t="s">
        <v>2739</v>
      </c>
      <c r="G499" s="42" t="s">
        <v>82</v>
      </c>
      <c r="H499" s="42" t="s">
        <v>98</v>
      </c>
      <c r="I499" s="42" t="s">
        <v>97</v>
      </c>
      <c r="J499" s="42" t="s">
        <v>2738</v>
      </c>
      <c r="K499" s="42" t="s">
        <v>2739</v>
      </c>
      <c r="L499" s="42" t="s">
        <v>102</v>
      </c>
      <c r="M499" s="42" t="s">
        <v>2744</v>
      </c>
      <c r="N499" s="42" t="s">
        <v>2745</v>
      </c>
      <c r="O499" s="42" t="s">
        <v>2746</v>
      </c>
      <c r="P499" s="42" t="s">
        <v>2747</v>
      </c>
      <c r="Q499" s="43">
        <v>1000000</v>
      </c>
      <c r="R499" s="42" t="s">
        <v>574</v>
      </c>
      <c r="S499" s="42" t="s">
        <v>735</v>
      </c>
      <c r="T499" s="42" t="s">
        <v>263</v>
      </c>
      <c r="U499" s="42" t="s">
        <v>109</v>
      </c>
      <c r="V499" s="46" t="str">
        <f t="shared" si="61"/>
        <v>18</v>
      </c>
      <c r="W499" s="46" t="str">
        <f t="shared" si="1"/>
        <v>5</v>
      </c>
      <c r="X499" s="46" t="str">
        <f t="shared" si="2"/>
        <v>569159504185</v>
      </c>
      <c r="Y499" s="48">
        <f t="shared" si="3"/>
        <v>1000000</v>
      </c>
      <c r="Z499" s="46" t="str">
        <f t="shared" si="4"/>
        <v>AC/018P-0350355</v>
      </c>
      <c r="AA499" s="50" t="str">
        <f>VLOOKUP(X499,TDTP!$AH$5:$AN$1422,7,0)</f>
        <v>0163502310901634 091 922</v>
      </c>
      <c r="AB499" s="40" t="str">
        <f t="shared" si="62"/>
        <v>BVNT da nhan duoc 1000000d tien phi bao hiem cua QK. Cam on QK da tin tuong va dong hanh cung BVNT trong suot thoi gian qua.</v>
      </c>
    </row>
    <row r="500" spans="1:28" ht="12.75" customHeight="1">
      <c r="A500" s="41">
        <v>492</v>
      </c>
      <c r="B500" s="42" t="s">
        <v>82</v>
      </c>
      <c r="C500" s="42" t="s">
        <v>98</v>
      </c>
      <c r="D500" s="42" t="s">
        <v>97</v>
      </c>
      <c r="E500" s="42" t="s">
        <v>2748</v>
      </c>
      <c r="F500" s="42" t="s">
        <v>2749</v>
      </c>
      <c r="G500" s="42" t="s">
        <v>82</v>
      </c>
      <c r="H500" s="42" t="s">
        <v>98</v>
      </c>
      <c r="I500" s="42" t="s">
        <v>97</v>
      </c>
      <c r="J500" s="42" t="s">
        <v>2748</v>
      </c>
      <c r="K500" s="42" t="s">
        <v>2749</v>
      </c>
      <c r="L500" s="42" t="s">
        <v>102</v>
      </c>
      <c r="M500" s="42" t="s">
        <v>2750</v>
      </c>
      <c r="N500" s="42" t="s">
        <v>2751</v>
      </c>
      <c r="O500" s="42" t="s">
        <v>2752</v>
      </c>
      <c r="P500" s="42" t="s">
        <v>2753</v>
      </c>
      <c r="Q500" s="43">
        <v>5008100</v>
      </c>
      <c r="R500" s="42" t="s">
        <v>208</v>
      </c>
      <c r="S500" s="42" t="s">
        <v>2754</v>
      </c>
      <c r="T500" s="42" t="s">
        <v>163</v>
      </c>
      <c r="U500" s="42" t="s">
        <v>109</v>
      </c>
      <c r="V500" s="46" t="str">
        <f>RIGHT(LEFT(R500,2),1)</f>
        <v>3</v>
      </c>
      <c r="W500" s="46" t="str">
        <f t="shared" si="1"/>
        <v>5</v>
      </c>
      <c r="X500" s="46" t="str">
        <f t="shared" si="2"/>
        <v>0570870000114735</v>
      </c>
      <c r="Y500" s="48">
        <f t="shared" si="3"/>
        <v>5008100</v>
      </c>
      <c r="Z500" s="46" t="str">
        <f t="shared" si="4"/>
        <v>AC/018P-0350356</v>
      </c>
      <c r="AA500" s="50" t="str">
        <f>VLOOKUP(X500,TDTP!$AH$5:$AN$1422,7,0)</f>
        <v>0396904442</v>
      </c>
      <c r="AB500" s="40" t="str">
        <f t="shared" si="62"/>
        <v>BVNT da nhan duoc 5008100d tien phi bao hiem cua QK. Cam on QK da tin tuong va dong hanh cung BVNT trong suot thoi gian qua.</v>
      </c>
    </row>
    <row r="501" spans="1:28" ht="12.75" customHeight="1">
      <c r="A501" s="41">
        <v>493</v>
      </c>
      <c r="B501" s="42" t="s">
        <v>82</v>
      </c>
      <c r="C501" s="42" t="s">
        <v>98</v>
      </c>
      <c r="D501" s="42" t="s">
        <v>97</v>
      </c>
      <c r="E501" s="42" t="s">
        <v>2748</v>
      </c>
      <c r="F501" s="42" t="s">
        <v>2749</v>
      </c>
      <c r="G501" s="42" t="s">
        <v>82</v>
      </c>
      <c r="H501" s="42" t="s">
        <v>98</v>
      </c>
      <c r="I501" s="42" t="s">
        <v>97</v>
      </c>
      <c r="J501" s="42" t="s">
        <v>2748</v>
      </c>
      <c r="K501" s="42" t="s">
        <v>2749</v>
      </c>
      <c r="L501" s="42" t="s">
        <v>102</v>
      </c>
      <c r="M501" s="42" t="s">
        <v>2756</v>
      </c>
      <c r="N501" s="42" t="s">
        <v>2757</v>
      </c>
      <c r="O501" s="42" t="s">
        <v>2758</v>
      </c>
      <c r="P501" s="42" t="s">
        <v>2759</v>
      </c>
      <c r="Q501" s="43">
        <v>12000000</v>
      </c>
      <c r="R501" s="42" t="s">
        <v>163</v>
      </c>
      <c r="S501" s="42" t="s">
        <v>1086</v>
      </c>
      <c r="T501" s="42" t="s">
        <v>359</v>
      </c>
      <c r="U501" s="42" t="s">
        <v>109</v>
      </c>
      <c r="V501" s="46" t="str">
        <f t="shared" ref="V501:V512" si="63">RIGHT(LEFT(R501,2),2)</f>
        <v>14</v>
      </c>
      <c r="W501" s="46" t="str">
        <f t="shared" si="1"/>
        <v>5</v>
      </c>
      <c r="X501" s="46" t="str">
        <f t="shared" si="2"/>
        <v>569237443145</v>
      </c>
      <c r="Y501" s="48">
        <f t="shared" si="3"/>
        <v>12000000</v>
      </c>
      <c r="Z501" s="46" t="str">
        <f t="shared" si="4"/>
        <v>AC/018P-0350357</v>
      </c>
      <c r="AA501" s="50" t="str">
        <f>VLOOKUP(X501,TDTP!$AH$5:$AN$1422,7,0)</f>
        <v>0912791599</v>
      </c>
      <c r="AB501" s="40" t="str">
        <f t="shared" si="62"/>
        <v>BVNT da nhan duoc 12000000d tien phi bao hiem cua QK. Cam on QK da tin tuong va dong hanh cung BVNT trong suot thoi gian qua.</v>
      </c>
    </row>
    <row r="502" spans="1:28" ht="12.75" customHeight="1">
      <c r="A502" s="41">
        <v>494</v>
      </c>
      <c r="B502" s="42" t="s">
        <v>82</v>
      </c>
      <c r="C502" s="42" t="s">
        <v>98</v>
      </c>
      <c r="D502" s="42" t="s">
        <v>97</v>
      </c>
      <c r="E502" s="42" t="s">
        <v>2748</v>
      </c>
      <c r="F502" s="42" t="s">
        <v>2749</v>
      </c>
      <c r="G502" s="42" t="s">
        <v>82</v>
      </c>
      <c r="H502" s="42" t="s">
        <v>98</v>
      </c>
      <c r="I502" s="42" t="s">
        <v>97</v>
      </c>
      <c r="J502" s="42" t="s">
        <v>2748</v>
      </c>
      <c r="K502" s="42" t="s">
        <v>2749</v>
      </c>
      <c r="L502" s="42" t="s">
        <v>102</v>
      </c>
      <c r="M502" s="42" t="s">
        <v>2760</v>
      </c>
      <c r="N502" s="42" t="s">
        <v>2761</v>
      </c>
      <c r="O502" s="42" t="s">
        <v>2762</v>
      </c>
      <c r="P502" s="42" t="s">
        <v>2763</v>
      </c>
      <c r="Q502" s="43">
        <v>1000000</v>
      </c>
      <c r="R502" s="42" t="s">
        <v>284</v>
      </c>
      <c r="S502" s="42" t="s">
        <v>1793</v>
      </c>
      <c r="T502" s="42" t="s">
        <v>502</v>
      </c>
      <c r="U502" s="42" t="s">
        <v>109</v>
      </c>
      <c r="V502" s="46" t="str">
        <f t="shared" si="63"/>
        <v>27</v>
      </c>
      <c r="W502" s="46" t="str">
        <f t="shared" si="1"/>
        <v>5</v>
      </c>
      <c r="X502" s="46" t="str">
        <f t="shared" si="2"/>
        <v>569283208275</v>
      </c>
      <c r="Y502" s="48">
        <f t="shared" si="3"/>
        <v>1000000</v>
      </c>
      <c r="Z502" s="46" t="str">
        <f t="shared" si="4"/>
        <v>AC/018P-0350358</v>
      </c>
      <c r="AA502" s="50" t="str">
        <f>VLOOKUP(X502,TDTP!$AH$5:$AN$1422,7,0)</f>
        <v>01244113888</v>
      </c>
      <c r="AB502" s="40" t="str">
        <f t="shared" si="62"/>
        <v>BVNT da nhan duoc 1000000d tien phi bao hiem cua QK. Cam on QK da tin tuong va dong hanh cung BVNT trong suot thoi gian qua.</v>
      </c>
    </row>
    <row r="503" spans="1:28" ht="12.75" customHeight="1">
      <c r="A503" s="41">
        <v>495</v>
      </c>
      <c r="B503" s="42" t="s">
        <v>82</v>
      </c>
      <c r="C503" s="42" t="s">
        <v>98</v>
      </c>
      <c r="D503" s="42" t="s">
        <v>97</v>
      </c>
      <c r="E503" s="42" t="s">
        <v>2765</v>
      </c>
      <c r="F503" s="42" t="s">
        <v>2766</v>
      </c>
      <c r="G503" s="42" t="s">
        <v>82</v>
      </c>
      <c r="H503" s="42" t="s">
        <v>98</v>
      </c>
      <c r="I503" s="42" t="s">
        <v>97</v>
      </c>
      <c r="J503" s="42" t="s">
        <v>2765</v>
      </c>
      <c r="K503" s="42" t="s">
        <v>2766</v>
      </c>
      <c r="L503" s="42" t="s">
        <v>102</v>
      </c>
      <c r="M503" s="42" t="s">
        <v>2767</v>
      </c>
      <c r="N503" s="42" t="s">
        <v>2768</v>
      </c>
      <c r="O503" s="42" t="s">
        <v>2769</v>
      </c>
      <c r="P503" s="42" t="s">
        <v>2770</v>
      </c>
      <c r="Q503" s="43">
        <v>1000000</v>
      </c>
      <c r="R503" s="42" t="s">
        <v>1222</v>
      </c>
      <c r="S503" s="42" t="s">
        <v>1223</v>
      </c>
      <c r="T503" s="42" t="s">
        <v>163</v>
      </c>
      <c r="U503" s="42" t="s">
        <v>109</v>
      </c>
      <c r="V503" s="46" t="str">
        <f t="shared" si="63"/>
        <v>10</v>
      </c>
      <c r="W503" s="46" t="str">
        <f t="shared" si="1"/>
        <v>5</v>
      </c>
      <c r="X503" s="46" t="str">
        <f t="shared" si="2"/>
        <v>569474809105</v>
      </c>
      <c r="Y503" s="48">
        <f t="shared" si="3"/>
        <v>1000000</v>
      </c>
      <c r="Z503" s="46" t="str">
        <f t="shared" si="4"/>
        <v>AC/018P-0350359</v>
      </c>
      <c r="AA503" s="46"/>
      <c r="AB503" s="40"/>
    </row>
    <row r="504" spans="1:28" ht="12.75" customHeight="1">
      <c r="A504" s="41">
        <v>496</v>
      </c>
      <c r="B504" s="42" t="s">
        <v>82</v>
      </c>
      <c r="C504" s="42" t="s">
        <v>98</v>
      </c>
      <c r="D504" s="42" t="s">
        <v>97</v>
      </c>
      <c r="E504" s="42" t="s">
        <v>2771</v>
      </c>
      <c r="F504" s="42" t="s">
        <v>2772</v>
      </c>
      <c r="G504" s="42" t="s">
        <v>82</v>
      </c>
      <c r="H504" s="42" t="s">
        <v>98</v>
      </c>
      <c r="I504" s="42" t="s">
        <v>97</v>
      </c>
      <c r="J504" s="42" t="s">
        <v>2771</v>
      </c>
      <c r="K504" s="42" t="s">
        <v>2772</v>
      </c>
      <c r="L504" s="42" t="s">
        <v>102</v>
      </c>
      <c r="M504" s="42" t="s">
        <v>2773</v>
      </c>
      <c r="N504" s="42" t="s">
        <v>2774</v>
      </c>
      <c r="O504" s="42" t="s">
        <v>2775</v>
      </c>
      <c r="P504" s="42" t="s">
        <v>794</v>
      </c>
      <c r="Q504" s="43">
        <v>10075800</v>
      </c>
      <c r="R504" s="42" t="s">
        <v>801</v>
      </c>
      <c r="S504" s="42" t="s">
        <v>802</v>
      </c>
      <c r="T504" s="42" t="s">
        <v>245</v>
      </c>
      <c r="U504" s="42" t="s">
        <v>109</v>
      </c>
      <c r="V504" s="46" t="str">
        <f t="shared" si="63"/>
        <v>12</v>
      </c>
      <c r="W504" s="46" t="str">
        <f t="shared" si="1"/>
        <v>5</v>
      </c>
      <c r="X504" s="46" t="str">
        <f t="shared" si="2"/>
        <v>05701800023378125</v>
      </c>
      <c r="Y504" s="48">
        <f t="shared" si="3"/>
        <v>10075800</v>
      </c>
      <c r="Z504" s="46" t="str">
        <f t="shared" si="4"/>
        <v>AC/018P-0350382</v>
      </c>
      <c r="AA504" s="46"/>
      <c r="AB504" s="40"/>
    </row>
    <row r="505" spans="1:28" ht="12.75" customHeight="1">
      <c r="A505" s="41">
        <v>497</v>
      </c>
      <c r="B505" s="42" t="s">
        <v>82</v>
      </c>
      <c r="C505" s="42" t="s">
        <v>98</v>
      </c>
      <c r="D505" s="42" t="s">
        <v>97</v>
      </c>
      <c r="E505" s="42" t="s">
        <v>2771</v>
      </c>
      <c r="F505" s="42" t="s">
        <v>2772</v>
      </c>
      <c r="G505" s="42" t="s">
        <v>82</v>
      </c>
      <c r="H505" s="42" t="s">
        <v>98</v>
      </c>
      <c r="I505" s="42" t="s">
        <v>97</v>
      </c>
      <c r="J505" s="42" t="s">
        <v>2771</v>
      </c>
      <c r="K505" s="42" t="s">
        <v>2772</v>
      </c>
      <c r="L505" s="42" t="s">
        <v>102</v>
      </c>
      <c r="M505" s="42" t="s">
        <v>2776</v>
      </c>
      <c r="N505" s="42" t="s">
        <v>2777</v>
      </c>
      <c r="O505" s="42" t="s">
        <v>2778</v>
      </c>
      <c r="P505" s="42" t="s">
        <v>2779</v>
      </c>
      <c r="Q505" s="43">
        <v>10042100</v>
      </c>
      <c r="R505" s="42" t="s">
        <v>801</v>
      </c>
      <c r="S505" s="42" t="s">
        <v>802</v>
      </c>
      <c r="T505" s="42" t="s">
        <v>245</v>
      </c>
      <c r="U505" s="42" t="s">
        <v>109</v>
      </c>
      <c r="V505" s="46" t="str">
        <f t="shared" si="63"/>
        <v>12</v>
      </c>
      <c r="W505" s="46" t="str">
        <f t="shared" si="1"/>
        <v>5</v>
      </c>
      <c r="X505" s="46" t="str">
        <f t="shared" si="2"/>
        <v>05701800023408125</v>
      </c>
      <c r="Y505" s="48">
        <f t="shared" si="3"/>
        <v>10042100</v>
      </c>
      <c r="Z505" s="46" t="str">
        <f t="shared" si="4"/>
        <v>AC/018P-0350383</v>
      </c>
      <c r="AA505" s="50" t="str">
        <f>VLOOKUP(X505,TDTP!$AH$5:$AN$1422,7,0)</f>
        <v>0919900830</v>
      </c>
      <c r="AB505" s="40" t="str">
        <f>CONCATENATE("BVNT da nhan duoc ",Y505,"d tien phi bao hiem cua QK. Cam on QK da tin tuong va dong hanh cung BVNT trong suot thoi gian qua.")</f>
        <v>BVNT da nhan duoc 10042100d tien phi bao hiem cua QK. Cam on QK da tin tuong va dong hanh cung BVNT trong suot thoi gian qua.</v>
      </c>
    </row>
    <row r="506" spans="1:28" ht="12.75" customHeight="1">
      <c r="A506" s="41">
        <v>498</v>
      </c>
      <c r="B506" s="42" t="s">
        <v>82</v>
      </c>
      <c r="C506" s="42" t="s">
        <v>98</v>
      </c>
      <c r="D506" s="42" t="s">
        <v>97</v>
      </c>
      <c r="E506" s="42" t="s">
        <v>2771</v>
      </c>
      <c r="F506" s="42" t="s">
        <v>2772</v>
      </c>
      <c r="G506" s="42" t="s">
        <v>82</v>
      </c>
      <c r="H506" s="42" t="s">
        <v>98</v>
      </c>
      <c r="I506" s="42" t="s">
        <v>97</v>
      </c>
      <c r="J506" s="42" t="s">
        <v>2771</v>
      </c>
      <c r="K506" s="42" t="s">
        <v>2772</v>
      </c>
      <c r="L506" s="42" t="s">
        <v>102</v>
      </c>
      <c r="M506" s="42" t="s">
        <v>2780</v>
      </c>
      <c r="N506" s="42" t="s">
        <v>2781</v>
      </c>
      <c r="O506" s="42" t="s">
        <v>2782</v>
      </c>
      <c r="P506" s="42" t="s">
        <v>2783</v>
      </c>
      <c r="Q506" s="43">
        <v>10055200</v>
      </c>
      <c r="R506" s="42" t="s">
        <v>801</v>
      </c>
      <c r="S506" s="42" t="s">
        <v>802</v>
      </c>
      <c r="T506" s="42" t="s">
        <v>245</v>
      </c>
      <c r="U506" s="42" t="s">
        <v>109</v>
      </c>
      <c r="V506" s="46" t="str">
        <f t="shared" si="63"/>
        <v>12</v>
      </c>
      <c r="W506" s="46" t="str">
        <f t="shared" si="1"/>
        <v>5</v>
      </c>
      <c r="X506" s="46" t="str">
        <f t="shared" si="2"/>
        <v>05701800023415125</v>
      </c>
      <c r="Y506" s="48">
        <f t="shared" si="3"/>
        <v>10055200</v>
      </c>
      <c r="Z506" s="46" t="str">
        <f t="shared" si="4"/>
        <v>AC/018P-0350384</v>
      </c>
      <c r="AA506" s="46"/>
      <c r="AB506" s="40"/>
    </row>
    <row r="507" spans="1:28" ht="12.75" customHeight="1">
      <c r="A507" s="41">
        <v>499</v>
      </c>
      <c r="B507" s="42" t="s">
        <v>82</v>
      </c>
      <c r="C507" s="42" t="s">
        <v>98</v>
      </c>
      <c r="D507" s="42" t="s">
        <v>97</v>
      </c>
      <c r="E507" s="42" t="s">
        <v>2771</v>
      </c>
      <c r="F507" s="42" t="s">
        <v>2772</v>
      </c>
      <c r="G507" s="42" t="s">
        <v>82</v>
      </c>
      <c r="H507" s="42" t="s">
        <v>98</v>
      </c>
      <c r="I507" s="42" t="s">
        <v>97</v>
      </c>
      <c r="J507" s="42" t="s">
        <v>2771</v>
      </c>
      <c r="K507" s="42" t="s">
        <v>2772</v>
      </c>
      <c r="L507" s="42" t="s">
        <v>102</v>
      </c>
      <c r="M507" s="42" t="s">
        <v>2784</v>
      </c>
      <c r="N507" s="42" t="s">
        <v>2785</v>
      </c>
      <c r="O507" s="42" t="s">
        <v>2786</v>
      </c>
      <c r="P507" s="42" t="s">
        <v>2787</v>
      </c>
      <c r="Q507" s="43">
        <v>9999200</v>
      </c>
      <c r="R507" s="42" t="s">
        <v>245</v>
      </c>
      <c r="S507" s="42" t="s">
        <v>2017</v>
      </c>
      <c r="T507" s="42" t="s">
        <v>245</v>
      </c>
      <c r="U507" s="42" t="s">
        <v>109</v>
      </c>
      <c r="V507" s="46" t="str">
        <f t="shared" si="63"/>
        <v>20</v>
      </c>
      <c r="W507" s="46" t="str">
        <f t="shared" si="1"/>
        <v>5</v>
      </c>
      <c r="X507" s="46" t="str">
        <f t="shared" si="2"/>
        <v>05701800023514205</v>
      </c>
      <c r="Y507" s="48">
        <f t="shared" si="3"/>
        <v>9999200</v>
      </c>
      <c r="Z507" s="46" t="str">
        <f t="shared" si="4"/>
        <v>AC/018P-0350386</v>
      </c>
      <c r="AA507" s="46"/>
      <c r="AB507" s="40"/>
    </row>
    <row r="508" spans="1:28" ht="12.75" customHeight="1">
      <c r="A508" s="41">
        <v>500</v>
      </c>
      <c r="B508" s="42" t="s">
        <v>82</v>
      </c>
      <c r="C508" s="42" t="s">
        <v>98</v>
      </c>
      <c r="D508" s="42" t="s">
        <v>97</v>
      </c>
      <c r="E508" s="42" t="s">
        <v>2771</v>
      </c>
      <c r="F508" s="42" t="s">
        <v>2772</v>
      </c>
      <c r="G508" s="42" t="s">
        <v>82</v>
      </c>
      <c r="H508" s="42" t="s">
        <v>98</v>
      </c>
      <c r="I508" s="42" t="s">
        <v>97</v>
      </c>
      <c r="J508" s="42" t="s">
        <v>2771</v>
      </c>
      <c r="K508" s="42" t="s">
        <v>2772</v>
      </c>
      <c r="L508" s="42" t="s">
        <v>102</v>
      </c>
      <c r="M508" s="42" t="s">
        <v>2788</v>
      </c>
      <c r="N508" s="42" t="s">
        <v>2789</v>
      </c>
      <c r="O508" s="42" t="s">
        <v>2790</v>
      </c>
      <c r="P508" s="42" t="s">
        <v>2791</v>
      </c>
      <c r="Q508" s="43">
        <v>12209700</v>
      </c>
      <c r="R508" s="42" t="s">
        <v>245</v>
      </c>
      <c r="S508" s="42" t="s">
        <v>2017</v>
      </c>
      <c r="T508" s="42" t="s">
        <v>163</v>
      </c>
      <c r="U508" s="42" t="s">
        <v>109</v>
      </c>
      <c r="V508" s="46" t="str">
        <f t="shared" si="63"/>
        <v>20</v>
      </c>
      <c r="W508" s="46" t="str">
        <f t="shared" si="1"/>
        <v>5</v>
      </c>
      <c r="X508" s="46" t="str">
        <f t="shared" si="2"/>
        <v>05701800023521205</v>
      </c>
      <c r="Y508" s="48">
        <f t="shared" si="3"/>
        <v>12209700</v>
      </c>
      <c r="Z508" s="46" t="str">
        <f t="shared" si="4"/>
        <v>AC/018P-0350387</v>
      </c>
      <c r="AA508" s="46"/>
      <c r="AB508" s="40"/>
    </row>
    <row r="509" spans="1:28" ht="12.75" customHeight="1">
      <c r="A509" s="41">
        <v>501</v>
      </c>
      <c r="B509" s="42" t="s">
        <v>82</v>
      </c>
      <c r="C509" s="42" t="s">
        <v>98</v>
      </c>
      <c r="D509" s="42" t="s">
        <v>97</v>
      </c>
      <c r="E509" s="42" t="s">
        <v>2771</v>
      </c>
      <c r="F509" s="42" t="s">
        <v>2772</v>
      </c>
      <c r="G509" s="42" t="s">
        <v>82</v>
      </c>
      <c r="H509" s="42" t="s">
        <v>98</v>
      </c>
      <c r="I509" s="42" t="s">
        <v>97</v>
      </c>
      <c r="J509" s="42" t="s">
        <v>2771</v>
      </c>
      <c r="K509" s="42" t="s">
        <v>2772</v>
      </c>
      <c r="L509" s="42" t="s">
        <v>102</v>
      </c>
      <c r="M509" s="42" t="s">
        <v>2792</v>
      </c>
      <c r="N509" s="42" t="s">
        <v>2793</v>
      </c>
      <c r="O509" s="42" t="s">
        <v>2794</v>
      </c>
      <c r="P509" s="42" t="s">
        <v>2795</v>
      </c>
      <c r="Q509" s="43">
        <v>3000000</v>
      </c>
      <c r="R509" s="42" t="s">
        <v>704</v>
      </c>
      <c r="S509" s="42" t="s">
        <v>1546</v>
      </c>
      <c r="T509" s="42" t="s">
        <v>433</v>
      </c>
      <c r="U509" s="42" t="s">
        <v>109</v>
      </c>
      <c r="V509" s="46" t="str">
        <f t="shared" si="63"/>
        <v>21</v>
      </c>
      <c r="W509" s="46" t="str">
        <f t="shared" si="1"/>
        <v>5</v>
      </c>
      <c r="X509" s="46" t="str">
        <f t="shared" si="2"/>
        <v>568583671215</v>
      </c>
      <c r="Y509" s="48">
        <f t="shared" si="3"/>
        <v>3000000</v>
      </c>
      <c r="Z509" s="46" t="str">
        <f t="shared" si="4"/>
        <v>AC/018P-0350389</v>
      </c>
      <c r="AA509" s="46"/>
      <c r="AB509" s="40"/>
    </row>
    <row r="510" spans="1:28" ht="12.75" customHeight="1">
      <c r="A510" s="41">
        <v>502</v>
      </c>
      <c r="B510" s="42" t="s">
        <v>82</v>
      </c>
      <c r="C510" s="42" t="s">
        <v>98</v>
      </c>
      <c r="D510" s="42" t="s">
        <v>97</v>
      </c>
      <c r="E510" s="42" t="s">
        <v>2771</v>
      </c>
      <c r="F510" s="42" t="s">
        <v>2772</v>
      </c>
      <c r="G510" s="42" t="s">
        <v>82</v>
      </c>
      <c r="H510" s="42" t="s">
        <v>98</v>
      </c>
      <c r="I510" s="42" t="s">
        <v>97</v>
      </c>
      <c r="J510" s="42" t="s">
        <v>2771</v>
      </c>
      <c r="K510" s="42" t="s">
        <v>2772</v>
      </c>
      <c r="L510" s="42" t="s">
        <v>102</v>
      </c>
      <c r="M510" s="42" t="s">
        <v>2797</v>
      </c>
      <c r="N510" s="42" t="s">
        <v>2798</v>
      </c>
      <c r="O510" s="42" t="s">
        <v>2799</v>
      </c>
      <c r="P510" s="42" t="s">
        <v>2800</v>
      </c>
      <c r="Q510" s="43">
        <v>3062964</v>
      </c>
      <c r="R510" s="42" t="s">
        <v>471</v>
      </c>
      <c r="S510" s="42" t="s">
        <v>815</v>
      </c>
      <c r="T510" s="42" t="s">
        <v>433</v>
      </c>
      <c r="U510" s="42" t="s">
        <v>109</v>
      </c>
      <c r="V510" s="46" t="str">
        <f t="shared" si="63"/>
        <v>25</v>
      </c>
      <c r="W510" s="46" t="str">
        <f t="shared" si="1"/>
        <v>5</v>
      </c>
      <c r="X510" s="46" t="str">
        <f t="shared" si="2"/>
        <v>568584548255</v>
      </c>
      <c r="Y510" s="48">
        <f t="shared" si="3"/>
        <v>3062964</v>
      </c>
      <c r="Z510" s="46" t="str">
        <f t="shared" si="4"/>
        <v>AC/018P-0350390</v>
      </c>
      <c r="AA510" s="50" t="str">
        <f>VLOOKUP(X510,TDTP!$AH$5:$AN$1422,7,0)</f>
        <v>0936583681</v>
      </c>
      <c r="AB510" s="40" t="str">
        <f t="shared" ref="AB510:AB511" si="64">CONCATENATE("BVNT da nhan duoc ",Y510,"d tien phi bao hiem cua QK. Cam on QK da tin tuong va dong hanh cung BVNT trong suot thoi gian qua.")</f>
        <v>BVNT da nhan duoc 3062964d tien phi bao hiem cua QK. Cam on QK da tin tuong va dong hanh cung BVNT trong suot thoi gian qua.</v>
      </c>
    </row>
    <row r="511" spans="1:28" ht="12.75" customHeight="1">
      <c r="A511" s="41">
        <v>503</v>
      </c>
      <c r="B511" s="42" t="s">
        <v>82</v>
      </c>
      <c r="C511" s="42" t="s">
        <v>98</v>
      </c>
      <c r="D511" s="42" t="s">
        <v>97</v>
      </c>
      <c r="E511" s="42" t="s">
        <v>2801</v>
      </c>
      <c r="F511" s="42" t="s">
        <v>2802</v>
      </c>
      <c r="G511" s="42" t="s">
        <v>82</v>
      </c>
      <c r="H511" s="42" t="s">
        <v>98</v>
      </c>
      <c r="I511" s="42" t="s">
        <v>97</v>
      </c>
      <c r="J511" s="42" t="s">
        <v>2801</v>
      </c>
      <c r="K511" s="42" t="s">
        <v>2802</v>
      </c>
      <c r="L511" s="42" t="s">
        <v>102</v>
      </c>
      <c r="M511" s="42" t="s">
        <v>2803</v>
      </c>
      <c r="N511" s="42" t="s">
        <v>2804</v>
      </c>
      <c r="O511" s="42" t="s">
        <v>2805</v>
      </c>
      <c r="P511" s="42" t="s">
        <v>2806</v>
      </c>
      <c r="Q511" s="43">
        <v>10011320</v>
      </c>
      <c r="R511" s="42" t="s">
        <v>359</v>
      </c>
      <c r="S511" s="42" t="s">
        <v>1993</v>
      </c>
      <c r="T511" s="42" t="s">
        <v>433</v>
      </c>
      <c r="U511" s="42" t="s">
        <v>109</v>
      </c>
      <c r="V511" s="46" t="str">
        <f t="shared" si="63"/>
        <v>17</v>
      </c>
      <c r="W511" s="46" t="str">
        <f t="shared" si="1"/>
        <v>5</v>
      </c>
      <c r="X511" s="46" t="str">
        <f t="shared" si="2"/>
        <v>569239530175</v>
      </c>
      <c r="Y511" s="48">
        <f t="shared" si="3"/>
        <v>10011320</v>
      </c>
      <c r="Z511" s="46" t="str">
        <f t="shared" si="4"/>
        <v>AC/018P-0350391</v>
      </c>
      <c r="AA511" s="50" t="str">
        <f>VLOOKUP(X511,TDTP!$AH$5:$AN$1422,7,0)</f>
        <v>0989563573</v>
      </c>
      <c r="AB511" s="40" t="str">
        <f t="shared" si="64"/>
        <v>BVNT da nhan duoc 10011320d tien phi bao hiem cua QK. Cam on QK da tin tuong va dong hanh cung BVNT trong suot thoi gian qua.</v>
      </c>
    </row>
    <row r="512" spans="1:28" ht="12.75" customHeight="1">
      <c r="A512" s="41">
        <v>504</v>
      </c>
      <c r="B512" s="42" t="s">
        <v>82</v>
      </c>
      <c r="C512" s="42" t="s">
        <v>98</v>
      </c>
      <c r="D512" s="42" t="s">
        <v>97</v>
      </c>
      <c r="E512" s="42" t="s">
        <v>2801</v>
      </c>
      <c r="F512" s="42" t="s">
        <v>2802</v>
      </c>
      <c r="G512" s="42" t="s">
        <v>82</v>
      </c>
      <c r="H512" s="42" t="s">
        <v>98</v>
      </c>
      <c r="I512" s="42" t="s">
        <v>97</v>
      </c>
      <c r="J512" s="42" t="s">
        <v>2801</v>
      </c>
      <c r="K512" s="42" t="s">
        <v>2802</v>
      </c>
      <c r="L512" s="42" t="s">
        <v>102</v>
      </c>
      <c r="M512" s="42" t="s">
        <v>2809</v>
      </c>
      <c r="N512" s="42" t="s">
        <v>2810</v>
      </c>
      <c r="O512" s="42" t="s">
        <v>2811</v>
      </c>
      <c r="P512" s="42" t="s">
        <v>2801</v>
      </c>
      <c r="Q512" s="43">
        <v>1000000</v>
      </c>
      <c r="R512" s="42" t="s">
        <v>574</v>
      </c>
      <c r="S512" s="42" t="s">
        <v>735</v>
      </c>
      <c r="T512" s="42" t="s">
        <v>502</v>
      </c>
      <c r="U512" s="42" t="s">
        <v>109</v>
      </c>
      <c r="V512" s="46" t="str">
        <f t="shared" si="63"/>
        <v>18</v>
      </c>
      <c r="W512" s="46" t="str">
        <f t="shared" si="1"/>
        <v>5</v>
      </c>
      <c r="X512" s="46" t="str">
        <f t="shared" si="2"/>
        <v>569159445185</v>
      </c>
      <c r="Y512" s="48">
        <f t="shared" si="3"/>
        <v>1000000</v>
      </c>
      <c r="Z512" s="46" t="str">
        <f t="shared" si="4"/>
        <v>AC/018P-0350392</v>
      </c>
      <c r="AA512" s="46"/>
      <c r="AB512" s="40"/>
    </row>
    <row r="513" spans="1:28" ht="12.75" customHeight="1">
      <c r="A513" s="41">
        <v>505</v>
      </c>
      <c r="B513" s="42" t="s">
        <v>82</v>
      </c>
      <c r="C513" s="42" t="s">
        <v>98</v>
      </c>
      <c r="D513" s="42" t="s">
        <v>97</v>
      </c>
      <c r="E513" s="42" t="s">
        <v>2812</v>
      </c>
      <c r="F513" s="42" t="s">
        <v>2813</v>
      </c>
      <c r="G513" s="42" t="s">
        <v>82</v>
      </c>
      <c r="H513" s="42" t="s">
        <v>98</v>
      </c>
      <c r="I513" s="42" t="s">
        <v>97</v>
      </c>
      <c r="J513" s="42" t="s">
        <v>2812</v>
      </c>
      <c r="K513" s="42" t="s">
        <v>2813</v>
      </c>
      <c r="L513" s="42" t="s">
        <v>102</v>
      </c>
      <c r="M513" s="42" t="s">
        <v>2814</v>
      </c>
      <c r="N513" s="42" t="s">
        <v>2815</v>
      </c>
      <c r="O513" s="42" t="s">
        <v>2816</v>
      </c>
      <c r="P513" s="42" t="s">
        <v>2817</v>
      </c>
      <c r="Q513" s="43">
        <v>3000000</v>
      </c>
      <c r="R513" s="42" t="s">
        <v>136</v>
      </c>
      <c r="S513" s="42" t="s">
        <v>2818</v>
      </c>
      <c r="T513" s="42" t="s">
        <v>245</v>
      </c>
      <c r="U513" s="42" t="s">
        <v>109</v>
      </c>
      <c r="V513" s="46" t="str">
        <f t="shared" ref="V513:V515" si="65">RIGHT(LEFT(R513,2),1)</f>
        <v>2</v>
      </c>
      <c r="W513" s="46" t="str">
        <f t="shared" si="1"/>
        <v>5</v>
      </c>
      <c r="X513" s="46" t="str">
        <f t="shared" si="2"/>
        <v>56890055725</v>
      </c>
      <c r="Y513" s="48">
        <f t="shared" si="3"/>
        <v>3000000</v>
      </c>
      <c r="Z513" s="46" t="str">
        <f t="shared" si="4"/>
        <v>AC/018P-0350393</v>
      </c>
      <c r="AA513" s="50" t="str">
        <f>VLOOKUP(X513,TDTP!$AH$5:$AN$1422,7,0)</f>
        <v>01657384636</v>
      </c>
      <c r="AB513" s="40" t="str">
        <f>CONCATENATE("BVNT da nhan duoc ",Y513,"d tien phi bao hiem cua QK. Cam on QK da tin tuong va dong hanh cung BVNT trong suot thoi gian qua.")</f>
        <v>BVNT da nhan duoc 3000000d tien phi bao hiem cua QK. Cam on QK da tin tuong va dong hanh cung BVNT trong suot thoi gian qua.</v>
      </c>
    </row>
    <row r="514" spans="1:28" ht="12.75" customHeight="1">
      <c r="A514" s="41">
        <v>506</v>
      </c>
      <c r="B514" s="42" t="s">
        <v>82</v>
      </c>
      <c r="C514" s="42" t="s">
        <v>98</v>
      </c>
      <c r="D514" s="42" t="s">
        <v>97</v>
      </c>
      <c r="E514" s="42" t="s">
        <v>2812</v>
      </c>
      <c r="F514" s="42" t="s">
        <v>2813</v>
      </c>
      <c r="G514" s="42" t="s">
        <v>82</v>
      </c>
      <c r="H514" s="42" t="s">
        <v>98</v>
      </c>
      <c r="I514" s="42" t="s">
        <v>97</v>
      </c>
      <c r="J514" s="42" t="s">
        <v>2812</v>
      </c>
      <c r="K514" s="42" t="s">
        <v>2813</v>
      </c>
      <c r="L514" s="42" t="s">
        <v>102</v>
      </c>
      <c r="M514" s="42" t="s">
        <v>2820</v>
      </c>
      <c r="N514" s="42" t="s">
        <v>2821</v>
      </c>
      <c r="O514" s="42" t="s">
        <v>2822</v>
      </c>
      <c r="P514" s="42" t="s">
        <v>2823</v>
      </c>
      <c r="Q514" s="43">
        <v>4019992</v>
      </c>
      <c r="R514" s="42" t="s">
        <v>136</v>
      </c>
      <c r="S514" s="42" t="s">
        <v>2489</v>
      </c>
      <c r="T514" s="42" t="s">
        <v>704</v>
      </c>
      <c r="U514" s="42" t="s">
        <v>109</v>
      </c>
      <c r="V514" s="46" t="str">
        <f t="shared" si="65"/>
        <v>2</v>
      </c>
      <c r="W514" s="46" t="str">
        <f t="shared" si="1"/>
        <v>5</v>
      </c>
      <c r="X514" s="46" t="str">
        <f t="shared" si="2"/>
        <v>56923356225</v>
      </c>
      <c r="Y514" s="48">
        <f t="shared" si="3"/>
        <v>4019992</v>
      </c>
      <c r="Z514" s="46" t="str">
        <f t="shared" si="4"/>
        <v>AC/018P-0350394</v>
      </c>
      <c r="AA514" s="46"/>
      <c r="AB514" s="40"/>
    </row>
    <row r="515" spans="1:28" ht="12.75" customHeight="1">
      <c r="A515" s="41">
        <v>507</v>
      </c>
      <c r="B515" s="42" t="s">
        <v>82</v>
      </c>
      <c r="C515" s="42" t="s">
        <v>98</v>
      </c>
      <c r="D515" s="42" t="s">
        <v>97</v>
      </c>
      <c r="E515" s="42" t="s">
        <v>2812</v>
      </c>
      <c r="F515" s="42" t="s">
        <v>2813</v>
      </c>
      <c r="G515" s="42" t="s">
        <v>82</v>
      </c>
      <c r="H515" s="42" t="s">
        <v>98</v>
      </c>
      <c r="I515" s="42" t="s">
        <v>97</v>
      </c>
      <c r="J515" s="42" t="s">
        <v>2812</v>
      </c>
      <c r="K515" s="42" t="s">
        <v>2813</v>
      </c>
      <c r="L515" s="42" t="s">
        <v>102</v>
      </c>
      <c r="M515" s="42" t="s">
        <v>2824</v>
      </c>
      <c r="N515" s="42" t="s">
        <v>2825</v>
      </c>
      <c r="O515" s="42" t="s">
        <v>2826</v>
      </c>
      <c r="P515" s="42" t="s">
        <v>2827</v>
      </c>
      <c r="Q515" s="43">
        <v>9999244</v>
      </c>
      <c r="R515" s="42" t="s">
        <v>208</v>
      </c>
      <c r="S515" s="42" t="s">
        <v>2828</v>
      </c>
      <c r="T515" s="42" t="s">
        <v>135</v>
      </c>
      <c r="U515" s="42" t="s">
        <v>109</v>
      </c>
      <c r="V515" s="46" t="str">
        <f t="shared" si="65"/>
        <v>3</v>
      </c>
      <c r="W515" s="46" t="str">
        <f t="shared" si="1"/>
        <v>5</v>
      </c>
      <c r="X515" s="46" t="str">
        <f t="shared" si="2"/>
        <v>56902059435</v>
      </c>
      <c r="Y515" s="48">
        <f t="shared" si="3"/>
        <v>9999244</v>
      </c>
      <c r="Z515" s="46" t="str">
        <f t="shared" si="4"/>
        <v>AC/018P-0350395</v>
      </c>
      <c r="AA515" s="50" t="str">
        <f>VLOOKUP(X515,TDTP!$AH$5:$AN$1422,7,0)</f>
        <v>075108476</v>
      </c>
      <c r="AB515" s="40" t="str">
        <f>CONCATENATE("BVNT da nhan duoc ",Y515,"d tien phi bao hiem cua QK. Cam on QK da tin tuong va dong hanh cung BVNT trong suot thoi gian qua.")</f>
        <v>BVNT da nhan duoc 9999244d tien phi bao hiem cua QK. Cam on QK da tin tuong va dong hanh cung BVNT trong suot thoi gian qua.</v>
      </c>
    </row>
    <row r="516" spans="1:28" ht="12.75" customHeight="1">
      <c r="A516" s="41">
        <v>508</v>
      </c>
      <c r="B516" s="42" t="s">
        <v>82</v>
      </c>
      <c r="C516" s="42" t="s">
        <v>98</v>
      </c>
      <c r="D516" s="42" t="s">
        <v>97</v>
      </c>
      <c r="E516" s="42" t="s">
        <v>2812</v>
      </c>
      <c r="F516" s="42" t="s">
        <v>2813</v>
      </c>
      <c r="G516" s="42" t="s">
        <v>82</v>
      </c>
      <c r="H516" s="42" t="s">
        <v>98</v>
      </c>
      <c r="I516" s="42" t="s">
        <v>97</v>
      </c>
      <c r="J516" s="42" t="s">
        <v>2812</v>
      </c>
      <c r="K516" s="42" t="s">
        <v>2813</v>
      </c>
      <c r="L516" s="42" t="s">
        <v>102</v>
      </c>
      <c r="M516" s="42" t="s">
        <v>2833</v>
      </c>
      <c r="N516" s="42" t="s">
        <v>2834</v>
      </c>
      <c r="O516" s="42" t="s">
        <v>2835</v>
      </c>
      <c r="P516" s="42" t="s">
        <v>2289</v>
      </c>
      <c r="Q516" s="43">
        <v>3178800</v>
      </c>
      <c r="R516" s="42" t="s">
        <v>1222</v>
      </c>
      <c r="S516" s="42" t="s">
        <v>1227</v>
      </c>
      <c r="T516" s="42" t="s">
        <v>284</v>
      </c>
      <c r="U516" s="42" t="s">
        <v>109</v>
      </c>
      <c r="V516" s="46" t="str">
        <f t="shared" ref="V516:V522" si="66">RIGHT(LEFT(R516,2),2)</f>
        <v>10</v>
      </c>
      <c r="W516" s="46" t="str">
        <f t="shared" si="1"/>
        <v>5</v>
      </c>
      <c r="X516" s="46" t="str">
        <f t="shared" si="2"/>
        <v>05701800030147105</v>
      </c>
      <c r="Y516" s="48">
        <f t="shared" si="3"/>
        <v>3178800</v>
      </c>
      <c r="Z516" s="46" t="str">
        <f t="shared" si="4"/>
        <v>AC/018P-0350396</v>
      </c>
      <c r="AA516" s="46"/>
      <c r="AB516" s="40"/>
    </row>
    <row r="517" spans="1:28" ht="12.75" customHeight="1">
      <c r="A517" s="41">
        <v>509</v>
      </c>
      <c r="B517" s="42" t="s">
        <v>82</v>
      </c>
      <c r="C517" s="42" t="s">
        <v>98</v>
      </c>
      <c r="D517" s="42" t="s">
        <v>97</v>
      </c>
      <c r="E517" s="42" t="s">
        <v>2812</v>
      </c>
      <c r="F517" s="42" t="s">
        <v>2813</v>
      </c>
      <c r="G517" s="42" t="s">
        <v>82</v>
      </c>
      <c r="H517" s="42" t="s">
        <v>98</v>
      </c>
      <c r="I517" s="42" t="s">
        <v>97</v>
      </c>
      <c r="J517" s="42" t="s">
        <v>2812</v>
      </c>
      <c r="K517" s="42" t="s">
        <v>2813</v>
      </c>
      <c r="L517" s="42" t="s">
        <v>102</v>
      </c>
      <c r="M517" s="42" t="s">
        <v>2836</v>
      </c>
      <c r="N517" s="42" t="s">
        <v>2837</v>
      </c>
      <c r="O517" s="42" t="s">
        <v>2838</v>
      </c>
      <c r="P517" s="42" t="s">
        <v>2839</v>
      </c>
      <c r="Q517" s="43">
        <v>6026200</v>
      </c>
      <c r="R517" s="42" t="s">
        <v>1222</v>
      </c>
      <c r="S517" s="42" t="s">
        <v>2460</v>
      </c>
      <c r="T517" s="42" t="s">
        <v>284</v>
      </c>
      <c r="U517" s="42" t="s">
        <v>109</v>
      </c>
      <c r="V517" s="46" t="str">
        <f t="shared" si="66"/>
        <v>10</v>
      </c>
      <c r="W517" s="46" t="str">
        <f t="shared" si="1"/>
        <v>5</v>
      </c>
      <c r="X517" s="46" t="str">
        <f t="shared" si="2"/>
        <v>05701800030185105</v>
      </c>
      <c r="Y517" s="48">
        <f t="shared" si="3"/>
        <v>6026200</v>
      </c>
      <c r="Z517" s="46" t="str">
        <f t="shared" si="4"/>
        <v>AC/018P-0350397</v>
      </c>
      <c r="AA517" s="46"/>
      <c r="AB517" s="40"/>
    </row>
    <row r="518" spans="1:28" ht="12.75" customHeight="1">
      <c r="A518" s="41">
        <v>510</v>
      </c>
      <c r="B518" s="42" t="s">
        <v>82</v>
      </c>
      <c r="C518" s="42" t="s">
        <v>98</v>
      </c>
      <c r="D518" s="42" t="s">
        <v>97</v>
      </c>
      <c r="E518" s="42" t="s">
        <v>2812</v>
      </c>
      <c r="F518" s="42" t="s">
        <v>2813</v>
      </c>
      <c r="G518" s="42" t="s">
        <v>82</v>
      </c>
      <c r="H518" s="42" t="s">
        <v>98</v>
      </c>
      <c r="I518" s="42" t="s">
        <v>97</v>
      </c>
      <c r="J518" s="42" t="s">
        <v>2812</v>
      </c>
      <c r="K518" s="42" t="s">
        <v>2813</v>
      </c>
      <c r="L518" s="42" t="s">
        <v>102</v>
      </c>
      <c r="M518" s="42" t="s">
        <v>2842</v>
      </c>
      <c r="N518" s="42" t="s">
        <v>2843</v>
      </c>
      <c r="O518" s="42" t="s">
        <v>2844</v>
      </c>
      <c r="P518" s="42" t="s">
        <v>2839</v>
      </c>
      <c r="Q518" s="43">
        <v>12058864</v>
      </c>
      <c r="R518" s="42" t="s">
        <v>1222</v>
      </c>
      <c r="S518" s="42" t="s">
        <v>2460</v>
      </c>
      <c r="T518" s="42" t="s">
        <v>433</v>
      </c>
      <c r="U518" s="42" t="s">
        <v>109</v>
      </c>
      <c r="V518" s="46" t="str">
        <f t="shared" si="66"/>
        <v>10</v>
      </c>
      <c r="W518" s="46" t="str">
        <f t="shared" si="1"/>
        <v>5</v>
      </c>
      <c r="X518" s="46" t="str">
        <f t="shared" si="2"/>
        <v>568787211105</v>
      </c>
      <c r="Y518" s="48">
        <f t="shared" si="3"/>
        <v>12058864</v>
      </c>
      <c r="Z518" s="46" t="str">
        <f t="shared" si="4"/>
        <v>AC/018P-0350398</v>
      </c>
      <c r="AA518" s="50" t="str">
        <f>VLOOKUP(X518,TDTP!$AH$5:$AN$1422,7,0)</f>
        <v>0975013989</v>
      </c>
      <c r="AB518" s="40" t="str">
        <f>CONCATENATE("BVNT da nhan duoc ",Y518,"d tien phi bao hiem cua QK. Cam on QK da tin tuong va dong hanh cung BVNT trong suot thoi gian qua.")</f>
        <v>BVNT da nhan duoc 12058864d tien phi bao hiem cua QK. Cam on QK da tin tuong va dong hanh cung BVNT trong suot thoi gian qua.</v>
      </c>
    </row>
    <row r="519" spans="1:28" ht="12.75" customHeight="1">
      <c r="A519" s="41">
        <v>511</v>
      </c>
      <c r="B519" s="42" t="s">
        <v>82</v>
      </c>
      <c r="C519" s="42" t="s">
        <v>98</v>
      </c>
      <c r="D519" s="42" t="s">
        <v>97</v>
      </c>
      <c r="E519" s="42" t="s">
        <v>2812</v>
      </c>
      <c r="F519" s="42" t="s">
        <v>2813</v>
      </c>
      <c r="G519" s="42" t="s">
        <v>82</v>
      </c>
      <c r="H519" s="42" t="s">
        <v>98</v>
      </c>
      <c r="I519" s="42" t="s">
        <v>97</v>
      </c>
      <c r="J519" s="42" t="s">
        <v>2812</v>
      </c>
      <c r="K519" s="42" t="s">
        <v>2813</v>
      </c>
      <c r="L519" s="42" t="s">
        <v>102</v>
      </c>
      <c r="M519" s="42" t="s">
        <v>2845</v>
      </c>
      <c r="N519" s="42" t="s">
        <v>2846</v>
      </c>
      <c r="O519" s="42" t="s">
        <v>2847</v>
      </c>
      <c r="P519" s="42" t="s">
        <v>2848</v>
      </c>
      <c r="Q519" s="43">
        <v>3002970</v>
      </c>
      <c r="R519" s="42" t="s">
        <v>163</v>
      </c>
      <c r="S519" s="42" t="s">
        <v>2099</v>
      </c>
      <c r="T519" s="42" t="s">
        <v>153</v>
      </c>
      <c r="U519" s="42" t="s">
        <v>109</v>
      </c>
      <c r="V519" s="46" t="str">
        <f t="shared" si="66"/>
        <v>14</v>
      </c>
      <c r="W519" s="46" t="str">
        <f t="shared" si="1"/>
        <v>5</v>
      </c>
      <c r="X519" s="46" t="str">
        <f t="shared" si="2"/>
        <v>569237823145</v>
      </c>
      <c r="Y519" s="48">
        <f t="shared" si="3"/>
        <v>3002970</v>
      </c>
      <c r="Z519" s="46" t="str">
        <f t="shared" si="4"/>
        <v>AC/018P-0350399</v>
      </c>
      <c r="AA519" s="46"/>
      <c r="AB519" s="40"/>
    </row>
    <row r="520" spans="1:28" ht="12.75" customHeight="1">
      <c r="A520" s="41">
        <v>512</v>
      </c>
      <c r="B520" s="42" t="s">
        <v>82</v>
      </c>
      <c r="C520" s="42" t="s">
        <v>98</v>
      </c>
      <c r="D520" s="42" t="s">
        <v>97</v>
      </c>
      <c r="E520" s="42" t="s">
        <v>2812</v>
      </c>
      <c r="F520" s="42" t="s">
        <v>2813</v>
      </c>
      <c r="G520" s="42" t="s">
        <v>82</v>
      </c>
      <c r="H520" s="42" t="s">
        <v>98</v>
      </c>
      <c r="I520" s="42" t="s">
        <v>97</v>
      </c>
      <c r="J520" s="42" t="s">
        <v>2812</v>
      </c>
      <c r="K520" s="42" t="s">
        <v>2813</v>
      </c>
      <c r="L520" s="42" t="s">
        <v>102</v>
      </c>
      <c r="M520" s="42" t="s">
        <v>2851</v>
      </c>
      <c r="N520" s="42" t="s">
        <v>2852</v>
      </c>
      <c r="O520" s="42" t="s">
        <v>2853</v>
      </c>
      <c r="P520" s="42" t="s">
        <v>2854</v>
      </c>
      <c r="Q520" s="43">
        <v>6000000</v>
      </c>
      <c r="R520" s="42" t="s">
        <v>366</v>
      </c>
      <c r="S520" s="42" t="s">
        <v>1449</v>
      </c>
      <c r="T520" s="42" t="s">
        <v>433</v>
      </c>
      <c r="U520" s="42" t="s">
        <v>109</v>
      </c>
      <c r="V520" s="46" t="str">
        <f t="shared" si="66"/>
        <v>19</v>
      </c>
      <c r="W520" s="46" t="str">
        <f t="shared" si="1"/>
        <v>5</v>
      </c>
      <c r="X520" s="46" t="str">
        <f t="shared" si="2"/>
        <v>568791522195</v>
      </c>
      <c r="Y520" s="48">
        <f t="shared" si="3"/>
        <v>6000000</v>
      </c>
      <c r="Z520" s="46" t="str">
        <f t="shared" si="4"/>
        <v>AC/018P-0350400</v>
      </c>
      <c r="AA520" s="46"/>
      <c r="AB520" s="40"/>
    </row>
    <row r="521" spans="1:28" ht="12.75" customHeight="1">
      <c r="A521" s="41">
        <v>513</v>
      </c>
      <c r="B521" s="42" t="s">
        <v>82</v>
      </c>
      <c r="C521" s="42" t="s">
        <v>98</v>
      </c>
      <c r="D521" s="42" t="s">
        <v>97</v>
      </c>
      <c r="E521" s="42" t="s">
        <v>2812</v>
      </c>
      <c r="F521" s="42" t="s">
        <v>2813</v>
      </c>
      <c r="G521" s="42" t="s">
        <v>82</v>
      </c>
      <c r="H521" s="42" t="s">
        <v>98</v>
      </c>
      <c r="I521" s="42" t="s">
        <v>97</v>
      </c>
      <c r="J521" s="42" t="s">
        <v>2812</v>
      </c>
      <c r="K521" s="42" t="s">
        <v>2813</v>
      </c>
      <c r="L521" s="42" t="s">
        <v>102</v>
      </c>
      <c r="M521" s="42" t="s">
        <v>2855</v>
      </c>
      <c r="N521" s="42" t="s">
        <v>2856</v>
      </c>
      <c r="O521" s="42" t="s">
        <v>2857</v>
      </c>
      <c r="P521" s="42" t="s">
        <v>308</v>
      </c>
      <c r="Q521" s="43">
        <v>7534000</v>
      </c>
      <c r="R521" s="42" t="s">
        <v>135</v>
      </c>
      <c r="S521" s="42" t="s">
        <v>942</v>
      </c>
      <c r="T521" s="42" t="s">
        <v>135</v>
      </c>
      <c r="U521" s="42" t="s">
        <v>109</v>
      </c>
      <c r="V521" s="46" t="str">
        <f t="shared" si="66"/>
        <v>22</v>
      </c>
      <c r="W521" s="46" t="str">
        <f t="shared" si="1"/>
        <v>5</v>
      </c>
      <c r="X521" s="46" t="str">
        <f t="shared" si="2"/>
        <v>569034291225</v>
      </c>
      <c r="Y521" s="48">
        <f t="shared" si="3"/>
        <v>7534000</v>
      </c>
      <c r="Z521" s="46" t="str">
        <f t="shared" si="4"/>
        <v>AC/018P-0350401</v>
      </c>
      <c r="AA521" s="50" t="str">
        <f>VLOOKUP(X521,TDTP!$AH$5:$AN$1422,7,0)</f>
        <v>01296789666</v>
      </c>
      <c r="AB521" s="40" t="str">
        <f>CONCATENATE("BVNT da nhan duoc ",Y521,"d tien phi bao hiem cua QK. Cam on QK da tin tuong va dong hanh cung BVNT trong suot thoi gian qua.")</f>
        <v>BVNT da nhan duoc 7534000d tien phi bao hiem cua QK. Cam on QK da tin tuong va dong hanh cung BVNT trong suot thoi gian qua.</v>
      </c>
    </row>
    <row r="522" spans="1:28" ht="12.75" customHeight="1">
      <c r="A522" s="41">
        <v>514</v>
      </c>
      <c r="B522" s="42" t="s">
        <v>82</v>
      </c>
      <c r="C522" s="42" t="s">
        <v>98</v>
      </c>
      <c r="D522" s="42" t="s">
        <v>97</v>
      </c>
      <c r="E522" s="42" t="s">
        <v>2812</v>
      </c>
      <c r="F522" s="42" t="s">
        <v>2813</v>
      </c>
      <c r="G522" s="42" t="s">
        <v>82</v>
      </c>
      <c r="H522" s="42" t="s">
        <v>98</v>
      </c>
      <c r="I522" s="42" t="s">
        <v>97</v>
      </c>
      <c r="J522" s="42" t="s">
        <v>2812</v>
      </c>
      <c r="K522" s="42" t="s">
        <v>2813</v>
      </c>
      <c r="L522" s="42" t="s">
        <v>102</v>
      </c>
      <c r="M522" s="42" t="s">
        <v>2858</v>
      </c>
      <c r="N522" s="42" t="s">
        <v>2860</v>
      </c>
      <c r="O522" s="42" t="s">
        <v>2861</v>
      </c>
      <c r="P522" s="42" t="s">
        <v>2862</v>
      </c>
      <c r="Q522" s="43">
        <v>7513000</v>
      </c>
      <c r="R522" s="42" t="s">
        <v>135</v>
      </c>
      <c r="S522" s="42" t="s">
        <v>942</v>
      </c>
      <c r="T522" s="42" t="s">
        <v>135</v>
      </c>
      <c r="U522" s="42" t="s">
        <v>109</v>
      </c>
      <c r="V522" s="46" t="str">
        <f t="shared" si="66"/>
        <v>22</v>
      </c>
      <c r="W522" s="46" t="str">
        <f t="shared" si="1"/>
        <v>5</v>
      </c>
      <c r="X522" s="46" t="str">
        <f t="shared" si="2"/>
        <v>569034301225</v>
      </c>
      <c r="Y522" s="48">
        <f t="shared" si="3"/>
        <v>7513000</v>
      </c>
      <c r="Z522" s="46" t="str">
        <f t="shared" si="4"/>
        <v>AC/018P-0350402</v>
      </c>
      <c r="AA522" s="46"/>
      <c r="AB522" s="40"/>
    </row>
    <row r="523" spans="1:28" ht="12.75" customHeight="1">
      <c r="A523" s="41">
        <v>515</v>
      </c>
      <c r="B523" s="42" t="s">
        <v>82</v>
      </c>
      <c r="C523" s="42" t="s">
        <v>98</v>
      </c>
      <c r="D523" s="42" t="s">
        <v>97</v>
      </c>
      <c r="E523" s="42" t="s">
        <v>489</v>
      </c>
      <c r="F523" s="42" t="s">
        <v>490</v>
      </c>
      <c r="G523" s="42" t="s">
        <v>82</v>
      </c>
      <c r="H523" s="42" t="s">
        <v>98</v>
      </c>
      <c r="I523" s="42" t="s">
        <v>97</v>
      </c>
      <c r="J523" s="42" t="s">
        <v>489</v>
      </c>
      <c r="K523" s="42" t="s">
        <v>490</v>
      </c>
      <c r="L523" s="42" t="s">
        <v>102</v>
      </c>
      <c r="M523" s="42" t="s">
        <v>2863</v>
      </c>
      <c r="N523" s="42" t="s">
        <v>2864</v>
      </c>
      <c r="O523" s="42" t="s">
        <v>2865</v>
      </c>
      <c r="P523" s="42" t="s">
        <v>2866</v>
      </c>
      <c r="Q523" s="43">
        <v>3999461</v>
      </c>
      <c r="R523" s="42" t="s">
        <v>304</v>
      </c>
      <c r="S523" s="42" t="s">
        <v>821</v>
      </c>
      <c r="T523" s="42" t="s">
        <v>1222</v>
      </c>
      <c r="U523" s="42" t="s">
        <v>109</v>
      </c>
      <c r="V523" s="46" t="str">
        <f t="shared" ref="V523:V524" si="67">RIGHT(LEFT(R523,2),1)</f>
        <v>6</v>
      </c>
      <c r="W523" s="46" t="str">
        <f t="shared" si="1"/>
        <v>5</v>
      </c>
      <c r="X523" s="46" t="str">
        <f t="shared" si="2"/>
        <v>56913477065</v>
      </c>
      <c r="Y523" s="48">
        <f t="shared" si="3"/>
        <v>3999461</v>
      </c>
      <c r="Z523" s="46" t="str">
        <f t="shared" si="4"/>
        <v>AC/018P-0350408</v>
      </c>
      <c r="AA523" s="46"/>
      <c r="AB523" s="40"/>
    </row>
    <row r="524" spans="1:28" ht="12.75" customHeight="1">
      <c r="A524" s="41">
        <v>516</v>
      </c>
      <c r="B524" s="42" t="s">
        <v>82</v>
      </c>
      <c r="C524" s="42" t="s">
        <v>98</v>
      </c>
      <c r="D524" s="42" t="s">
        <v>97</v>
      </c>
      <c r="E524" s="42" t="s">
        <v>489</v>
      </c>
      <c r="F524" s="42" t="s">
        <v>490</v>
      </c>
      <c r="G524" s="42" t="s">
        <v>82</v>
      </c>
      <c r="H524" s="42" t="s">
        <v>98</v>
      </c>
      <c r="I524" s="42" t="s">
        <v>97</v>
      </c>
      <c r="J524" s="42" t="s">
        <v>489</v>
      </c>
      <c r="K524" s="42" t="s">
        <v>490</v>
      </c>
      <c r="L524" s="42" t="s">
        <v>102</v>
      </c>
      <c r="M524" s="42" t="s">
        <v>2867</v>
      </c>
      <c r="N524" s="42" t="s">
        <v>2868</v>
      </c>
      <c r="O524" s="42" t="s">
        <v>2869</v>
      </c>
      <c r="P524" s="42" t="s">
        <v>2870</v>
      </c>
      <c r="Q524" s="43">
        <v>10689700</v>
      </c>
      <c r="R524" s="42" t="s">
        <v>291</v>
      </c>
      <c r="S524" s="42" t="s">
        <v>847</v>
      </c>
      <c r="T524" s="42" t="s">
        <v>135</v>
      </c>
      <c r="U524" s="42" t="s">
        <v>109</v>
      </c>
      <c r="V524" s="46" t="str">
        <f t="shared" si="67"/>
        <v>9</v>
      </c>
      <c r="W524" s="46" t="str">
        <f t="shared" si="1"/>
        <v>5</v>
      </c>
      <c r="X524" s="46" t="str">
        <f t="shared" si="2"/>
        <v>0570180004228795</v>
      </c>
      <c r="Y524" s="48">
        <f t="shared" si="3"/>
        <v>10689700</v>
      </c>
      <c r="Z524" s="46" t="str">
        <f t="shared" si="4"/>
        <v>AC/018P-0350409</v>
      </c>
      <c r="AA524" s="46"/>
      <c r="AB524" s="40"/>
    </row>
    <row r="525" spans="1:28" ht="12.75" customHeight="1">
      <c r="A525" s="41">
        <v>517</v>
      </c>
      <c r="B525" s="42" t="s">
        <v>82</v>
      </c>
      <c r="C525" s="42" t="s">
        <v>98</v>
      </c>
      <c r="D525" s="42" t="s">
        <v>100</v>
      </c>
      <c r="E525" s="42" t="s">
        <v>2871</v>
      </c>
      <c r="F525" s="42" t="s">
        <v>2872</v>
      </c>
      <c r="G525" s="42" t="s">
        <v>82</v>
      </c>
      <c r="H525" s="42" t="s">
        <v>98</v>
      </c>
      <c r="I525" s="42" t="s">
        <v>100</v>
      </c>
      <c r="J525" s="42" t="s">
        <v>2871</v>
      </c>
      <c r="K525" s="42" t="s">
        <v>2872</v>
      </c>
      <c r="L525" s="42" t="s">
        <v>102</v>
      </c>
      <c r="M525" s="42" t="s">
        <v>2873</v>
      </c>
      <c r="N525" s="42" t="s">
        <v>2874</v>
      </c>
      <c r="O525" s="42" t="s">
        <v>2875</v>
      </c>
      <c r="P525" s="42" t="s">
        <v>2876</v>
      </c>
      <c r="Q525" s="43">
        <v>1209600</v>
      </c>
      <c r="R525" s="42" t="s">
        <v>290</v>
      </c>
      <c r="S525" s="42" t="s">
        <v>1908</v>
      </c>
      <c r="T525" s="42" t="s">
        <v>502</v>
      </c>
      <c r="U525" s="42" t="s">
        <v>109</v>
      </c>
      <c r="V525" s="46" t="str">
        <f>RIGHT(LEFT(R525,2),2)</f>
        <v>30</v>
      </c>
      <c r="W525" s="46" t="str">
        <f t="shared" si="1"/>
        <v>5</v>
      </c>
      <c r="X525" s="46" t="str">
        <f t="shared" si="2"/>
        <v>05708700001819305</v>
      </c>
      <c r="Y525" s="48">
        <f t="shared" si="3"/>
        <v>1209600</v>
      </c>
      <c r="Z525" s="46" t="str">
        <f t="shared" si="4"/>
        <v>AC/018P-0350411</v>
      </c>
      <c r="AA525" s="50" t="str">
        <f>VLOOKUP(X525,TDTP!$AH$5:$AN$1422,7,0)</f>
        <v>0385616840</v>
      </c>
      <c r="AB525" s="40" t="str">
        <f t="shared" ref="AB525:AB526" si="68">CONCATENATE("BVNT da nhan duoc ",Y525,"d tien phi bao hiem cua QK. Cam on QK da tin tuong va dong hanh cung BVNT trong suot thoi gian qua.")</f>
        <v>BVNT da nhan duoc 1209600d tien phi bao hiem cua QK. Cam on QK da tin tuong va dong hanh cung BVNT trong suot thoi gian qua.</v>
      </c>
    </row>
    <row r="526" spans="1:28" ht="12.75" customHeight="1">
      <c r="A526" s="41">
        <v>518</v>
      </c>
      <c r="B526" s="42" t="s">
        <v>82</v>
      </c>
      <c r="C526" s="42" t="s">
        <v>98</v>
      </c>
      <c r="D526" s="42" t="s">
        <v>100</v>
      </c>
      <c r="E526" s="42" t="s">
        <v>219</v>
      </c>
      <c r="F526" s="42" t="s">
        <v>220</v>
      </c>
      <c r="G526" s="42" t="s">
        <v>82</v>
      </c>
      <c r="H526" s="42" t="s">
        <v>98</v>
      </c>
      <c r="I526" s="42" t="s">
        <v>100</v>
      </c>
      <c r="J526" s="42" t="s">
        <v>219</v>
      </c>
      <c r="K526" s="42" t="s">
        <v>220</v>
      </c>
      <c r="L526" s="42" t="s">
        <v>102</v>
      </c>
      <c r="M526" s="42" t="s">
        <v>2877</v>
      </c>
      <c r="N526" s="42" t="s">
        <v>2878</v>
      </c>
      <c r="O526" s="42" t="s">
        <v>2879</v>
      </c>
      <c r="P526" s="42" t="s">
        <v>2880</v>
      </c>
      <c r="Q526" s="43">
        <v>1500000</v>
      </c>
      <c r="R526" s="42" t="s">
        <v>1116</v>
      </c>
      <c r="S526" s="42" t="s">
        <v>1117</v>
      </c>
      <c r="T526" s="42" t="s">
        <v>245</v>
      </c>
      <c r="U526" s="42" t="s">
        <v>109</v>
      </c>
      <c r="V526" s="46" t="str">
        <f t="shared" ref="V526:V546" si="69">RIGHT(LEFT(R526,2),1)</f>
        <v>1</v>
      </c>
      <c r="W526" s="46" t="str">
        <f t="shared" si="1"/>
        <v>5</v>
      </c>
      <c r="X526" s="46" t="str">
        <f t="shared" si="2"/>
        <v>56816381315</v>
      </c>
      <c r="Y526" s="48">
        <f t="shared" si="3"/>
        <v>1500000</v>
      </c>
      <c r="Z526" s="46" t="str">
        <f t="shared" si="4"/>
        <v>AC/018P-0350412</v>
      </c>
      <c r="AA526" s="50" t="str">
        <f>VLOOKUP(X526,TDTP!$AH$5:$AN$1422,7,0)</f>
        <v>01692412333</v>
      </c>
      <c r="AB526" s="40" t="str">
        <f t="shared" si="68"/>
        <v>BVNT da nhan duoc 1500000d tien phi bao hiem cua QK. Cam on QK da tin tuong va dong hanh cung BVNT trong suot thoi gian qua.</v>
      </c>
    </row>
    <row r="527" spans="1:28" ht="12.75" customHeight="1">
      <c r="A527" s="41">
        <v>519</v>
      </c>
      <c r="B527" s="42" t="s">
        <v>82</v>
      </c>
      <c r="C527" s="42" t="s">
        <v>98</v>
      </c>
      <c r="D527" s="42" t="s">
        <v>100</v>
      </c>
      <c r="E527" s="42" t="s">
        <v>219</v>
      </c>
      <c r="F527" s="42" t="s">
        <v>220</v>
      </c>
      <c r="G527" s="42" t="s">
        <v>82</v>
      </c>
      <c r="H527" s="42" t="s">
        <v>98</v>
      </c>
      <c r="I527" s="42" t="s">
        <v>100</v>
      </c>
      <c r="J527" s="42" t="s">
        <v>219</v>
      </c>
      <c r="K527" s="42" t="s">
        <v>220</v>
      </c>
      <c r="L527" s="42" t="s">
        <v>102</v>
      </c>
      <c r="M527" s="42" t="s">
        <v>2881</v>
      </c>
      <c r="N527" s="42" t="s">
        <v>2882</v>
      </c>
      <c r="O527" s="42" t="s">
        <v>2883</v>
      </c>
      <c r="P527" s="42" t="s">
        <v>2884</v>
      </c>
      <c r="Q527" s="43">
        <v>1500000</v>
      </c>
      <c r="R527" s="42" t="s">
        <v>136</v>
      </c>
      <c r="S527" s="42" t="s">
        <v>2818</v>
      </c>
      <c r="T527" s="42" t="s">
        <v>471</v>
      </c>
      <c r="U527" s="42" t="s">
        <v>109</v>
      </c>
      <c r="V527" s="46" t="str">
        <f t="shared" si="69"/>
        <v>2</v>
      </c>
      <c r="W527" s="46" t="str">
        <f t="shared" si="1"/>
        <v>5</v>
      </c>
      <c r="X527" s="46" t="str">
        <f t="shared" si="2"/>
        <v>56808111425</v>
      </c>
      <c r="Y527" s="48">
        <f t="shared" si="3"/>
        <v>1500000</v>
      </c>
      <c r="Z527" s="46" t="str">
        <f t="shared" si="4"/>
        <v>AC/018P-0350413</v>
      </c>
      <c r="AA527" s="46"/>
      <c r="AB527" s="40"/>
    </row>
    <row r="528" spans="1:28" ht="12.75" customHeight="1">
      <c r="A528" s="41">
        <v>520</v>
      </c>
      <c r="B528" s="42" t="s">
        <v>82</v>
      </c>
      <c r="C528" s="42" t="s">
        <v>98</v>
      </c>
      <c r="D528" s="42" t="s">
        <v>100</v>
      </c>
      <c r="E528" s="42" t="s">
        <v>219</v>
      </c>
      <c r="F528" s="42" t="s">
        <v>220</v>
      </c>
      <c r="G528" s="42" t="s">
        <v>82</v>
      </c>
      <c r="H528" s="42" t="s">
        <v>98</v>
      </c>
      <c r="I528" s="42" t="s">
        <v>100</v>
      </c>
      <c r="J528" s="42" t="s">
        <v>219</v>
      </c>
      <c r="K528" s="42" t="s">
        <v>220</v>
      </c>
      <c r="L528" s="42" t="s">
        <v>102</v>
      </c>
      <c r="M528" s="42" t="s">
        <v>2885</v>
      </c>
      <c r="N528" s="42" t="s">
        <v>2886</v>
      </c>
      <c r="O528" s="42" t="s">
        <v>2887</v>
      </c>
      <c r="P528" s="42" t="s">
        <v>2888</v>
      </c>
      <c r="Q528" s="43">
        <v>1500000</v>
      </c>
      <c r="R528" s="42" t="s">
        <v>136</v>
      </c>
      <c r="S528" s="42" t="s">
        <v>2818</v>
      </c>
      <c r="T528" s="42" t="s">
        <v>245</v>
      </c>
      <c r="U528" s="42" t="s">
        <v>109</v>
      </c>
      <c r="V528" s="46" t="str">
        <f t="shared" si="69"/>
        <v>2</v>
      </c>
      <c r="W528" s="46" t="str">
        <f t="shared" si="1"/>
        <v>5</v>
      </c>
      <c r="X528" s="46" t="str">
        <f t="shared" si="2"/>
        <v>56816336625</v>
      </c>
      <c r="Y528" s="48">
        <f t="shared" si="3"/>
        <v>1500000</v>
      </c>
      <c r="Z528" s="46" t="str">
        <f t="shared" si="4"/>
        <v>AC/018P-0350414</v>
      </c>
      <c r="AA528" s="50" t="str">
        <f>VLOOKUP(X528,TDTP!$AH$5:$AN$1422,7,0)</f>
        <v>0972196322</v>
      </c>
      <c r="AB528" s="40" t="str">
        <f t="shared" ref="AB528:AB530" si="70">CONCATENATE("BVNT da nhan duoc ",Y528,"d tien phi bao hiem cua QK. Cam on QK da tin tuong va dong hanh cung BVNT trong suot thoi gian qua.")</f>
        <v>BVNT da nhan duoc 1500000d tien phi bao hiem cua QK. Cam on QK da tin tuong va dong hanh cung BVNT trong suot thoi gian qua.</v>
      </c>
    </row>
    <row r="529" spans="1:28" ht="12.75" customHeight="1">
      <c r="A529" s="41">
        <v>521</v>
      </c>
      <c r="B529" s="42" t="s">
        <v>82</v>
      </c>
      <c r="C529" s="42" t="s">
        <v>98</v>
      </c>
      <c r="D529" s="42" t="s">
        <v>100</v>
      </c>
      <c r="E529" s="42" t="s">
        <v>219</v>
      </c>
      <c r="F529" s="42" t="s">
        <v>220</v>
      </c>
      <c r="G529" s="42" t="s">
        <v>82</v>
      </c>
      <c r="H529" s="42" t="s">
        <v>98</v>
      </c>
      <c r="I529" s="42" t="s">
        <v>100</v>
      </c>
      <c r="J529" s="42" t="s">
        <v>219</v>
      </c>
      <c r="K529" s="42" t="s">
        <v>220</v>
      </c>
      <c r="L529" s="42" t="s">
        <v>102</v>
      </c>
      <c r="M529" s="42" t="s">
        <v>2889</v>
      </c>
      <c r="N529" s="42" t="s">
        <v>2890</v>
      </c>
      <c r="O529" s="42" t="s">
        <v>2891</v>
      </c>
      <c r="P529" s="42" t="s">
        <v>538</v>
      </c>
      <c r="Q529" s="43">
        <v>1000000</v>
      </c>
      <c r="R529" s="42" t="s">
        <v>136</v>
      </c>
      <c r="S529" s="42" t="s">
        <v>2818</v>
      </c>
      <c r="T529" s="42" t="s">
        <v>245</v>
      </c>
      <c r="U529" s="42" t="s">
        <v>109</v>
      </c>
      <c r="V529" s="46" t="str">
        <f t="shared" si="69"/>
        <v>2</v>
      </c>
      <c r="W529" s="46" t="str">
        <f t="shared" si="1"/>
        <v>5</v>
      </c>
      <c r="X529" s="46" t="str">
        <f t="shared" si="2"/>
        <v>56827097225</v>
      </c>
      <c r="Y529" s="48">
        <f t="shared" si="3"/>
        <v>1000000</v>
      </c>
      <c r="Z529" s="46" t="str">
        <f t="shared" si="4"/>
        <v>AC/018P-0350415</v>
      </c>
      <c r="AA529" s="50" t="str">
        <f>VLOOKUP(X529,TDTP!$AH$5:$AN$1422,7,0)</f>
        <v>0987690816</v>
      </c>
      <c r="AB529" s="40" t="str">
        <f t="shared" si="70"/>
        <v>BVNT da nhan duoc 1000000d tien phi bao hiem cua QK. Cam on QK da tin tuong va dong hanh cung BVNT trong suot thoi gian qua.</v>
      </c>
    </row>
    <row r="530" spans="1:28" ht="12.75" customHeight="1">
      <c r="A530" s="41">
        <v>522</v>
      </c>
      <c r="B530" s="42" t="s">
        <v>82</v>
      </c>
      <c r="C530" s="42" t="s">
        <v>98</v>
      </c>
      <c r="D530" s="42" t="s">
        <v>100</v>
      </c>
      <c r="E530" s="42" t="s">
        <v>219</v>
      </c>
      <c r="F530" s="42" t="s">
        <v>220</v>
      </c>
      <c r="G530" s="42" t="s">
        <v>82</v>
      </c>
      <c r="H530" s="42" t="s">
        <v>98</v>
      </c>
      <c r="I530" s="42" t="s">
        <v>100</v>
      </c>
      <c r="J530" s="42" t="s">
        <v>219</v>
      </c>
      <c r="K530" s="42" t="s">
        <v>220</v>
      </c>
      <c r="L530" s="42" t="s">
        <v>102</v>
      </c>
      <c r="M530" s="42" t="s">
        <v>2892</v>
      </c>
      <c r="N530" s="42" t="s">
        <v>2893</v>
      </c>
      <c r="O530" s="42" t="s">
        <v>2894</v>
      </c>
      <c r="P530" s="42" t="s">
        <v>2895</v>
      </c>
      <c r="Q530" s="43">
        <v>4998816</v>
      </c>
      <c r="R530" s="42" t="s">
        <v>136</v>
      </c>
      <c r="S530" s="42" t="s">
        <v>2489</v>
      </c>
      <c r="T530" s="42" t="s">
        <v>245</v>
      </c>
      <c r="U530" s="42" t="s">
        <v>109</v>
      </c>
      <c r="V530" s="46" t="str">
        <f t="shared" si="69"/>
        <v>2</v>
      </c>
      <c r="W530" s="46" t="str">
        <f t="shared" si="1"/>
        <v>5</v>
      </c>
      <c r="X530" s="46" t="str">
        <f t="shared" si="2"/>
        <v>56867599425</v>
      </c>
      <c r="Y530" s="48">
        <f t="shared" si="3"/>
        <v>4998816</v>
      </c>
      <c r="Z530" s="46" t="str">
        <f t="shared" si="4"/>
        <v>AC/018P-0350416</v>
      </c>
      <c r="AA530" s="50" t="str">
        <f>VLOOKUP(X530,TDTP!$AH$5:$AN$1422,7,0)</f>
        <v>0969760896</v>
      </c>
      <c r="AB530" s="40" t="str">
        <f t="shared" si="70"/>
        <v>BVNT da nhan duoc 4998816d tien phi bao hiem cua QK. Cam on QK da tin tuong va dong hanh cung BVNT trong suot thoi gian qua.</v>
      </c>
    </row>
    <row r="531" spans="1:28" ht="12.75" customHeight="1">
      <c r="A531" s="41">
        <v>523</v>
      </c>
      <c r="B531" s="42" t="s">
        <v>82</v>
      </c>
      <c r="C531" s="42" t="s">
        <v>98</v>
      </c>
      <c r="D531" s="42" t="s">
        <v>100</v>
      </c>
      <c r="E531" s="42" t="s">
        <v>219</v>
      </c>
      <c r="F531" s="42" t="s">
        <v>220</v>
      </c>
      <c r="G531" s="42" t="s">
        <v>82</v>
      </c>
      <c r="H531" s="42" t="s">
        <v>98</v>
      </c>
      <c r="I531" s="42" t="s">
        <v>100</v>
      </c>
      <c r="J531" s="42" t="s">
        <v>219</v>
      </c>
      <c r="K531" s="42" t="s">
        <v>220</v>
      </c>
      <c r="L531" s="42" t="s">
        <v>102</v>
      </c>
      <c r="M531" s="42" t="s">
        <v>2898</v>
      </c>
      <c r="N531" s="42" t="s">
        <v>2899</v>
      </c>
      <c r="O531" s="42" t="s">
        <v>2900</v>
      </c>
      <c r="P531" s="42" t="s">
        <v>2901</v>
      </c>
      <c r="Q531" s="43">
        <v>2002970</v>
      </c>
      <c r="R531" s="42" t="s">
        <v>136</v>
      </c>
      <c r="S531" s="42" t="s">
        <v>2818</v>
      </c>
      <c r="T531" s="42" t="s">
        <v>245</v>
      </c>
      <c r="U531" s="42" t="s">
        <v>109</v>
      </c>
      <c r="V531" s="46" t="str">
        <f t="shared" si="69"/>
        <v>2</v>
      </c>
      <c r="W531" s="46" t="str">
        <f t="shared" si="1"/>
        <v>5</v>
      </c>
      <c r="X531" s="46" t="str">
        <f t="shared" si="2"/>
        <v>56867995025</v>
      </c>
      <c r="Y531" s="48">
        <f t="shared" si="3"/>
        <v>2002970</v>
      </c>
      <c r="Z531" s="46" t="str">
        <f t="shared" si="4"/>
        <v>AC/018P-0350417</v>
      </c>
      <c r="AA531" s="46"/>
      <c r="AB531" s="40"/>
    </row>
    <row r="532" spans="1:28" ht="12.75" customHeight="1">
      <c r="A532" s="41">
        <v>524</v>
      </c>
      <c r="B532" s="42" t="s">
        <v>82</v>
      </c>
      <c r="C532" s="42" t="s">
        <v>98</v>
      </c>
      <c r="D532" s="42" t="s">
        <v>100</v>
      </c>
      <c r="E532" s="42" t="s">
        <v>219</v>
      </c>
      <c r="F532" s="42" t="s">
        <v>220</v>
      </c>
      <c r="G532" s="42" t="s">
        <v>82</v>
      </c>
      <c r="H532" s="42" t="s">
        <v>98</v>
      </c>
      <c r="I532" s="42" t="s">
        <v>100</v>
      </c>
      <c r="J532" s="42" t="s">
        <v>219</v>
      </c>
      <c r="K532" s="42" t="s">
        <v>220</v>
      </c>
      <c r="L532" s="42" t="s">
        <v>102</v>
      </c>
      <c r="M532" s="42" t="s">
        <v>2902</v>
      </c>
      <c r="N532" s="42" t="s">
        <v>2903</v>
      </c>
      <c r="O532" s="42" t="s">
        <v>2904</v>
      </c>
      <c r="P532" s="42" t="s">
        <v>2905</v>
      </c>
      <c r="Q532" s="43">
        <v>5018816</v>
      </c>
      <c r="R532" s="42" t="s">
        <v>208</v>
      </c>
      <c r="S532" s="42" t="s">
        <v>2754</v>
      </c>
      <c r="T532" s="42" t="s">
        <v>245</v>
      </c>
      <c r="U532" s="42" t="s">
        <v>109</v>
      </c>
      <c r="V532" s="46" t="str">
        <f t="shared" si="69"/>
        <v>3</v>
      </c>
      <c r="W532" s="46" t="str">
        <f t="shared" si="1"/>
        <v>5</v>
      </c>
      <c r="X532" s="46" t="str">
        <f t="shared" si="2"/>
        <v>56823230335</v>
      </c>
      <c r="Y532" s="48">
        <f t="shared" si="3"/>
        <v>5018816</v>
      </c>
      <c r="Z532" s="46" t="str">
        <f t="shared" si="4"/>
        <v>AC/018P-0350420</v>
      </c>
      <c r="AA532" s="46"/>
      <c r="AB532" s="40"/>
    </row>
    <row r="533" spans="1:28" ht="12.75" customHeight="1">
      <c r="A533" s="41">
        <v>525</v>
      </c>
      <c r="B533" s="42" t="s">
        <v>82</v>
      </c>
      <c r="C533" s="42" t="s">
        <v>98</v>
      </c>
      <c r="D533" s="42" t="s">
        <v>100</v>
      </c>
      <c r="E533" s="42" t="s">
        <v>219</v>
      </c>
      <c r="F533" s="42" t="s">
        <v>220</v>
      </c>
      <c r="G533" s="42" t="s">
        <v>82</v>
      </c>
      <c r="H533" s="42" t="s">
        <v>98</v>
      </c>
      <c r="I533" s="42" t="s">
        <v>100</v>
      </c>
      <c r="J533" s="42" t="s">
        <v>219</v>
      </c>
      <c r="K533" s="42" t="s">
        <v>220</v>
      </c>
      <c r="L533" s="42" t="s">
        <v>102</v>
      </c>
      <c r="M533" s="42" t="s">
        <v>2906</v>
      </c>
      <c r="N533" s="42" t="s">
        <v>2907</v>
      </c>
      <c r="O533" s="42" t="s">
        <v>2908</v>
      </c>
      <c r="P533" s="42" t="s">
        <v>2909</v>
      </c>
      <c r="Q533" s="43">
        <v>2009504</v>
      </c>
      <c r="R533" s="42" t="s">
        <v>208</v>
      </c>
      <c r="S533" s="42" t="s">
        <v>1129</v>
      </c>
      <c r="T533" s="42" t="s">
        <v>245</v>
      </c>
      <c r="U533" s="42" t="s">
        <v>109</v>
      </c>
      <c r="V533" s="46" t="str">
        <f t="shared" si="69"/>
        <v>3</v>
      </c>
      <c r="W533" s="46" t="str">
        <f t="shared" si="1"/>
        <v>5</v>
      </c>
      <c r="X533" s="46" t="str">
        <f t="shared" si="2"/>
        <v>56853675535</v>
      </c>
      <c r="Y533" s="48">
        <f t="shared" si="3"/>
        <v>2009504</v>
      </c>
      <c r="Z533" s="46" t="str">
        <f t="shared" si="4"/>
        <v>AC/018P-0350421</v>
      </c>
      <c r="AA533" s="46"/>
      <c r="AB533" s="40"/>
    </row>
    <row r="534" spans="1:28" ht="12.75" customHeight="1">
      <c r="A534" s="41">
        <v>526</v>
      </c>
      <c r="B534" s="42" t="s">
        <v>82</v>
      </c>
      <c r="C534" s="42" t="s">
        <v>98</v>
      </c>
      <c r="D534" s="42" t="s">
        <v>100</v>
      </c>
      <c r="E534" s="42" t="s">
        <v>219</v>
      </c>
      <c r="F534" s="42" t="s">
        <v>220</v>
      </c>
      <c r="G534" s="42" t="s">
        <v>82</v>
      </c>
      <c r="H534" s="42" t="s">
        <v>98</v>
      </c>
      <c r="I534" s="42" t="s">
        <v>100</v>
      </c>
      <c r="J534" s="42" t="s">
        <v>219</v>
      </c>
      <c r="K534" s="42" t="s">
        <v>220</v>
      </c>
      <c r="L534" s="42" t="s">
        <v>102</v>
      </c>
      <c r="M534" s="42" t="s">
        <v>2914</v>
      </c>
      <c r="N534" s="42" t="s">
        <v>2915</v>
      </c>
      <c r="O534" s="42" t="s">
        <v>2916</v>
      </c>
      <c r="P534" s="42" t="s">
        <v>862</v>
      </c>
      <c r="Q534" s="43">
        <v>516643</v>
      </c>
      <c r="R534" s="42" t="s">
        <v>208</v>
      </c>
      <c r="S534" s="42" t="s">
        <v>1127</v>
      </c>
      <c r="T534" s="42" t="s">
        <v>153</v>
      </c>
      <c r="U534" s="42" t="s">
        <v>109</v>
      </c>
      <c r="V534" s="46" t="str">
        <f t="shared" si="69"/>
        <v>3</v>
      </c>
      <c r="W534" s="46" t="str">
        <f t="shared" si="1"/>
        <v>5</v>
      </c>
      <c r="X534" s="46" t="str">
        <f t="shared" si="2"/>
        <v>56859147435</v>
      </c>
      <c r="Y534" s="48">
        <f t="shared" si="3"/>
        <v>516643</v>
      </c>
      <c r="Z534" s="46" t="str">
        <f t="shared" si="4"/>
        <v>AC/018P-0350422</v>
      </c>
      <c r="AA534" s="50" t="str">
        <f>VLOOKUP(X534,TDTP!$AH$5:$AN$1422,7,0)</f>
        <v>0977068242</v>
      </c>
      <c r="AB534" s="40" t="str">
        <f t="shared" ref="AB534:AB535" si="71">CONCATENATE("BVNT da nhan duoc ",Y534,"d tien phi bao hiem cua QK. Cam on QK da tin tuong va dong hanh cung BVNT trong suot thoi gian qua.")</f>
        <v>BVNT da nhan duoc 516643d tien phi bao hiem cua QK. Cam on QK da tin tuong va dong hanh cung BVNT trong suot thoi gian qua.</v>
      </c>
    </row>
    <row r="535" spans="1:28" ht="12.75" customHeight="1">
      <c r="A535" s="41">
        <v>527</v>
      </c>
      <c r="B535" s="42" t="s">
        <v>82</v>
      </c>
      <c r="C535" s="42" t="s">
        <v>98</v>
      </c>
      <c r="D535" s="42" t="s">
        <v>100</v>
      </c>
      <c r="E535" s="42" t="s">
        <v>219</v>
      </c>
      <c r="F535" s="42" t="s">
        <v>220</v>
      </c>
      <c r="G535" s="42" t="s">
        <v>82</v>
      </c>
      <c r="H535" s="42" t="s">
        <v>98</v>
      </c>
      <c r="I535" s="42" t="s">
        <v>100</v>
      </c>
      <c r="J535" s="42" t="s">
        <v>219</v>
      </c>
      <c r="K535" s="42" t="s">
        <v>220</v>
      </c>
      <c r="L535" s="42" t="s">
        <v>102</v>
      </c>
      <c r="M535" s="42" t="s">
        <v>2917</v>
      </c>
      <c r="N535" s="42" t="s">
        <v>2918</v>
      </c>
      <c r="O535" s="42" t="s">
        <v>2919</v>
      </c>
      <c r="P535" s="42" t="s">
        <v>2920</v>
      </c>
      <c r="Q535" s="43">
        <v>503200</v>
      </c>
      <c r="R535" s="42" t="s">
        <v>208</v>
      </c>
      <c r="S535" s="42" t="s">
        <v>1127</v>
      </c>
      <c r="T535" s="42" t="s">
        <v>153</v>
      </c>
      <c r="U535" s="42" t="s">
        <v>109</v>
      </c>
      <c r="V535" s="46" t="str">
        <f t="shared" si="69"/>
        <v>3</v>
      </c>
      <c r="W535" s="46" t="str">
        <f t="shared" si="1"/>
        <v>5</v>
      </c>
      <c r="X535" s="46" t="str">
        <f t="shared" si="2"/>
        <v>56894424435</v>
      </c>
      <c r="Y535" s="48">
        <f t="shared" si="3"/>
        <v>503200</v>
      </c>
      <c r="Z535" s="46" t="str">
        <f t="shared" si="4"/>
        <v>AC/018P-0350423</v>
      </c>
      <c r="AA535" s="50" t="str">
        <f>VLOOKUP(X535,TDTP!$AH$5:$AN$1422,7,0)</f>
        <v>0163613492801636134928</v>
      </c>
      <c r="AB535" s="40" t="str">
        <f t="shared" si="71"/>
        <v>BVNT da nhan duoc 503200d tien phi bao hiem cua QK. Cam on QK da tin tuong va dong hanh cung BVNT trong suot thoi gian qua.</v>
      </c>
    </row>
    <row r="536" spans="1:28" ht="12.75" customHeight="1">
      <c r="A536" s="41">
        <v>528</v>
      </c>
      <c r="B536" s="42" t="s">
        <v>82</v>
      </c>
      <c r="C536" s="42" t="s">
        <v>98</v>
      </c>
      <c r="D536" s="42" t="s">
        <v>100</v>
      </c>
      <c r="E536" s="42" t="s">
        <v>219</v>
      </c>
      <c r="F536" s="42" t="s">
        <v>220</v>
      </c>
      <c r="G536" s="42" t="s">
        <v>82</v>
      </c>
      <c r="H536" s="42" t="s">
        <v>98</v>
      </c>
      <c r="I536" s="42" t="s">
        <v>100</v>
      </c>
      <c r="J536" s="42" t="s">
        <v>219</v>
      </c>
      <c r="K536" s="42" t="s">
        <v>220</v>
      </c>
      <c r="L536" s="42" t="s">
        <v>102</v>
      </c>
      <c r="M536" s="42" t="s">
        <v>2921</v>
      </c>
      <c r="N536" s="42" t="s">
        <v>2922</v>
      </c>
      <c r="O536" s="42" t="s">
        <v>2923</v>
      </c>
      <c r="P536" s="42" t="s">
        <v>2924</v>
      </c>
      <c r="Q536" s="43">
        <v>500000</v>
      </c>
      <c r="R536" s="42" t="s">
        <v>593</v>
      </c>
      <c r="S536" s="42" t="s">
        <v>1135</v>
      </c>
      <c r="T536" s="42" t="s">
        <v>153</v>
      </c>
      <c r="U536" s="42" t="s">
        <v>109</v>
      </c>
      <c r="V536" s="46" t="str">
        <f t="shared" si="69"/>
        <v>4</v>
      </c>
      <c r="W536" s="46" t="str">
        <f t="shared" si="1"/>
        <v>5</v>
      </c>
      <c r="X536" s="46" t="str">
        <f t="shared" si="2"/>
        <v>56806153345</v>
      </c>
      <c r="Y536" s="48">
        <f t="shared" si="3"/>
        <v>500000</v>
      </c>
      <c r="Z536" s="46" t="str">
        <f t="shared" si="4"/>
        <v>AC/018P-0350424</v>
      </c>
      <c r="AA536" s="46"/>
      <c r="AB536" s="40"/>
    </row>
    <row r="537" spans="1:28" ht="12.75" customHeight="1">
      <c r="A537" s="41">
        <v>529</v>
      </c>
      <c r="B537" s="42" t="s">
        <v>82</v>
      </c>
      <c r="C537" s="42" t="s">
        <v>98</v>
      </c>
      <c r="D537" s="42" t="s">
        <v>100</v>
      </c>
      <c r="E537" s="42" t="s">
        <v>219</v>
      </c>
      <c r="F537" s="42" t="s">
        <v>220</v>
      </c>
      <c r="G537" s="42" t="s">
        <v>82</v>
      </c>
      <c r="H537" s="42" t="s">
        <v>98</v>
      </c>
      <c r="I537" s="42" t="s">
        <v>100</v>
      </c>
      <c r="J537" s="42" t="s">
        <v>219</v>
      </c>
      <c r="K537" s="42" t="s">
        <v>220</v>
      </c>
      <c r="L537" s="42" t="s">
        <v>102</v>
      </c>
      <c r="M537" s="42" t="s">
        <v>2925</v>
      </c>
      <c r="N537" s="42" t="s">
        <v>2926</v>
      </c>
      <c r="O537" s="42" t="s">
        <v>2927</v>
      </c>
      <c r="P537" s="42" t="s">
        <v>2928</v>
      </c>
      <c r="Q537" s="43">
        <v>134800</v>
      </c>
      <c r="R537" s="42" t="s">
        <v>381</v>
      </c>
      <c r="S537" s="42" t="s">
        <v>1150</v>
      </c>
      <c r="T537" s="42" t="s">
        <v>574</v>
      </c>
      <c r="U537" s="42" t="s">
        <v>109</v>
      </c>
      <c r="V537" s="46" t="str">
        <f t="shared" si="69"/>
        <v>5</v>
      </c>
      <c r="W537" s="46" t="str">
        <f t="shared" si="1"/>
        <v>5</v>
      </c>
      <c r="X537" s="46" t="str">
        <f t="shared" si="2"/>
        <v>0230180014091955</v>
      </c>
      <c r="Y537" s="48">
        <f t="shared" si="3"/>
        <v>134800</v>
      </c>
      <c r="Z537" s="46" t="str">
        <f t="shared" si="4"/>
        <v>AC/018P-0350426</v>
      </c>
      <c r="AA537" s="50" t="str">
        <f>VLOOKUP(X537,TDTP!$AH$5:$AN$1422,7,0)</f>
        <v/>
      </c>
      <c r="AB537" s="40" t="str">
        <f>CONCATENATE("BVNT da nhan duoc ",Y537,"d tien phi bao hiem cua QK. Cam on QK da tin tuong va dong hanh cung BVNT trong suot thoi gian qua.")</f>
        <v>BVNT da nhan duoc 134800d tien phi bao hiem cua QK. Cam on QK da tin tuong va dong hanh cung BVNT trong suot thoi gian qua.</v>
      </c>
    </row>
    <row r="538" spans="1:28" ht="12.75" customHeight="1">
      <c r="A538" s="41">
        <v>530</v>
      </c>
      <c r="B538" s="42" t="s">
        <v>82</v>
      </c>
      <c r="C538" s="42" t="s">
        <v>98</v>
      </c>
      <c r="D538" s="42" t="s">
        <v>100</v>
      </c>
      <c r="E538" s="42" t="s">
        <v>219</v>
      </c>
      <c r="F538" s="42" t="s">
        <v>220</v>
      </c>
      <c r="G538" s="42" t="s">
        <v>82</v>
      </c>
      <c r="H538" s="42" t="s">
        <v>98</v>
      </c>
      <c r="I538" s="42" t="s">
        <v>100</v>
      </c>
      <c r="J538" s="42" t="s">
        <v>219</v>
      </c>
      <c r="K538" s="42" t="s">
        <v>220</v>
      </c>
      <c r="L538" s="42" t="s">
        <v>102</v>
      </c>
      <c r="M538" s="42" t="s">
        <v>2929</v>
      </c>
      <c r="N538" s="42" t="s">
        <v>2930</v>
      </c>
      <c r="O538" s="42" t="s">
        <v>2931</v>
      </c>
      <c r="P538" s="42" t="s">
        <v>2932</v>
      </c>
      <c r="Q538" s="43">
        <v>3492400</v>
      </c>
      <c r="R538" s="42" t="s">
        <v>381</v>
      </c>
      <c r="S538" s="42" t="s">
        <v>982</v>
      </c>
      <c r="T538" s="42" t="s">
        <v>574</v>
      </c>
      <c r="U538" s="42" t="s">
        <v>109</v>
      </c>
      <c r="V538" s="46" t="str">
        <f t="shared" si="69"/>
        <v>5</v>
      </c>
      <c r="W538" s="46" t="str">
        <f t="shared" si="1"/>
        <v>5</v>
      </c>
      <c r="X538" s="46" t="str">
        <f t="shared" si="2"/>
        <v>0400180000006755</v>
      </c>
      <c r="Y538" s="48">
        <f t="shared" si="3"/>
        <v>3492400</v>
      </c>
      <c r="Z538" s="46" t="str">
        <f t="shared" si="4"/>
        <v>AC/018P-0350427</v>
      </c>
      <c r="AA538" s="46"/>
      <c r="AB538" s="40"/>
    </row>
    <row r="539" spans="1:28" ht="12.75" customHeight="1">
      <c r="A539" s="41">
        <v>531</v>
      </c>
      <c r="B539" s="42" t="s">
        <v>82</v>
      </c>
      <c r="C539" s="42" t="s">
        <v>98</v>
      </c>
      <c r="D539" s="42" t="s">
        <v>100</v>
      </c>
      <c r="E539" s="42" t="s">
        <v>219</v>
      </c>
      <c r="F539" s="42" t="s">
        <v>220</v>
      </c>
      <c r="G539" s="42" t="s">
        <v>82</v>
      </c>
      <c r="H539" s="42" t="s">
        <v>98</v>
      </c>
      <c r="I539" s="42" t="s">
        <v>100</v>
      </c>
      <c r="J539" s="42" t="s">
        <v>219</v>
      </c>
      <c r="K539" s="42" t="s">
        <v>220</v>
      </c>
      <c r="L539" s="42" t="s">
        <v>102</v>
      </c>
      <c r="M539" s="42" t="s">
        <v>2933</v>
      </c>
      <c r="N539" s="42" t="s">
        <v>2934</v>
      </c>
      <c r="O539" s="42" t="s">
        <v>2935</v>
      </c>
      <c r="P539" s="42" t="s">
        <v>2936</v>
      </c>
      <c r="Q539" s="43">
        <v>3060840</v>
      </c>
      <c r="R539" s="42" t="s">
        <v>381</v>
      </c>
      <c r="S539" s="42" t="s">
        <v>842</v>
      </c>
      <c r="T539" s="42" t="s">
        <v>433</v>
      </c>
      <c r="U539" s="42" t="s">
        <v>109</v>
      </c>
      <c r="V539" s="46" t="str">
        <f t="shared" si="69"/>
        <v>5</v>
      </c>
      <c r="W539" s="46" t="str">
        <f t="shared" si="1"/>
        <v>5</v>
      </c>
      <c r="X539" s="46" t="str">
        <f t="shared" si="2"/>
        <v>56816350755</v>
      </c>
      <c r="Y539" s="48">
        <f t="shared" si="3"/>
        <v>3060840</v>
      </c>
      <c r="Z539" s="46" t="str">
        <f t="shared" si="4"/>
        <v>AC/018P-0350429</v>
      </c>
      <c r="AA539" s="46"/>
      <c r="AB539" s="40"/>
    </row>
    <row r="540" spans="1:28" ht="12.75" customHeight="1">
      <c r="A540" s="41">
        <v>532</v>
      </c>
      <c r="B540" s="42" t="s">
        <v>82</v>
      </c>
      <c r="C540" s="42" t="s">
        <v>98</v>
      </c>
      <c r="D540" s="42" t="s">
        <v>100</v>
      </c>
      <c r="E540" s="42" t="s">
        <v>219</v>
      </c>
      <c r="F540" s="42" t="s">
        <v>220</v>
      </c>
      <c r="G540" s="42" t="s">
        <v>82</v>
      </c>
      <c r="H540" s="42" t="s">
        <v>98</v>
      </c>
      <c r="I540" s="42" t="s">
        <v>100</v>
      </c>
      <c r="J540" s="42" t="s">
        <v>219</v>
      </c>
      <c r="K540" s="42" t="s">
        <v>220</v>
      </c>
      <c r="L540" s="42" t="s">
        <v>102</v>
      </c>
      <c r="M540" s="42" t="s">
        <v>2937</v>
      </c>
      <c r="N540" s="42" t="s">
        <v>2938</v>
      </c>
      <c r="O540" s="42" t="s">
        <v>2939</v>
      </c>
      <c r="P540" s="42" t="s">
        <v>2940</v>
      </c>
      <c r="Q540" s="43">
        <v>1000000</v>
      </c>
      <c r="R540" s="42" t="s">
        <v>381</v>
      </c>
      <c r="S540" s="42" t="s">
        <v>1025</v>
      </c>
      <c r="T540" s="42" t="s">
        <v>153</v>
      </c>
      <c r="U540" s="42" t="s">
        <v>109</v>
      </c>
      <c r="V540" s="46" t="str">
        <f t="shared" si="69"/>
        <v>5</v>
      </c>
      <c r="W540" s="46" t="str">
        <f t="shared" si="1"/>
        <v>5</v>
      </c>
      <c r="X540" s="46" t="str">
        <f t="shared" si="2"/>
        <v>56842760355</v>
      </c>
      <c r="Y540" s="48">
        <f t="shared" si="3"/>
        <v>1000000</v>
      </c>
      <c r="Z540" s="46" t="str">
        <f t="shared" si="4"/>
        <v>AC/018P-0350430</v>
      </c>
      <c r="AA540" s="46"/>
      <c r="AB540" s="40"/>
    </row>
    <row r="541" spans="1:28" ht="12.75" customHeight="1">
      <c r="A541" s="41">
        <v>533</v>
      </c>
      <c r="B541" s="42" t="s">
        <v>82</v>
      </c>
      <c r="C541" s="42" t="s">
        <v>98</v>
      </c>
      <c r="D541" s="42" t="s">
        <v>100</v>
      </c>
      <c r="E541" s="42" t="s">
        <v>219</v>
      </c>
      <c r="F541" s="42" t="s">
        <v>220</v>
      </c>
      <c r="G541" s="42" t="s">
        <v>82</v>
      </c>
      <c r="H541" s="42" t="s">
        <v>98</v>
      </c>
      <c r="I541" s="42" t="s">
        <v>100</v>
      </c>
      <c r="J541" s="42" t="s">
        <v>219</v>
      </c>
      <c r="K541" s="42" t="s">
        <v>220</v>
      </c>
      <c r="L541" s="42" t="s">
        <v>102</v>
      </c>
      <c r="M541" s="42" t="s">
        <v>2941</v>
      </c>
      <c r="N541" s="42" t="s">
        <v>2942</v>
      </c>
      <c r="O541" s="42" t="s">
        <v>2943</v>
      </c>
      <c r="P541" s="42" t="s">
        <v>288</v>
      </c>
      <c r="Q541" s="43">
        <v>6157260</v>
      </c>
      <c r="R541" s="42" t="s">
        <v>304</v>
      </c>
      <c r="S541" s="42" t="s">
        <v>1179</v>
      </c>
      <c r="T541" s="42" t="s">
        <v>502</v>
      </c>
      <c r="U541" s="42" t="s">
        <v>109</v>
      </c>
      <c r="V541" s="46" t="str">
        <f t="shared" si="69"/>
        <v>6</v>
      </c>
      <c r="W541" s="46" t="str">
        <f t="shared" si="1"/>
        <v>5</v>
      </c>
      <c r="X541" s="46" t="str">
        <f t="shared" si="2"/>
        <v>56823540765</v>
      </c>
      <c r="Y541" s="48">
        <f t="shared" si="3"/>
        <v>6157260</v>
      </c>
      <c r="Z541" s="46" t="str">
        <f t="shared" si="4"/>
        <v>AC/018P-0350431</v>
      </c>
      <c r="AA541" s="46"/>
      <c r="AB541" s="40"/>
    </row>
    <row r="542" spans="1:28" ht="12.75" customHeight="1">
      <c r="A542" s="41">
        <v>534</v>
      </c>
      <c r="B542" s="42" t="s">
        <v>82</v>
      </c>
      <c r="C542" s="42" t="s">
        <v>98</v>
      </c>
      <c r="D542" s="42" t="s">
        <v>100</v>
      </c>
      <c r="E542" s="42" t="s">
        <v>219</v>
      </c>
      <c r="F542" s="42" t="s">
        <v>220</v>
      </c>
      <c r="G542" s="42" t="s">
        <v>82</v>
      </c>
      <c r="H542" s="42" t="s">
        <v>98</v>
      </c>
      <c r="I542" s="42" t="s">
        <v>100</v>
      </c>
      <c r="J542" s="42" t="s">
        <v>219</v>
      </c>
      <c r="K542" s="42" t="s">
        <v>220</v>
      </c>
      <c r="L542" s="42" t="s">
        <v>102</v>
      </c>
      <c r="M542" s="42" t="s">
        <v>2944</v>
      </c>
      <c r="N542" s="42" t="s">
        <v>2945</v>
      </c>
      <c r="O542" s="42" t="s">
        <v>2946</v>
      </c>
      <c r="P542" s="42" t="s">
        <v>2947</v>
      </c>
      <c r="Q542" s="43">
        <v>246900</v>
      </c>
      <c r="R542" s="42" t="s">
        <v>109</v>
      </c>
      <c r="S542" s="42" t="s">
        <v>2948</v>
      </c>
      <c r="T542" s="42" t="s">
        <v>574</v>
      </c>
      <c r="U542" s="42" t="s">
        <v>109</v>
      </c>
      <c r="V542" s="46" t="str">
        <f t="shared" si="69"/>
        <v>7</v>
      </c>
      <c r="W542" s="46" t="str">
        <f t="shared" si="1"/>
        <v>5</v>
      </c>
      <c r="X542" s="46" t="str">
        <f t="shared" si="2"/>
        <v>0230180008645375</v>
      </c>
      <c r="Y542" s="48">
        <f t="shared" si="3"/>
        <v>246900</v>
      </c>
      <c r="Z542" s="46" t="str">
        <f t="shared" si="4"/>
        <v>AC/018P-0350432</v>
      </c>
      <c r="AA542" s="46"/>
      <c r="AB542" s="40"/>
    </row>
    <row r="543" spans="1:28" ht="12.75" customHeight="1">
      <c r="A543" s="41">
        <v>535</v>
      </c>
      <c r="B543" s="42" t="s">
        <v>82</v>
      </c>
      <c r="C543" s="42" t="s">
        <v>98</v>
      </c>
      <c r="D543" s="42" t="s">
        <v>100</v>
      </c>
      <c r="E543" s="42" t="s">
        <v>219</v>
      </c>
      <c r="F543" s="42" t="s">
        <v>220</v>
      </c>
      <c r="G543" s="42" t="s">
        <v>82</v>
      </c>
      <c r="H543" s="42" t="s">
        <v>98</v>
      </c>
      <c r="I543" s="42" t="s">
        <v>100</v>
      </c>
      <c r="J543" s="42" t="s">
        <v>219</v>
      </c>
      <c r="K543" s="42" t="s">
        <v>220</v>
      </c>
      <c r="L543" s="42" t="s">
        <v>102</v>
      </c>
      <c r="M543" s="42" t="s">
        <v>2949</v>
      </c>
      <c r="N543" s="42" t="s">
        <v>2950</v>
      </c>
      <c r="O543" s="42" t="s">
        <v>2951</v>
      </c>
      <c r="P543" s="42" t="s">
        <v>2952</v>
      </c>
      <c r="Q543" s="43">
        <v>500000</v>
      </c>
      <c r="R543" s="42" t="s">
        <v>109</v>
      </c>
      <c r="S543" s="42" t="s">
        <v>788</v>
      </c>
      <c r="T543" s="42" t="s">
        <v>471</v>
      </c>
      <c r="U543" s="42" t="s">
        <v>109</v>
      </c>
      <c r="V543" s="46" t="str">
        <f t="shared" si="69"/>
        <v>7</v>
      </c>
      <c r="W543" s="46" t="str">
        <f t="shared" si="1"/>
        <v>5</v>
      </c>
      <c r="X543" s="46" t="str">
        <f t="shared" si="2"/>
        <v>56818934375</v>
      </c>
      <c r="Y543" s="48">
        <f t="shared" si="3"/>
        <v>500000</v>
      </c>
      <c r="Z543" s="46" t="str">
        <f t="shared" si="4"/>
        <v>AC/018P-0350433</v>
      </c>
      <c r="AA543" s="46"/>
      <c r="AB543" s="40"/>
    </row>
    <row r="544" spans="1:28" ht="12.75" customHeight="1">
      <c r="A544" s="41">
        <v>536</v>
      </c>
      <c r="B544" s="42" t="s">
        <v>82</v>
      </c>
      <c r="C544" s="42" t="s">
        <v>98</v>
      </c>
      <c r="D544" s="42" t="s">
        <v>100</v>
      </c>
      <c r="E544" s="42" t="s">
        <v>219</v>
      </c>
      <c r="F544" s="42" t="s">
        <v>220</v>
      </c>
      <c r="G544" s="42" t="s">
        <v>82</v>
      </c>
      <c r="H544" s="42" t="s">
        <v>98</v>
      </c>
      <c r="I544" s="42" t="s">
        <v>100</v>
      </c>
      <c r="J544" s="42" t="s">
        <v>219</v>
      </c>
      <c r="K544" s="42" t="s">
        <v>220</v>
      </c>
      <c r="L544" s="42" t="s">
        <v>102</v>
      </c>
      <c r="M544" s="42" t="s">
        <v>2953</v>
      </c>
      <c r="N544" s="42" t="s">
        <v>2954</v>
      </c>
      <c r="O544" s="42" t="s">
        <v>2955</v>
      </c>
      <c r="P544" s="42" t="s">
        <v>2956</v>
      </c>
      <c r="Q544" s="43">
        <v>5000000</v>
      </c>
      <c r="R544" s="42" t="s">
        <v>145</v>
      </c>
      <c r="S544" s="42" t="s">
        <v>875</v>
      </c>
      <c r="T544" s="42" t="s">
        <v>433</v>
      </c>
      <c r="U544" s="42" t="s">
        <v>109</v>
      </c>
      <c r="V544" s="46" t="str">
        <f t="shared" si="69"/>
        <v>8</v>
      </c>
      <c r="W544" s="46" t="str">
        <f t="shared" si="1"/>
        <v>5</v>
      </c>
      <c r="X544" s="46" t="str">
        <f t="shared" si="2"/>
        <v>56823501785</v>
      </c>
      <c r="Y544" s="48">
        <f t="shared" si="3"/>
        <v>5000000</v>
      </c>
      <c r="Z544" s="46" t="str">
        <f t="shared" si="4"/>
        <v>AC/018P-0350435</v>
      </c>
      <c r="AA544" s="50" t="str">
        <f>VLOOKUP(X544,TDTP!$AH$5:$AN$1422,7,0)</f>
        <v>09893265180965013571</v>
      </c>
      <c r="AB544" s="40" t="str">
        <f>CONCATENATE("BVNT da nhan duoc ",Y544,"d tien phi bao hiem cua QK. Cam on QK da tin tuong va dong hanh cung BVNT trong suot thoi gian qua.")</f>
        <v>BVNT da nhan duoc 5000000d tien phi bao hiem cua QK. Cam on QK da tin tuong va dong hanh cung BVNT trong suot thoi gian qua.</v>
      </c>
    </row>
    <row r="545" spans="1:28" ht="12.75" customHeight="1">
      <c r="A545" s="41">
        <v>537</v>
      </c>
      <c r="B545" s="42" t="s">
        <v>82</v>
      </c>
      <c r="C545" s="42" t="s">
        <v>98</v>
      </c>
      <c r="D545" s="42" t="s">
        <v>100</v>
      </c>
      <c r="E545" s="42" t="s">
        <v>219</v>
      </c>
      <c r="F545" s="42" t="s">
        <v>220</v>
      </c>
      <c r="G545" s="42" t="s">
        <v>82</v>
      </c>
      <c r="H545" s="42" t="s">
        <v>98</v>
      </c>
      <c r="I545" s="42" t="s">
        <v>100</v>
      </c>
      <c r="J545" s="42" t="s">
        <v>219</v>
      </c>
      <c r="K545" s="42" t="s">
        <v>220</v>
      </c>
      <c r="L545" s="42" t="s">
        <v>102</v>
      </c>
      <c r="M545" s="42" t="s">
        <v>2958</v>
      </c>
      <c r="N545" s="42" t="s">
        <v>2959</v>
      </c>
      <c r="O545" s="42" t="s">
        <v>2960</v>
      </c>
      <c r="P545" s="42" t="s">
        <v>2961</v>
      </c>
      <c r="Q545" s="43">
        <v>3000000</v>
      </c>
      <c r="R545" s="42" t="s">
        <v>145</v>
      </c>
      <c r="S545" s="42" t="s">
        <v>2962</v>
      </c>
      <c r="T545" s="42" t="s">
        <v>245</v>
      </c>
      <c r="U545" s="42" t="s">
        <v>109</v>
      </c>
      <c r="V545" s="46" t="str">
        <f t="shared" si="69"/>
        <v>8</v>
      </c>
      <c r="W545" s="46" t="str">
        <f t="shared" si="1"/>
        <v>5</v>
      </c>
      <c r="X545" s="46" t="str">
        <f t="shared" si="2"/>
        <v>56823518085</v>
      </c>
      <c r="Y545" s="48">
        <f t="shared" si="3"/>
        <v>3000000</v>
      </c>
      <c r="Z545" s="46" t="str">
        <f t="shared" si="4"/>
        <v>AC/018P-0350436</v>
      </c>
      <c r="AA545" s="46"/>
      <c r="AB545" s="40"/>
    </row>
    <row r="546" spans="1:28" ht="12.75" customHeight="1">
      <c r="A546" s="41">
        <v>538</v>
      </c>
      <c r="B546" s="42" t="s">
        <v>82</v>
      </c>
      <c r="C546" s="42" t="s">
        <v>98</v>
      </c>
      <c r="D546" s="42" t="s">
        <v>100</v>
      </c>
      <c r="E546" s="42" t="s">
        <v>219</v>
      </c>
      <c r="F546" s="42" t="s">
        <v>220</v>
      </c>
      <c r="G546" s="42" t="s">
        <v>82</v>
      </c>
      <c r="H546" s="42" t="s">
        <v>98</v>
      </c>
      <c r="I546" s="42" t="s">
        <v>100</v>
      </c>
      <c r="J546" s="42" t="s">
        <v>219</v>
      </c>
      <c r="K546" s="42" t="s">
        <v>220</v>
      </c>
      <c r="L546" s="42" t="s">
        <v>102</v>
      </c>
      <c r="M546" s="42" t="s">
        <v>2963</v>
      </c>
      <c r="N546" s="42" t="s">
        <v>2964</v>
      </c>
      <c r="O546" s="42" t="s">
        <v>2965</v>
      </c>
      <c r="P546" s="42" t="s">
        <v>2966</v>
      </c>
      <c r="Q546" s="43">
        <v>198400</v>
      </c>
      <c r="R546" s="42" t="s">
        <v>291</v>
      </c>
      <c r="S546" s="42" t="s">
        <v>1209</v>
      </c>
      <c r="T546" s="42" t="s">
        <v>135</v>
      </c>
      <c r="U546" s="42" t="s">
        <v>109</v>
      </c>
      <c r="V546" s="46" t="str">
        <f t="shared" si="69"/>
        <v>9</v>
      </c>
      <c r="W546" s="46" t="str">
        <f t="shared" si="1"/>
        <v>5</v>
      </c>
      <c r="X546" s="46" t="str">
        <f t="shared" si="2"/>
        <v>0230180023107595</v>
      </c>
      <c r="Y546" s="48">
        <f t="shared" si="3"/>
        <v>198400</v>
      </c>
      <c r="Z546" s="46" t="str">
        <f t="shared" si="4"/>
        <v>AC/018P-0350437</v>
      </c>
      <c r="AA546" s="46"/>
      <c r="AB546" s="40"/>
    </row>
    <row r="547" spans="1:28" ht="12.75" customHeight="1">
      <c r="A547" s="41">
        <v>539</v>
      </c>
      <c r="B547" s="42" t="s">
        <v>82</v>
      </c>
      <c r="C547" s="42" t="s">
        <v>98</v>
      </c>
      <c r="D547" s="42" t="s">
        <v>100</v>
      </c>
      <c r="E547" s="42" t="s">
        <v>219</v>
      </c>
      <c r="F547" s="42" t="s">
        <v>220</v>
      </c>
      <c r="G547" s="42" t="s">
        <v>82</v>
      </c>
      <c r="H547" s="42" t="s">
        <v>98</v>
      </c>
      <c r="I547" s="42" t="s">
        <v>100</v>
      </c>
      <c r="J547" s="42" t="s">
        <v>219</v>
      </c>
      <c r="K547" s="42" t="s">
        <v>220</v>
      </c>
      <c r="L547" s="42" t="s">
        <v>102</v>
      </c>
      <c r="M547" s="42" t="s">
        <v>2967</v>
      </c>
      <c r="N547" s="42" t="s">
        <v>2968</v>
      </c>
      <c r="O547" s="42" t="s">
        <v>2969</v>
      </c>
      <c r="P547" s="42" t="s">
        <v>2970</v>
      </c>
      <c r="Q547" s="43">
        <v>213000</v>
      </c>
      <c r="R547" s="42" t="s">
        <v>1222</v>
      </c>
      <c r="S547" s="42" t="s">
        <v>108</v>
      </c>
      <c r="T547" s="42" t="s">
        <v>135</v>
      </c>
      <c r="U547" s="42" t="s">
        <v>109</v>
      </c>
      <c r="V547" s="46" t="str">
        <f t="shared" ref="V547:V609" si="72">RIGHT(LEFT(R547,2),2)</f>
        <v>10</v>
      </c>
      <c r="W547" s="46" t="str">
        <f t="shared" si="1"/>
        <v>5</v>
      </c>
      <c r="X547" s="46" t="str">
        <f t="shared" si="2"/>
        <v>02301800130101105</v>
      </c>
      <c r="Y547" s="48">
        <f t="shared" si="3"/>
        <v>213000</v>
      </c>
      <c r="Z547" s="46" t="str">
        <f t="shared" si="4"/>
        <v>AC/018P-0350438</v>
      </c>
      <c r="AA547" s="50" t="str">
        <f>VLOOKUP(X547,TDTP!$AH$5:$AN$1422,7,0)</f>
        <v/>
      </c>
      <c r="AB547" s="40" t="str">
        <f>CONCATENATE("BVNT da nhan duoc ",Y547,"d tien phi bao hiem cua QK. Cam on QK da tin tuong va dong hanh cung BVNT trong suot thoi gian qua.")</f>
        <v>BVNT da nhan duoc 213000d tien phi bao hiem cua QK. Cam on QK da tin tuong va dong hanh cung BVNT trong suot thoi gian qua.</v>
      </c>
    </row>
    <row r="548" spans="1:28" ht="12.75" customHeight="1">
      <c r="A548" s="41">
        <v>540</v>
      </c>
      <c r="B548" s="42" t="s">
        <v>82</v>
      </c>
      <c r="C548" s="42" t="s">
        <v>98</v>
      </c>
      <c r="D548" s="42" t="s">
        <v>100</v>
      </c>
      <c r="E548" s="42" t="s">
        <v>219</v>
      </c>
      <c r="F548" s="42" t="s">
        <v>220</v>
      </c>
      <c r="G548" s="42" t="s">
        <v>82</v>
      </c>
      <c r="H548" s="42" t="s">
        <v>98</v>
      </c>
      <c r="I548" s="42" t="s">
        <v>100</v>
      </c>
      <c r="J548" s="42" t="s">
        <v>219</v>
      </c>
      <c r="K548" s="42" t="s">
        <v>220</v>
      </c>
      <c r="L548" s="42" t="s">
        <v>102</v>
      </c>
      <c r="M548" s="42" t="s">
        <v>2973</v>
      </c>
      <c r="N548" s="42" t="s">
        <v>2974</v>
      </c>
      <c r="O548" s="42" t="s">
        <v>2975</v>
      </c>
      <c r="P548" s="42" t="s">
        <v>2976</v>
      </c>
      <c r="Q548" s="43">
        <v>256400</v>
      </c>
      <c r="R548" s="42" t="s">
        <v>1222</v>
      </c>
      <c r="S548" s="42" t="s">
        <v>1223</v>
      </c>
      <c r="T548" s="42" t="s">
        <v>574</v>
      </c>
      <c r="U548" s="42" t="s">
        <v>109</v>
      </c>
      <c r="V548" s="46" t="str">
        <f t="shared" si="72"/>
        <v>10</v>
      </c>
      <c r="W548" s="46" t="str">
        <f t="shared" si="1"/>
        <v>5</v>
      </c>
      <c r="X548" s="46" t="str">
        <f t="shared" si="2"/>
        <v>03701800032341105</v>
      </c>
      <c r="Y548" s="48">
        <f t="shared" si="3"/>
        <v>256400</v>
      </c>
      <c r="Z548" s="46" t="str">
        <f t="shared" si="4"/>
        <v>AC/018P-0350439</v>
      </c>
      <c r="AA548" s="46"/>
      <c r="AB548" s="40"/>
    </row>
    <row r="549" spans="1:28" ht="12.75" customHeight="1">
      <c r="A549" s="41">
        <v>541</v>
      </c>
      <c r="B549" s="42" t="s">
        <v>82</v>
      </c>
      <c r="C549" s="42" t="s">
        <v>98</v>
      </c>
      <c r="D549" s="42" t="s">
        <v>100</v>
      </c>
      <c r="E549" s="42" t="s">
        <v>219</v>
      </c>
      <c r="F549" s="42" t="s">
        <v>220</v>
      </c>
      <c r="G549" s="42" t="s">
        <v>82</v>
      </c>
      <c r="H549" s="42" t="s">
        <v>98</v>
      </c>
      <c r="I549" s="42" t="s">
        <v>100</v>
      </c>
      <c r="J549" s="42" t="s">
        <v>219</v>
      </c>
      <c r="K549" s="42" t="s">
        <v>220</v>
      </c>
      <c r="L549" s="42" t="s">
        <v>102</v>
      </c>
      <c r="M549" s="42" t="s">
        <v>2977</v>
      </c>
      <c r="N549" s="42" t="s">
        <v>2978</v>
      </c>
      <c r="O549" s="42" t="s">
        <v>2980</v>
      </c>
      <c r="P549" s="42" t="s">
        <v>1907</v>
      </c>
      <c r="Q549" s="43">
        <v>122700</v>
      </c>
      <c r="R549" s="42" t="s">
        <v>391</v>
      </c>
      <c r="S549" s="42" t="s">
        <v>1247</v>
      </c>
      <c r="T549" s="42" t="s">
        <v>574</v>
      </c>
      <c r="U549" s="42" t="s">
        <v>109</v>
      </c>
      <c r="V549" s="46" t="str">
        <f t="shared" si="72"/>
        <v>11</v>
      </c>
      <c r="W549" s="46" t="str">
        <f t="shared" si="1"/>
        <v>5</v>
      </c>
      <c r="X549" s="46" t="str">
        <f t="shared" si="2"/>
        <v>02301800168227115</v>
      </c>
      <c r="Y549" s="48">
        <f t="shared" si="3"/>
        <v>122700</v>
      </c>
      <c r="Z549" s="46" t="str">
        <f t="shared" si="4"/>
        <v>AC/018P-0350440</v>
      </c>
      <c r="AA549" s="50" t="str">
        <f>VLOOKUP(X549,TDTP!$AH$5:$AN$1422,7,0)</f>
        <v>763112</v>
      </c>
      <c r="AB549" s="40" t="str">
        <f>CONCATENATE("BVNT da nhan duoc ",Y549,"d tien phi bao hiem cua QK. Cam on QK da tin tuong va dong hanh cung BVNT trong suot thoi gian qua.")</f>
        <v>BVNT da nhan duoc 122700d tien phi bao hiem cua QK. Cam on QK da tin tuong va dong hanh cung BVNT trong suot thoi gian qua.</v>
      </c>
    </row>
    <row r="550" spans="1:28" ht="12.75" customHeight="1">
      <c r="A550" s="41">
        <v>542</v>
      </c>
      <c r="B550" s="42" t="s">
        <v>82</v>
      </c>
      <c r="C550" s="42" t="s">
        <v>98</v>
      </c>
      <c r="D550" s="42" t="s">
        <v>100</v>
      </c>
      <c r="E550" s="42" t="s">
        <v>219</v>
      </c>
      <c r="F550" s="42" t="s">
        <v>220</v>
      </c>
      <c r="G550" s="42" t="s">
        <v>82</v>
      </c>
      <c r="H550" s="42" t="s">
        <v>98</v>
      </c>
      <c r="I550" s="42" t="s">
        <v>100</v>
      </c>
      <c r="J550" s="42" t="s">
        <v>219</v>
      </c>
      <c r="K550" s="42" t="s">
        <v>220</v>
      </c>
      <c r="L550" s="42" t="s">
        <v>102</v>
      </c>
      <c r="M550" s="42" t="s">
        <v>2983</v>
      </c>
      <c r="N550" s="42" t="s">
        <v>2984</v>
      </c>
      <c r="O550" s="42" t="s">
        <v>2985</v>
      </c>
      <c r="P550" s="42" t="s">
        <v>2986</v>
      </c>
      <c r="Q550" s="43">
        <v>193200</v>
      </c>
      <c r="R550" s="42" t="s">
        <v>391</v>
      </c>
      <c r="S550" s="42" t="s">
        <v>1247</v>
      </c>
      <c r="T550" s="42" t="s">
        <v>574</v>
      </c>
      <c r="U550" s="42" t="s">
        <v>109</v>
      </c>
      <c r="V550" s="46" t="str">
        <f t="shared" si="72"/>
        <v>11</v>
      </c>
      <c r="W550" s="46" t="str">
        <f t="shared" si="1"/>
        <v>5</v>
      </c>
      <c r="X550" s="46" t="str">
        <f t="shared" si="2"/>
        <v>02301800228983115</v>
      </c>
      <c r="Y550" s="48">
        <f t="shared" si="3"/>
        <v>193200</v>
      </c>
      <c r="Z550" s="46" t="str">
        <f t="shared" si="4"/>
        <v>AC/018P-0350441</v>
      </c>
      <c r="AA550" s="46"/>
      <c r="AB550" s="40"/>
    </row>
    <row r="551" spans="1:28" ht="12.75" customHeight="1">
      <c r="A551" s="41">
        <v>543</v>
      </c>
      <c r="B551" s="42" t="s">
        <v>82</v>
      </c>
      <c r="C551" s="42" t="s">
        <v>98</v>
      </c>
      <c r="D551" s="42" t="s">
        <v>100</v>
      </c>
      <c r="E551" s="42" t="s">
        <v>219</v>
      </c>
      <c r="F551" s="42" t="s">
        <v>220</v>
      </c>
      <c r="G551" s="42" t="s">
        <v>82</v>
      </c>
      <c r="H551" s="42" t="s">
        <v>98</v>
      </c>
      <c r="I551" s="42" t="s">
        <v>100</v>
      </c>
      <c r="J551" s="42" t="s">
        <v>219</v>
      </c>
      <c r="K551" s="42" t="s">
        <v>220</v>
      </c>
      <c r="L551" s="42" t="s">
        <v>102</v>
      </c>
      <c r="M551" s="42" t="s">
        <v>2987</v>
      </c>
      <c r="N551" s="42" t="s">
        <v>2988</v>
      </c>
      <c r="O551" s="42" t="s">
        <v>2989</v>
      </c>
      <c r="P551" s="42" t="s">
        <v>2990</v>
      </c>
      <c r="Q551" s="43">
        <v>197300</v>
      </c>
      <c r="R551" s="42" t="s">
        <v>391</v>
      </c>
      <c r="S551" s="42" t="s">
        <v>1247</v>
      </c>
      <c r="T551" s="42" t="s">
        <v>359</v>
      </c>
      <c r="U551" s="42" t="s">
        <v>109</v>
      </c>
      <c r="V551" s="46" t="str">
        <f t="shared" si="72"/>
        <v>11</v>
      </c>
      <c r="W551" s="46" t="str">
        <f t="shared" si="1"/>
        <v>5</v>
      </c>
      <c r="X551" s="46" t="str">
        <f t="shared" si="2"/>
        <v>05701800014086115</v>
      </c>
      <c r="Y551" s="48">
        <f t="shared" si="3"/>
        <v>197300</v>
      </c>
      <c r="Z551" s="46" t="str">
        <f t="shared" si="4"/>
        <v>AC/018P-0350442</v>
      </c>
      <c r="AA551" s="46"/>
      <c r="AB551" s="40"/>
    </row>
    <row r="552" spans="1:28" ht="12.75" customHeight="1">
      <c r="A552" s="41">
        <v>544</v>
      </c>
      <c r="B552" s="42" t="s">
        <v>82</v>
      </c>
      <c r="C552" s="42" t="s">
        <v>98</v>
      </c>
      <c r="D552" s="42" t="s">
        <v>100</v>
      </c>
      <c r="E552" s="42" t="s">
        <v>219</v>
      </c>
      <c r="F552" s="42" t="s">
        <v>220</v>
      </c>
      <c r="G552" s="42" t="s">
        <v>82</v>
      </c>
      <c r="H552" s="42" t="s">
        <v>98</v>
      </c>
      <c r="I552" s="42" t="s">
        <v>100</v>
      </c>
      <c r="J552" s="42" t="s">
        <v>219</v>
      </c>
      <c r="K552" s="42" t="s">
        <v>220</v>
      </c>
      <c r="L552" s="42" t="s">
        <v>102</v>
      </c>
      <c r="M552" s="42" t="s">
        <v>2992</v>
      </c>
      <c r="N552" s="42" t="s">
        <v>2994</v>
      </c>
      <c r="O552" s="42" t="s">
        <v>2996</v>
      </c>
      <c r="P552" s="42" t="s">
        <v>2997</v>
      </c>
      <c r="Q552" s="43">
        <v>500000</v>
      </c>
      <c r="R552" s="42" t="s">
        <v>391</v>
      </c>
      <c r="S552" s="42" t="s">
        <v>1247</v>
      </c>
      <c r="T552" s="42" t="s">
        <v>245</v>
      </c>
      <c r="U552" s="42" t="s">
        <v>109</v>
      </c>
      <c r="V552" s="46" t="str">
        <f t="shared" si="72"/>
        <v>11</v>
      </c>
      <c r="W552" s="46" t="str">
        <f t="shared" si="1"/>
        <v>5</v>
      </c>
      <c r="X552" s="46" t="str">
        <f t="shared" si="2"/>
        <v>568157955115</v>
      </c>
      <c r="Y552" s="48">
        <f t="shared" si="3"/>
        <v>500000</v>
      </c>
      <c r="Z552" s="46" t="str">
        <f t="shared" si="4"/>
        <v>AC/018P-0350443</v>
      </c>
      <c r="AA552" s="50" t="str">
        <f>VLOOKUP(X552,TDTP!$AH$5:$AN$1422,7,0)</f>
        <v>01696595344</v>
      </c>
      <c r="AB552" s="40" t="str">
        <f>CONCATENATE("BVNT da nhan duoc ",Y552,"d tien phi bao hiem cua QK. Cam on QK da tin tuong va dong hanh cung BVNT trong suot thoi gian qua.")</f>
        <v>BVNT da nhan duoc 500000d tien phi bao hiem cua QK. Cam on QK da tin tuong va dong hanh cung BVNT trong suot thoi gian qua.</v>
      </c>
    </row>
    <row r="553" spans="1:28" ht="12.75" customHeight="1">
      <c r="A553" s="41">
        <v>545</v>
      </c>
      <c r="B553" s="42" t="s">
        <v>82</v>
      </c>
      <c r="C553" s="42" t="s">
        <v>98</v>
      </c>
      <c r="D553" s="42" t="s">
        <v>100</v>
      </c>
      <c r="E553" s="42" t="s">
        <v>219</v>
      </c>
      <c r="F553" s="42" t="s">
        <v>220</v>
      </c>
      <c r="G553" s="42" t="s">
        <v>82</v>
      </c>
      <c r="H553" s="42" t="s">
        <v>98</v>
      </c>
      <c r="I553" s="42" t="s">
        <v>100</v>
      </c>
      <c r="J553" s="42" t="s">
        <v>219</v>
      </c>
      <c r="K553" s="42" t="s">
        <v>220</v>
      </c>
      <c r="L553" s="42" t="s">
        <v>102</v>
      </c>
      <c r="M553" s="42" t="s">
        <v>3001</v>
      </c>
      <c r="N553" s="42" t="s">
        <v>3002</v>
      </c>
      <c r="O553" s="42" t="s">
        <v>3003</v>
      </c>
      <c r="P553" s="42" t="s">
        <v>3004</v>
      </c>
      <c r="Q553" s="43">
        <v>511899</v>
      </c>
      <c r="R553" s="42" t="s">
        <v>391</v>
      </c>
      <c r="S553" s="42" t="s">
        <v>1247</v>
      </c>
      <c r="T553" s="42" t="s">
        <v>245</v>
      </c>
      <c r="U553" s="42" t="s">
        <v>109</v>
      </c>
      <c r="V553" s="46" t="str">
        <f t="shared" si="72"/>
        <v>11</v>
      </c>
      <c r="W553" s="46" t="str">
        <f t="shared" si="1"/>
        <v>5</v>
      </c>
      <c r="X553" s="46" t="str">
        <f t="shared" si="2"/>
        <v>568157990115</v>
      </c>
      <c r="Y553" s="48">
        <f t="shared" si="3"/>
        <v>511899</v>
      </c>
      <c r="Z553" s="46" t="str">
        <f t="shared" si="4"/>
        <v>AC/018P-0350444</v>
      </c>
      <c r="AA553" s="46"/>
      <c r="AB553" s="40"/>
    </row>
    <row r="554" spans="1:28" ht="12.75" customHeight="1">
      <c r="A554" s="41">
        <v>546</v>
      </c>
      <c r="B554" s="42" t="s">
        <v>82</v>
      </c>
      <c r="C554" s="42" t="s">
        <v>98</v>
      </c>
      <c r="D554" s="42" t="s">
        <v>100</v>
      </c>
      <c r="E554" s="42" t="s">
        <v>219</v>
      </c>
      <c r="F554" s="42" t="s">
        <v>220</v>
      </c>
      <c r="G554" s="42" t="s">
        <v>82</v>
      </c>
      <c r="H554" s="42" t="s">
        <v>98</v>
      </c>
      <c r="I554" s="42" t="s">
        <v>100</v>
      </c>
      <c r="J554" s="42" t="s">
        <v>219</v>
      </c>
      <c r="K554" s="42" t="s">
        <v>220</v>
      </c>
      <c r="L554" s="42" t="s">
        <v>102</v>
      </c>
      <c r="M554" s="42" t="s">
        <v>3005</v>
      </c>
      <c r="N554" s="42" t="s">
        <v>3006</v>
      </c>
      <c r="O554" s="42" t="s">
        <v>3007</v>
      </c>
      <c r="P554" s="42" t="s">
        <v>3008</v>
      </c>
      <c r="Q554" s="43">
        <v>3091668</v>
      </c>
      <c r="R554" s="42" t="s">
        <v>391</v>
      </c>
      <c r="S554" s="42" t="s">
        <v>856</v>
      </c>
      <c r="T554" s="42" t="s">
        <v>245</v>
      </c>
      <c r="U554" s="42" t="s">
        <v>109</v>
      </c>
      <c r="V554" s="46" t="str">
        <f t="shared" si="72"/>
        <v>11</v>
      </c>
      <c r="W554" s="46" t="str">
        <f t="shared" si="1"/>
        <v>5</v>
      </c>
      <c r="X554" s="46" t="str">
        <f t="shared" si="2"/>
        <v>568167741115</v>
      </c>
      <c r="Y554" s="48">
        <f t="shared" si="3"/>
        <v>3091668</v>
      </c>
      <c r="Z554" s="46" t="str">
        <f t="shared" si="4"/>
        <v>AC/018P-0350445</v>
      </c>
      <c r="AA554" s="46"/>
      <c r="AB554" s="40"/>
    </row>
    <row r="555" spans="1:28" ht="12.75" customHeight="1">
      <c r="A555" s="41">
        <v>547</v>
      </c>
      <c r="B555" s="42" t="s">
        <v>82</v>
      </c>
      <c r="C555" s="42" t="s">
        <v>98</v>
      </c>
      <c r="D555" s="42" t="s">
        <v>100</v>
      </c>
      <c r="E555" s="42" t="s">
        <v>219</v>
      </c>
      <c r="F555" s="42" t="s">
        <v>220</v>
      </c>
      <c r="G555" s="42" t="s">
        <v>82</v>
      </c>
      <c r="H555" s="42" t="s">
        <v>98</v>
      </c>
      <c r="I555" s="42" t="s">
        <v>100</v>
      </c>
      <c r="J555" s="42" t="s">
        <v>219</v>
      </c>
      <c r="K555" s="42" t="s">
        <v>220</v>
      </c>
      <c r="L555" s="42" t="s">
        <v>102</v>
      </c>
      <c r="M555" s="42" t="s">
        <v>3014</v>
      </c>
      <c r="N555" s="42" t="s">
        <v>3015</v>
      </c>
      <c r="O555" s="42" t="s">
        <v>3016</v>
      </c>
      <c r="P555" s="42" t="s">
        <v>3017</v>
      </c>
      <c r="Q555" s="43">
        <v>1060746</v>
      </c>
      <c r="R555" s="42" t="s">
        <v>391</v>
      </c>
      <c r="S555" s="42" t="s">
        <v>1247</v>
      </c>
      <c r="T555" s="42" t="s">
        <v>471</v>
      </c>
      <c r="U555" s="42" t="s">
        <v>109</v>
      </c>
      <c r="V555" s="46" t="str">
        <f t="shared" si="72"/>
        <v>11</v>
      </c>
      <c r="W555" s="46" t="str">
        <f t="shared" si="1"/>
        <v>5</v>
      </c>
      <c r="X555" s="46" t="str">
        <f t="shared" si="2"/>
        <v>569419441115</v>
      </c>
      <c r="Y555" s="48">
        <f t="shared" si="3"/>
        <v>1060746</v>
      </c>
      <c r="Z555" s="46" t="str">
        <f t="shared" si="4"/>
        <v>AC/018P-0350446</v>
      </c>
      <c r="AA555" s="50" t="str">
        <f>VLOOKUP(X555,TDTP!$AH$5:$AN$1422,7,0)</f>
        <v>0912066680</v>
      </c>
      <c r="AB555" s="40" t="str">
        <f t="shared" ref="AB555:AB556" si="73">CONCATENATE("BVNT da nhan duoc ",Y555,"d tien phi bao hiem cua QK. Cam on QK da tin tuong va dong hanh cung BVNT trong suot thoi gian qua.")</f>
        <v>BVNT da nhan duoc 1060746d tien phi bao hiem cua QK. Cam on QK da tin tuong va dong hanh cung BVNT trong suot thoi gian qua.</v>
      </c>
    </row>
    <row r="556" spans="1:28" ht="12.75" customHeight="1">
      <c r="A556" s="41">
        <v>548</v>
      </c>
      <c r="B556" s="42" t="s">
        <v>82</v>
      </c>
      <c r="C556" s="42" t="s">
        <v>98</v>
      </c>
      <c r="D556" s="42" t="s">
        <v>100</v>
      </c>
      <c r="E556" s="42" t="s">
        <v>219</v>
      </c>
      <c r="F556" s="42" t="s">
        <v>220</v>
      </c>
      <c r="G556" s="42" t="s">
        <v>82</v>
      </c>
      <c r="H556" s="42" t="s">
        <v>98</v>
      </c>
      <c r="I556" s="42" t="s">
        <v>100</v>
      </c>
      <c r="J556" s="42" t="s">
        <v>219</v>
      </c>
      <c r="K556" s="42" t="s">
        <v>220</v>
      </c>
      <c r="L556" s="42" t="s">
        <v>102</v>
      </c>
      <c r="M556" s="42" t="s">
        <v>3018</v>
      </c>
      <c r="N556" s="42" t="s">
        <v>3019</v>
      </c>
      <c r="O556" s="42" t="s">
        <v>3020</v>
      </c>
      <c r="P556" s="42" t="s">
        <v>3021</v>
      </c>
      <c r="Q556" s="43">
        <v>174300</v>
      </c>
      <c r="R556" s="42" t="s">
        <v>801</v>
      </c>
      <c r="S556" s="42" t="s">
        <v>1290</v>
      </c>
      <c r="T556" s="42" t="s">
        <v>574</v>
      </c>
      <c r="U556" s="42" t="s">
        <v>109</v>
      </c>
      <c r="V556" s="46" t="str">
        <f t="shared" si="72"/>
        <v>12</v>
      </c>
      <c r="W556" s="46" t="str">
        <f t="shared" si="1"/>
        <v>5</v>
      </c>
      <c r="X556" s="46" t="str">
        <f t="shared" si="2"/>
        <v>02801800000430125</v>
      </c>
      <c r="Y556" s="48">
        <f t="shared" si="3"/>
        <v>174300</v>
      </c>
      <c r="Z556" s="46" t="str">
        <f t="shared" si="4"/>
        <v>AC/018P-0350447</v>
      </c>
      <c r="AA556" s="50" t="str">
        <f>VLOOKUP(X556,TDTP!$AH$5:$AN$1422,7,0)</f>
        <v/>
      </c>
      <c r="AB556" s="40" t="str">
        <f t="shared" si="73"/>
        <v>BVNT da nhan duoc 174300d tien phi bao hiem cua QK. Cam on QK da tin tuong va dong hanh cung BVNT trong suot thoi gian qua.</v>
      </c>
    </row>
    <row r="557" spans="1:28" ht="12.75" customHeight="1">
      <c r="A557" s="41">
        <v>549</v>
      </c>
      <c r="B557" s="42" t="s">
        <v>82</v>
      </c>
      <c r="C557" s="42" t="s">
        <v>98</v>
      </c>
      <c r="D557" s="42" t="s">
        <v>100</v>
      </c>
      <c r="E557" s="42" t="s">
        <v>219</v>
      </c>
      <c r="F557" s="42" t="s">
        <v>220</v>
      </c>
      <c r="G557" s="42" t="s">
        <v>82</v>
      </c>
      <c r="H557" s="42" t="s">
        <v>98</v>
      </c>
      <c r="I557" s="42" t="s">
        <v>100</v>
      </c>
      <c r="J557" s="42" t="s">
        <v>219</v>
      </c>
      <c r="K557" s="42" t="s">
        <v>220</v>
      </c>
      <c r="L557" s="42" t="s">
        <v>102</v>
      </c>
      <c r="M557" s="42" t="s">
        <v>3027</v>
      </c>
      <c r="N557" s="42" t="s">
        <v>3028</v>
      </c>
      <c r="O557" s="42" t="s">
        <v>3029</v>
      </c>
      <c r="P557" s="42" t="s">
        <v>3030</v>
      </c>
      <c r="Q557" s="43">
        <v>201800</v>
      </c>
      <c r="R557" s="42" t="s">
        <v>801</v>
      </c>
      <c r="S557" s="42" t="s">
        <v>1290</v>
      </c>
      <c r="T557" s="42" t="s">
        <v>574</v>
      </c>
      <c r="U557" s="42" t="s">
        <v>109</v>
      </c>
      <c r="V557" s="46" t="str">
        <f t="shared" si="72"/>
        <v>12</v>
      </c>
      <c r="W557" s="46" t="str">
        <f t="shared" si="1"/>
        <v>5</v>
      </c>
      <c r="X557" s="46" t="str">
        <f t="shared" si="2"/>
        <v>02801800000447125</v>
      </c>
      <c r="Y557" s="48">
        <f t="shared" si="3"/>
        <v>201800</v>
      </c>
      <c r="Z557" s="46" t="str">
        <f t="shared" si="4"/>
        <v>AC/018P-0350448</v>
      </c>
      <c r="AA557" s="46"/>
      <c r="AB557" s="40"/>
    </row>
    <row r="558" spans="1:28" ht="12.75" customHeight="1">
      <c r="A558" s="41">
        <v>550</v>
      </c>
      <c r="B558" s="42" t="s">
        <v>82</v>
      </c>
      <c r="C558" s="42" t="s">
        <v>98</v>
      </c>
      <c r="D558" s="42" t="s">
        <v>100</v>
      </c>
      <c r="E558" s="42" t="s">
        <v>219</v>
      </c>
      <c r="F558" s="42" t="s">
        <v>220</v>
      </c>
      <c r="G558" s="42" t="s">
        <v>82</v>
      </c>
      <c r="H558" s="42" t="s">
        <v>98</v>
      </c>
      <c r="I558" s="42" t="s">
        <v>100</v>
      </c>
      <c r="J558" s="42" t="s">
        <v>219</v>
      </c>
      <c r="K558" s="42" t="s">
        <v>220</v>
      </c>
      <c r="L558" s="42" t="s">
        <v>102</v>
      </c>
      <c r="M558" s="42" t="s">
        <v>3031</v>
      </c>
      <c r="N558" s="42" t="s">
        <v>3032</v>
      </c>
      <c r="O558" s="42" t="s">
        <v>3033</v>
      </c>
      <c r="P558" s="42" t="s">
        <v>885</v>
      </c>
      <c r="Q558" s="43">
        <v>500000</v>
      </c>
      <c r="R558" s="42" t="s">
        <v>801</v>
      </c>
      <c r="S558" s="42" t="s">
        <v>1312</v>
      </c>
      <c r="T558" s="42" t="s">
        <v>153</v>
      </c>
      <c r="U558" s="42" t="s">
        <v>109</v>
      </c>
      <c r="V558" s="46" t="str">
        <f t="shared" si="72"/>
        <v>12</v>
      </c>
      <c r="W558" s="46" t="str">
        <f t="shared" si="1"/>
        <v>5</v>
      </c>
      <c r="X558" s="46" t="str">
        <f t="shared" si="2"/>
        <v>568273952125</v>
      </c>
      <c r="Y558" s="48">
        <f t="shared" si="3"/>
        <v>500000</v>
      </c>
      <c r="Z558" s="46" t="str">
        <f t="shared" si="4"/>
        <v>AC/018P-0350449</v>
      </c>
      <c r="AA558" s="50" t="str">
        <f>VLOOKUP(X558,TDTP!$AH$5:$AN$1422,7,0)</f>
        <v>0979 559 250</v>
      </c>
      <c r="AB558" s="40" t="str">
        <f>CONCATENATE("BVNT da nhan duoc ",Y558,"d tien phi bao hiem cua QK. Cam on QK da tin tuong va dong hanh cung BVNT trong suot thoi gian qua.")</f>
        <v>BVNT da nhan duoc 500000d tien phi bao hiem cua QK. Cam on QK da tin tuong va dong hanh cung BVNT trong suot thoi gian qua.</v>
      </c>
    </row>
    <row r="559" spans="1:28" ht="12.75" customHeight="1">
      <c r="A559" s="41">
        <v>551</v>
      </c>
      <c r="B559" s="42" t="s">
        <v>82</v>
      </c>
      <c r="C559" s="42" t="s">
        <v>98</v>
      </c>
      <c r="D559" s="42" t="s">
        <v>100</v>
      </c>
      <c r="E559" s="42" t="s">
        <v>219</v>
      </c>
      <c r="F559" s="42" t="s">
        <v>220</v>
      </c>
      <c r="G559" s="42" t="s">
        <v>82</v>
      </c>
      <c r="H559" s="42" t="s">
        <v>98</v>
      </c>
      <c r="I559" s="42" t="s">
        <v>100</v>
      </c>
      <c r="J559" s="42" t="s">
        <v>219</v>
      </c>
      <c r="K559" s="42" t="s">
        <v>220</v>
      </c>
      <c r="L559" s="42" t="s">
        <v>102</v>
      </c>
      <c r="M559" s="42" t="s">
        <v>3036</v>
      </c>
      <c r="N559" s="42" t="s">
        <v>3037</v>
      </c>
      <c r="O559" s="42" t="s">
        <v>3038</v>
      </c>
      <c r="P559" s="42" t="s">
        <v>3039</v>
      </c>
      <c r="Q559" s="43">
        <v>1003200</v>
      </c>
      <c r="R559" s="42" t="s">
        <v>801</v>
      </c>
      <c r="S559" s="42" t="s">
        <v>1312</v>
      </c>
      <c r="T559" s="42" t="s">
        <v>433</v>
      </c>
      <c r="U559" s="42" t="s">
        <v>109</v>
      </c>
      <c r="V559" s="46" t="str">
        <f t="shared" si="72"/>
        <v>12</v>
      </c>
      <c r="W559" s="46" t="str">
        <f t="shared" si="1"/>
        <v>5</v>
      </c>
      <c r="X559" s="46" t="str">
        <f t="shared" si="2"/>
        <v>568351171125</v>
      </c>
      <c r="Y559" s="48">
        <f t="shared" si="3"/>
        <v>1003200</v>
      </c>
      <c r="Z559" s="46" t="str">
        <f t="shared" si="4"/>
        <v>AC/018P-0350450</v>
      </c>
      <c r="AA559" s="46"/>
      <c r="AB559" s="40"/>
    </row>
    <row r="560" spans="1:28" ht="12.75" customHeight="1">
      <c r="A560" s="41">
        <v>552</v>
      </c>
      <c r="B560" s="42" t="s">
        <v>82</v>
      </c>
      <c r="C560" s="42" t="s">
        <v>98</v>
      </c>
      <c r="D560" s="42" t="s">
        <v>100</v>
      </c>
      <c r="E560" s="42" t="s">
        <v>219</v>
      </c>
      <c r="F560" s="42" t="s">
        <v>220</v>
      </c>
      <c r="G560" s="42" t="s">
        <v>82</v>
      </c>
      <c r="H560" s="42" t="s">
        <v>98</v>
      </c>
      <c r="I560" s="42" t="s">
        <v>100</v>
      </c>
      <c r="J560" s="42" t="s">
        <v>219</v>
      </c>
      <c r="K560" s="42" t="s">
        <v>220</v>
      </c>
      <c r="L560" s="42" t="s">
        <v>102</v>
      </c>
      <c r="M560" s="42" t="s">
        <v>3040</v>
      </c>
      <c r="N560" s="42" t="s">
        <v>3041</v>
      </c>
      <c r="O560" s="42" t="s">
        <v>3042</v>
      </c>
      <c r="P560" s="42" t="s">
        <v>3043</v>
      </c>
      <c r="Q560" s="43">
        <v>189400</v>
      </c>
      <c r="R560" s="42" t="s">
        <v>125</v>
      </c>
      <c r="S560" s="42" t="s">
        <v>1336</v>
      </c>
      <c r="T560" s="42" t="s">
        <v>574</v>
      </c>
      <c r="U560" s="42" t="s">
        <v>109</v>
      </c>
      <c r="V560" s="46" t="str">
        <f t="shared" si="72"/>
        <v>13</v>
      </c>
      <c r="W560" s="46" t="str">
        <f t="shared" si="1"/>
        <v>5</v>
      </c>
      <c r="X560" s="46" t="str">
        <f t="shared" si="2"/>
        <v>02301800094502135</v>
      </c>
      <c r="Y560" s="48">
        <f t="shared" si="3"/>
        <v>189400</v>
      </c>
      <c r="Z560" s="46" t="str">
        <f t="shared" si="4"/>
        <v>AC/018P-0350451</v>
      </c>
      <c r="AA560" s="46"/>
      <c r="AB560" s="40"/>
    </row>
    <row r="561" spans="1:28" ht="12.75" customHeight="1">
      <c r="A561" s="41">
        <v>553</v>
      </c>
      <c r="B561" s="42" t="s">
        <v>82</v>
      </c>
      <c r="C561" s="42" t="s">
        <v>98</v>
      </c>
      <c r="D561" s="42" t="s">
        <v>100</v>
      </c>
      <c r="E561" s="42" t="s">
        <v>219</v>
      </c>
      <c r="F561" s="42" t="s">
        <v>220</v>
      </c>
      <c r="G561" s="42" t="s">
        <v>82</v>
      </c>
      <c r="H561" s="42" t="s">
        <v>98</v>
      </c>
      <c r="I561" s="42" t="s">
        <v>100</v>
      </c>
      <c r="J561" s="42" t="s">
        <v>219</v>
      </c>
      <c r="K561" s="42" t="s">
        <v>220</v>
      </c>
      <c r="L561" s="42" t="s">
        <v>102</v>
      </c>
      <c r="M561" s="42" t="s">
        <v>3044</v>
      </c>
      <c r="N561" s="42" t="s">
        <v>3045</v>
      </c>
      <c r="O561" s="42" t="s">
        <v>3046</v>
      </c>
      <c r="P561" s="42" t="s">
        <v>2382</v>
      </c>
      <c r="Q561" s="43">
        <v>2510713</v>
      </c>
      <c r="R561" s="42" t="s">
        <v>163</v>
      </c>
      <c r="S561" s="42" t="s">
        <v>1983</v>
      </c>
      <c r="T561" s="42" t="s">
        <v>153</v>
      </c>
      <c r="U561" s="42" t="s">
        <v>109</v>
      </c>
      <c r="V561" s="46" t="str">
        <f t="shared" si="72"/>
        <v>14</v>
      </c>
      <c r="W561" s="46" t="str">
        <f t="shared" si="1"/>
        <v>5</v>
      </c>
      <c r="X561" s="46" t="str">
        <f t="shared" si="2"/>
        <v>568108792145</v>
      </c>
      <c r="Y561" s="48">
        <f t="shared" si="3"/>
        <v>2510713</v>
      </c>
      <c r="Z561" s="46" t="str">
        <f t="shared" si="4"/>
        <v>AC/018P-0350452</v>
      </c>
      <c r="AA561" s="46"/>
      <c r="AB561" s="40"/>
    </row>
    <row r="562" spans="1:28" ht="12.75" customHeight="1">
      <c r="A562" s="41">
        <v>554</v>
      </c>
      <c r="B562" s="42" t="s">
        <v>82</v>
      </c>
      <c r="C562" s="42" t="s">
        <v>98</v>
      </c>
      <c r="D562" s="42" t="s">
        <v>100</v>
      </c>
      <c r="E562" s="42" t="s">
        <v>219</v>
      </c>
      <c r="F562" s="42" t="s">
        <v>220</v>
      </c>
      <c r="G562" s="42" t="s">
        <v>82</v>
      </c>
      <c r="H562" s="42" t="s">
        <v>98</v>
      </c>
      <c r="I562" s="42" t="s">
        <v>100</v>
      </c>
      <c r="J562" s="42" t="s">
        <v>219</v>
      </c>
      <c r="K562" s="42" t="s">
        <v>220</v>
      </c>
      <c r="L562" s="42" t="s">
        <v>102</v>
      </c>
      <c r="M562" s="42" t="s">
        <v>3048</v>
      </c>
      <c r="N562" s="42" t="s">
        <v>3050</v>
      </c>
      <c r="O562" s="42" t="s">
        <v>3052</v>
      </c>
      <c r="P562" s="42" t="s">
        <v>3053</v>
      </c>
      <c r="Q562" s="43">
        <v>517981</v>
      </c>
      <c r="R562" s="42" t="s">
        <v>163</v>
      </c>
      <c r="S562" s="42" t="s">
        <v>1020</v>
      </c>
      <c r="T562" s="42" t="s">
        <v>153</v>
      </c>
      <c r="U562" s="42" t="s">
        <v>109</v>
      </c>
      <c r="V562" s="46" t="str">
        <f t="shared" si="72"/>
        <v>14</v>
      </c>
      <c r="W562" s="46" t="str">
        <f t="shared" si="1"/>
        <v>5</v>
      </c>
      <c r="X562" s="46" t="str">
        <f t="shared" si="2"/>
        <v>568169580145</v>
      </c>
      <c r="Y562" s="48">
        <f t="shared" si="3"/>
        <v>517981</v>
      </c>
      <c r="Z562" s="46" t="str">
        <f t="shared" si="4"/>
        <v>AC/018P-0350453</v>
      </c>
      <c r="AA562" s="50" t="str">
        <f>VLOOKUP(X562,TDTP!$AH$5:$AN$1422,7,0)</f>
        <v>0906242512</v>
      </c>
      <c r="AB562" s="40" t="str">
        <f t="shared" ref="AB562:AB563" si="74">CONCATENATE("BVNT da nhan duoc ",Y562,"d tien phi bao hiem cua QK. Cam on QK da tin tuong va dong hanh cung BVNT trong suot thoi gian qua.")</f>
        <v>BVNT da nhan duoc 517981d tien phi bao hiem cua QK. Cam on QK da tin tuong va dong hanh cung BVNT trong suot thoi gian qua.</v>
      </c>
    </row>
    <row r="563" spans="1:28" ht="12.75" customHeight="1">
      <c r="A563" s="41">
        <v>555</v>
      </c>
      <c r="B563" s="42" t="s">
        <v>82</v>
      </c>
      <c r="C563" s="42" t="s">
        <v>98</v>
      </c>
      <c r="D563" s="42" t="s">
        <v>100</v>
      </c>
      <c r="E563" s="42" t="s">
        <v>219</v>
      </c>
      <c r="F563" s="42" t="s">
        <v>220</v>
      </c>
      <c r="G563" s="42" t="s">
        <v>82</v>
      </c>
      <c r="H563" s="42" t="s">
        <v>98</v>
      </c>
      <c r="I563" s="42" t="s">
        <v>100</v>
      </c>
      <c r="J563" s="42" t="s">
        <v>219</v>
      </c>
      <c r="K563" s="42" t="s">
        <v>220</v>
      </c>
      <c r="L563" s="42" t="s">
        <v>102</v>
      </c>
      <c r="M563" s="42" t="s">
        <v>3054</v>
      </c>
      <c r="N563" s="42" t="s">
        <v>3055</v>
      </c>
      <c r="O563" s="42" t="s">
        <v>3056</v>
      </c>
      <c r="P563" s="42" t="s">
        <v>3057</v>
      </c>
      <c r="Q563" s="43">
        <v>3018816</v>
      </c>
      <c r="R563" s="42" t="s">
        <v>163</v>
      </c>
      <c r="S563" s="42" t="s">
        <v>1983</v>
      </c>
      <c r="T563" s="42" t="s">
        <v>245</v>
      </c>
      <c r="U563" s="42" t="s">
        <v>109</v>
      </c>
      <c r="V563" s="46" t="str">
        <f t="shared" si="72"/>
        <v>14</v>
      </c>
      <c r="W563" s="46" t="str">
        <f t="shared" si="1"/>
        <v>5</v>
      </c>
      <c r="X563" s="46" t="str">
        <f t="shared" si="2"/>
        <v>568169610145</v>
      </c>
      <c r="Y563" s="48">
        <f t="shared" si="3"/>
        <v>3018816</v>
      </c>
      <c r="Z563" s="46" t="str">
        <f t="shared" si="4"/>
        <v>AC/018P-0350454</v>
      </c>
      <c r="AA563" s="50" t="str">
        <f>VLOOKUP(X563,TDTP!$AH$5:$AN$1422,7,0)</f>
        <v>09693232620969323262</v>
      </c>
      <c r="AB563" s="40" t="str">
        <f t="shared" si="74"/>
        <v>BVNT da nhan duoc 3018816d tien phi bao hiem cua QK. Cam on QK da tin tuong va dong hanh cung BVNT trong suot thoi gian qua.</v>
      </c>
    </row>
    <row r="564" spans="1:28" ht="12.75" customHeight="1">
      <c r="A564" s="41">
        <v>556</v>
      </c>
      <c r="B564" s="42" t="s">
        <v>82</v>
      </c>
      <c r="C564" s="42" t="s">
        <v>98</v>
      </c>
      <c r="D564" s="42" t="s">
        <v>100</v>
      </c>
      <c r="E564" s="42" t="s">
        <v>219</v>
      </c>
      <c r="F564" s="42" t="s">
        <v>220</v>
      </c>
      <c r="G564" s="42" t="s">
        <v>82</v>
      </c>
      <c r="H564" s="42" t="s">
        <v>98</v>
      </c>
      <c r="I564" s="42" t="s">
        <v>100</v>
      </c>
      <c r="J564" s="42" t="s">
        <v>219</v>
      </c>
      <c r="K564" s="42" t="s">
        <v>220</v>
      </c>
      <c r="L564" s="42" t="s">
        <v>102</v>
      </c>
      <c r="M564" s="42" t="s">
        <v>3059</v>
      </c>
      <c r="N564" s="42" t="s">
        <v>3060</v>
      </c>
      <c r="O564" s="42" t="s">
        <v>3062</v>
      </c>
      <c r="P564" s="42" t="s">
        <v>3063</v>
      </c>
      <c r="Q564" s="43">
        <v>605000</v>
      </c>
      <c r="R564" s="42" t="s">
        <v>163</v>
      </c>
      <c r="S564" s="42" t="s">
        <v>1020</v>
      </c>
      <c r="T564" s="42" t="s">
        <v>153</v>
      </c>
      <c r="U564" s="42" t="s">
        <v>109</v>
      </c>
      <c r="V564" s="46" t="str">
        <f t="shared" si="72"/>
        <v>14</v>
      </c>
      <c r="W564" s="46" t="str">
        <f t="shared" si="1"/>
        <v>5</v>
      </c>
      <c r="X564" s="46" t="str">
        <f t="shared" si="2"/>
        <v>568445152145</v>
      </c>
      <c r="Y564" s="48">
        <f t="shared" si="3"/>
        <v>605000</v>
      </c>
      <c r="Z564" s="46" t="str">
        <f t="shared" si="4"/>
        <v>AC/018P-0350455</v>
      </c>
      <c r="AA564" s="46"/>
      <c r="AB564" s="40"/>
    </row>
    <row r="565" spans="1:28" ht="12.75" customHeight="1">
      <c r="A565" s="41">
        <v>557</v>
      </c>
      <c r="B565" s="42" t="s">
        <v>82</v>
      </c>
      <c r="C565" s="42" t="s">
        <v>98</v>
      </c>
      <c r="D565" s="42" t="s">
        <v>100</v>
      </c>
      <c r="E565" s="42" t="s">
        <v>219</v>
      </c>
      <c r="F565" s="42" t="s">
        <v>220</v>
      </c>
      <c r="G565" s="42" t="s">
        <v>82</v>
      </c>
      <c r="H565" s="42" t="s">
        <v>98</v>
      </c>
      <c r="I565" s="42" t="s">
        <v>100</v>
      </c>
      <c r="J565" s="42" t="s">
        <v>219</v>
      </c>
      <c r="K565" s="42" t="s">
        <v>220</v>
      </c>
      <c r="L565" s="42" t="s">
        <v>102</v>
      </c>
      <c r="M565" s="42" t="s">
        <v>3064</v>
      </c>
      <c r="N565" s="42" t="s">
        <v>3065</v>
      </c>
      <c r="O565" s="42" t="s">
        <v>3066</v>
      </c>
      <c r="P565" s="42" t="s">
        <v>3067</v>
      </c>
      <c r="Q565" s="43">
        <v>511899</v>
      </c>
      <c r="R565" s="42" t="s">
        <v>163</v>
      </c>
      <c r="S565" s="42" t="s">
        <v>1020</v>
      </c>
      <c r="T565" s="42" t="s">
        <v>245</v>
      </c>
      <c r="U565" s="42" t="s">
        <v>109</v>
      </c>
      <c r="V565" s="46" t="str">
        <f t="shared" si="72"/>
        <v>14</v>
      </c>
      <c r="W565" s="46" t="str">
        <f t="shared" si="1"/>
        <v>5</v>
      </c>
      <c r="X565" s="46" t="str">
        <f t="shared" si="2"/>
        <v>568495579145</v>
      </c>
      <c r="Y565" s="48">
        <f t="shared" si="3"/>
        <v>511899</v>
      </c>
      <c r="Z565" s="46" t="str">
        <f t="shared" si="4"/>
        <v>AC/018P-0350456</v>
      </c>
      <c r="AA565" s="46"/>
      <c r="AB565" s="40"/>
    </row>
    <row r="566" spans="1:28" ht="12.75" customHeight="1">
      <c r="A566" s="41">
        <v>558</v>
      </c>
      <c r="B566" s="42" t="s">
        <v>82</v>
      </c>
      <c r="C566" s="42" t="s">
        <v>98</v>
      </c>
      <c r="D566" s="42" t="s">
        <v>100</v>
      </c>
      <c r="E566" s="42" t="s">
        <v>219</v>
      </c>
      <c r="F566" s="42" t="s">
        <v>220</v>
      </c>
      <c r="G566" s="42" t="s">
        <v>82</v>
      </c>
      <c r="H566" s="42" t="s">
        <v>98</v>
      </c>
      <c r="I566" s="42" t="s">
        <v>100</v>
      </c>
      <c r="J566" s="42" t="s">
        <v>219</v>
      </c>
      <c r="K566" s="42" t="s">
        <v>220</v>
      </c>
      <c r="L566" s="42" t="s">
        <v>102</v>
      </c>
      <c r="M566" s="42" t="s">
        <v>3068</v>
      </c>
      <c r="N566" s="42" t="s">
        <v>3069</v>
      </c>
      <c r="O566" s="42" t="s">
        <v>3070</v>
      </c>
      <c r="P566" s="42" t="s">
        <v>3071</v>
      </c>
      <c r="Q566" s="43">
        <v>54900</v>
      </c>
      <c r="R566" s="42" t="s">
        <v>502</v>
      </c>
      <c r="S566" s="42" t="s">
        <v>1371</v>
      </c>
      <c r="T566" s="42" t="s">
        <v>359</v>
      </c>
      <c r="U566" s="42" t="s">
        <v>109</v>
      </c>
      <c r="V566" s="46" t="str">
        <f t="shared" si="72"/>
        <v>15</v>
      </c>
      <c r="W566" s="46" t="str">
        <f t="shared" si="1"/>
        <v>5</v>
      </c>
      <c r="X566" s="46" t="str">
        <f t="shared" si="2"/>
        <v>02301800205267155</v>
      </c>
      <c r="Y566" s="48">
        <f t="shared" si="3"/>
        <v>54900</v>
      </c>
      <c r="Z566" s="46" t="str">
        <f t="shared" si="4"/>
        <v>AC/018P-0350457</v>
      </c>
      <c r="AA566" s="50" t="str">
        <f>VLOOKUP(X566,TDTP!$AH$5:$AN$1422,7,0)</f>
        <v/>
      </c>
      <c r="AB566" s="40" t="str">
        <f>CONCATENATE("BVNT da nhan duoc ",Y566,"d tien phi bao hiem cua QK. Cam on QK da tin tuong va dong hanh cung BVNT trong suot thoi gian qua.")</f>
        <v>BVNT da nhan duoc 54900d tien phi bao hiem cua QK. Cam on QK da tin tuong va dong hanh cung BVNT trong suot thoi gian qua.</v>
      </c>
    </row>
    <row r="567" spans="1:28" ht="12.75" customHeight="1">
      <c r="A567" s="41">
        <v>559</v>
      </c>
      <c r="B567" s="42" t="s">
        <v>82</v>
      </c>
      <c r="C567" s="42" t="s">
        <v>98</v>
      </c>
      <c r="D567" s="42" t="s">
        <v>100</v>
      </c>
      <c r="E567" s="42" t="s">
        <v>219</v>
      </c>
      <c r="F567" s="42" t="s">
        <v>220</v>
      </c>
      <c r="G567" s="42" t="s">
        <v>82</v>
      </c>
      <c r="H567" s="42" t="s">
        <v>98</v>
      </c>
      <c r="I567" s="42" t="s">
        <v>100</v>
      </c>
      <c r="J567" s="42" t="s">
        <v>219</v>
      </c>
      <c r="K567" s="42" t="s">
        <v>220</v>
      </c>
      <c r="L567" s="42" t="s">
        <v>102</v>
      </c>
      <c r="M567" s="42" t="s">
        <v>3073</v>
      </c>
      <c r="N567" s="42" t="s">
        <v>3074</v>
      </c>
      <c r="O567" s="42" t="s">
        <v>3075</v>
      </c>
      <c r="P567" s="42" t="s">
        <v>219</v>
      </c>
      <c r="Q567" s="43">
        <v>124700</v>
      </c>
      <c r="R567" s="42" t="s">
        <v>502</v>
      </c>
      <c r="S567" s="42" t="s">
        <v>1371</v>
      </c>
      <c r="T567" s="42" t="s">
        <v>359</v>
      </c>
      <c r="U567" s="42" t="s">
        <v>109</v>
      </c>
      <c r="V567" s="46" t="str">
        <f t="shared" si="72"/>
        <v>15</v>
      </c>
      <c r="W567" s="46" t="str">
        <f t="shared" si="1"/>
        <v>5</v>
      </c>
      <c r="X567" s="46" t="str">
        <f t="shared" si="2"/>
        <v>02401800007745155</v>
      </c>
      <c r="Y567" s="48">
        <f t="shared" si="3"/>
        <v>124700</v>
      </c>
      <c r="Z567" s="46" t="str">
        <f t="shared" si="4"/>
        <v>AC/018P-0350458</v>
      </c>
      <c r="AA567" s="46"/>
      <c r="AB567" s="40"/>
    </row>
    <row r="568" spans="1:28" ht="12.75" customHeight="1">
      <c r="A568" s="41">
        <v>560</v>
      </c>
      <c r="B568" s="42" t="s">
        <v>82</v>
      </c>
      <c r="C568" s="42" t="s">
        <v>98</v>
      </c>
      <c r="D568" s="42" t="s">
        <v>100</v>
      </c>
      <c r="E568" s="42" t="s">
        <v>219</v>
      </c>
      <c r="F568" s="42" t="s">
        <v>220</v>
      </c>
      <c r="G568" s="42" t="s">
        <v>82</v>
      </c>
      <c r="H568" s="42" t="s">
        <v>98</v>
      </c>
      <c r="I568" s="42" t="s">
        <v>100</v>
      </c>
      <c r="J568" s="42" t="s">
        <v>219</v>
      </c>
      <c r="K568" s="42" t="s">
        <v>220</v>
      </c>
      <c r="L568" s="42" t="s">
        <v>102</v>
      </c>
      <c r="M568" s="42" t="s">
        <v>3076</v>
      </c>
      <c r="N568" s="42" t="s">
        <v>3077</v>
      </c>
      <c r="O568" s="42" t="s">
        <v>3078</v>
      </c>
      <c r="P568" s="42" t="s">
        <v>3079</v>
      </c>
      <c r="Q568" s="43">
        <v>3600000</v>
      </c>
      <c r="R568" s="42" t="s">
        <v>502</v>
      </c>
      <c r="S568" s="42" t="s">
        <v>3080</v>
      </c>
      <c r="T568" s="42" t="s">
        <v>153</v>
      </c>
      <c r="U568" s="42" t="s">
        <v>109</v>
      </c>
      <c r="V568" s="46" t="str">
        <f t="shared" si="72"/>
        <v>15</v>
      </c>
      <c r="W568" s="46" t="str">
        <f t="shared" si="1"/>
        <v>5</v>
      </c>
      <c r="X568" s="46" t="str">
        <f t="shared" si="2"/>
        <v>568168212155</v>
      </c>
      <c r="Y568" s="48">
        <f t="shared" si="3"/>
        <v>3600000</v>
      </c>
      <c r="Z568" s="46" t="str">
        <f t="shared" si="4"/>
        <v>AC/018P-0350459</v>
      </c>
      <c r="AA568" s="46"/>
      <c r="AB568" s="40"/>
    </row>
    <row r="569" spans="1:28" ht="12.75" customHeight="1">
      <c r="A569" s="41">
        <v>561</v>
      </c>
      <c r="B569" s="42" t="s">
        <v>82</v>
      </c>
      <c r="C569" s="42" t="s">
        <v>98</v>
      </c>
      <c r="D569" s="42" t="s">
        <v>100</v>
      </c>
      <c r="E569" s="42" t="s">
        <v>219</v>
      </c>
      <c r="F569" s="42" t="s">
        <v>220</v>
      </c>
      <c r="G569" s="42" t="s">
        <v>82</v>
      </c>
      <c r="H569" s="42" t="s">
        <v>98</v>
      </c>
      <c r="I569" s="42" t="s">
        <v>100</v>
      </c>
      <c r="J569" s="42" t="s">
        <v>219</v>
      </c>
      <c r="K569" s="42" t="s">
        <v>220</v>
      </c>
      <c r="L569" s="42" t="s">
        <v>102</v>
      </c>
      <c r="M569" s="42" t="s">
        <v>3081</v>
      </c>
      <c r="N569" s="42" t="s">
        <v>3082</v>
      </c>
      <c r="O569" s="42" t="s">
        <v>3083</v>
      </c>
      <c r="P569" s="42" t="s">
        <v>3084</v>
      </c>
      <c r="Q569" s="43">
        <v>12036224</v>
      </c>
      <c r="R569" s="42" t="s">
        <v>502</v>
      </c>
      <c r="S569" s="42" t="s">
        <v>828</v>
      </c>
      <c r="T569" s="42" t="s">
        <v>471</v>
      </c>
      <c r="U569" s="42" t="s">
        <v>109</v>
      </c>
      <c r="V569" s="46" t="str">
        <f t="shared" si="72"/>
        <v>15</v>
      </c>
      <c r="W569" s="46" t="str">
        <f t="shared" si="1"/>
        <v>5</v>
      </c>
      <c r="X569" s="46" t="str">
        <f t="shared" si="2"/>
        <v>568237348155</v>
      </c>
      <c r="Y569" s="48">
        <f t="shared" si="3"/>
        <v>12036224</v>
      </c>
      <c r="Z569" s="46" t="str">
        <f t="shared" si="4"/>
        <v>AC/018P-0350460</v>
      </c>
      <c r="AA569" s="46"/>
      <c r="AB569" s="40"/>
    </row>
    <row r="570" spans="1:28" ht="12.75" customHeight="1">
      <c r="A570" s="41">
        <v>562</v>
      </c>
      <c r="B570" s="42" t="s">
        <v>82</v>
      </c>
      <c r="C570" s="42" t="s">
        <v>98</v>
      </c>
      <c r="D570" s="42" t="s">
        <v>100</v>
      </c>
      <c r="E570" s="42" t="s">
        <v>219</v>
      </c>
      <c r="F570" s="42" t="s">
        <v>220</v>
      </c>
      <c r="G570" s="42" t="s">
        <v>82</v>
      </c>
      <c r="H570" s="42" t="s">
        <v>98</v>
      </c>
      <c r="I570" s="42" t="s">
        <v>100</v>
      </c>
      <c r="J570" s="42" t="s">
        <v>219</v>
      </c>
      <c r="K570" s="42" t="s">
        <v>220</v>
      </c>
      <c r="L570" s="42" t="s">
        <v>102</v>
      </c>
      <c r="M570" s="42" t="s">
        <v>3086</v>
      </c>
      <c r="N570" s="42" t="s">
        <v>3087</v>
      </c>
      <c r="O570" s="42" t="s">
        <v>3088</v>
      </c>
      <c r="P570" s="42" t="s">
        <v>3089</v>
      </c>
      <c r="Q570" s="43">
        <v>590500</v>
      </c>
      <c r="R570" s="42" t="s">
        <v>394</v>
      </c>
      <c r="S570" s="42" t="s">
        <v>2137</v>
      </c>
      <c r="T570" s="42" t="s">
        <v>574</v>
      </c>
      <c r="U570" s="42" t="s">
        <v>109</v>
      </c>
      <c r="V570" s="46" t="str">
        <f t="shared" si="72"/>
        <v>16</v>
      </c>
      <c r="W570" s="46" t="str">
        <f t="shared" si="1"/>
        <v>5</v>
      </c>
      <c r="X570" s="46" t="str">
        <f t="shared" si="2"/>
        <v>03801800002341165</v>
      </c>
      <c r="Y570" s="48">
        <f t="shared" si="3"/>
        <v>590500</v>
      </c>
      <c r="Z570" s="46" t="str">
        <f t="shared" si="4"/>
        <v>AC/018P-0350461</v>
      </c>
      <c r="AA570" s="46"/>
      <c r="AB570" s="40"/>
    </row>
    <row r="571" spans="1:28" ht="12.75" customHeight="1">
      <c r="A571" s="41">
        <v>563</v>
      </c>
      <c r="B571" s="42" t="s">
        <v>82</v>
      </c>
      <c r="C571" s="42" t="s">
        <v>98</v>
      </c>
      <c r="D571" s="42" t="s">
        <v>100</v>
      </c>
      <c r="E571" s="42" t="s">
        <v>219</v>
      </c>
      <c r="F571" s="42" t="s">
        <v>220</v>
      </c>
      <c r="G571" s="42" t="s">
        <v>82</v>
      </c>
      <c r="H571" s="42" t="s">
        <v>98</v>
      </c>
      <c r="I571" s="42" t="s">
        <v>100</v>
      </c>
      <c r="J571" s="42" t="s">
        <v>219</v>
      </c>
      <c r="K571" s="42" t="s">
        <v>220</v>
      </c>
      <c r="L571" s="42" t="s">
        <v>102</v>
      </c>
      <c r="M571" s="42" t="s">
        <v>3090</v>
      </c>
      <c r="N571" s="42" t="s">
        <v>3091</v>
      </c>
      <c r="O571" s="42" t="s">
        <v>3092</v>
      </c>
      <c r="P571" s="42" t="s">
        <v>3093</v>
      </c>
      <c r="Q571" s="43">
        <v>679000</v>
      </c>
      <c r="R571" s="42" t="s">
        <v>394</v>
      </c>
      <c r="S571" s="42" t="s">
        <v>2137</v>
      </c>
      <c r="T571" s="42" t="s">
        <v>574</v>
      </c>
      <c r="U571" s="42" t="s">
        <v>109</v>
      </c>
      <c r="V571" s="46" t="str">
        <f t="shared" si="72"/>
        <v>16</v>
      </c>
      <c r="W571" s="46" t="str">
        <f t="shared" si="1"/>
        <v>5</v>
      </c>
      <c r="X571" s="46" t="str">
        <f t="shared" si="2"/>
        <v>03901800000771165</v>
      </c>
      <c r="Y571" s="48">
        <f t="shared" si="3"/>
        <v>679000</v>
      </c>
      <c r="Z571" s="46" t="str">
        <f t="shared" si="4"/>
        <v>AC/018P-0350462</v>
      </c>
      <c r="AA571" s="50" t="str">
        <f>VLOOKUP(X571,TDTP!$AH$5:$AN$1422,7,0)</f>
        <v/>
      </c>
      <c r="AB571" s="40" t="str">
        <f>CONCATENATE("BVNT da nhan duoc ",Y571,"d tien phi bao hiem cua QK. Cam on QK da tin tuong va dong hanh cung BVNT trong suot thoi gian qua.")</f>
        <v>BVNT da nhan duoc 679000d tien phi bao hiem cua QK. Cam on QK da tin tuong va dong hanh cung BVNT trong suot thoi gian qua.</v>
      </c>
    </row>
    <row r="572" spans="1:28" ht="12.75" customHeight="1">
      <c r="A572" s="41">
        <v>564</v>
      </c>
      <c r="B572" s="42" t="s">
        <v>82</v>
      </c>
      <c r="C572" s="42" t="s">
        <v>98</v>
      </c>
      <c r="D572" s="42" t="s">
        <v>100</v>
      </c>
      <c r="E572" s="42" t="s">
        <v>219</v>
      </c>
      <c r="F572" s="42" t="s">
        <v>220</v>
      </c>
      <c r="G572" s="42" t="s">
        <v>82</v>
      </c>
      <c r="H572" s="42" t="s">
        <v>98</v>
      </c>
      <c r="I572" s="42" t="s">
        <v>100</v>
      </c>
      <c r="J572" s="42" t="s">
        <v>219</v>
      </c>
      <c r="K572" s="42" t="s">
        <v>220</v>
      </c>
      <c r="L572" s="42" t="s">
        <v>102</v>
      </c>
      <c r="M572" s="42" t="s">
        <v>3095</v>
      </c>
      <c r="N572" s="42" t="s">
        <v>3096</v>
      </c>
      <c r="O572" s="42" t="s">
        <v>3097</v>
      </c>
      <c r="P572" s="42" t="s">
        <v>3098</v>
      </c>
      <c r="Q572" s="43">
        <v>1021288</v>
      </c>
      <c r="R572" s="42" t="s">
        <v>359</v>
      </c>
      <c r="S572" s="42" t="s">
        <v>1393</v>
      </c>
      <c r="T572" s="42" t="s">
        <v>153</v>
      </c>
      <c r="U572" s="42" t="s">
        <v>109</v>
      </c>
      <c r="V572" s="46" t="str">
        <f t="shared" si="72"/>
        <v>17</v>
      </c>
      <c r="W572" s="46" t="str">
        <f t="shared" si="1"/>
        <v>5</v>
      </c>
      <c r="X572" s="46" t="str">
        <f t="shared" si="2"/>
        <v>568357093175</v>
      </c>
      <c r="Y572" s="48">
        <f t="shared" si="3"/>
        <v>1021288</v>
      </c>
      <c r="Z572" s="46" t="str">
        <f t="shared" si="4"/>
        <v>AC/018P-0350465</v>
      </c>
      <c r="AA572" s="46"/>
      <c r="AB572" s="40"/>
    </row>
    <row r="573" spans="1:28" ht="12.75" customHeight="1">
      <c r="A573" s="41">
        <v>565</v>
      </c>
      <c r="B573" s="42" t="s">
        <v>82</v>
      </c>
      <c r="C573" s="42" t="s">
        <v>98</v>
      </c>
      <c r="D573" s="42" t="s">
        <v>100</v>
      </c>
      <c r="E573" s="42" t="s">
        <v>219</v>
      </c>
      <c r="F573" s="42" t="s">
        <v>220</v>
      </c>
      <c r="G573" s="42" t="s">
        <v>82</v>
      </c>
      <c r="H573" s="42" t="s">
        <v>98</v>
      </c>
      <c r="I573" s="42" t="s">
        <v>100</v>
      </c>
      <c r="J573" s="42" t="s">
        <v>219</v>
      </c>
      <c r="K573" s="42" t="s">
        <v>220</v>
      </c>
      <c r="L573" s="42" t="s">
        <v>102</v>
      </c>
      <c r="M573" s="42" t="s">
        <v>3099</v>
      </c>
      <c r="N573" s="42" t="s">
        <v>3100</v>
      </c>
      <c r="O573" s="42" t="s">
        <v>3101</v>
      </c>
      <c r="P573" s="42" t="s">
        <v>3102</v>
      </c>
      <c r="Q573" s="43">
        <v>399100</v>
      </c>
      <c r="R573" s="42" t="s">
        <v>574</v>
      </c>
      <c r="S573" s="42" t="s">
        <v>1412</v>
      </c>
      <c r="T573" s="42" t="s">
        <v>359</v>
      </c>
      <c r="U573" s="42" t="s">
        <v>109</v>
      </c>
      <c r="V573" s="46" t="str">
        <f t="shared" si="72"/>
        <v>18</v>
      </c>
      <c r="W573" s="46" t="str">
        <f t="shared" si="1"/>
        <v>5</v>
      </c>
      <c r="X573" s="46" t="str">
        <f t="shared" si="2"/>
        <v>02301800110646185</v>
      </c>
      <c r="Y573" s="48">
        <f t="shared" si="3"/>
        <v>399100</v>
      </c>
      <c r="Z573" s="46" t="str">
        <f t="shared" si="4"/>
        <v>AC/018P-0350466</v>
      </c>
      <c r="AA573" s="46"/>
      <c r="AB573" s="40"/>
    </row>
    <row r="574" spans="1:28" ht="12.75" customHeight="1">
      <c r="A574" s="41">
        <v>566</v>
      </c>
      <c r="B574" s="42" t="s">
        <v>82</v>
      </c>
      <c r="C574" s="42" t="s">
        <v>98</v>
      </c>
      <c r="D574" s="42" t="s">
        <v>100</v>
      </c>
      <c r="E574" s="42" t="s">
        <v>219</v>
      </c>
      <c r="F574" s="42" t="s">
        <v>220</v>
      </c>
      <c r="G574" s="42" t="s">
        <v>82</v>
      </c>
      <c r="H574" s="42" t="s">
        <v>98</v>
      </c>
      <c r="I574" s="42" t="s">
        <v>100</v>
      </c>
      <c r="J574" s="42" t="s">
        <v>219</v>
      </c>
      <c r="K574" s="42" t="s">
        <v>220</v>
      </c>
      <c r="L574" s="42" t="s">
        <v>102</v>
      </c>
      <c r="M574" s="42" t="s">
        <v>3103</v>
      </c>
      <c r="N574" s="42" t="s">
        <v>3104</v>
      </c>
      <c r="O574" s="42" t="s">
        <v>3105</v>
      </c>
      <c r="P574" s="42" t="s">
        <v>3106</v>
      </c>
      <c r="Q574" s="43">
        <v>182300</v>
      </c>
      <c r="R574" s="42" t="s">
        <v>574</v>
      </c>
      <c r="S574" s="42" t="s">
        <v>1412</v>
      </c>
      <c r="T574" s="42" t="s">
        <v>135</v>
      </c>
      <c r="U574" s="42" t="s">
        <v>109</v>
      </c>
      <c r="V574" s="46" t="str">
        <f t="shared" si="72"/>
        <v>18</v>
      </c>
      <c r="W574" s="46" t="str">
        <f t="shared" si="1"/>
        <v>5</v>
      </c>
      <c r="X574" s="46" t="str">
        <f t="shared" si="2"/>
        <v>02301800137551185</v>
      </c>
      <c r="Y574" s="48">
        <f t="shared" si="3"/>
        <v>182300</v>
      </c>
      <c r="Z574" s="46" t="str">
        <f t="shared" si="4"/>
        <v>AC/018P-0350467</v>
      </c>
      <c r="AA574" s="46"/>
      <c r="AB574" s="40"/>
    </row>
    <row r="575" spans="1:28" ht="12.75" customHeight="1">
      <c r="A575" s="41">
        <v>567</v>
      </c>
      <c r="B575" s="42" t="s">
        <v>82</v>
      </c>
      <c r="C575" s="42" t="s">
        <v>98</v>
      </c>
      <c r="D575" s="42" t="s">
        <v>100</v>
      </c>
      <c r="E575" s="42" t="s">
        <v>219</v>
      </c>
      <c r="F575" s="42" t="s">
        <v>220</v>
      </c>
      <c r="G575" s="42" t="s">
        <v>82</v>
      </c>
      <c r="H575" s="42" t="s">
        <v>98</v>
      </c>
      <c r="I575" s="42" t="s">
        <v>100</v>
      </c>
      <c r="J575" s="42" t="s">
        <v>219</v>
      </c>
      <c r="K575" s="42" t="s">
        <v>220</v>
      </c>
      <c r="L575" s="42" t="s">
        <v>102</v>
      </c>
      <c r="M575" s="42" t="s">
        <v>3107</v>
      </c>
      <c r="N575" s="42" t="s">
        <v>3108</v>
      </c>
      <c r="O575" s="42" t="s">
        <v>3109</v>
      </c>
      <c r="P575" s="42" t="s">
        <v>3110</v>
      </c>
      <c r="Q575" s="43">
        <v>325300</v>
      </c>
      <c r="R575" s="42" t="s">
        <v>574</v>
      </c>
      <c r="S575" s="42" t="s">
        <v>735</v>
      </c>
      <c r="T575" s="42" t="s">
        <v>574</v>
      </c>
      <c r="U575" s="42" t="s">
        <v>109</v>
      </c>
      <c r="V575" s="46" t="str">
        <f t="shared" si="72"/>
        <v>18</v>
      </c>
      <c r="W575" s="46" t="str">
        <f t="shared" si="1"/>
        <v>5</v>
      </c>
      <c r="X575" s="46" t="str">
        <f t="shared" si="2"/>
        <v>03801800004475185</v>
      </c>
      <c r="Y575" s="48">
        <f t="shared" si="3"/>
        <v>325300</v>
      </c>
      <c r="Z575" s="46" t="str">
        <f t="shared" si="4"/>
        <v>AC/018P-0350468</v>
      </c>
      <c r="AA575" s="50" t="str">
        <f>VLOOKUP(X575,TDTP!$AH$5:$AN$1422,7,0)</f>
        <v/>
      </c>
      <c r="AB575" s="40" t="str">
        <f t="shared" ref="AB575:AB577" si="75">CONCATENATE("BVNT da nhan duoc ",Y575,"d tien phi bao hiem cua QK. Cam on QK da tin tuong va dong hanh cung BVNT trong suot thoi gian qua.")</f>
        <v>BVNT da nhan duoc 325300d tien phi bao hiem cua QK. Cam on QK da tin tuong va dong hanh cung BVNT trong suot thoi gian qua.</v>
      </c>
    </row>
    <row r="576" spans="1:28" ht="12.75" customHeight="1">
      <c r="A576" s="41">
        <v>568</v>
      </c>
      <c r="B576" s="42" t="s">
        <v>82</v>
      </c>
      <c r="C576" s="42" t="s">
        <v>98</v>
      </c>
      <c r="D576" s="42" t="s">
        <v>100</v>
      </c>
      <c r="E576" s="42" t="s">
        <v>219</v>
      </c>
      <c r="F576" s="42" t="s">
        <v>220</v>
      </c>
      <c r="G576" s="42" t="s">
        <v>82</v>
      </c>
      <c r="H576" s="42" t="s">
        <v>98</v>
      </c>
      <c r="I576" s="42" t="s">
        <v>100</v>
      </c>
      <c r="J576" s="42" t="s">
        <v>219</v>
      </c>
      <c r="K576" s="42" t="s">
        <v>220</v>
      </c>
      <c r="L576" s="42" t="s">
        <v>102</v>
      </c>
      <c r="M576" s="42" t="s">
        <v>3111</v>
      </c>
      <c r="N576" s="42" t="s">
        <v>3112</v>
      </c>
      <c r="O576" s="42" t="s">
        <v>3113</v>
      </c>
      <c r="P576" s="42" t="s">
        <v>3114</v>
      </c>
      <c r="Q576" s="43">
        <v>2122200</v>
      </c>
      <c r="R576" s="42" t="s">
        <v>574</v>
      </c>
      <c r="S576" s="42" t="s">
        <v>749</v>
      </c>
      <c r="T576" s="42" t="s">
        <v>135</v>
      </c>
      <c r="U576" s="42" t="s">
        <v>109</v>
      </c>
      <c r="V576" s="46" t="str">
        <f t="shared" si="72"/>
        <v>18</v>
      </c>
      <c r="W576" s="46" t="str">
        <f t="shared" si="1"/>
        <v>5</v>
      </c>
      <c r="X576" s="46" t="str">
        <f t="shared" si="2"/>
        <v>05701800023477185</v>
      </c>
      <c r="Y576" s="48">
        <f t="shared" si="3"/>
        <v>2122200</v>
      </c>
      <c r="Z576" s="46" t="str">
        <f t="shared" si="4"/>
        <v>AC/018P-0350469</v>
      </c>
      <c r="AA576" s="50" t="str">
        <f>VLOOKUP(X576,TDTP!$AH$5:$AN$1422,7,0)</f>
        <v>0357377737</v>
      </c>
      <c r="AB576" s="40" t="str">
        <f t="shared" si="75"/>
        <v>BVNT da nhan duoc 2122200d tien phi bao hiem cua QK. Cam on QK da tin tuong va dong hanh cung BVNT trong suot thoi gian qua.</v>
      </c>
    </row>
    <row r="577" spans="1:28" ht="12.75" customHeight="1">
      <c r="A577" s="41">
        <v>569</v>
      </c>
      <c r="B577" s="42" t="s">
        <v>82</v>
      </c>
      <c r="C577" s="42" t="s">
        <v>98</v>
      </c>
      <c r="D577" s="42" t="s">
        <v>100</v>
      </c>
      <c r="E577" s="42" t="s">
        <v>219</v>
      </c>
      <c r="F577" s="42" t="s">
        <v>220</v>
      </c>
      <c r="G577" s="42" t="s">
        <v>82</v>
      </c>
      <c r="H577" s="42" t="s">
        <v>98</v>
      </c>
      <c r="I577" s="42" t="s">
        <v>100</v>
      </c>
      <c r="J577" s="42" t="s">
        <v>219</v>
      </c>
      <c r="K577" s="42" t="s">
        <v>220</v>
      </c>
      <c r="L577" s="42" t="s">
        <v>102</v>
      </c>
      <c r="M577" s="42" t="s">
        <v>3115</v>
      </c>
      <c r="N577" s="42" t="s">
        <v>3116</v>
      </c>
      <c r="O577" s="42" t="s">
        <v>3117</v>
      </c>
      <c r="P577" s="42" t="s">
        <v>3118</v>
      </c>
      <c r="Q577" s="43">
        <v>10047544</v>
      </c>
      <c r="R577" s="42" t="s">
        <v>574</v>
      </c>
      <c r="S577" s="42" t="s">
        <v>749</v>
      </c>
      <c r="T577" s="42" t="s">
        <v>471</v>
      </c>
      <c r="U577" s="42" t="s">
        <v>109</v>
      </c>
      <c r="V577" s="46" t="str">
        <f t="shared" si="72"/>
        <v>18</v>
      </c>
      <c r="W577" s="46" t="str">
        <f t="shared" si="1"/>
        <v>5</v>
      </c>
      <c r="X577" s="46" t="str">
        <f t="shared" si="2"/>
        <v>568582626185</v>
      </c>
      <c r="Y577" s="48">
        <f t="shared" si="3"/>
        <v>10047544</v>
      </c>
      <c r="Z577" s="46" t="str">
        <f t="shared" si="4"/>
        <v>AC/018P-0350470</v>
      </c>
      <c r="AA577" s="50" t="str">
        <f>VLOOKUP(X577,TDTP!$AH$5:$AN$1422,7,0)</f>
        <v>01687761888</v>
      </c>
      <c r="AB577" s="40" t="str">
        <f t="shared" si="75"/>
        <v>BVNT da nhan duoc 10047544d tien phi bao hiem cua QK. Cam on QK da tin tuong va dong hanh cung BVNT trong suot thoi gian qua.</v>
      </c>
    </row>
    <row r="578" spans="1:28" ht="12.75" customHeight="1">
      <c r="A578" s="41">
        <v>570</v>
      </c>
      <c r="B578" s="42" t="s">
        <v>82</v>
      </c>
      <c r="C578" s="42" t="s">
        <v>98</v>
      </c>
      <c r="D578" s="42" t="s">
        <v>100</v>
      </c>
      <c r="E578" s="42" t="s">
        <v>219</v>
      </c>
      <c r="F578" s="42" t="s">
        <v>220</v>
      </c>
      <c r="G578" s="42" t="s">
        <v>82</v>
      </c>
      <c r="H578" s="42" t="s">
        <v>98</v>
      </c>
      <c r="I578" s="42" t="s">
        <v>100</v>
      </c>
      <c r="J578" s="42" t="s">
        <v>219</v>
      </c>
      <c r="K578" s="42" t="s">
        <v>220</v>
      </c>
      <c r="L578" s="42" t="s">
        <v>102</v>
      </c>
      <c r="M578" s="42" t="s">
        <v>3119</v>
      </c>
      <c r="N578" s="42" t="s">
        <v>3120</v>
      </c>
      <c r="O578" s="42" t="s">
        <v>3121</v>
      </c>
      <c r="P578" s="42" t="s">
        <v>3122</v>
      </c>
      <c r="Q578" s="43">
        <v>522069</v>
      </c>
      <c r="R578" s="42" t="s">
        <v>366</v>
      </c>
      <c r="S578" s="42" t="s">
        <v>1074</v>
      </c>
      <c r="T578" s="42" t="s">
        <v>245</v>
      </c>
      <c r="U578" s="42" t="s">
        <v>109</v>
      </c>
      <c r="V578" s="46" t="str">
        <f t="shared" si="72"/>
        <v>19</v>
      </c>
      <c r="W578" s="46" t="str">
        <f t="shared" si="1"/>
        <v>5</v>
      </c>
      <c r="X578" s="46" t="str">
        <f t="shared" si="2"/>
        <v>568686553195</v>
      </c>
      <c r="Y578" s="48">
        <f t="shared" si="3"/>
        <v>522069</v>
      </c>
      <c r="Z578" s="46" t="str">
        <f t="shared" si="4"/>
        <v>AC/018P-0350474</v>
      </c>
      <c r="AA578" s="46"/>
      <c r="AB578" s="40"/>
    </row>
    <row r="579" spans="1:28" ht="12.75" customHeight="1">
      <c r="A579" s="41">
        <v>571</v>
      </c>
      <c r="B579" s="42" t="s">
        <v>82</v>
      </c>
      <c r="C579" s="42" t="s">
        <v>98</v>
      </c>
      <c r="D579" s="42" t="s">
        <v>100</v>
      </c>
      <c r="E579" s="42" t="s">
        <v>219</v>
      </c>
      <c r="F579" s="42" t="s">
        <v>220</v>
      </c>
      <c r="G579" s="42" t="s">
        <v>82</v>
      </c>
      <c r="H579" s="42" t="s">
        <v>98</v>
      </c>
      <c r="I579" s="42" t="s">
        <v>100</v>
      </c>
      <c r="J579" s="42" t="s">
        <v>219</v>
      </c>
      <c r="K579" s="42" t="s">
        <v>220</v>
      </c>
      <c r="L579" s="42" t="s">
        <v>102</v>
      </c>
      <c r="M579" s="42" t="s">
        <v>3125</v>
      </c>
      <c r="N579" s="42" t="s">
        <v>3126</v>
      </c>
      <c r="O579" s="42" t="s">
        <v>3127</v>
      </c>
      <c r="P579" s="42" t="s">
        <v>3128</v>
      </c>
      <c r="Q579" s="43">
        <v>2999757</v>
      </c>
      <c r="R579" s="42" t="s">
        <v>366</v>
      </c>
      <c r="S579" s="42" t="s">
        <v>1449</v>
      </c>
      <c r="T579" s="42" t="s">
        <v>245</v>
      </c>
      <c r="U579" s="42" t="s">
        <v>109</v>
      </c>
      <c r="V579" s="46" t="str">
        <f t="shared" si="72"/>
        <v>19</v>
      </c>
      <c r="W579" s="46" t="str">
        <f t="shared" si="1"/>
        <v>5</v>
      </c>
      <c r="X579" s="46" t="str">
        <f t="shared" si="2"/>
        <v>568686632195</v>
      </c>
      <c r="Y579" s="48">
        <f t="shared" si="3"/>
        <v>2999757</v>
      </c>
      <c r="Z579" s="46" t="str">
        <f t="shared" si="4"/>
        <v>AC/018P-0350476</v>
      </c>
      <c r="AA579" s="50" t="str">
        <f>VLOOKUP(X579,TDTP!$AH$5:$AN$1422,7,0)</f>
        <v>0904258317</v>
      </c>
      <c r="AB579" s="40" t="str">
        <f>CONCATENATE("BVNT da nhan duoc ",Y579,"d tien phi bao hiem cua QK. Cam on QK da tin tuong va dong hanh cung BVNT trong suot thoi gian qua.")</f>
        <v>BVNT da nhan duoc 2999757d tien phi bao hiem cua QK. Cam on QK da tin tuong va dong hanh cung BVNT trong suot thoi gian qua.</v>
      </c>
    </row>
    <row r="580" spans="1:28" ht="12.75" customHeight="1">
      <c r="A580" s="41">
        <v>572</v>
      </c>
      <c r="B580" s="42" t="s">
        <v>82</v>
      </c>
      <c r="C580" s="42" t="s">
        <v>98</v>
      </c>
      <c r="D580" s="42" t="s">
        <v>100</v>
      </c>
      <c r="E580" s="42" t="s">
        <v>219</v>
      </c>
      <c r="F580" s="42" t="s">
        <v>220</v>
      </c>
      <c r="G580" s="42" t="s">
        <v>82</v>
      </c>
      <c r="H580" s="42" t="s">
        <v>98</v>
      </c>
      <c r="I580" s="42" t="s">
        <v>100</v>
      </c>
      <c r="J580" s="42" t="s">
        <v>219</v>
      </c>
      <c r="K580" s="42" t="s">
        <v>220</v>
      </c>
      <c r="L580" s="42" t="s">
        <v>102</v>
      </c>
      <c r="M580" s="42" t="s">
        <v>3129</v>
      </c>
      <c r="N580" s="42" t="s">
        <v>3130</v>
      </c>
      <c r="O580" s="42" t="s">
        <v>3131</v>
      </c>
      <c r="P580" s="42" t="s">
        <v>1907</v>
      </c>
      <c r="Q580" s="43">
        <v>358100</v>
      </c>
      <c r="R580" s="42" t="s">
        <v>245</v>
      </c>
      <c r="S580" s="42" t="s">
        <v>134</v>
      </c>
      <c r="T580" s="42" t="s">
        <v>574</v>
      </c>
      <c r="U580" s="42" t="s">
        <v>109</v>
      </c>
      <c r="V580" s="46" t="str">
        <f t="shared" si="72"/>
        <v>20</v>
      </c>
      <c r="W580" s="46" t="str">
        <f t="shared" si="1"/>
        <v>5</v>
      </c>
      <c r="X580" s="46" t="str">
        <f t="shared" si="2"/>
        <v>05701800007309205</v>
      </c>
      <c r="Y580" s="48">
        <f t="shared" si="3"/>
        <v>358100</v>
      </c>
      <c r="Z580" s="46" t="str">
        <f t="shared" si="4"/>
        <v>AC/018P-0350477</v>
      </c>
      <c r="AA580" s="46"/>
      <c r="AB580" s="40"/>
    </row>
    <row r="581" spans="1:28" ht="12.75" customHeight="1">
      <c r="A581" s="41">
        <v>573</v>
      </c>
      <c r="B581" s="42" t="s">
        <v>82</v>
      </c>
      <c r="C581" s="42" t="s">
        <v>98</v>
      </c>
      <c r="D581" s="42" t="s">
        <v>100</v>
      </c>
      <c r="E581" s="42" t="s">
        <v>219</v>
      </c>
      <c r="F581" s="42" t="s">
        <v>220</v>
      </c>
      <c r="G581" s="42" t="s">
        <v>82</v>
      </c>
      <c r="H581" s="42" t="s">
        <v>98</v>
      </c>
      <c r="I581" s="42" t="s">
        <v>100</v>
      </c>
      <c r="J581" s="42" t="s">
        <v>219</v>
      </c>
      <c r="K581" s="42" t="s">
        <v>220</v>
      </c>
      <c r="L581" s="42" t="s">
        <v>102</v>
      </c>
      <c r="M581" s="42" t="s">
        <v>3133</v>
      </c>
      <c r="N581" s="42" t="s">
        <v>3134</v>
      </c>
      <c r="O581" s="42" t="s">
        <v>3135</v>
      </c>
      <c r="P581" s="42" t="s">
        <v>3136</v>
      </c>
      <c r="Q581" s="43">
        <v>6179012</v>
      </c>
      <c r="R581" s="42" t="s">
        <v>245</v>
      </c>
      <c r="S581" s="42" t="s">
        <v>2017</v>
      </c>
      <c r="T581" s="42" t="s">
        <v>153</v>
      </c>
      <c r="U581" s="42" t="s">
        <v>109</v>
      </c>
      <c r="V581" s="46" t="str">
        <f t="shared" si="72"/>
        <v>20</v>
      </c>
      <c r="W581" s="46" t="str">
        <f t="shared" si="1"/>
        <v>5</v>
      </c>
      <c r="X581" s="46" t="str">
        <f t="shared" si="2"/>
        <v>568238551205</v>
      </c>
      <c r="Y581" s="48">
        <f t="shared" si="3"/>
        <v>6179012</v>
      </c>
      <c r="Z581" s="46" t="str">
        <f t="shared" si="4"/>
        <v>AC/018P-0350478</v>
      </c>
      <c r="AA581" s="46"/>
      <c r="AB581" s="40"/>
    </row>
    <row r="582" spans="1:28" ht="12.75" customHeight="1">
      <c r="A582" s="41">
        <v>574</v>
      </c>
      <c r="B582" s="42" t="s">
        <v>82</v>
      </c>
      <c r="C582" s="42" t="s">
        <v>98</v>
      </c>
      <c r="D582" s="42" t="s">
        <v>100</v>
      </c>
      <c r="E582" s="42" t="s">
        <v>219</v>
      </c>
      <c r="F582" s="42" t="s">
        <v>220</v>
      </c>
      <c r="G582" s="42" t="s">
        <v>82</v>
      </c>
      <c r="H582" s="42" t="s">
        <v>98</v>
      </c>
      <c r="I582" s="42" t="s">
        <v>100</v>
      </c>
      <c r="J582" s="42" t="s">
        <v>219</v>
      </c>
      <c r="K582" s="42" t="s">
        <v>220</v>
      </c>
      <c r="L582" s="42" t="s">
        <v>102</v>
      </c>
      <c r="M582" s="42" t="s">
        <v>3137</v>
      </c>
      <c r="N582" s="42" t="s">
        <v>3138</v>
      </c>
      <c r="O582" s="42" t="s">
        <v>3139</v>
      </c>
      <c r="P582" s="42" t="s">
        <v>3140</v>
      </c>
      <c r="Q582" s="43">
        <v>12119244</v>
      </c>
      <c r="R582" s="42" t="s">
        <v>245</v>
      </c>
      <c r="S582" s="42" t="s">
        <v>2017</v>
      </c>
      <c r="T582" s="42" t="s">
        <v>153</v>
      </c>
      <c r="U582" s="42" t="s">
        <v>109</v>
      </c>
      <c r="V582" s="46" t="str">
        <f t="shared" si="72"/>
        <v>20</v>
      </c>
      <c r="W582" s="46" t="str">
        <f t="shared" si="1"/>
        <v>5</v>
      </c>
      <c r="X582" s="46" t="str">
        <f t="shared" si="2"/>
        <v>568583687205</v>
      </c>
      <c r="Y582" s="48">
        <f t="shared" si="3"/>
        <v>12119244</v>
      </c>
      <c r="Z582" s="46" t="str">
        <f t="shared" si="4"/>
        <v>AC/018P-0350480</v>
      </c>
      <c r="AA582" s="50" t="str">
        <f>VLOOKUP(X582,TDTP!$AH$5:$AN$1422,7,0)</f>
        <v>0988478850</v>
      </c>
      <c r="AB582" s="40" t="str">
        <f t="shared" ref="AB582:AB584" si="76">CONCATENATE("BVNT da nhan duoc ",Y582,"d tien phi bao hiem cua QK. Cam on QK da tin tuong va dong hanh cung BVNT trong suot thoi gian qua.")</f>
        <v>BVNT da nhan duoc 12119244d tien phi bao hiem cua QK. Cam on QK da tin tuong va dong hanh cung BVNT trong suot thoi gian qua.</v>
      </c>
    </row>
    <row r="583" spans="1:28" ht="12.75" customHeight="1">
      <c r="A583" s="41">
        <v>575</v>
      </c>
      <c r="B583" s="42" t="s">
        <v>82</v>
      </c>
      <c r="C583" s="42" t="s">
        <v>98</v>
      </c>
      <c r="D583" s="42" t="s">
        <v>100</v>
      </c>
      <c r="E583" s="42" t="s">
        <v>219</v>
      </c>
      <c r="F583" s="42" t="s">
        <v>220</v>
      </c>
      <c r="G583" s="42" t="s">
        <v>82</v>
      </c>
      <c r="H583" s="42" t="s">
        <v>98</v>
      </c>
      <c r="I583" s="42" t="s">
        <v>100</v>
      </c>
      <c r="J583" s="42" t="s">
        <v>219</v>
      </c>
      <c r="K583" s="42" t="s">
        <v>220</v>
      </c>
      <c r="L583" s="42" t="s">
        <v>102</v>
      </c>
      <c r="M583" s="42" t="s">
        <v>3141</v>
      </c>
      <c r="N583" s="42" t="s">
        <v>3142</v>
      </c>
      <c r="O583" s="42" t="s">
        <v>3143</v>
      </c>
      <c r="P583" s="42" t="s">
        <v>3144</v>
      </c>
      <c r="Q583" s="43">
        <v>15036224</v>
      </c>
      <c r="R583" s="42" t="s">
        <v>245</v>
      </c>
      <c r="S583" s="42" t="s">
        <v>2017</v>
      </c>
      <c r="T583" s="42" t="s">
        <v>153</v>
      </c>
      <c r="U583" s="42" t="s">
        <v>109</v>
      </c>
      <c r="V583" s="46" t="str">
        <f t="shared" si="72"/>
        <v>20</v>
      </c>
      <c r="W583" s="46" t="str">
        <f t="shared" si="1"/>
        <v>5</v>
      </c>
      <c r="X583" s="46" t="str">
        <f t="shared" si="2"/>
        <v>568790842205</v>
      </c>
      <c r="Y583" s="48">
        <f t="shared" si="3"/>
        <v>15036224</v>
      </c>
      <c r="Z583" s="46" t="str">
        <f t="shared" si="4"/>
        <v>AC/018P-0350481</v>
      </c>
      <c r="AA583" s="50" t="str">
        <f>VLOOKUP(X583,TDTP!$AH$5:$AN$1422,7,0)</f>
        <v>01647220288</v>
      </c>
      <c r="AB583" s="40" t="str">
        <f t="shared" si="76"/>
        <v>BVNT da nhan duoc 15036224d tien phi bao hiem cua QK. Cam on QK da tin tuong va dong hanh cung BVNT trong suot thoi gian qua.</v>
      </c>
    </row>
    <row r="584" spans="1:28" ht="12.75" customHeight="1">
      <c r="A584" s="41">
        <v>576</v>
      </c>
      <c r="B584" s="42" t="s">
        <v>82</v>
      </c>
      <c r="C584" s="42" t="s">
        <v>98</v>
      </c>
      <c r="D584" s="42" t="s">
        <v>100</v>
      </c>
      <c r="E584" s="42" t="s">
        <v>219</v>
      </c>
      <c r="F584" s="42" t="s">
        <v>220</v>
      </c>
      <c r="G584" s="42" t="s">
        <v>82</v>
      </c>
      <c r="H584" s="42" t="s">
        <v>98</v>
      </c>
      <c r="I584" s="42" t="s">
        <v>100</v>
      </c>
      <c r="J584" s="42" t="s">
        <v>219</v>
      </c>
      <c r="K584" s="42" t="s">
        <v>220</v>
      </c>
      <c r="L584" s="42" t="s">
        <v>102</v>
      </c>
      <c r="M584" s="42" t="s">
        <v>3148</v>
      </c>
      <c r="N584" s="42" t="s">
        <v>3149</v>
      </c>
      <c r="O584" s="42" t="s">
        <v>3150</v>
      </c>
      <c r="P584" s="42" t="s">
        <v>1272</v>
      </c>
      <c r="Q584" s="43">
        <v>1022822</v>
      </c>
      <c r="R584" s="42" t="s">
        <v>704</v>
      </c>
      <c r="S584" s="42" t="s">
        <v>2232</v>
      </c>
      <c r="T584" s="42" t="s">
        <v>245</v>
      </c>
      <c r="U584" s="42" t="s">
        <v>109</v>
      </c>
      <c r="V584" s="46" t="str">
        <f t="shared" si="72"/>
        <v>21</v>
      </c>
      <c r="W584" s="46" t="str">
        <f t="shared" si="1"/>
        <v>5</v>
      </c>
      <c r="X584" s="46" t="str">
        <f t="shared" si="2"/>
        <v>568280710215</v>
      </c>
      <c r="Y584" s="48">
        <f t="shared" si="3"/>
        <v>1022822</v>
      </c>
      <c r="Z584" s="46" t="str">
        <f t="shared" si="4"/>
        <v>AC/018P-0350482</v>
      </c>
      <c r="AA584" s="50" t="str">
        <f>VLOOKUP(X584,TDTP!$AH$5:$AN$1422,7,0)</f>
        <v>0987 247 815</v>
      </c>
      <c r="AB584" s="40" t="str">
        <f t="shared" si="76"/>
        <v>BVNT da nhan duoc 1022822d tien phi bao hiem cua QK. Cam on QK da tin tuong va dong hanh cung BVNT trong suot thoi gian qua.</v>
      </c>
    </row>
    <row r="585" spans="1:28" ht="12.75" customHeight="1">
      <c r="A585" s="41">
        <v>577</v>
      </c>
      <c r="B585" s="42" t="s">
        <v>82</v>
      </c>
      <c r="C585" s="42" t="s">
        <v>98</v>
      </c>
      <c r="D585" s="42" t="s">
        <v>100</v>
      </c>
      <c r="E585" s="42" t="s">
        <v>219</v>
      </c>
      <c r="F585" s="42" t="s">
        <v>220</v>
      </c>
      <c r="G585" s="42" t="s">
        <v>82</v>
      </c>
      <c r="H585" s="42" t="s">
        <v>98</v>
      </c>
      <c r="I585" s="42" t="s">
        <v>100</v>
      </c>
      <c r="J585" s="42" t="s">
        <v>219</v>
      </c>
      <c r="K585" s="42" t="s">
        <v>220</v>
      </c>
      <c r="L585" s="42" t="s">
        <v>102</v>
      </c>
      <c r="M585" s="42" t="s">
        <v>3151</v>
      </c>
      <c r="N585" s="42" t="s">
        <v>3152</v>
      </c>
      <c r="O585" s="42" t="s">
        <v>3153</v>
      </c>
      <c r="P585" s="42" t="s">
        <v>3154</v>
      </c>
      <c r="Q585" s="43">
        <v>6029432</v>
      </c>
      <c r="R585" s="42" t="s">
        <v>135</v>
      </c>
      <c r="S585" s="42" t="s">
        <v>942</v>
      </c>
      <c r="T585" s="42" t="s">
        <v>153</v>
      </c>
      <c r="U585" s="42" t="s">
        <v>109</v>
      </c>
      <c r="V585" s="46" t="str">
        <f t="shared" si="72"/>
        <v>22</v>
      </c>
      <c r="W585" s="46" t="str">
        <f t="shared" si="1"/>
        <v>5</v>
      </c>
      <c r="X585" s="46" t="str">
        <f t="shared" si="2"/>
        <v>568399835225</v>
      </c>
      <c r="Y585" s="48">
        <f t="shared" si="3"/>
        <v>6029432</v>
      </c>
      <c r="Z585" s="46"/>
      <c r="AA585" s="46"/>
      <c r="AB585" s="40"/>
    </row>
    <row r="586" spans="1:28" ht="12.75" customHeight="1">
      <c r="A586" s="41">
        <v>578</v>
      </c>
      <c r="B586" s="42" t="s">
        <v>82</v>
      </c>
      <c r="C586" s="42" t="s">
        <v>98</v>
      </c>
      <c r="D586" s="42" t="s">
        <v>100</v>
      </c>
      <c r="E586" s="42" t="s">
        <v>219</v>
      </c>
      <c r="F586" s="42" t="s">
        <v>220</v>
      </c>
      <c r="G586" s="42" t="s">
        <v>82</v>
      </c>
      <c r="H586" s="42" t="s">
        <v>98</v>
      </c>
      <c r="I586" s="42" t="s">
        <v>100</v>
      </c>
      <c r="J586" s="42" t="s">
        <v>219</v>
      </c>
      <c r="K586" s="42" t="s">
        <v>220</v>
      </c>
      <c r="L586" s="42" t="s">
        <v>102</v>
      </c>
      <c r="M586" s="42" t="s">
        <v>3155</v>
      </c>
      <c r="N586" s="42" t="s">
        <v>3156</v>
      </c>
      <c r="O586" s="42" t="s">
        <v>3157</v>
      </c>
      <c r="P586" s="42" t="s">
        <v>3158</v>
      </c>
      <c r="Q586" s="43">
        <v>154800</v>
      </c>
      <c r="R586" s="42" t="s">
        <v>153</v>
      </c>
      <c r="S586" s="42" t="s">
        <v>1593</v>
      </c>
      <c r="T586" s="42" t="s">
        <v>574</v>
      </c>
      <c r="U586" s="42" t="s">
        <v>109</v>
      </c>
      <c r="V586" s="46" t="str">
        <f t="shared" si="72"/>
        <v>23</v>
      </c>
      <c r="W586" s="46" t="str">
        <f t="shared" si="1"/>
        <v>5</v>
      </c>
      <c r="X586" s="46" t="str">
        <f t="shared" si="2"/>
        <v>02301800209111235</v>
      </c>
      <c r="Y586" s="48">
        <f t="shared" si="3"/>
        <v>154800</v>
      </c>
      <c r="Z586" s="46" t="str">
        <f>N586</f>
        <v>AC/018P-0350486</v>
      </c>
      <c r="AA586" s="50" t="str">
        <f>VLOOKUP(X586,TDTP!$AH$5:$AN$1422,7,0)</f>
        <v/>
      </c>
      <c r="AB586" s="40" t="str">
        <f>CONCATENATE("BVNT da nhan duoc ",Y586,"d tien phi bao hiem cua QK. Cam on QK da tin tuong va dong hanh cung BVNT trong suot thoi gian qua.")</f>
        <v>BVNT da nhan duoc 154800d tien phi bao hiem cua QK. Cam on QK da tin tuong va dong hanh cung BVNT trong suot thoi gian qua.</v>
      </c>
    </row>
    <row r="587" spans="1:28" ht="12.75" customHeight="1">
      <c r="A587" s="41">
        <v>579</v>
      </c>
      <c r="B587" s="42" t="s">
        <v>82</v>
      </c>
      <c r="C587" s="42" t="s">
        <v>98</v>
      </c>
      <c r="D587" s="42" t="s">
        <v>100</v>
      </c>
      <c r="E587" s="42" t="s">
        <v>219</v>
      </c>
      <c r="F587" s="42" t="s">
        <v>220</v>
      </c>
      <c r="G587" s="42" t="s">
        <v>82</v>
      </c>
      <c r="H587" s="42" t="s">
        <v>98</v>
      </c>
      <c r="I587" s="42" t="s">
        <v>100</v>
      </c>
      <c r="J587" s="42" t="s">
        <v>219</v>
      </c>
      <c r="K587" s="42" t="s">
        <v>220</v>
      </c>
      <c r="L587" s="42" t="s">
        <v>102</v>
      </c>
      <c r="M587" s="42" t="s">
        <v>3160</v>
      </c>
      <c r="N587" s="42" t="s">
        <v>3161</v>
      </c>
      <c r="O587" s="42" t="s">
        <v>3162</v>
      </c>
      <c r="P587" s="42" t="s">
        <v>3163</v>
      </c>
      <c r="Q587" s="43">
        <v>372600</v>
      </c>
      <c r="R587" s="42" t="s">
        <v>153</v>
      </c>
      <c r="S587" s="42" t="s">
        <v>404</v>
      </c>
      <c r="T587" s="42" t="s">
        <v>135</v>
      </c>
      <c r="U587" s="42" t="s">
        <v>109</v>
      </c>
      <c r="V587" s="46" t="str">
        <f t="shared" si="72"/>
        <v>23</v>
      </c>
      <c r="W587" s="46" t="str">
        <f t="shared" si="1"/>
        <v>5</v>
      </c>
      <c r="X587" s="46" t="str">
        <f t="shared" si="2"/>
        <v>02401800001156235</v>
      </c>
      <c r="Y587" s="48">
        <f t="shared" si="3"/>
        <v>372600</v>
      </c>
      <c r="Z587" s="46"/>
      <c r="AA587" s="46"/>
      <c r="AB587" s="40"/>
    </row>
    <row r="588" spans="1:28" ht="12.75" customHeight="1">
      <c r="A588" s="41">
        <v>580</v>
      </c>
      <c r="B588" s="42" t="s">
        <v>82</v>
      </c>
      <c r="C588" s="42" t="s">
        <v>98</v>
      </c>
      <c r="D588" s="42" t="s">
        <v>100</v>
      </c>
      <c r="E588" s="42" t="s">
        <v>219</v>
      </c>
      <c r="F588" s="42" t="s">
        <v>220</v>
      </c>
      <c r="G588" s="42" t="s">
        <v>82</v>
      </c>
      <c r="H588" s="42" t="s">
        <v>98</v>
      </c>
      <c r="I588" s="42" t="s">
        <v>100</v>
      </c>
      <c r="J588" s="42" t="s">
        <v>219</v>
      </c>
      <c r="K588" s="42" t="s">
        <v>220</v>
      </c>
      <c r="L588" s="42" t="s">
        <v>102</v>
      </c>
      <c r="M588" s="42" t="s">
        <v>3164</v>
      </c>
      <c r="N588" s="42" t="s">
        <v>3165</v>
      </c>
      <c r="O588" s="42" t="s">
        <v>3166</v>
      </c>
      <c r="P588" s="42" t="s">
        <v>3167</v>
      </c>
      <c r="Q588" s="43">
        <v>12036224</v>
      </c>
      <c r="R588" s="42" t="s">
        <v>153</v>
      </c>
      <c r="S588" s="42" t="s">
        <v>868</v>
      </c>
      <c r="T588" s="42" t="s">
        <v>153</v>
      </c>
      <c r="U588" s="42" t="s">
        <v>109</v>
      </c>
      <c r="V588" s="46" t="str">
        <f t="shared" si="72"/>
        <v>23</v>
      </c>
      <c r="W588" s="46" t="str">
        <f t="shared" si="1"/>
        <v>5</v>
      </c>
      <c r="X588" s="46" t="str">
        <f t="shared" si="2"/>
        <v>568237777235</v>
      </c>
      <c r="Y588" s="48">
        <f t="shared" si="3"/>
        <v>12036224</v>
      </c>
      <c r="Z588" s="46" t="str">
        <f t="shared" ref="Z588:Z589" si="77">N588</f>
        <v>AC/018P-0350488</v>
      </c>
      <c r="AA588" s="50" t="str">
        <f>VLOOKUP(X588,TDTP!$AH$5:$AN$1422,7,0)</f>
        <v>0903415876</v>
      </c>
      <c r="AB588" s="40" t="str">
        <f t="shared" ref="AB588:AB589" si="78">CONCATENATE("BVNT da nhan duoc ",Y588,"d tien phi bao hiem cua QK. Cam on QK da tin tuong va dong hanh cung BVNT trong suot thoi gian qua.")</f>
        <v>BVNT da nhan duoc 12036224d tien phi bao hiem cua QK. Cam on QK da tin tuong va dong hanh cung BVNT trong suot thoi gian qua.</v>
      </c>
    </row>
    <row r="589" spans="1:28" ht="12.75" customHeight="1">
      <c r="A589" s="41">
        <v>581</v>
      </c>
      <c r="B589" s="42" t="s">
        <v>82</v>
      </c>
      <c r="C589" s="42" t="s">
        <v>98</v>
      </c>
      <c r="D589" s="42" t="s">
        <v>100</v>
      </c>
      <c r="E589" s="42" t="s">
        <v>219</v>
      </c>
      <c r="F589" s="42" t="s">
        <v>220</v>
      </c>
      <c r="G589" s="42" t="s">
        <v>82</v>
      </c>
      <c r="H589" s="42" t="s">
        <v>98</v>
      </c>
      <c r="I589" s="42" t="s">
        <v>100</v>
      </c>
      <c r="J589" s="42" t="s">
        <v>219</v>
      </c>
      <c r="K589" s="42" t="s">
        <v>220</v>
      </c>
      <c r="L589" s="42" t="s">
        <v>102</v>
      </c>
      <c r="M589" s="42" t="s">
        <v>3170</v>
      </c>
      <c r="N589" s="42" t="s">
        <v>3171</v>
      </c>
      <c r="O589" s="42" t="s">
        <v>3172</v>
      </c>
      <c r="P589" s="42" t="s">
        <v>3173</v>
      </c>
      <c r="Q589" s="43">
        <v>522140</v>
      </c>
      <c r="R589" s="42" t="s">
        <v>153</v>
      </c>
      <c r="S589" s="42" t="s">
        <v>1095</v>
      </c>
      <c r="T589" s="42" t="s">
        <v>153</v>
      </c>
      <c r="U589" s="42" t="s">
        <v>109</v>
      </c>
      <c r="V589" s="46" t="str">
        <f t="shared" si="72"/>
        <v>23</v>
      </c>
      <c r="W589" s="46" t="str">
        <f t="shared" si="1"/>
        <v>5</v>
      </c>
      <c r="X589" s="46" t="str">
        <f t="shared" si="2"/>
        <v>568403220235</v>
      </c>
      <c r="Y589" s="48">
        <f t="shared" si="3"/>
        <v>522140</v>
      </c>
      <c r="Z589" s="46" t="str">
        <f t="shared" si="77"/>
        <v>AC/018P-0350490</v>
      </c>
      <c r="AA589" s="50" t="str">
        <f>VLOOKUP(X589,TDTP!$AH$5:$AN$1422,7,0)</f>
        <v>01694 156 168</v>
      </c>
      <c r="AB589" s="40" t="str">
        <f t="shared" si="78"/>
        <v>BVNT da nhan duoc 522140d tien phi bao hiem cua QK. Cam on QK da tin tuong va dong hanh cung BVNT trong suot thoi gian qua.</v>
      </c>
    </row>
    <row r="590" spans="1:28" ht="12.75" customHeight="1">
      <c r="A590" s="41">
        <v>582</v>
      </c>
      <c r="B590" s="42" t="s">
        <v>82</v>
      </c>
      <c r="C590" s="42" t="s">
        <v>98</v>
      </c>
      <c r="D590" s="42" t="s">
        <v>100</v>
      </c>
      <c r="E590" s="42" t="s">
        <v>219</v>
      </c>
      <c r="F590" s="42" t="s">
        <v>220</v>
      </c>
      <c r="G590" s="42" t="s">
        <v>82</v>
      </c>
      <c r="H590" s="42" t="s">
        <v>98</v>
      </c>
      <c r="I590" s="42" t="s">
        <v>100</v>
      </c>
      <c r="J590" s="42" t="s">
        <v>219</v>
      </c>
      <c r="K590" s="42" t="s">
        <v>220</v>
      </c>
      <c r="L590" s="42" t="s">
        <v>102</v>
      </c>
      <c r="M590" s="42" t="s">
        <v>3175</v>
      </c>
      <c r="N590" s="42" t="s">
        <v>3176</v>
      </c>
      <c r="O590" s="42" t="s">
        <v>3177</v>
      </c>
      <c r="P590" s="42" t="s">
        <v>3178</v>
      </c>
      <c r="Q590" s="43">
        <v>41900</v>
      </c>
      <c r="R590" s="42" t="s">
        <v>263</v>
      </c>
      <c r="S590" s="42" t="s">
        <v>1676</v>
      </c>
      <c r="T590" s="42" t="s">
        <v>263</v>
      </c>
      <c r="U590" s="42" t="s">
        <v>109</v>
      </c>
      <c r="V590" s="46" t="str">
        <f t="shared" si="72"/>
        <v>24</v>
      </c>
      <c r="W590" s="46" t="str">
        <f t="shared" si="1"/>
        <v>5</v>
      </c>
      <c r="X590" s="46" t="str">
        <f t="shared" si="2"/>
        <v>02301800097442245</v>
      </c>
      <c r="Y590" s="48">
        <f t="shared" si="3"/>
        <v>41900</v>
      </c>
      <c r="Z590" s="46"/>
      <c r="AA590" s="46"/>
      <c r="AB590" s="40"/>
    </row>
    <row r="591" spans="1:28" ht="12.75" customHeight="1">
      <c r="A591" s="41">
        <v>583</v>
      </c>
      <c r="B591" s="42" t="s">
        <v>82</v>
      </c>
      <c r="C591" s="42" t="s">
        <v>98</v>
      </c>
      <c r="D591" s="42" t="s">
        <v>100</v>
      </c>
      <c r="E591" s="42" t="s">
        <v>219</v>
      </c>
      <c r="F591" s="42" t="s">
        <v>220</v>
      </c>
      <c r="G591" s="42" t="s">
        <v>82</v>
      </c>
      <c r="H591" s="42" t="s">
        <v>98</v>
      </c>
      <c r="I591" s="42" t="s">
        <v>100</v>
      </c>
      <c r="J591" s="42" t="s">
        <v>219</v>
      </c>
      <c r="K591" s="42" t="s">
        <v>220</v>
      </c>
      <c r="L591" s="42" t="s">
        <v>102</v>
      </c>
      <c r="M591" s="42" t="s">
        <v>3179</v>
      </c>
      <c r="N591" s="42" t="s">
        <v>3180</v>
      </c>
      <c r="O591" s="42" t="s">
        <v>3181</v>
      </c>
      <c r="P591" s="42" t="s">
        <v>3182</v>
      </c>
      <c r="Q591" s="43">
        <v>79800</v>
      </c>
      <c r="R591" s="42" t="s">
        <v>263</v>
      </c>
      <c r="S591" s="42" t="s">
        <v>1676</v>
      </c>
      <c r="T591" s="42" t="s">
        <v>574</v>
      </c>
      <c r="U591" s="42" t="s">
        <v>109</v>
      </c>
      <c r="V591" s="46" t="str">
        <f t="shared" si="72"/>
        <v>24</v>
      </c>
      <c r="W591" s="46" t="str">
        <f t="shared" si="1"/>
        <v>5</v>
      </c>
      <c r="X591" s="46" t="str">
        <f t="shared" si="2"/>
        <v>02301800122540245</v>
      </c>
      <c r="Y591" s="48">
        <f t="shared" si="3"/>
        <v>79800</v>
      </c>
      <c r="Z591" s="46" t="str">
        <f>N591</f>
        <v>AC/018P-0350492</v>
      </c>
      <c r="AA591" s="50" t="str">
        <f>VLOOKUP(X591,TDTP!$AH$5:$AN$1422,7,0)</f>
        <v/>
      </c>
      <c r="AB591" s="40" t="str">
        <f>CONCATENATE("BVNT da nhan duoc ",Y591,"d tien phi bao hiem cua QK. Cam on QK da tin tuong va dong hanh cung BVNT trong suot thoi gian qua.")</f>
        <v>BVNT da nhan duoc 79800d tien phi bao hiem cua QK. Cam on QK da tin tuong va dong hanh cung BVNT trong suot thoi gian qua.</v>
      </c>
    </row>
    <row r="592" spans="1:28" ht="12.75" customHeight="1">
      <c r="A592" s="41">
        <v>584</v>
      </c>
      <c r="B592" s="42" t="s">
        <v>82</v>
      </c>
      <c r="C592" s="42" t="s">
        <v>98</v>
      </c>
      <c r="D592" s="42" t="s">
        <v>100</v>
      </c>
      <c r="E592" s="42" t="s">
        <v>219</v>
      </c>
      <c r="F592" s="42" t="s">
        <v>220</v>
      </c>
      <c r="G592" s="42" t="s">
        <v>82</v>
      </c>
      <c r="H592" s="42" t="s">
        <v>98</v>
      </c>
      <c r="I592" s="42" t="s">
        <v>100</v>
      </c>
      <c r="J592" s="42" t="s">
        <v>219</v>
      </c>
      <c r="K592" s="42" t="s">
        <v>220</v>
      </c>
      <c r="L592" s="42" t="s">
        <v>102</v>
      </c>
      <c r="M592" s="42" t="s">
        <v>3188</v>
      </c>
      <c r="N592" s="42" t="s">
        <v>3189</v>
      </c>
      <c r="O592" s="42" t="s">
        <v>3190</v>
      </c>
      <c r="P592" s="42" t="s">
        <v>3191</v>
      </c>
      <c r="Q592" s="43">
        <v>503200</v>
      </c>
      <c r="R592" s="42" t="s">
        <v>263</v>
      </c>
      <c r="S592" s="42" t="s">
        <v>1676</v>
      </c>
      <c r="T592" s="42" t="s">
        <v>153</v>
      </c>
      <c r="U592" s="42" t="s">
        <v>109</v>
      </c>
      <c r="V592" s="46" t="str">
        <f t="shared" si="72"/>
        <v>24</v>
      </c>
      <c r="W592" s="46" t="str">
        <f t="shared" si="1"/>
        <v>5</v>
      </c>
      <c r="X592" s="46" t="str">
        <f t="shared" si="2"/>
        <v>568742484245</v>
      </c>
      <c r="Y592" s="48">
        <f t="shared" si="3"/>
        <v>503200</v>
      </c>
      <c r="Z592" s="46"/>
      <c r="AA592" s="46"/>
      <c r="AB592" s="40"/>
    </row>
    <row r="593" spans="1:28" ht="12.75" customHeight="1">
      <c r="A593" s="41">
        <v>585</v>
      </c>
      <c r="B593" s="42" t="s">
        <v>82</v>
      </c>
      <c r="C593" s="42" t="s">
        <v>98</v>
      </c>
      <c r="D593" s="42" t="s">
        <v>100</v>
      </c>
      <c r="E593" s="42" t="s">
        <v>219</v>
      </c>
      <c r="F593" s="42" t="s">
        <v>220</v>
      </c>
      <c r="G593" s="42" t="s">
        <v>82</v>
      </c>
      <c r="H593" s="42" t="s">
        <v>98</v>
      </c>
      <c r="I593" s="42" t="s">
        <v>100</v>
      </c>
      <c r="J593" s="42" t="s">
        <v>219</v>
      </c>
      <c r="K593" s="42" t="s">
        <v>220</v>
      </c>
      <c r="L593" s="42" t="s">
        <v>102</v>
      </c>
      <c r="M593" s="42" t="s">
        <v>3192</v>
      </c>
      <c r="N593" s="42" t="s">
        <v>3193</v>
      </c>
      <c r="O593" s="42" t="s">
        <v>3194</v>
      </c>
      <c r="P593" s="42" t="s">
        <v>3195</v>
      </c>
      <c r="Q593" s="43">
        <v>3018816</v>
      </c>
      <c r="R593" s="42" t="s">
        <v>471</v>
      </c>
      <c r="S593" s="42" t="s">
        <v>1098</v>
      </c>
      <c r="T593" s="42" t="s">
        <v>245</v>
      </c>
      <c r="U593" s="42" t="s">
        <v>109</v>
      </c>
      <c r="V593" s="46" t="str">
        <f t="shared" si="72"/>
        <v>25</v>
      </c>
      <c r="W593" s="46" t="str">
        <f t="shared" si="1"/>
        <v>5</v>
      </c>
      <c r="X593" s="46" t="str">
        <f t="shared" si="2"/>
        <v>568241576255</v>
      </c>
      <c r="Y593" s="48">
        <f t="shared" si="3"/>
        <v>3018816</v>
      </c>
      <c r="Z593" s="46" t="str">
        <f>N593</f>
        <v>AC/018P-0350497</v>
      </c>
      <c r="AA593" s="50" t="str">
        <f>VLOOKUP(X593,TDTP!$AH$5:$AN$1422,7,0)</f>
        <v>0986484828</v>
      </c>
      <c r="AB593" s="40" t="str">
        <f>CONCATENATE("BVNT da nhan duoc ",Y593,"d tien phi bao hiem cua QK. Cam on QK da tin tuong va dong hanh cung BVNT trong suot thoi gian qua.")</f>
        <v>BVNT da nhan duoc 3018816d tien phi bao hiem cua QK. Cam on QK da tin tuong va dong hanh cung BVNT trong suot thoi gian qua.</v>
      </c>
    </row>
    <row r="594" spans="1:28" ht="12.75" customHeight="1">
      <c r="A594" s="41">
        <v>586</v>
      </c>
      <c r="B594" s="42" t="s">
        <v>82</v>
      </c>
      <c r="C594" s="42" t="s">
        <v>98</v>
      </c>
      <c r="D594" s="42" t="s">
        <v>100</v>
      </c>
      <c r="E594" s="42" t="s">
        <v>219</v>
      </c>
      <c r="F594" s="42" t="s">
        <v>220</v>
      </c>
      <c r="G594" s="42" t="s">
        <v>82</v>
      </c>
      <c r="H594" s="42" t="s">
        <v>98</v>
      </c>
      <c r="I594" s="42" t="s">
        <v>100</v>
      </c>
      <c r="J594" s="42" t="s">
        <v>219</v>
      </c>
      <c r="K594" s="42" t="s">
        <v>220</v>
      </c>
      <c r="L594" s="42" t="s">
        <v>102</v>
      </c>
      <c r="M594" s="42" t="s">
        <v>3197</v>
      </c>
      <c r="N594" s="42" t="s">
        <v>3198</v>
      </c>
      <c r="O594" s="42" t="s">
        <v>3199</v>
      </c>
      <c r="P594" s="42" t="s">
        <v>3200</v>
      </c>
      <c r="Q594" s="43">
        <v>6000000</v>
      </c>
      <c r="R594" s="42" t="s">
        <v>1100</v>
      </c>
      <c r="S594" s="42" t="s">
        <v>1755</v>
      </c>
      <c r="T594" s="42" t="s">
        <v>471</v>
      </c>
      <c r="U594" s="42" t="s">
        <v>109</v>
      </c>
      <c r="V594" s="46" t="str">
        <f t="shared" si="72"/>
        <v>26</v>
      </c>
      <c r="W594" s="46" t="str">
        <f t="shared" si="1"/>
        <v>5</v>
      </c>
      <c r="X594" s="46" t="str">
        <f t="shared" si="2"/>
        <v>568111221265</v>
      </c>
      <c r="Y594" s="48">
        <f t="shared" si="3"/>
        <v>6000000</v>
      </c>
      <c r="Z594" s="46"/>
      <c r="AA594" s="46"/>
      <c r="AB594" s="40"/>
    </row>
    <row r="595" spans="1:28" ht="12.75" customHeight="1">
      <c r="A595" s="41">
        <v>587</v>
      </c>
      <c r="B595" s="42" t="s">
        <v>82</v>
      </c>
      <c r="C595" s="42" t="s">
        <v>98</v>
      </c>
      <c r="D595" s="42" t="s">
        <v>100</v>
      </c>
      <c r="E595" s="42" t="s">
        <v>219</v>
      </c>
      <c r="F595" s="42" t="s">
        <v>220</v>
      </c>
      <c r="G595" s="42" t="s">
        <v>82</v>
      </c>
      <c r="H595" s="42" t="s">
        <v>98</v>
      </c>
      <c r="I595" s="42" t="s">
        <v>100</v>
      </c>
      <c r="J595" s="42" t="s">
        <v>219</v>
      </c>
      <c r="K595" s="42" t="s">
        <v>220</v>
      </c>
      <c r="L595" s="42" t="s">
        <v>102</v>
      </c>
      <c r="M595" s="42" t="s">
        <v>3201</v>
      </c>
      <c r="N595" s="42" t="s">
        <v>3202</v>
      </c>
      <c r="O595" s="42" t="s">
        <v>3203</v>
      </c>
      <c r="P595" s="42" t="s">
        <v>3204</v>
      </c>
      <c r="Q595" s="43">
        <v>1530420</v>
      </c>
      <c r="R595" s="42" t="s">
        <v>1100</v>
      </c>
      <c r="S595" s="42" t="s">
        <v>1762</v>
      </c>
      <c r="T595" s="42" t="s">
        <v>153</v>
      </c>
      <c r="U595" s="42" t="s">
        <v>109</v>
      </c>
      <c r="V595" s="46" t="str">
        <f t="shared" si="72"/>
        <v>26</v>
      </c>
      <c r="W595" s="46" t="str">
        <f t="shared" si="1"/>
        <v>5</v>
      </c>
      <c r="X595" s="46" t="str">
        <f t="shared" si="2"/>
        <v>568204006265</v>
      </c>
      <c r="Y595" s="48">
        <f t="shared" si="3"/>
        <v>1530420</v>
      </c>
      <c r="Z595" s="46" t="str">
        <f t="shared" ref="Z595:Z597" si="79">N595</f>
        <v>AC/018P-0350500</v>
      </c>
      <c r="AA595" s="50" t="str">
        <f>VLOOKUP(X595,TDTP!$AH$5:$AN$1422,7,0)</f>
        <v>01658276296</v>
      </c>
      <c r="AB595" s="40" t="str">
        <f t="shared" ref="AB595:AB597" si="80">CONCATENATE("BVNT da nhan duoc ",Y595,"d tien phi bao hiem cua QK. Cam on QK da tin tuong va dong hanh cung BVNT trong suot thoi gian qua.")</f>
        <v>BVNT da nhan duoc 1530420d tien phi bao hiem cua QK. Cam on QK da tin tuong va dong hanh cung BVNT trong suot thoi gian qua.</v>
      </c>
    </row>
    <row r="596" spans="1:28" ht="12.75" customHeight="1">
      <c r="A596" s="41">
        <v>588</v>
      </c>
      <c r="B596" s="42" t="s">
        <v>82</v>
      </c>
      <c r="C596" s="42" t="s">
        <v>98</v>
      </c>
      <c r="D596" s="42" t="s">
        <v>100</v>
      </c>
      <c r="E596" s="42" t="s">
        <v>219</v>
      </c>
      <c r="F596" s="42" t="s">
        <v>220</v>
      </c>
      <c r="G596" s="42" t="s">
        <v>82</v>
      </c>
      <c r="H596" s="42" t="s">
        <v>98</v>
      </c>
      <c r="I596" s="42" t="s">
        <v>100</v>
      </c>
      <c r="J596" s="42" t="s">
        <v>219</v>
      </c>
      <c r="K596" s="42" t="s">
        <v>220</v>
      </c>
      <c r="L596" s="42" t="s">
        <v>102</v>
      </c>
      <c r="M596" s="42" t="s">
        <v>3206</v>
      </c>
      <c r="N596" s="42" t="s">
        <v>3207</v>
      </c>
      <c r="O596" s="42" t="s">
        <v>3208</v>
      </c>
      <c r="P596" s="42" t="s">
        <v>320</v>
      </c>
      <c r="Q596" s="43">
        <v>1000000</v>
      </c>
      <c r="R596" s="42" t="s">
        <v>1100</v>
      </c>
      <c r="S596" s="42" t="s">
        <v>1762</v>
      </c>
      <c r="T596" s="42" t="s">
        <v>245</v>
      </c>
      <c r="U596" s="42" t="s">
        <v>109</v>
      </c>
      <c r="V596" s="46" t="str">
        <f t="shared" si="72"/>
        <v>26</v>
      </c>
      <c r="W596" s="46" t="str">
        <f t="shared" si="1"/>
        <v>5</v>
      </c>
      <c r="X596" s="46" t="str">
        <f t="shared" si="2"/>
        <v>568205679265</v>
      </c>
      <c r="Y596" s="48">
        <f t="shared" si="3"/>
        <v>1000000</v>
      </c>
      <c r="Z596" s="46" t="str">
        <f t="shared" si="79"/>
        <v>AC/018P-0350501</v>
      </c>
      <c r="AA596" s="50" t="str">
        <f>VLOOKUP(X596,TDTP!$AH$5:$AN$1422,7,0)</f>
        <v>01682283431</v>
      </c>
      <c r="AB596" s="40" t="str">
        <f t="shared" si="80"/>
        <v>BVNT da nhan duoc 1000000d tien phi bao hiem cua QK. Cam on QK da tin tuong va dong hanh cung BVNT trong suot thoi gian qua.</v>
      </c>
    </row>
    <row r="597" spans="1:28" ht="12.75" customHeight="1">
      <c r="A597" s="41">
        <v>589</v>
      </c>
      <c r="B597" s="42" t="s">
        <v>82</v>
      </c>
      <c r="C597" s="42" t="s">
        <v>98</v>
      </c>
      <c r="D597" s="42" t="s">
        <v>100</v>
      </c>
      <c r="E597" s="42" t="s">
        <v>219</v>
      </c>
      <c r="F597" s="42" t="s">
        <v>220</v>
      </c>
      <c r="G597" s="42" t="s">
        <v>82</v>
      </c>
      <c r="H597" s="42" t="s">
        <v>98</v>
      </c>
      <c r="I597" s="42" t="s">
        <v>100</v>
      </c>
      <c r="J597" s="42" t="s">
        <v>219</v>
      </c>
      <c r="K597" s="42" t="s">
        <v>220</v>
      </c>
      <c r="L597" s="42" t="s">
        <v>102</v>
      </c>
      <c r="M597" s="42" t="s">
        <v>3212</v>
      </c>
      <c r="N597" s="42" t="s">
        <v>3213</v>
      </c>
      <c r="O597" s="42" t="s">
        <v>3214</v>
      </c>
      <c r="P597" s="42" t="s">
        <v>3215</v>
      </c>
      <c r="Q597" s="43">
        <v>3316510</v>
      </c>
      <c r="R597" s="42" t="s">
        <v>284</v>
      </c>
      <c r="S597" s="42" t="s">
        <v>1788</v>
      </c>
      <c r="T597" s="42" t="s">
        <v>153</v>
      </c>
      <c r="U597" s="42" t="s">
        <v>109</v>
      </c>
      <c r="V597" s="46" t="str">
        <f t="shared" si="72"/>
        <v>27</v>
      </c>
      <c r="W597" s="46" t="str">
        <f t="shared" si="1"/>
        <v>5</v>
      </c>
      <c r="X597" s="46" t="str">
        <f t="shared" si="2"/>
        <v>568690169275</v>
      </c>
      <c r="Y597" s="48">
        <f t="shared" si="3"/>
        <v>3316510</v>
      </c>
      <c r="Z597" s="46" t="str">
        <f t="shared" si="79"/>
        <v>AC/018P-0350502</v>
      </c>
      <c r="AA597" s="50" t="str">
        <f>VLOOKUP(X597,TDTP!$AH$5:$AN$1422,7,0)</f>
        <v>01643960866</v>
      </c>
      <c r="AB597" s="40" t="str">
        <f t="shared" si="80"/>
        <v>BVNT da nhan duoc 3316510d tien phi bao hiem cua QK. Cam on QK da tin tuong va dong hanh cung BVNT trong suot thoi gian qua.</v>
      </c>
    </row>
    <row r="598" spans="1:28" ht="12.75" customHeight="1">
      <c r="A598" s="41">
        <v>590</v>
      </c>
      <c r="B598" s="42" t="s">
        <v>82</v>
      </c>
      <c r="C598" s="42" t="s">
        <v>98</v>
      </c>
      <c r="D598" s="42" t="s">
        <v>100</v>
      </c>
      <c r="E598" s="42" t="s">
        <v>219</v>
      </c>
      <c r="F598" s="42" t="s">
        <v>220</v>
      </c>
      <c r="G598" s="42" t="s">
        <v>82</v>
      </c>
      <c r="H598" s="42" t="s">
        <v>98</v>
      </c>
      <c r="I598" s="42" t="s">
        <v>100</v>
      </c>
      <c r="J598" s="42" t="s">
        <v>219</v>
      </c>
      <c r="K598" s="42" t="s">
        <v>220</v>
      </c>
      <c r="L598" s="42" t="s">
        <v>102</v>
      </c>
      <c r="M598" s="42" t="s">
        <v>3216</v>
      </c>
      <c r="N598" s="42" t="s">
        <v>3217</v>
      </c>
      <c r="O598" s="42" t="s">
        <v>3218</v>
      </c>
      <c r="P598" s="42" t="s">
        <v>3089</v>
      </c>
      <c r="Q598" s="43">
        <v>1054500</v>
      </c>
      <c r="R598" s="42" t="s">
        <v>284</v>
      </c>
      <c r="S598" s="42" t="s">
        <v>1793</v>
      </c>
      <c r="T598" s="42" t="s">
        <v>245</v>
      </c>
      <c r="U598" s="42" t="s">
        <v>109</v>
      </c>
      <c r="V598" s="46" t="str">
        <f t="shared" si="72"/>
        <v>27</v>
      </c>
      <c r="W598" s="46" t="str">
        <f t="shared" si="1"/>
        <v>5</v>
      </c>
      <c r="X598" s="46" t="str">
        <f t="shared" si="2"/>
        <v>569129054275</v>
      </c>
      <c r="Y598" s="48">
        <f t="shared" si="3"/>
        <v>1054500</v>
      </c>
      <c r="Z598" s="46"/>
      <c r="AA598" s="46"/>
      <c r="AB598" s="40"/>
    </row>
    <row r="599" spans="1:28" ht="12.75" customHeight="1">
      <c r="A599" s="41">
        <v>591</v>
      </c>
      <c r="B599" s="42" t="s">
        <v>82</v>
      </c>
      <c r="C599" s="42" t="s">
        <v>98</v>
      </c>
      <c r="D599" s="42" t="s">
        <v>100</v>
      </c>
      <c r="E599" s="42" t="s">
        <v>219</v>
      </c>
      <c r="F599" s="42" t="s">
        <v>220</v>
      </c>
      <c r="G599" s="42" t="s">
        <v>82</v>
      </c>
      <c r="H599" s="42" t="s">
        <v>98</v>
      </c>
      <c r="I599" s="42" t="s">
        <v>100</v>
      </c>
      <c r="J599" s="42" t="s">
        <v>219</v>
      </c>
      <c r="K599" s="42" t="s">
        <v>220</v>
      </c>
      <c r="L599" s="42" t="s">
        <v>102</v>
      </c>
      <c r="M599" s="42" t="s">
        <v>3219</v>
      </c>
      <c r="N599" s="42" t="s">
        <v>3220</v>
      </c>
      <c r="O599" s="42" t="s">
        <v>3221</v>
      </c>
      <c r="P599" s="42" t="s">
        <v>3222</v>
      </c>
      <c r="Q599" s="43">
        <v>510644</v>
      </c>
      <c r="R599" s="42" t="s">
        <v>433</v>
      </c>
      <c r="S599" s="42" t="s">
        <v>268</v>
      </c>
      <c r="T599" s="42" t="s">
        <v>153</v>
      </c>
      <c r="U599" s="42" t="s">
        <v>109</v>
      </c>
      <c r="V599" s="46" t="str">
        <f t="shared" si="72"/>
        <v>28</v>
      </c>
      <c r="W599" s="46" t="str">
        <f t="shared" si="1"/>
        <v>5</v>
      </c>
      <c r="X599" s="46" t="str">
        <f t="shared" si="2"/>
        <v>568312069285</v>
      </c>
      <c r="Y599" s="48">
        <f t="shared" si="3"/>
        <v>510644</v>
      </c>
      <c r="Z599" s="46" t="str">
        <f>N599</f>
        <v>AC/018P-0350506</v>
      </c>
      <c r="AA599" s="50" t="str">
        <f>VLOOKUP(X599,TDTP!$AH$5:$AN$1422,7,0)</f>
        <v>0966 668 219</v>
      </c>
      <c r="AB599" s="40" t="str">
        <f>CONCATENATE("BVNT da nhan duoc ",Y599,"d tien phi bao hiem cua QK. Cam on QK da tin tuong va dong hanh cung BVNT trong suot thoi gian qua.")</f>
        <v>BVNT da nhan duoc 510644d tien phi bao hiem cua QK. Cam on QK da tin tuong va dong hanh cung BVNT trong suot thoi gian qua.</v>
      </c>
    </row>
    <row r="600" spans="1:28" ht="12.75" customHeight="1">
      <c r="A600" s="41">
        <v>592</v>
      </c>
      <c r="B600" s="42" t="s">
        <v>82</v>
      </c>
      <c r="C600" s="42" t="s">
        <v>98</v>
      </c>
      <c r="D600" s="42" t="s">
        <v>100</v>
      </c>
      <c r="E600" s="42" t="s">
        <v>219</v>
      </c>
      <c r="F600" s="42" t="s">
        <v>220</v>
      </c>
      <c r="G600" s="42" t="s">
        <v>82</v>
      </c>
      <c r="H600" s="42" t="s">
        <v>98</v>
      </c>
      <c r="I600" s="42" t="s">
        <v>100</v>
      </c>
      <c r="J600" s="42" t="s">
        <v>219</v>
      </c>
      <c r="K600" s="42" t="s">
        <v>220</v>
      </c>
      <c r="L600" s="42" t="s">
        <v>102</v>
      </c>
      <c r="M600" s="42" t="s">
        <v>3225</v>
      </c>
      <c r="N600" s="42" t="s">
        <v>3226</v>
      </c>
      <c r="O600" s="42" t="s">
        <v>3227</v>
      </c>
      <c r="P600" s="42" t="s">
        <v>3228</v>
      </c>
      <c r="Q600" s="43">
        <v>6017640</v>
      </c>
      <c r="R600" s="42" t="s">
        <v>433</v>
      </c>
      <c r="S600" s="42" t="s">
        <v>1838</v>
      </c>
      <c r="T600" s="42" t="s">
        <v>245</v>
      </c>
      <c r="U600" s="42" t="s">
        <v>109</v>
      </c>
      <c r="V600" s="46" t="str">
        <f t="shared" si="72"/>
        <v>28</v>
      </c>
      <c r="W600" s="46" t="str">
        <f t="shared" si="1"/>
        <v>5</v>
      </c>
      <c r="X600" s="46" t="str">
        <f t="shared" si="2"/>
        <v>568404995285</v>
      </c>
      <c r="Y600" s="48">
        <f t="shared" si="3"/>
        <v>6017640</v>
      </c>
      <c r="Z600" s="46"/>
      <c r="AA600" s="46"/>
      <c r="AB600" s="40"/>
    </row>
    <row r="601" spans="1:28" ht="12.75" customHeight="1">
      <c r="A601" s="41">
        <v>593</v>
      </c>
      <c r="B601" s="42" t="s">
        <v>82</v>
      </c>
      <c r="C601" s="42" t="s">
        <v>98</v>
      </c>
      <c r="D601" s="42" t="s">
        <v>100</v>
      </c>
      <c r="E601" s="42" t="s">
        <v>219</v>
      </c>
      <c r="F601" s="42" t="s">
        <v>220</v>
      </c>
      <c r="G601" s="42" t="s">
        <v>82</v>
      </c>
      <c r="H601" s="42" t="s">
        <v>98</v>
      </c>
      <c r="I601" s="42" t="s">
        <v>100</v>
      </c>
      <c r="J601" s="42" t="s">
        <v>219</v>
      </c>
      <c r="K601" s="42" t="s">
        <v>220</v>
      </c>
      <c r="L601" s="42" t="s">
        <v>102</v>
      </c>
      <c r="M601" s="42" t="s">
        <v>3229</v>
      </c>
      <c r="N601" s="42" t="s">
        <v>3230</v>
      </c>
      <c r="O601" s="42" t="s">
        <v>3231</v>
      </c>
      <c r="P601" s="42" t="s">
        <v>3232</v>
      </c>
      <c r="Q601" s="43">
        <v>4120300</v>
      </c>
      <c r="R601" s="42" t="s">
        <v>763</v>
      </c>
      <c r="S601" s="42" t="s">
        <v>764</v>
      </c>
      <c r="T601" s="42" t="s">
        <v>263</v>
      </c>
      <c r="U601" s="42" t="s">
        <v>109</v>
      </c>
      <c r="V601" s="46" t="str">
        <f t="shared" si="72"/>
        <v>29</v>
      </c>
      <c r="W601" s="46" t="str">
        <f t="shared" si="1"/>
        <v>5</v>
      </c>
      <c r="X601" s="46" t="str">
        <f t="shared" si="2"/>
        <v>05701800013836295</v>
      </c>
      <c r="Y601" s="48">
        <f t="shared" si="3"/>
        <v>4120300</v>
      </c>
      <c r="Z601" s="46"/>
      <c r="AA601" s="46"/>
      <c r="AB601" s="40"/>
    </row>
    <row r="602" spans="1:28" ht="12.75" customHeight="1">
      <c r="A602" s="41">
        <v>594</v>
      </c>
      <c r="B602" s="42" t="s">
        <v>82</v>
      </c>
      <c r="C602" s="42" t="s">
        <v>98</v>
      </c>
      <c r="D602" s="42" t="s">
        <v>100</v>
      </c>
      <c r="E602" s="42" t="s">
        <v>219</v>
      </c>
      <c r="F602" s="42" t="s">
        <v>220</v>
      </c>
      <c r="G602" s="42" t="s">
        <v>82</v>
      </c>
      <c r="H602" s="42" t="s">
        <v>98</v>
      </c>
      <c r="I602" s="42" t="s">
        <v>100</v>
      </c>
      <c r="J602" s="42" t="s">
        <v>219</v>
      </c>
      <c r="K602" s="42" t="s">
        <v>220</v>
      </c>
      <c r="L602" s="42" t="s">
        <v>102</v>
      </c>
      <c r="M602" s="42" t="s">
        <v>3236</v>
      </c>
      <c r="N602" s="42" t="s">
        <v>3237</v>
      </c>
      <c r="O602" s="42" t="s">
        <v>3238</v>
      </c>
      <c r="P602" s="42" t="s">
        <v>3239</v>
      </c>
      <c r="Q602" s="43">
        <v>1600760</v>
      </c>
      <c r="R602" s="42" t="s">
        <v>763</v>
      </c>
      <c r="S602" s="42" t="s">
        <v>1874</v>
      </c>
      <c r="T602" s="42" t="s">
        <v>153</v>
      </c>
      <c r="U602" s="42" t="s">
        <v>109</v>
      </c>
      <c r="V602" s="46" t="str">
        <f t="shared" si="72"/>
        <v>29</v>
      </c>
      <c r="W602" s="46" t="str">
        <f t="shared" si="1"/>
        <v>5</v>
      </c>
      <c r="X602" s="46" t="str">
        <f t="shared" si="2"/>
        <v>568139759295</v>
      </c>
      <c r="Y602" s="48">
        <f t="shared" si="3"/>
        <v>1600760</v>
      </c>
      <c r="Z602" s="46"/>
      <c r="AA602" s="46"/>
      <c r="AB602" s="40"/>
    </row>
    <row r="603" spans="1:28" ht="12.75" customHeight="1">
      <c r="A603" s="41">
        <v>595</v>
      </c>
      <c r="B603" s="42" t="s">
        <v>82</v>
      </c>
      <c r="C603" s="42" t="s">
        <v>98</v>
      </c>
      <c r="D603" s="42" t="s">
        <v>100</v>
      </c>
      <c r="E603" s="42" t="s">
        <v>219</v>
      </c>
      <c r="F603" s="42" t="s">
        <v>220</v>
      </c>
      <c r="G603" s="42" t="s">
        <v>82</v>
      </c>
      <c r="H603" s="42" t="s">
        <v>98</v>
      </c>
      <c r="I603" s="42" t="s">
        <v>100</v>
      </c>
      <c r="J603" s="42" t="s">
        <v>219</v>
      </c>
      <c r="K603" s="42" t="s">
        <v>220</v>
      </c>
      <c r="L603" s="42" t="s">
        <v>102</v>
      </c>
      <c r="M603" s="42" t="s">
        <v>3240</v>
      </c>
      <c r="N603" s="42" t="s">
        <v>3241</v>
      </c>
      <c r="O603" s="42" t="s">
        <v>3242</v>
      </c>
      <c r="P603" s="42" t="s">
        <v>3243</v>
      </c>
      <c r="Q603" s="43">
        <v>1002600</v>
      </c>
      <c r="R603" s="42" t="s">
        <v>763</v>
      </c>
      <c r="S603" s="42" t="s">
        <v>1843</v>
      </c>
      <c r="T603" s="42" t="s">
        <v>471</v>
      </c>
      <c r="U603" s="42" t="s">
        <v>109</v>
      </c>
      <c r="V603" s="46" t="str">
        <f t="shared" si="72"/>
        <v>29</v>
      </c>
      <c r="W603" s="46" t="str">
        <f t="shared" si="1"/>
        <v>5</v>
      </c>
      <c r="X603" s="46" t="str">
        <f t="shared" si="2"/>
        <v>568674345295</v>
      </c>
      <c r="Y603" s="48">
        <f t="shared" si="3"/>
        <v>1002600</v>
      </c>
      <c r="Z603" s="46"/>
      <c r="AA603" s="46"/>
      <c r="AB603" s="40"/>
    </row>
    <row r="604" spans="1:28" ht="12.75" customHeight="1">
      <c r="A604" s="41">
        <v>596</v>
      </c>
      <c r="B604" s="42" t="s">
        <v>82</v>
      </c>
      <c r="C604" s="42" t="s">
        <v>98</v>
      </c>
      <c r="D604" s="42" t="s">
        <v>100</v>
      </c>
      <c r="E604" s="42" t="s">
        <v>219</v>
      </c>
      <c r="F604" s="42" t="s">
        <v>220</v>
      </c>
      <c r="G604" s="42" t="s">
        <v>82</v>
      </c>
      <c r="H604" s="42" t="s">
        <v>98</v>
      </c>
      <c r="I604" s="42" t="s">
        <v>100</v>
      </c>
      <c r="J604" s="42" t="s">
        <v>219</v>
      </c>
      <c r="K604" s="42" t="s">
        <v>220</v>
      </c>
      <c r="L604" s="42" t="s">
        <v>102</v>
      </c>
      <c r="M604" s="42" t="s">
        <v>3244</v>
      </c>
      <c r="N604" s="42" t="s">
        <v>3245</v>
      </c>
      <c r="O604" s="42" t="s">
        <v>3246</v>
      </c>
      <c r="P604" s="42" t="s">
        <v>3247</v>
      </c>
      <c r="Q604" s="43">
        <v>1001000</v>
      </c>
      <c r="R604" s="42" t="s">
        <v>763</v>
      </c>
      <c r="S604" s="42" t="s">
        <v>1843</v>
      </c>
      <c r="T604" s="42" t="s">
        <v>433</v>
      </c>
      <c r="U604" s="42" t="s">
        <v>109</v>
      </c>
      <c r="V604" s="46" t="str">
        <f t="shared" si="72"/>
        <v>29</v>
      </c>
      <c r="W604" s="46" t="str">
        <f t="shared" si="1"/>
        <v>5</v>
      </c>
      <c r="X604" s="46" t="str">
        <f t="shared" si="2"/>
        <v>568943373295</v>
      </c>
      <c r="Y604" s="48">
        <f t="shared" si="3"/>
        <v>1001000</v>
      </c>
      <c r="Z604" s="46" t="str">
        <f>N604</f>
        <v>AC/018P-0350512</v>
      </c>
      <c r="AA604" s="50" t="str">
        <f>VLOOKUP(X604,TDTP!$AH$5:$AN$1422,7,0)</f>
        <v>0987672636</v>
      </c>
      <c r="AB604" s="40" t="str">
        <f>CONCATENATE("BVNT da nhan duoc ",Y604,"d tien phi bao hiem cua QK. Cam on QK da tin tuong va dong hanh cung BVNT trong suot thoi gian qua.")</f>
        <v>BVNT da nhan duoc 1001000d tien phi bao hiem cua QK. Cam on QK da tin tuong va dong hanh cung BVNT trong suot thoi gian qua.</v>
      </c>
    </row>
    <row r="605" spans="1:28" ht="12.75" customHeight="1">
      <c r="A605" s="41">
        <v>597</v>
      </c>
      <c r="B605" s="42" t="s">
        <v>82</v>
      </c>
      <c r="C605" s="42" t="s">
        <v>98</v>
      </c>
      <c r="D605" s="42" t="s">
        <v>100</v>
      </c>
      <c r="E605" s="42" t="s">
        <v>219</v>
      </c>
      <c r="F605" s="42" t="s">
        <v>220</v>
      </c>
      <c r="G605" s="42" t="s">
        <v>82</v>
      </c>
      <c r="H605" s="42" t="s">
        <v>98</v>
      </c>
      <c r="I605" s="42" t="s">
        <v>100</v>
      </c>
      <c r="J605" s="42" t="s">
        <v>219</v>
      </c>
      <c r="K605" s="42" t="s">
        <v>220</v>
      </c>
      <c r="L605" s="42" t="s">
        <v>102</v>
      </c>
      <c r="M605" s="42" t="s">
        <v>3250</v>
      </c>
      <c r="N605" s="42" t="s">
        <v>3251</v>
      </c>
      <c r="O605" s="42" t="s">
        <v>3252</v>
      </c>
      <c r="P605" s="42" t="s">
        <v>3253</v>
      </c>
      <c r="Q605" s="43">
        <v>1555338</v>
      </c>
      <c r="R605" s="42" t="s">
        <v>290</v>
      </c>
      <c r="S605" s="42" t="s">
        <v>1903</v>
      </c>
      <c r="T605" s="42" t="s">
        <v>153</v>
      </c>
      <c r="U605" s="42" t="s">
        <v>109</v>
      </c>
      <c r="V605" s="46" t="str">
        <f t="shared" si="72"/>
        <v>30</v>
      </c>
      <c r="W605" s="46" t="str">
        <f t="shared" si="1"/>
        <v>5</v>
      </c>
      <c r="X605" s="46" t="str">
        <f t="shared" si="2"/>
        <v>568243931305</v>
      </c>
      <c r="Y605" s="48">
        <f t="shared" si="3"/>
        <v>1555338</v>
      </c>
      <c r="Z605" s="46"/>
      <c r="AA605" s="46"/>
      <c r="AB605" s="40"/>
    </row>
    <row r="606" spans="1:28" ht="12.75" customHeight="1">
      <c r="A606" s="41">
        <v>598</v>
      </c>
      <c r="B606" s="42" t="s">
        <v>82</v>
      </c>
      <c r="C606" s="42" t="s">
        <v>98</v>
      </c>
      <c r="D606" s="42" t="s">
        <v>100</v>
      </c>
      <c r="E606" s="42" t="s">
        <v>3254</v>
      </c>
      <c r="F606" s="42" t="s">
        <v>3255</v>
      </c>
      <c r="G606" s="42" t="s">
        <v>82</v>
      </c>
      <c r="H606" s="42" t="s">
        <v>98</v>
      </c>
      <c r="I606" s="42" t="s">
        <v>100</v>
      </c>
      <c r="J606" s="42" t="s">
        <v>3254</v>
      </c>
      <c r="K606" s="42" t="s">
        <v>3255</v>
      </c>
      <c r="L606" s="42" t="s">
        <v>102</v>
      </c>
      <c r="M606" s="42" t="s">
        <v>3256</v>
      </c>
      <c r="N606" s="42" t="s">
        <v>3257</v>
      </c>
      <c r="O606" s="42" t="s">
        <v>3258</v>
      </c>
      <c r="P606" s="42" t="s">
        <v>3259</v>
      </c>
      <c r="Q606" s="43">
        <v>1500000</v>
      </c>
      <c r="R606" s="42" t="s">
        <v>359</v>
      </c>
      <c r="S606" s="42" t="s">
        <v>1393</v>
      </c>
      <c r="T606" s="42" t="s">
        <v>433</v>
      </c>
      <c r="U606" s="42" t="s">
        <v>109</v>
      </c>
      <c r="V606" s="46" t="str">
        <f t="shared" si="72"/>
        <v>17</v>
      </c>
      <c r="W606" s="46" t="str">
        <f t="shared" si="1"/>
        <v>5</v>
      </c>
      <c r="X606" s="46" t="str">
        <f t="shared" si="2"/>
        <v>568355584175</v>
      </c>
      <c r="Y606" s="48">
        <f t="shared" si="3"/>
        <v>1500000</v>
      </c>
      <c r="Z606" s="46"/>
      <c r="AA606" s="46"/>
      <c r="AB606" s="40"/>
    </row>
    <row r="607" spans="1:28" ht="12.75" customHeight="1">
      <c r="A607" s="41">
        <v>599</v>
      </c>
      <c r="B607" s="42" t="s">
        <v>82</v>
      </c>
      <c r="C607" s="42" t="s">
        <v>98</v>
      </c>
      <c r="D607" s="42" t="s">
        <v>100</v>
      </c>
      <c r="E607" s="42" t="s">
        <v>3254</v>
      </c>
      <c r="F607" s="42" t="s">
        <v>3255</v>
      </c>
      <c r="G607" s="42" t="s">
        <v>82</v>
      </c>
      <c r="H607" s="42" t="s">
        <v>98</v>
      </c>
      <c r="I607" s="42" t="s">
        <v>100</v>
      </c>
      <c r="J607" s="42" t="s">
        <v>3254</v>
      </c>
      <c r="K607" s="42" t="s">
        <v>3255</v>
      </c>
      <c r="L607" s="42" t="s">
        <v>102</v>
      </c>
      <c r="M607" s="42" t="s">
        <v>3260</v>
      </c>
      <c r="N607" s="42" t="s">
        <v>3261</v>
      </c>
      <c r="O607" s="42" t="s">
        <v>3262</v>
      </c>
      <c r="P607" s="42" t="s">
        <v>3263</v>
      </c>
      <c r="Q607" s="43">
        <v>1500000</v>
      </c>
      <c r="R607" s="42" t="s">
        <v>359</v>
      </c>
      <c r="S607" s="42" t="s">
        <v>1393</v>
      </c>
      <c r="T607" s="42" t="s">
        <v>433</v>
      </c>
      <c r="U607" s="42" t="s">
        <v>109</v>
      </c>
      <c r="V607" s="46" t="str">
        <f t="shared" si="72"/>
        <v>17</v>
      </c>
      <c r="W607" s="46" t="str">
        <f t="shared" si="1"/>
        <v>5</v>
      </c>
      <c r="X607" s="46" t="str">
        <f t="shared" si="2"/>
        <v>568355802175</v>
      </c>
      <c r="Y607" s="48">
        <f t="shared" si="3"/>
        <v>1500000</v>
      </c>
      <c r="Z607" s="46"/>
      <c r="AA607" s="46"/>
      <c r="AB607" s="40"/>
    </row>
    <row r="608" spans="1:28" ht="12.75" customHeight="1">
      <c r="A608" s="41">
        <v>600</v>
      </c>
      <c r="B608" s="42" t="s">
        <v>82</v>
      </c>
      <c r="C608" s="42" t="s">
        <v>98</v>
      </c>
      <c r="D608" s="42" t="s">
        <v>100</v>
      </c>
      <c r="E608" s="42" t="s">
        <v>3254</v>
      </c>
      <c r="F608" s="42" t="s">
        <v>3255</v>
      </c>
      <c r="G608" s="42" t="s">
        <v>82</v>
      </c>
      <c r="H608" s="42" t="s">
        <v>98</v>
      </c>
      <c r="I608" s="42" t="s">
        <v>100</v>
      </c>
      <c r="J608" s="42" t="s">
        <v>3254</v>
      </c>
      <c r="K608" s="42" t="s">
        <v>3255</v>
      </c>
      <c r="L608" s="42" t="s">
        <v>102</v>
      </c>
      <c r="M608" s="42" t="s">
        <v>3269</v>
      </c>
      <c r="N608" s="42" t="s">
        <v>3270</v>
      </c>
      <c r="O608" s="42" t="s">
        <v>3271</v>
      </c>
      <c r="P608" s="42" t="s">
        <v>3272</v>
      </c>
      <c r="Q608" s="43">
        <v>7514850</v>
      </c>
      <c r="R608" s="42" t="s">
        <v>704</v>
      </c>
      <c r="S608" s="42" t="s">
        <v>2232</v>
      </c>
      <c r="T608" s="42" t="s">
        <v>433</v>
      </c>
      <c r="U608" s="42" t="s">
        <v>109</v>
      </c>
      <c r="V608" s="46" t="str">
        <f t="shared" si="72"/>
        <v>21</v>
      </c>
      <c r="W608" s="46" t="str">
        <f t="shared" si="1"/>
        <v>5</v>
      </c>
      <c r="X608" s="46" t="str">
        <f t="shared" si="2"/>
        <v>568583900215</v>
      </c>
      <c r="Y608" s="48">
        <f t="shared" si="3"/>
        <v>7514850</v>
      </c>
      <c r="Z608" s="46"/>
      <c r="AA608" s="46"/>
      <c r="AB608" s="40"/>
    </row>
    <row r="609" spans="1:28" ht="12.75" customHeight="1">
      <c r="A609" s="41">
        <v>601</v>
      </c>
      <c r="B609" s="42" t="s">
        <v>82</v>
      </c>
      <c r="C609" s="42" t="s">
        <v>98</v>
      </c>
      <c r="D609" s="42" t="s">
        <v>100</v>
      </c>
      <c r="E609" s="42" t="s">
        <v>3254</v>
      </c>
      <c r="F609" s="42" t="s">
        <v>3255</v>
      </c>
      <c r="G609" s="42" t="s">
        <v>82</v>
      </c>
      <c r="H609" s="42" t="s">
        <v>98</v>
      </c>
      <c r="I609" s="42" t="s">
        <v>100</v>
      </c>
      <c r="J609" s="42" t="s">
        <v>3254</v>
      </c>
      <c r="K609" s="42" t="s">
        <v>3255</v>
      </c>
      <c r="L609" s="42" t="s">
        <v>102</v>
      </c>
      <c r="M609" s="42" t="s">
        <v>3273</v>
      </c>
      <c r="N609" s="42" t="s">
        <v>3274</v>
      </c>
      <c r="O609" s="42" t="s">
        <v>3275</v>
      </c>
      <c r="P609" s="42" t="s">
        <v>3276</v>
      </c>
      <c r="Q609" s="43">
        <v>5014850</v>
      </c>
      <c r="R609" s="42" t="s">
        <v>704</v>
      </c>
      <c r="S609" s="42" t="s">
        <v>2232</v>
      </c>
      <c r="T609" s="42" t="s">
        <v>433</v>
      </c>
      <c r="U609" s="42" t="s">
        <v>109</v>
      </c>
      <c r="V609" s="46" t="str">
        <f t="shared" si="72"/>
        <v>21</v>
      </c>
      <c r="W609" s="46" t="str">
        <f t="shared" si="1"/>
        <v>5</v>
      </c>
      <c r="X609" s="46" t="str">
        <f t="shared" si="2"/>
        <v>568583918215</v>
      </c>
      <c r="Y609" s="48">
        <f t="shared" si="3"/>
        <v>5014850</v>
      </c>
      <c r="Z609" s="46" t="str">
        <f>N609</f>
        <v>AC/018P-0350526</v>
      </c>
      <c r="AA609" s="50" t="str">
        <f>VLOOKUP(X609,TDTP!$AH$5:$AN$1422,7,0)</f>
        <v>0912948948</v>
      </c>
      <c r="AB609" s="40" t="str">
        <f>CONCATENATE("BVNT da nhan duoc ",Y609,"d tien phi bao hiem cua QK. Cam on QK da tin tuong va dong hanh cung BVNT trong suot thoi gian qua.")</f>
        <v>BVNT da nhan duoc 5014850d tien phi bao hiem cua QK. Cam on QK da tin tuong va dong hanh cung BVNT trong suot thoi gian qua.</v>
      </c>
    </row>
    <row r="610" spans="1:28" ht="12.75" customHeight="1">
      <c r="A610" s="41">
        <v>602</v>
      </c>
      <c r="B610" s="42" t="s">
        <v>82</v>
      </c>
      <c r="C610" s="42" t="s">
        <v>98</v>
      </c>
      <c r="D610" s="42" t="s">
        <v>100</v>
      </c>
      <c r="E610" s="42" t="s">
        <v>3277</v>
      </c>
      <c r="F610" s="42" t="s">
        <v>3278</v>
      </c>
      <c r="G610" s="42" t="s">
        <v>82</v>
      </c>
      <c r="H610" s="42" t="s">
        <v>98</v>
      </c>
      <c r="I610" s="42" t="s">
        <v>100</v>
      </c>
      <c r="J610" s="42" t="s">
        <v>3277</v>
      </c>
      <c r="K610" s="42" t="s">
        <v>3278</v>
      </c>
      <c r="L610" s="42" t="s">
        <v>102</v>
      </c>
      <c r="M610" s="42" t="s">
        <v>3281</v>
      </c>
      <c r="N610" s="42" t="s">
        <v>3282</v>
      </c>
      <c r="O610" s="42" t="s">
        <v>3283</v>
      </c>
      <c r="P610" s="42" t="s">
        <v>3284</v>
      </c>
      <c r="Q610" s="43">
        <v>531173</v>
      </c>
      <c r="R610" s="42" t="s">
        <v>291</v>
      </c>
      <c r="S610" s="42" t="s">
        <v>1209</v>
      </c>
      <c r="T610" s="42" t="s">
        <v>433</v>
      </c>
      <c r="U610" s="42" t="s">
        <v>109</v>
      </c>
      <c r="V610" s="46" t="str">
        <f>RIGHT(LEFT(R610,2),1)</f>
        <v>9</v>
      </c>
      <c r="W610" s="46" t="str">
        <f t="shared" si="1"/>
        <v>5</v>
      </c>
      <c r="X610" s="46" t="str">
        <f t="shared" si="2"/>
        <v>56864493395</v>
      </c>
      <c r="Y610" s="48">
        <f t="shared" si="3"/>
        <v>531173</v>
      </c>
      <c r="Z610" s="46"/>
      <c r="AA610" s="46"/>
      <c r="AB610" s="40"/>
    </row>
    <row r="611" spans="1:28" ht="12.75" customHeight="1">
      <c r="A611" s="41">
        <v>603</v>
      </c>
      <c r="B611" s="42" t="s">
        <v>82</v>
      </c>
      <c r="C611" s="42" t="s">
        <v>98</v>
      </c>
      <c r="D611" s="42" t="s">
        <v>100</v>
      </c>
      <c r="E611" s="42" t="s">
        <v>3277</v>
      </c>
      <c r="F611" s="42" t="s">
        <v>3278</v>
      </c>
      <c r="G611" s="42" t="s">
        <v>82</v>
      </c>
      <c r="H611" s="42" t="s">
        <v>98</v>
      </c>
      <c r="I611" s="42" t="s">
        <v>100</v>
      </c>
      <c r="J611" s="42" t="s">
        <v>3277</v>
      </c>
      <c r="K611" s="42" t="s">
        <v>3278</v>
      </c>
      <c r="L611" s="42" t="s">
        <v>102</v>
      </c>
      <c r="M611" s="42" t="s">
        <v>3285</v>
      </c>
      <c r="N611" s="42" t="s">
        <v>3286</v>
      </c>
      <c r="O611" s="42" t="s">
        <v>3287</v>
      </c>
      <c r="P611" s="42" t="s">
        <v>3288</v>
      </c>
      <c r="Q611" s="43">
        <v>6150368</v>
      </c>
      <c r="R611" s="42" t="s">
        <v>394</v>
      </c>
      <c r="S611" s="42" t="s">
        <v>1387</v>
      </c>
      <c r="T611" s="42" t="s">
        <v>433</v>
      </c>
      <c r="U611" s="42" t="s">
        <v>109</v>
      </c>
      <c r="V611" s="46" t="str">
        <f t="shared" ref="V611:V616" si="81">RIGHT(LEFT(R611,2),2)</f>
        <v>16</v>
      </c>
      <c r="W611" s="46" t="str">
        <f t="shared" si="1"/>
        <v>5</v>
      </c>
      <c r="X611" s="46" t="str">
        <f t="shared" si="2"/>
        <v>568791016165</v>
      </c>
      <c r="Y611" s="48">
        <f t="shared" si="3"/>
        <v>6150368</v>
      </c>
      <c r="Z611" s="46" t="str">
        <f t="shared" ref="Z611:Z613" si="82">N611</f>
        <v>AC/018P-0350532</v>
      </c>
      <c r="AA611" s="50" t="str">
        <f>VLOOKUP(X611,TDTP!$AH$5:$AN$1422,7,0)</f>
        <v>0936874789</v>
      </c>
      <c r="AB611" s="40" t="str">
        <f t="shared" ref="AB611:AB613" si="83">CONCATENATE("BVNT da nhan duoc ",Y611,"d tien phi bao hiem cua QK. Cam on QK da tin tuong va dong hanh cung BVNT trong suot thoi gian qua.")</f>
        <v>BVNT da nhan duoc 6150368d tien phi bao hiem cua QK. Cam on QK da tin tuong va dong hanh cung BVNT trong suot thoi gian qua.</v>
      </c>
    </row>
    <row r="612" spans="1:28" ht="12.75" customHeight="1">
      <c r="A612" s="41">
        <v>604</v>
      </c>
      <c r="B612" s="42" t="s">
        <v>82</v>
      </c>
      <c r="C612" s="42" t="s">
        <v>98</v>
      </c>
      <c r="D612" s="42" t="s">
        <v>100</v>
      </c>
      <c r="E612" s="42" t="s">
        <v>3277</v>
      </c>
      <c r="F612" s="42" t="s">
        <v>3278</v>
      </c>
      <c r="G612" s="42" t="s">
        <v>82</v>
      </c>
      <c r="H612" s="42" t="s">
        <v>98</v>
      </c>
      <c r="I612" s="42" t="s">
        <v>100</v>
      </c>
      <c r="J612" s="42" t="s">
        <v>3277</v>
      </c>
      <c r="K612" s="42" t="s">
        <v>3278</v>
      </c>
      <c r="L612" s="42" t="s">
        <v>102</v>
      </c>
      <c r="M612" s="42" t="s">
        <v>3291</v>
      </c>
      <c r="N612" s="42" t="s">
        <v>3292</v>
      </c>
      <c r="O612" s="42" t="s">
        <v>3293</v>
      </c>
      <c r="P612" s="42" t="s">
        <v>3294</v>
      </c>
      <c r="Q612" s="43">
        <v>12054336</v>
      </c>
      <c r="R612" s="42" t="s">
        <v>366</v>
      </c>
      <c r="S612" s="42" t="s">
        <v>1001</v>
      </c>
      <c r="T612" s="42" t="s">
        <v>433</v>
      </c>
      <c r="U612" s="42" t="s">
        <v>109</v>
      </c>
      <c r="V612" s="46" t="str">
        <f t="shared" si="81"/>
        <v>19</v>
      </c>
      <c r="W612" s="46" t="str">
        <f t="shared" si="1"/>
        <v>5</v>
      </c>
      <c r="X612" s="46" t="str">
        <f t="shared" si="2"/>
        <v>568584086195</v>
      </c>
      <c r="Y612" s="48">
        <f t="shared" si="3"/>
        <v>12054336</v>
      </c>
      <c r="Z612" s="46" t="str">
        <f t="shared" si="82"/>
        <v>AC/018P-0350533</v>
      </c>
      <c r="AA612" s="50" t="str">
        <f>VLOOKUP(X612,TDTP!$AH$5:$AN$1422,7,0)</f>
        <v>0934419750</v>
      </c>
      <c r="AB612" s="40" t="str">
        <f t="shared" si="83"/>
        <v>BVNT da nhan duoc 12054336d tien phi bao hiem cua QK. Cam on QK da tin tuong va dong hanh cung BVNT trong suot thoi gian qua.</v>
      </c>
    </row>
    <row r="613" spans="1:28" ht="12.75" customHeight="1">
      <c r="A613" s="41">
        <v>605</v>
      </c>
      <c r="B613" s="42" t="s">
        <v>82</v>
      </c>
      <c r="C613" s="42" t="s">
        <v>98</v>
      </c>
      <c r="D613" s="42" t="s">
        <v>100</v>
      </c>
      <c r="E613" s="42" t="s">
        <v>3277</v>
      </c>
      <c r="F613" s="42" t="s">
        <v>3278</v>
      </c>
      <c r="G613" s="42" t="s">
        <v>82</v>
      </c>
      <c r="H613" s="42" t="s">
        <v>98</v>
      </c>
      <c r="I613" s="42" t="s">
        <v>100</v>
      </c>
      <c r="J613" s="42" t="s">
        <v>3277</v>
      </c>
      <c r="K613" s="42" t="s">
        <v>3278</v>
      </c>
      <c r="L613" s="42" t="s">
        <v>102</v>
      </c>
      <c r="M613" s="42" t="s">
        <v>3295</v>
      </c>
      <c r="N613" s="42" t="s">
        <v>3296</v>
      </c>
      <c r="O613" s="42" t="s">
        <v>3297</v>
      </c>
      <c r="P613" s="42" t="s">
        <v>3298</v>
      </c>
      <c r="Q613" s="43">
        <v>5323756</v>
      </c>
      <c r="R613" s="42" t="s">
        <v>366</v>
      </c>
      <c r="S613" s="42" t="s">
        <v>1001</v>
      </c>
      <c r="T613" s="42" t="s">
        <v>433</v>
      </c>
      <c r="U613" s="42" t="s">
        <v>109</v>
      </c>
      <c r="V613" s="46" t="str">
        <f t="shared" si="81"/>
        <v>19</v>
      </c>
      <c r="W613" s="46" t="str">
        <f t="shared" si="1"/>
        <v>5</v>
      </c>
      <c r="X613" s="46" t="str">
        <f t="shared" si="2"/>
        <v>568585238195</v>
      </c>
      <c r="Y613" s="48">
        <f t="shared" si="3"/>
        <v>5323756</v>
      </c>
      <c r="Z613" s="46" t="str">
        <f t="shared" si="82"/>
        <v>AC/018P-0350534</v>
      </c>
      <c r="AA613" s="50" t="str">
        <f>VLOOKUP(X613,TDTP!$AH$5:$AN$1422,7,0)</f>
        <v>01652687291</v>
      </c>
      <c r="AB613" s="40" t="str">
        <f t="shared" si="83"/>
        <v>BVNT da nhan duoc 5323756d tien phi bao hiem cua QK. Cam on QK da tin tuong va dong hanh cung BVNT trong suot thoi gian qua.</v>
      </c>
    </row>
    <row r="614" spans="1:28" ht="12.75" customHeight="1">
      <c r="A614" s="41">
        <v>606</v>
      </c>
      <c r="B614" s="42" t="s">
        <v>82</v>
      </c>
      <c r="C614" s="42" t="s">
        <v>98</v>
      </c>
      <c r="D614" s="42" t="s">
        <v>100</v>
      </c>
      <c r="E614" s="42" t="s">
        <v>3277</v>
      </c>
      <c r="F614" s="42" t="s">
        <v>3278</v>
      </c>
      <c r="G614" s="42" t="s">
        <v>82</v>
      </c>
      <c r="H614" s="42" t="s">
        <v>98</v>
      </c>
      <c r="I614" s="42" t="s">
        <v>100</v>
      </c>
      <c r="J614" s="42" t="s">
        <v>3277</v>
      </c>
      <c r="K614" s="42" t="s">
        <v>3278</v>
      </c>
      <c r="L614" s="42" t="s">
        <v>102</v>
      </c>
      <c r="M614" s="42" t="s">
        <v>3299</v>
      </c>
      <c r="N614" s="42" t="s">
        <v>3300</v>
      </c>
      <c r="O614" s="42" t="s">
        <v>3301</v>
      </c>
      <c r="P614" s="42" t="s">
        <v>3302</v>
      </c>
      <c r="Q614" s="43">
        <v>804100</v>
      </c>
      <c r="R614" s="42" t="s">
        <v>471</v>
      </c>
      <c r="S614" s="42" t="s">
        <v>1078</v>
      </c>
      <c r="T614" s="42" t="s">
        <v>284</v>
      </c>
      <c r="U614" s="42" t="s">
        <v>109</v>
      </c>
      <c r="V614" s="46" t="str">
        <f t="shared" si="81"/>
        <v>25</v>
      </c>
      <c r="W614" s="46" t="str">
        <f t="shared" si="1"/>
        <v>5</v>
      </c>
      <c r="X614" s="46" t="str">
        <f t="shared" si="2"/>
        <v>05701800022944255</v>
      </c>
      <c r="Y614" s="48">
        <f t="shared" si="3"/>
        <v>804100</v>
      </c>
      <c r="Z614" s="46"/>
      <c r="AA614" s="46"/>
      <c r="AB614" s="40"/>
    </row>
    <row r="615" spans="1:28" ht="12.75" customHeight="1">
      <c r="A615" s="41">
        <v>607</v>
      </c>
      <c r="B615" s="42" t="s">
        <v>82</v>
      </c>
      <c r="C615" s="42" t="s">
        <v>98</v>
      </c>
      <c r="D615" s="42" t="s">
        <v>100</v>
      </c>
      <c r="E615" s="42" t="s">
        <v>3277</v>
      </c>
      <c r="F615" s="42" t="s">
        <v>3278</v>
      </c>
      <c r="G615" s="42" t="s">
        <v>82</v>
      </c>
      <c r="H615" s="42" t="s">
        <v>98</v>
      </c>
      <c r="I615" s="42" t="s">
        <v>100</v>
      </c>
      <c r="J615" s="42" t="s">
        <v>3277</v>
      </c>
      <c r="K615" s="42" t="s">
        <v>3278</v>
      </c>
      <c r="L615" s="42" t="s">
        <v>102</v>
      </c>
      <c r="M615" s="42" t="s">
        <v>3304</v>
      </c>
      <c r="N615" s="42" t="s">
        <v>3305</v>
      </c>
      <c r="O615" s="42" t="s">
        <v>3306</v>
      </c>
      <c r="P615" s="42" t="s">
        <v>3307</v>
      </c>
      <c r="Q615" s="43">
        <v>3000000</v>
      </c>
      <c r="R615" s="42" t="s">
        <v>1100</v>
      </c>
      <c r="S615" s="42" t="s">
        <v>1101</v>
      </c>
      <c r="T615" s="42" t="s">
        <v>433</v>
      </c>
      <c r="U615" s="42" t="s">
        <v>109</v>
      </c>
      <c r="V615" s="46" t="str">
        <f t="shared" si="81"/>
        <v>26</v>
      </c>
      <c r="W615" s="46" t="str">
        <f t="shared" si="1"/>
        <v>5</v>
      </c>
      <c r="X615" s="46" t="str">
        <f t="shared" si="2"/>
        <v>568403277265</v>
      </c>
      <c r="Y615" s="48">
        <f t="shared" si="3"/>
        <v>3000000</v>
      </c>
      <c r="Z615" s="46" t="str">
        <f t="shared" ref="Z615:Z619" si="84">N615</f>
        <v>AC/018P-0350536</v>
      </c>
      <c r="AA615" s="50" t="str">
        <f>VLOOKUP(X615,TDTP!$AH$5:$AN$1422,7,0)</f>
        <v>0333 886 586</v>
      </c>
      <c r="AB615" s="40" t="str">
        <f t="shared" ref="AB615:AB619" si="85">CONCATENATE("BVNT da nhan duoc ",Y615,"d tien phi bao hiem cua QK. Cam on QK da tin tuong va dong hanh cung BVNT trong suot thoi gian qua.")</f>
        <v>BVNT da nhan duoc 3000000d tien phi bao hiem cua QK. Cam on QK da tin tuong va dong hanh cung BVNT trong suot thoi gian qua.</v>
      </c>
    </row>
    <row r="616" spans="1:28" ht="12.75" customHeight="1">
      <c r="A616" s="41">
        <v>608</v>
      </c>
      <c r="B616" s="42" t="s">
        <v>82</v>
      </c>
      <c r="C616" s="42" t="s">
        <v>98</v>
      </c>
      <c r="D616" s="42" t="s">
        <v>100</v>
      </c>
      <c r="E616" s="42" t="s">
        <v>3277</v>
      </c>
      <c r="F616" s="42" t="s">
        <v>3278</v>
      </c>
      <c r="G616" s="42" t="s">
        <v>82</v>
      </c>
      <c r="H616" s="42" t="s">
        <v>98</v>
      </c>
      <c r="I616" s="42" t="s">
        <v>100</v>
      </c>
      <c r="J616" s="42" t="s">
        <v>3277</v>
      </c>
      <c r="K616" s="42" t="s">
        <v>3278</v>
      </c>
      <c r="L616" s="42" t="s">
        <v>102</v>
      </c>
      <c r="M616" s="42" t="s">
        <v>3308</v>
      </c>
      <c r="N616" s="42" t="s">
        <v>3309</v>
      </c>
      <c r="O616" s="42" t="s">
        <v>3310</v>
      </c>
      <c r="P616" s="42" t="s">
        <v>3311</v>
      </c>
      <c r="Q616" s="43">
        <v>6623334</v>
      </c>
      <c r="R616" s="42" t="s">
        <v>1100</v>
      </c>
      <c r="S616" s="42" t="s">
        <v>1755</v>
      </c>
      <c r="T616" s="42" t="s">
        <v>433</v>
      </c>
      <c r="U616" s="42" t="s">
        <v>109</v>
      </c>
      <c r="V616" s="46" t="str">
        <f t="shared" si="81"/>
        <v>26</v>
      </c>
      <c r="W616" s="46" t="str">
        <f t="shared" si="1"/>
        <v>5</v>
      </c>
      <c r="X616" s="46" t="str">
        <f t="shared" si="2"/>
        <v>568403299265</v>
      </c>
      <c r="Y616" s="48">
        <f t="shared" si="3"/>
        <v>6623334</v>
      </c>
      <c r="Z616" s="46" t="str">
        <f t="shared" si="84"/>
        <v>AC/018P-0350537</v>
      </c>
      <c r="AA616" s="50" t="str">
        <f>VLOOKUP(X616,TDTP!$AH$5:$AN$1422,7,0)</f>
        <v>0904944888</v>
      </c>
      <c r="AB616" s="40" t="str">
        <f t="shared" si="85"/>
        <v>BVNT da nhan duoc 6623334d tien phi bao hiem cua QK. Cam on QK da tin tuong va dong hanh cung BVNT trong suot thoi gian qua.</v>
      </c>
    </row>
    <row r="617" spans="1:28" ht="12.75" customHeight="1">
      <c r="A617" s="41">
        <v>609</v>
      </c>
      <c r="B617" s="42" t="s">
        <v>82</v>
      </c>
      <c r="C617" s="42" t="s">
        <v>98</v>
      </c>
      <c r="D617" s="42" t="s">
        <v>100</v>
      </c>
      <c r="E617" s="42" t="s">
        <v>226</v>
      </c>
      <c r="F617" s="42" t="s">
        <v>227</v>
      </c>
      <c r="G617" s="42" t="s">
        <v>82</v>
      </c>
      <c r="H617" s="42" t="s">
        <v>98</v>
      </c>
      <c r="I617" s="42" t="s">
        <v>100</v>
      </c>
      <c r="J617" s="42" t="s">
        <v>226</v>
      </c>
      <c r="K617" s="42" t="s">
        <v>227</v>
      </c>
      <c r="L617" s="42" t="s">
        <v>102</v>
      </c>
      <c r="M617" s="42" t="s">
        <v>3313</v>
      </c>
      <c r="N617" s="42" t="s">
        <v>3314</v>
      </c>
      <c r="O617" s="42" t="s">
        <v>3315</v>
      </c>
      <c r="P617" s="42" t="s">
        <v>3316</v>
      </c>
      <c r="Q617" s="43">
        <v>1001000</v>
      </c>
      <c r="R617" s="42" t="s">
        <v>136</v>
      </c>
      <c r="S617" s="42" t="s">
        <v>1122</v>
      </c>
      <c r="T617" s="42" t="s">
        <v>245</v>
      </c>
      <c r="U617" s="42" t="s">
        <v>109</v>
      </c>
      <c r="V617" s="46" t="str">
        <f>RIGHT(LEFT(R617,2),1)</f>
        <v>2</v>
      </c>
      <c r="W617" s="46" t="str">
        <f t="shared" si="1"/>
        <v>5</v>
      </c>
      <c r="X617" s="46" t="str">
        <f t="shared" si="2"/>
        <v>56925078125</v>
      </c>
      <c r="Y617" s="48">
        <f t="shared" si="3"/>
        <v>1001000</v>
      </c>
      <c r="Z617" s="46" t="str">
        <f t="shared" si="84"/>
        <v>AC/018P-0350539</v>
      </c>
      <c r="AA617" s="50" t="str">
        <f>VLOOKUP(X617,TDTP!$AH$5:$AN$1422,7,0)</f>
        <v>01686913818</v>
      </c>
      <c r="AB617" s="40" t="str">
        <f t="shared" si="85"/>
        <v>BVNT da nhan duoc 1001000d tien phi bao hiem cua QK. Cam on QK da tin tuong va dong hanh cung BVNT trong suot thoi gian qua.</v>
      </c>
    </row>
    <row r="618" spans="1:28" ht="12.75" customHeight="1">
      <c r="A618" s="41">
        <v>610</v>
      </c>
      <c r="B618" s="42" t="s">
        <v>82</v>
      </c>
      <c r="C618" s="42" t="s">
        <v>98</v>
      </c>
      <c r="D618" s="42" t="s">
        <v>100</v>
      </c>
      <c r="E618" s="42" t="s">
        <v>226</v>
      </c>
      <c r="F618" s="42" t="s">
        <v>227</v>
      </c>
      <c r="G618" s="42" t="s">
        <v>82</v>
      </c>
      <c r="H618" s="42" t="s">
        <v>98</v>
      </c>
      <c r="I618" s="42" t="s">
        <v>100</v>
      </c>
      <c r="J618" s="42" t="s">
        <v>226</v>
      </c>
      <c r="K618" s="42" t="s">
        <v>227</v>
      </c>
      <c r="L618" s="42" t="s">
        <v>102</v>
      </c>
      <c r="M618" s="42" t="s">
        <v>3317</v>
      </c>
      <c r="N618" s="42" t="s">
        <v>3318</v>
      </c>
      <c r="O618" s="42" t="s">
        <v>3319</v>
      </c>
      <c r="P618" s="42" t="s">
        <v>494</v>
      </c>
      <c r="Q618" s="43">
        <v>3010584</v>
      </c>
      <c r="R618" s="42" t="s">
        <v>763</v>
      </c>
      <c r="S618" s="42" t="s">
        <v>914</v>
      </c>
      <c r="T618" s="42" t="s">
        <v>245</v>
      </c>
      <c r="U618" s="42" t="s">
        <v>109</v>
      </c>
      <c r="V618" s="46" t="str">
        <f t="shared" ref="V618:V631" si="86">RIGHT(LEFT(R618,2),2)</f>
        <v>29</v>
      </c>
      <c r="W618" s="46" t="str">
        <f t="shared" si="1"/>
        <v>5</v>
      </c>
      <c r="X618" s="46" t="str">
        <f t="shared" si="2"/>
        <v>569149064295</v>
      </c>
      <c r="Y618" s="48">
        <f t="shared" si="3"/>
        <v>3010584</v>
      </c>
      <c r="Z618" s="46" t="str">
        <f t="shared" si="84"/>
        <v>AC/018P-0350543</v>
      </c>
      <c r="AA618" s="50" t="str">
        <f>VLOOKUP(X618,TDTP!$AH$5:$AN$1422,7,0)</f>
        <v>01672570965</v>
      </c>
      <c r="AB618" s="40" t="str">
        <f t="shared" si="85"/>
        <v>BVNT da nhan duoc 3010584d tien phi bao hiem cua QK. Cam on QK da tin tuong va dong hanh cung BVNT trong suot thoi gian qua.</v>
      </c>
    </row>
    <row r="619" spans="1:28" ht="12.75" customHeight="1">
      <c r="A619" s="41">
        <v>611</v>
      </c>
      <c r="B619" s="42" t="s">
        <v>82</v>
      </c>
      <c r="C619" s="42" t="s">
        <v>98</v>
      </c>
      <c r="D619" s="42" t="s">
        <v>100</v>
      </c>
      <c r="E619" s="42" t="s">
        <v>541</v>
      </c>
      <c r="F619" s="42" t="s">
        <v>542</v>
      </c>
      <c r="G619" s="42" t="s">
        <v>82</v>
      </c>
      <c r="H619" s="42" t="s">
        <v>98</v>
      </c>
      <c r="I619" s="42" t="s">
        <v>100</v>
      </c>
      <c r="J619" s="42" t="s">
        <v>541</v>
      </c>
      <c r="K619" s="42" t="s">
        <v>542</v>
      </c>
      <c r="L619" s="42" t="s">
        <v>102</v>
      </c>
      <c r="M619" s="42" t="s">
        <v>3324</v>
      </c>
      <c r="N619" s="42" t="s">
        <v>3325</v>
      </c>
      <c r="O619" s="42" t="s">
        <v>3326</v>
      </c>
      <c r="P619" s="42" t="s">
        <v>777</v>
      </c>
      <c r="Q619" s="43">
        <v>12011320</v>
      </c>
      <c r="R619" s="42" t="s">
        <v>574</v>
      </c>
      <c r="S619" s="42" t="s">
        <v>749</v>
      </c>
      <c r="T619" s="42" t="s">
        <v>471</v>
      </c>
      <c r="U619" s="42" t="s">
        <v>109</v>
      </c>
      <c r="V619" s="46" t="str">
        <f t="shared" si="86"/>
        <v>18</v>
      </c>
      <c r="W619" s="46" t="str">
        <f t="shared" si="1"/>
        <v>5</v>
      </c>
      <c r="X619" s="46" t="str">
        <f t="shared" si="2"/>
        <v>569241052185</v>
      </c>
      <c r="Y619" s="48">
        <f t="shared" si="3"/>
        <v>12011320</v>
      </c>
      <c r="Z619" s="46" t="str">
        <f t="shared" si="84"/>
        <v>AC/018P-0350544</v>
      </c>
      <c r="AA619" s="50" t="str">
        <f>VLOOKUP(X619,TDTP!$AH$5:$AN$1422,7,0)</f>
        <v>09888361930987702099</v>
      </c>
      <c r="AB619" s="40" t="str">
        <f t="shared" si="85"/>
        <v>BVNT da nhan duoc 12011320d tien phi bao hiem cua QK. Cam on QK da tin tuong va dong hanh cung BVNT trong suot thoi gian qua.</v>
      </c>
    </row>
    <row r="620" spans="1:28" ht="12.75" customHeight="1">
      <c r="A620" s="41">
        <v>612</v>
      </c>
      <c r="B620" s="42" t="s">
        <v>82</v>
      </c>
      <c r="C620" s="42" t="s">
        <v>98</v>
      </c>
      <c r="D620" s="42" t="s">
        <v>100</v>
      </c>
      <c r="E620" s="42" t="s">
        <v>541</v>
      </c>
      <c r="F620" s="42" t="s">
        <v>542</v>
      </c>
      <c r="G620" s="42" t="s">
        <v>82</v>
      </c>
      <c r="H620" s="42" t="s">
        <v>98</v>
      </c>
      <c r="I620" s="42" t="s">
        <v>100</v>
      </c>
      <c r="J620" s="42" t="s">
        <v>541</v>
      </c>
      <c r="K620" s="42" t="s">
        <v>542</v>
      </c>
      <c r="L620" s="42" t="s">
        <v>102</v>
      </c>
      <c r="M620" s="42" t="s">
        <v>3327</v>
      </c>
      <c r="N620" s="42" t="s">
        <v>3328</v>
      </c>
      <c r="O620" s="42" t="s">
        <v>3329</v>
      </c>
      <c r="P620" s="42" t="s">
        <v>219</v>
      </c>
      <c r="Q620" s="43">
        <v>2121200</v>
      </c>
      <c r="R620" s="42" t="s">
        <v>245</v>
      </c>
      <c r="S620" s="42" t="s">
        <v>134</v>
      </c>
      <c r="T620" s="42" t="s">
        <v>359</v>
      </c>
      <c r="U620" s="42" t="s">
        <v>109</v>
      </c>
      <c r="V620" s="46" t="str">
        <f t="shared" si="86"/>
        <v>20</v>
      </c>
      <c r="W620" s="46" t="str">
        <f t="shared" si="1"/>
        <v>5</v>
      </c>
      <c r="X620" s="46" t="str">
        <f t="shared" si="2"/>
        <v>02408700000043205</v>
      </c>
      <c r="Y620" s="48">
        <f t="shared" si="3"/>
        <v>2121200</v>
      </c>
      <c r="Z620" s="46"/>
      <c r="AA620" s="46"/>
      <c r="AB620" s="40"/>
    </row>
    <row r="621" spans="1:28" ht="12.75" customHeight="1">
      <c r="A621" s="41">
        <v>613</v>
      </c>
      <c r="B621" s="42" t="s">
        <v>82</v>
      </c>
      <c r="C621" s="42" t="s">
        <v>98</v>
      </c>
      <c r="D621" s="42" t="s">
        <v>100</v>
      </c>
      <c r="E621" s="42" t="s">
        <v>541</v>
      </c>
      <c r="F621" s="42" t="s">
        <v>542</v>
      </c>
      <c r="G621" s="42" t="s">
        <v>82</v>
      </c>
      <c r="H621" s="42" t="s">
        <v>98</v>
      </c>
      <c r="I621" s="42" t="s">
        <v>100</v>
      </c>
      <c r="J621" s="42" t="s">
        <v>541</v>
      </c>
      <c r="K621" s="42" t="s">
        <v>542</v>
      </c>
      <c r="L621" s="42" t="s">
        <v>102</v>
      </c>
      <c r="M621" s="42" t="s">
        <v>3334</v>
      </c>
      <c r="N621" s="42" t="s">
        <v>3335</v>
      </c>
      <c r="O621" s="42" t="s">
        <v>3336</v>
      </c>
      <c r="P621" s="42" t="s">
        <v>3337</v>
      </c>
      <c r="Q621" s="43">
        <v>7065656</v>
      </c>
      <c r="R621" s="42" t="s">
        <v>135</v>
      </c>
      <c r="S621" s="42" t="s">
        <v>942</v>
      </c>
      <c r="T621" s="42" t="s">
        <v>471</v>
      </c>
      <c r="U621" s="42" t="s">
        <v>109</v>
      </c>
      <c r="V621" s="46" t="str">
        <f t="shared" si="86"/>
        <v>22</v>
      </c>
      <c r="W621" s="46" t="str">
        <f t="shared" si="1"/>
        <v>5</v>
      </c>
      <c r="X621" s="46" t="str">
        <f t="shared" si="2"/>
        <v>569034320225</v>
      </c>
      <c r="Y621" s="48">
        <f t="shared" si="3"/>
        <v>7065656</v>
      </c>
      <c r="Z621" s="46" t="str">
        <f>N621</f>
        <v>AC/018P-0350546</v>
      </c>
      <c r="AA621" s="50" t="str">
        <f>VLOOKUP(X621,TDTP!$AH$5:$AN$1422,7,0)</f>
        <v>01658622908</v>
      </c>
      <c r="AB621" s="40" t="str">
        <f>CONCATENATE("BVNT da nhan duoc ",Y621,"d tien phi bao hiem cua QK. Cam on QK da tin tuong va dong hanh cung BVNT trong suot thoi gian qua.")</f>
        <v>BVNT da nhan duoc 7065656d tien phi bao hiem cua QK. Cam on QK da tin tuong va dong hanh cung BVNT trong suot thoi gian qua.</v>
      </c>
    </row>
    <row r="622" spans="1:28" ht="12.75" customHeight="1">
      <c r="A622" s="41">
        <v>614</v>
      </c>
      <c r="B622" s="42" t="s">
        <v>82</v>
      </c>
      <c r="C622" s="42" t="s">
        <v>98</v>
      </c>
      <c r="D622" s="42" t="s">
        <v>100</v>
      </c>
      <c r="E622" s="42" t="s">
        <v>547</v>
      </c>
      <c r="F622" s="42" t="s">
        <v>548</v>
      </c>
      <c r="G622" s="42" t="s">
        <v>82</v>
      </c>
      <c r="H622" s="42" t="s">
        <v>98</v>
      </c>
      <c r="I622" s="42" t="s">
        <v>100</v>
      </c>
      <c r="J622" s="42" t="s">
        <v>547</v>
      </c>
      <c r="K622" s="42" t="s">
        <v>548</v>
      </c>
      <c r="L622" s="42" t="s">
        <v>102</v>
      </c>
      <c r="M622" s="42" t="s">
        <v>3338</v>
      </c>
      <c r="N622" s="42" t="s">
        <v>3340</v>
      </c>
      <c r="O622" s="42" t="s">
        <v>3342</v>
      </c>
      <c r="P622" s="42" t="s">
        <v>3343</v>
      </c>
      <c r="Q622" s="43">
        <v>502600</v>
      </c>
      <c r="R622" s="42" t="s">
        <v>1222</v>
      </c>
      <c r="S622" s="42" t="s">
        <v>1223</v>
      </c>
      <c r="T622" s="42" t="s">
        <v>153</v>
      </c>
      <c r="U622" s="42" t="s">
        <v>109</v>
      </c>
      <c r="V622" s="46" t="str">
        <f t="shared" si="86"/>
        <v>10</v>
      </c>
      <c r="W622" s="46" t="str">
        <f t="shared" si="1"/>
        <v>5</v>
      </c>
      <c r="X622" s="46" t="str">
        <f t="shared" si="2"/>
        <v>568699534105</v>
      </c>
      <c r="Y622" s="48">
        <f t="shared" si="3"/>
        <v>502600</v>
      </c>
      <c r="Z622" s="46"/>
      <c r="AA622" s="46"/>
      <c r="AB622" s="40"/>
    </row>
    <row r="623" spans="1:28" ht="12.75" customHeight="1">
      <c r="A623" s="41">
        <v>615</v>
      </c>
      <c r="B623" s="42" t="s">
        <v>82</v>
      </c>
      <c r="C623" s="42" t="s">
        <v>98</v>
      </c>
      <c r="D623" s="42" t="s">
        <v>100</v>
      </c>
      <c r="E623" s="42" t="s">
        <v>547</v>
      </c>
      <c r="F623" s="42" t="s">
        <v>548</v>
      </c>
      <c r="G623" s="42" t="s">
        <v>82</v>
      </c>
      <c r="H623" s="42" t="s">
        <v>98</v>
      </c>
      <c r="I623" s="42" t="s">
        <v>100</v>
      </c>
      <c r="J623" s="42" t="s">
        <v>547</v>
      </c>
      <c r="K623" s="42" t="s">
        <v>548</v>
      </c>
      <c r="L623" s="42" t="s">
        <v>102</v>
      </c>
      <c r="M623" s="42" t="s">
        <v>3346</v>
      </c>
      <c r="N623" s="42" t="s">
        <v>3347</v>
      </c>
      <c r="O623" s="42" t="s">
        <v>3348</v>
      </c>
      <c r="P623" s="42" t="s">
        <v>547</v>
      </c>
      <c r="Q623" s="43">
        <v>838334</v>
      </c>
      <c r="R623" s="42" t="s">
        <v>125</v>
      </c>
      <c r="S623" s="42" t="s">
        <v>1331</v>
      </c>
      <c r="T623" s="42" t="s">
        <v>153</v>
      </c>
      <c r="U623" s="42" t="s">
        <v>109</v>
      </c>
      <c r="V623" s="46" t="str">
        <f t="shared" si="86"/>
        <v>13</v>
      </c>
      <c r="W623" s="46" t="str">
        <f t="shared" si="1"/>
        <v>5</v>
      </c>
      <c r="X623" s="46" t="str">
        <f t="shared" si="2"/>
        <v>568579269135</v>
      </c>
      <c r="Y623" s="48">
        <f t="shared" si="3"/>
        <v>838334</v>
      </c>
      <c r="Z623" s="46"/>
      <c r="AA623" s="46"/>
      <c r="AB623" s="40"/>
    </row>
    <row r="624" spans="1:28" ht="12.75" customHeight="1">
      <c r="A624" s="41">
        <v>616</v>
      </c>
      <c r="B624" s="42" t="s">
        <v>82</v>
      </c>
      <c r="C624" s="42" t="s">
        <v>98</v>
      </c>
      <c r="D624" s="42" t="s">
        <v>100</v>
      </c>
      <c r="E624" s="42" t="s">
        <v>547</v>
      </c>
      <c r="F624" s="42" t="s">
        <v>548</v>
      </c>
      <c r="G624" s="42" t="s">
        <v>82</v>
      </c>
      <c r="H624" s="42" t="s">
        <v>98</v>
      </c>
      <c r="I624" s="42" t="s">
        <v>100</v>
      </c>
      <c r="J624" s="42" t="s">
        <v>547</v>
      </c>
      <c r="K624" s="42" t="s">
        <v>548</v>
      </c>
      <c r="L624" s="42" t="s">
        <v>102</v>
      </c>
      <c r="M624" s="42" t="s">
        <v>3349</v>
      </c>
      <c r="N624" s="42" t="s">
        <v>3350</v>
      </c>
      <c r="O624" s="42" t="s">
        <v>3351</v>
      </c>
      <c r="P624" s="42" t="s">
        <v>3352</v>
      </c>
      <c r="Q624" s="43">
        <v>5661700</v>
      </c>
      <c r="R624" s="42" t="s">
        <v>366</v>
      </c>
      <c r="S624" s="42" t="s">
        <v>1001</v>
      </c>
      <c r="T624" s="42" t="s">
        <v>135</v>
      </c>
      <c r="U624" s="42" t="s">
        <v>109</v>
      </c>
      <c r="V624" s="46" t="str">
        <f t="shared" si="86"/>
        <v>19</v>
      </c>
      <c r="W624" s="46" t="str">
        <f t="shared" si="1"/>
        <v>5</v>
      </c>
      <c r="X624" s="46" t="str">
        <f t="shared" si="2"/>
        <v>05701800042188195</v>
      </c>
      <c r="Y624" s="48">
        <f t="shared" si="3"/>
        <v>5661700</v>
      </c>
      <c r="Z624" s="46"/>
      <c r="AA624" s="46"/>
      <c r="AB624" s="40"/>
    </row>
    <row r="625" spans="1:28" ht="12.75" customHeight="1">
      <c r="A625" s="41">
        <v>617</v>
      </c>
      <c r="B625" s="42" t="s">
        <v>82</v>
      </c>
      <c r="C625" s="42" t="s">
        <v>98</v>
      </c>
      <c r="D625" s="42" t="s">
        <v>100</v>
      </c>
      <c r="E625" s="42" t="s">
        <v>547</v>
      </c>
      <c r="F625" s="42" t="s">
        <v>548</v>
      </c>
      <c r="G625" s="42" t="s">
        <v>82</v>
      </c>
      <c r="H625" s="42" t="s">
        <v>98</v>
      </c>
      <c r="I625" s="42" t="s">
        <v>100</v>
      </c>
      <c r="J625" s="42" t="s">
        <v>547</v>
      </c>
      <c r="K625" s="42" t="s">
        <v>548</v>
      </c>
      <c r="L625" s="42" t="s">
        <v>102</v>
      </c>
      <c r="M625" s="42" t="s">
        <v>3353</v>
      </c>
      <c r="N625" s="42" t="s">
        <v>3354</v>
      </c>
      <c r="O625" s="42" t="s">
        <v>3355</v>
      </c>
      <c r="P625" s="42" t="s">
        <v>3356</v>
      </c>
      <c r="Q625" s="43">
        <v>3063864</v>
      </c>
      <c r="R625" s="42" t="s">
        <v>245</v>
      </c>
      <c r="S625" s="42" t="s">
        <v>2545</v>
      </c>
      <c r="T625" s="42" t="s">
        <v>471</v>
      </c>
      <c r="U625" s="42" t="s">
        <v>109</v>
      </c>
      <c r="V625" s="46" t="str">
        <f t="shared" si="86"/>
        <v>20</v>
      </c>
      <c r="W625" s="46" t="str">
        <f t="shared" si="1"/>
        <v>5</v>
      </c>
      <c r="X625" s="46" t="str">
        <f t="shared" si="2"/>
        <v>569142439205</v>
      </c>
      <c r="Y625" s="48">
        <f t="shared" si="3"/>
        <v>3063864</v>
      </c>
      <c r="Z625" s="46"/>
      <c r="AA625" s="46"/>
      <c r="AB625" s="40"/>
    </row>
    <row r="626" spans="1:28" ht="12.75" customHeight="1">
      <c r="A626" s="41">
        <v>618</v>
      </c>
      <c r="B626" s="42" t="s">
        <v>82</v>
      </c>
      <c r="C626" s="42" t="s">
        <v>98</v>
      </c>
      <c r="D626" s="42" t="s">
        <v>100</v>
      </c>
      <c r="E626" s="42" t="s">
        <v>547</v>
      </c>
      <c r="F626" s="42" t="s">
        <v>548</v>
      </c>
      <c r="G626" s="42" t="s">
        <v>82</v>
      </c>
      <c r="H626" s="42" t="s">
        <v>98</v>
      </c>
      <c r="I626" s="42" t="s">
        <v>100</v>
      </c>
      <c r="J626" s="42" t="s">
        <v>547</v>
      </c>
      <c r="K626" s="42" t="s">
        <v>548</v>
      </c>
      <c r="L626" s="42" t="s">
        <v>102</v>
      </c>
      <c r="M626" s="42" t="s">
        <v>3357</v>
      </c>
      <c r="N626" s="42" t="s">
        <v>3358</v>
      </c>
      <c r="O626" s="42" t="s">
        <v>3359</v>
      </c>
      <c r="P626" s="42" t="s">
        <v>3360</v>
      </c>
      <c r="Q626" s="43">
        <v>3101640</v>
      </c>
      <c r="R626" s="42" t="s">
        <v>245</v>
      </c>
      <c r="S626" s="42" t="s">
        <v>2545</v>
      </c>
      <c r="T626" s="42" t="s">
        <v>471</v>
      </c>
      <c r="U626" s="42" t="s">
        <v>109</v>
      </c>
      <c r="V626" s="46" t="str">
        <f t="shared" si="86"/>
        <v>20</v>
      </c>
      <c r="W626" s="46" t="str">
        <f t="shared" si="1"/>
        <v>5</v>
      </c>
      <c r="X626" s="46" t="str">
        <f t="shared" si="2"/>
        <v>569142459205</v>
      </c>
      <c r="Y626" s="48">
        <f t="shared" si="3"/>
        <v>3101640</v>
      </c>
      <c r="Z626" s="46"/>
      <c r="AA626" s="46"/>
      <c r="AB626" s="40"/>
    </row>
    <row r="627" spans="1:28" ht="12.75" customHeight="1">
      <c r="A627" s="41">
        <v>619</v>
      </c>
      <c r="B627" s="42" t="s">
        <v>82</v>
      </c>
      <c r="C627" s="42" t="s">
        <v>98</v>
      </c>
      <c r="D627" s="42" t="s">
        <v>100</v>
      </c>
      <c r="E627" s="42" t="s">
        <v>547</v>
      </c>
      <c r="F627" s="42" t="s">
        <v>548</v>
      </c>
      <c r="G627" s="42" t="s">
        <v>82</v>
      </c>
      <c r="H627" s="42" t="s">
        <v>98</v>
      </c>
      <c r="I627" s="42" t="s">
        <v>100</v>
      </c>
      <c r="J627" s="42" t="s">
        <v>547</v>
      </c>
      <c r="K627" s="42" t="s">
        <v>548</v>
      </c>
      <c r="L627" s="42" t="s">
        <v>102</v>
      </c>
      <c r="M627" s="42" t="s">
        <v>3363</v>
      </c>
      <c r="N627" s="42" t="s">
        <v>3364</v>
      </c>
      <c r="O627" s="42" t="s">
        <v>3365</v>
      </c>
      <c r="P627" s="42" t="s">
        <v>3366</v>
      </c>
      <c r="Q627" s="43">
        <v>502000</v>
      </c>
      <c r="R627" s="42" t="s">
        <v>471</v>
      </c>
      <c r="S627" s="42" t="s">
        <v>1078</v>
      </c>
      <c r="T627" s="42" t="s">
        <v>153</v>
      </c>
      <c r="U627" s="42" t="s">
        <v>109</v>
      </c>
      <c r="V627" s="46" t="str">
        <f t="shared" si="86"/>
        <v>25</v>
      </c>
      <c r="W627" s="46" t="str">
        <f t="shared" si="1"/>
        <v>5</v>
      </c>
      <c r="X627" s="46" t="str">
        <f t="shared" si="2"/>
        <v>568836332255</v>
      </c>
      <c r="Y627" s="48">
        <f t="shared" si="3"/>
        <v>502000</v>
      </c>
      <c r="Z627" s="46"/>
      <c r="AA627" s="46"/>
      <c r="AB627" s="40"/>
    </row>
    <row r="628" spans="1:28" ht="12.75" customHeight="1">
      <c r="A628" s="41">
        <v>620</v>
      </c>
      <c r="B628" s="42" t="s">
        <v>82</v>
      </c>
      <c r="C628" s="42" t="s">
        <v>98</v>
      </c>
      <c r="D628" s="42" t="s">
        <v>100</v>
      </c>
      <c r="E628" s="42" t="s">
        <v>547</v>
      </c>
      <c r="F628" s="42" t="s">
        <v>548</v>
      </c>
      <c r="G628" s="42" t="s">
        <v>82</v>
      </c>
      <c r="H628" s="42" t="s">
        <v>98</v>
      </c>
      <c r="I628" s="42" t="s">
        <v>100</v>
      </c>
      <c r="J628" s="42" t="s">
        <v>547</v>
      </c>
      <c r="K628" s="42" t="s">
        <v>548</v>
      </c>
      <c r="L628" s="42" t="s">
        <v>102</v>
      </c>
      <c r="M628" s="42" t="s">
        <v>3367</v>
      </c>
      <c r="N628" s="42" t="s">
        <v>3368</v>
      </c>
      <c r="O628" s="42" t="s">
        <v>3369</v>
      </c>
      <c r="P628" s="42" t="s">
        <v>3370</v>
      </c>
      <c r="Q628" s="43">
        <v>1000000</v>
      </c>
      <c r="R628" s="42" t="s">
        <v>471</v>
      </c>
      <c r="S628" s="42" t="s">
        <v>1078</v>
      </c>
      <c r="T628" s="42" t="s">
        <v>153</v>
      </c>
      <c r="U628" s="42" t="s">
        <v>109</v>
      </c>
      <c r="V628" s="46" t="str">
        <f t="shared" si="86"/>
        <v>25</v>
      </c>
      <c r="W628" s="46" t="str">
        <f t="shared" si="1"/>
        <v>5</v>
      </c>
      <c r="X628" s="46" t="str">
        <f t="shared" si="2"/>
        <v>569281481255</v>
      </c>
      <c r="Y628" s="48">
        <f t="shared" si="3"/>
        <v>1000000</v>
      </c>
      <c r="Z628" s="46"/>
      <c r="AA628" s="46"/>
      <c r="AB628" s="40"/>
    </row>
    <row r="629" spans="1:28" ht="12.75" customHeight="1">
      <c r="A629" s="41">
        <v>621</v>
      </c>
      <c r="B629" s="42" t="s">
        <v>82</v>
      </c>
      <c r="C629" s="42" t="s">
        <v>98</v>
      </c>
      <c r="D629" s="42" t="s">
        <v>100</v>
      </c>
      <c r="E629" s="42" t="s">
        <v>547</v>
      </c>
      <c r="F629" s="42" t="s">
        <v>548</v>
      </c>
      <c r="G629" s="42" t="s">
        <v>82</v>
      </c>
      <c r="H629" s="42" t="s">
        <v>98</v>
      </c>
      <c r="I629" s="42" t="s">
        <v>100</v>
      </c>
      <c r="J629" s="42" t="s">
        <v>547</v>
      </c>
      <c r="K629" s="42" t="s">
        <v>548</v>
      </c>
      <c r="L629" s="42" t="s">
        <v>102</v>
      </c>
      <c r="M629" s="42" t="s">
        <v>3371</v>
      </c>
      <c r="N629" s="42" t="s">
        <v>3372</v>
      </c>
      <c r="O629" s="42" t="s">
        <v>3373</v>
      </c>
      <c r="P629" s="42" t="s">
        <v>3374</v>
      </c>
      <c r="Q629" s="43">
        <v>6011320</v>
      </c>
      <c r="R629" s="42" t="s">
        <v>284</v>
      </c>
      <c r="S629" s="42" t="s">
        <v>833</v>
      </c>
      <c r="T629" s="42" t="s">
        <v>153</v>
      </c>
      <c r="U629" s="42" t="s">
        <v>109</v>
      </c>
      <c r="V629" s="46" t="str">
        <f t="shared" si="86"/>
        <v>27</v>
      </c>
      <c r="W629" s="46" t="str">
        <f t="shared" si="1"/>
        <v>5</v>
      </c>
      <c r="X629" s="46" t="str">
        <f t="shared" si="2"/>
        <v>568586355275</v>
      </c>
      <c r="Y629" s="48">
        <f t="shared" si="3"/>
        <v>6011320</v>
      </c>
      <c r="Z629" s="46" t="str">
        <f>N629</f>
        <v>AC/018P-0350561</v>
      </c>
      <c r="AA629" s="50" t="str">
        <f>VLOOKUP(X629,TDTP!$AH$5:$AN$1422,7,0)</f>
        <v>01673114793</v>
      </c>
      <c r="AB629" s="40" t="str">
        <f>CONCATENATE("BVNT da nhan duoc ",Y629,"d tien phi bao hiem cua QK. Cam on QK da tin tuong va dong hanh cung BVNT trong suot thoi gian qua.")</f>
        <v>BVNT da nhan duoc 6011320d tien phi bao hiem cua QK. Cam on QK da tin tuong va dong hanh cung BVNT trong suot thoi gian qua.</v>
      </c>
    </row>
    <row r="630" spans="1:28" ht="12.75" customHeight="1">
      <c r="A630" s="41">
        <v>622</v>
      </c>
      <c r="B630" s="42" t="s">
        <v>82</v>
      </c>
      <c r="C630" s="42" t="s">
        <v>98</v>
      </c>
      <c r="D630" s="42" t="s">
        <v>100</v>
      </c>
      <c r="E630" s="42" t="s">
        <v>547</v>
      </c>
      <c r="F630" s="42" t="s">
        <v>548</v>
      </c>
      <c r="G630" s="42" t="s">
        <v>82</v>
      </c>
      <c r="H630" s="42" t="s">
        <v>98</v>
      </c>
      <c r="I630" s="42" t="s">
        <v>100</v>
      </c>
      <c r="J630" s="42" t="s">
        <v>547</v>
      </c>
      <c r="K630" s="42" t="s">
        <v>548</v>
      </c>
      <c r="L630" s="42" t="s">
        <v>102</v>
      </c>
      <c r="M630" s="42" t="s">
        <v>3376</v>
      </c>
      <c r="N630" s="42" t="s">
        <v>3377</v>
      </c>
      <c r="O630" s="42" t="s">
        <v>3378</v>
      </c>
      <c r="P630" s="42" t="s">
        <v>3379</v>
      </c>
      <c r="Q630" s="43">
        <v>5999924</v>
      </c>
      <c r="R630" s="42" t="s">
        <v>433</v>
      </c>
      <c r="S630" s="42" t="s">
        <v>756</v>
      </c>
      <c r="T630" s="42" t="s">
        <v>135</v>
      </c>
      <c r="U630" s="42" t="s">
        <v>109</v>
      </c>
      <c r="V630" s="46" t="str">
        <f t="shared" si="86"/>
        <v>28</v>
      </c>
      <c r="W630" s="46" t="str">
        <f t="shared" si="1"/>
        <v>5</v>
      </c>
      <c r="X630" s="46" t="str">
        <f t="shared" si="2"/>
        <v>568588655285</v>
      </c>
      <c r="Y630" s="48">
        <f t="shared" si="3"/>
        <v>5999924</v>
      </c>
      <c r="Z630" s="46"/>
      <c r="AA630" s="46"/>
      <c r="AB630" s="40"/>
    </row>
    <row r="631" spans="1:28" ht="12.75" customHeight="1">
      <c r="A631" s="41">
        <v>623</v>
      </c>
      <c r="B631" s="42" t="s">
        <v>82</v>
      </c>
      <c r="C631" s="42" t="s">
        <v>98</v>
      </c>
      <c r="D631" s="42" t="s">
        <v>100</v>
      </c>
      <c r="E631" s="42" t="s">
        <v>547</v>
      </c>
      <c r="F631" s="42" t="s">
        <v>548</v>
      </c>
      <c r="G631" s="42" t="s">
        <v>82</v>
      </c>
      <c r="H631" s="42" t="s">
        <v>98</v>
      </c>
      <c r="I631" s="42" t="s">
        <v>100</v>
      </c>
      <c r="J631" s="42" t="s">
        <v>547</v>
      </c>
      <c r="K631" s="42" t="s">
        <v>548</v>
      </c>
      <c r="L631" s="42" t="s">
        <v>102</v>
      </c>
      <c r="M631" s="42" t="s">
        <v>3380</v>
      </c>
      <c r="N631" s="42" t="s">
        <v>3381</v>
      </c>
      <c r="O631" s="42" t="s">
        <v>556</v>
      </c>
      <c r="P631" s="42" t="s">
        <v>557</v>
      </c>
      <c r="Q631" s="43">
        <v>1200000</v>
      </c>
      <c r="R631" s="42" t="s">
        <v>433</v>
      </c>
      <c r="S631" s="42" t="s">
        <v>268</v>
      </c>
      <c r="T631" s="42" t="s">
        <v>471</v>
      </c>
      <c r="U631" s="42" t="s">
        <v>109</v>
      </c>
      <c r="V631" s="46" t="str">
        <f t="shared" si="86"/>
        <v>28</v>
      </c>
      <c r="W631" s="46" t="str">
        <f t="shared" si="1"/>
        <v>5</v>
      </c>
      <c r="X631" s="46" t="str">
        <f t="shared" si="2"/>
        <v>569268207285</v>
      </c>
      <c r="Y631" s="48">
        <f t="shared" si="3"/>
        <v>1200000</v>
      </c>
      <c r="Z631" s="46"/>
      <c r="AA631" s="46"/>
      <c r="AB631" s="40"/>
    </row>
    <row r="632" spans="1:28" ht="12.75" customHeight="1">
      <c r="A632" s="41">
        <v>624</v>
      </c>
      <c r="B632" s="42" t="s">
        <v>82</v>
      </c>
      <c r="C632" s="42" t="s">
        <v>98</v>
      </c>
      <c r="D632" s="42" t="s">
        <v>100</v>
      </c>
      <c r="E632" s="42" t="s">
        <v>3382</v>
      </c>
      <c r="F632" s="42" t="s">
        <v>3383</v>
      </c>
      <c r="G632" s="42" t="s">
        <v>82</v>
      </c>
      <c r="H632" s="42" t="s">
        <v>98</v>
      </c>
      <c r="I632" s="42" t="s">
        <v>100</v>
      </c>
      <c r="J632" s="42" t="s">
        <v>3382</v>
      </c>
      <c r="K632" s="42" t="s">
        <v>3383</v>
      </c>
      <c r="L632" s="42" t="s">
        <v>102</v>
      </c>
      <c r="M632" s="42" t="s">
        <v>3384</v>
      </c>
      <c r="N632" s="42" t="s">
        <v>3385</v>
      </c>
      <c r="O632" s="42" t="s">
        <v>3386</v>
      </c>
      <c r="P632" s="42" t="s">
        <v>3387</v>
      </c>
      <c r="Q632" s="43">
        <v>4150016</v>
      </c>
      <c r="R632" s="42" t="s">
        <v>109</v>
      </c>
      <c r="S632" s="42" t="s">
        <v>3388</v>
      </c>
      <c r="T632" s="42" t="s">
        <v>359</v>
      </c>
      <c r="U632" s="42" t="s">
        <v>109</v>
      </c>
      <c r="V632" s="46" t="str">
        <f>RIGHT(LEFT(R632,2),1)</f>
        <v>7</v>
      </c>
      <c r="W632" s="46" t="str">
        <f t="shared" si="1"/>
        <v>5</v>
      </c>
      <c r="X632" s="46" t="str">
        <f t="shared" si="2"/>
        <v>56890036875</v>
      </c>
      <c r="Y632" s="48">
        <f t="shared" si="3"/>
        <v>4150016</v>
      </c>
      <c r="Z632" s="46"/>
      <c r="AA632" s="46"/>
      <c r="AB632" s="40"/>
    </row>
    <row r="633" spans="1:28" ht="12.75" customHeight="1">
      <c r="A633" s="41">
        <v>625</v>
      </c>
      <c r="B633" s="42" t="s">
        <v>82</v>
      </c>
      <c r="C633" s="42" t="s">
        <v>98</v>
      </c>
      <c r="D633" s="42" t="s">
        <v>100</v>
      </c>
      <c r="E633" s="42" t="s">
        <v>3382</v>
      </c>
      <c r="F633" s="42" t="s">
        <v>3383</v>
      </c>
      <c r="G633" s="42" t="s">
        <v>82</v>
      </c>
      <c r="H633" s="42" t="s">
        <v>98</v>
      </c>
      <c r="I633" s="42" t="s">
        <v>100</v>
      </c>
      <c r="J633" s="42" t="s">
        <v>3382</v>
      </c>
      <c r="K633" s="42" t="s">
        <v>3383</v>
      </c>
      <c r="L633" s="42" t="s">
        <v>102</v>
      </c>
      <c r="M633" s="42" t="s">
        <v>3389</v>
      </c>
      <c r="N633" s="42" t="s">
        <v>3390</v>
      </c>
      <c r="O633" s="42" t="s">
        <v>3391</v>
      </c>
      <c r="P633" s="42" t="s">
        <v>1750</v>
      </c>
      <c r="Q633" s="43">
        <v>4314492</v>
      </c>
      <c r="R633" s="42" t="s">
        <v>359</v>
      </c>
      <c r="S633" s="42" t="s">
        <v>2641</v>
      </c>
      <c r="T633" s="42" t="s">
        <v>359</v>
      </c>
      <c r="U633" s="42" t="s">
        <v>109</v>
      </c>
      <c r="V633" s="46" t="str">
        <f t="shared" ref="V633:V635" si="87">RIGHT(LEFT(R633,2),2)</f>
        <v>17</v>
      </c>
      <c r="W633" s="46" t="str">
        <f t="shared" si="1"/>
        <v>5</v>
      </c>
      <c r="X633" s="46" t="str">
        <f t="shared" si="2"/>
        <v>568685109175</v>
      </c>
      <c r="Y633" s="48">
        <f t="shared" si="3"/>
        <v>4314492</v>
      </c>
      <c r="Z633" s="46"/>
      <c r="AA633" s="46"/>
      <c r="AB633" s="40"/>
    </row>
    <row r="634" spans="1:28" ht="12.75" customHeight="1">
      <c r="A634" s="41">
        <v>626</v>
      </c>
      <c r="B634" s="42" t="s">
        <v>82</v>
      </c>
      <c r="C634" s="42" t="s">
        <v>98</v>
      </c>
      <c r="D634" s="42" t="s">
        <v>164</v>
      </c>
      <c r="E634" s="42" t="s">
        <v>558</v>
      </c>
      <c r="F634" s="42" t="s">
        <v>559</v>
      </c>
      <c r="G634" s="42" t="s">
        <v>82</v>
      </c>
      <c r="H634" s="42" t="s">
        <v>98</v>
      </c>
      <c r="I634" s="42" t="s">
        <v>164</v>
      </c>
      <c r="J634" s="42" t="s">
        <v>558</v>
      </c>
      <c r="K634" s="42" t="s">
        <v>559</v>
      </c>
      <c r="L634" s="42" t="s">
        <v>102</v>
      </c>
      <c r="M634" s="42" t="s">
        <v>3394</v>
      </c>
      <c r="N634" s="42" t="s">
        <v>3395</v>
      </c>
      <c r="O634" s="42" t="s">
        <v>3396</v>
      </c>
      <c r="P634" s="42" t="s">
        <v>3397</v>
      </c>
      <c r="Q634" s="43">
        <v>3594080</v>
      </c>
      <c r="R634" s="42" t="s">
        <v>1222</v>
      </c>
      <c r="S634" s="42" t="s">
        <v>1227</v>
      </c>
      <c r="T634" s="42" t="s">
        <v>245</v>
      </c>
      <c r="U634" s="42" t="s">
        <v>109</v>
      </c>
      <c r="V634" s="46" t="str">
        <f t="shared" si="87"/>
        <v>10</v>
      </c>
      <c r="W634" s="46" t="str">
        <f t="shared" si="1"/>
        <v>5</v>
      </c>
      <c r="X634" s="46" t="str">
        <f t="shared" si="2"/>
        <v>568491483105</v>
      </c>
      <c r="Y634" s="48">
        <f t="shared" si="3"/>
        <v>3594080</v>
      </c>
      <c r="Z634" s="46"/>
      <c r="AA634" s="46"/>
      <c r="AB634" s="40"/>
    </row>
    <row r="635" spans="1:28" ht="12.75" customHeight="1">
      <c r="A635" s="41">
        <v>627</v>
      </c>
      <c r="B635" s="42" t="s">
        <v>82</v>
      </c>
      <c r="C635" s="42" t="s">
        <v>98</v>
      </c>
      <c r="D635" s="42" t="s">
        <v>164</v>
      </c>
      <c r="E635" s="42" t="s">
        <v>558</v>
      </c>
      <c r="F635" s="42" t="s">
        <v>559</v>
      </c>
      <c r="G635" s="42" t="s">
        <v>82</v>
      </c>
      <c r="H635" s="42" t="s">
        <v>98</v>
      </c>
      <c r="I635" s="42" t="s">
        <v>164</v>
      </c>
      <c r="J635" s="42" t="s">
        <v>558</v>
      </c>
      <c r="K635" s="42" t="s">
        <v>559</v>
      </c>
      <c r="L635" s="42" t="s">
        <v>102</v>
      </c>
      <c r="M635" s="42" t="s">
        <v>3398</v>
      </c>
      <c r="N635" s="42" t="s">
        <v>3399</v>
      </c>
      <c r="O635" s="42" t="s">
        <v>3400</v>
      </c>
      <c r="P635" s="42" t="s">
        <v>573</v>
      </c>
      <c r="Q635" s="43">
        <v>3080994</v>
      </c>
      <c r="R635" s="42" t="s">
        <v>125</v>
      </c>
      <c r="S635" s="42" t="s">
        <v>1973</v>
      </c>
      <c r="T635" s="42" t="s">
        <v>245</v>
      </c>
      <c r="U635" s="42" t="s">
        <v>109</v>
      </c>
      <c r="V635" s="46" t="str">
        <f t="shared" si="87"/>
        <v>13</v>
      </c>
      <c r="W635" s="46" t="str">
        <f t="shared" si="1"/>
        <v>5</v>
      </c>
      <c r="X635" s="46" t="str">
        <f t="shared" si="2"/>
        <v>568395524135</v>
      </c>
      <c r="Y635" s="48">
        <f t="shared" si="3"/>
        <v>3080994</v>
      </c>
      <c r="Z635" s="46"/>
      <c r="AA635" s="46"/>
      <c r="AB635" s="40"/>
    </row>
    <row r="636" spans="1:28" ht="12.75" customHeight="1">
      <c r="A636" s="41">
        <v>628</v>
      </c>
      <c r="B636" s="42" t="s">
        <v>82</v>
      </c>
      <c r="C636" s="42" t="s">
        <v>98</v>
      </c>
      <c r="D636" s="42" t="s">
        <v>111</v>
      </c>
      <c r="E636" s="42" t="s">
        <v>3401</v>
      </c>
      <c r="F636" s="42" t="s">
        <v>3402</v>
      </c>
      <c r="G636" s="42" t="s">
        <v>82</v>
      </c>
      <c r="H636" s="42" t="s">
        <v>98</v>
      </c>
      <c r="I636" s="42" t="s">
        <v>111</v>
      </c>
      <c r="J636" s="42" t="s">
        <v>3401</v>
      </c>
      <c r="K636" s="42" t="s">
        <v>3402</v>
      </c>
      <c r="L636" s="42" t="s">
        <v>102</v>
      </c>
      <c r="M636" s="42" t="s">
        <v>3403</v>
      </c>
      <c r="N636" s="42" t="s">
        <v>3404</v>
      </c>
      <c r="O636" s="42" t="s">
        <v>3405</v>
      </c>
      <c r="P636" s="42" t="s">
        <v>3406</v>
      </c>
      <c r="Q636" s="43">
        <v>6017640</v>
      </c>
      <c r="R636" s="42" t="s">
        <v>109</v>
      </c>
      <c r="S636" s="42" t="s">
        <v>3388</v>
      </c>
      <c r="T636" s="42" t="s">
        <v>245</v>
      </c>
      <c r="U636" s="42" t="s">
        <v>109</v>
      </c>
      <c r="V636" s="46" t="str">
        <f>RIGHT(LEFT(R636,2),1)</f>
        <v>7</v>
      </c>
      <c r="W636" s="46" t="str">
        <f t="shared" si="1"/>
        <v>5</v>
      </c>
      <c r="X636" s="46" t="str">
        <f t="shared" si="2"/>
        <v>56923514975</v>
      </c>
      <c r="Y636" s="48">
        <f t="shared" si="3"/>
        <v>6017640</v>
      </c>
      <c r="Z636" s="46"/>
      <c r="AA636" s="46"/>
      <c r="AB636" s="40"/>
    </row>
    <row r="637" spans="1:28" ht="12.75" customHeight="1">
      <c r="A637" s="41">
        <v>629</v>
      </c>
      <c r="B637" s="42" t="s">
        <v>82</v>
      </c>
      <c r="C637" s="42" t="s">
        <v>98</v>
      </c>
      <c r="D637" s="42" t="s">
        <v>111</v>
      </c>
      <c r="E637" s="42" t="s">
        <v>3401</v>
      </c>
      <c r="F637" s="42" t="s">
        <v>3402</v>
      </c>
      <c r="G637" s="42" t="s">
        <v>82</v>
      </c>
      <c r="H637" s="42" t="s">
        <v>98</v>
      </c>
      <c r="I637" s="42" t="s">
        <v>111</v>
      </c>
      <c r="J637" s="42" t="s">
        <v>3401</v>
      </c>
      <c r="K637" s="42" t="s">
        <v>3402</v>
      </c>
      <c r="L637" s="42" t="s">
        <v>102</v>
      </c>
      <c r="M637" s="42" t="s">
        <v>3408</v>
      </c>
      <c r="N637" s="42" t="s">
        <v>3409</v>
      </c>
      <c r="O637" s="42" t="s">
        <v>3410</v>
      </c>
      <c r="P637" s="42" t="s">
        <v>3411</v>
      </c>
      <c r="Q637" s="43">
        <v>4000000</v>
      </c>
      <c r="R637" s="42" t="s">
        <v>263</v>
      </c>
      <c r="S637" s="42" t="s">
        <v>886</v>
      </c>
      <c r="T637" s="42" t="s">
        <v>359</v>
      </c>
      <c r="U637" s="42" t="s">
        <v>109</v>
      </c>
      <c r="V637" s="46" t="str">
        <f t="shared" ref="V637:V644" si="88">RIGHT(LEFT(R637,2),2)</f>
        <v>24</v>
      </c>
      <c r="W637" s="46" t="str">
        <f t="shared" si="1"/>
        <v>5</v>
      </c>
      <c r="X637" s="46" t="str">
        <f t="shared" si="2"/>
        <v>569145577245</v>
      </c>
      <c r="Y637" s="48">
        <f t="shared" si="3"/>
        <v>4000000</v>
      </c>
      <c r="Z637" s="46"/>
      <c r="AA637" s="46"/>
      <c r="AB637" s="40"/>
    </row>
    <row r="638" spans="1:28" ht="12.75" customHeight="1">
      <c r="A638" s="41">
        <v>630</v>
      </c>
      <c r="B638" s="42" t="s">
        <v>82</v>
      </c>
      <c r="C638" s="42" t="s">
        <v>98</v>
      </c>
      <c r="D638" s="42" t="s">
        <v>111</v>
      </c>
      <c r="E638" s="42" t="s">
        <v>3401</v>
      </c>
      <c r="F638" s="42" t="s">
        <v>3402</v>
      </c>
      <c r="G638" s="42" t="s">
        <v>82</v>
      </c>
      <c r="H638" s="42" t="s">
        <v>98</v>
      </c>
      <c r="I638" s="42" t="s">
        <v>111</v>
      </c>
      <c r="J638" s="42" t="s">
        <v>3401</v>
      </c>
      <c r="K638" s="42" t="s">
        <v>3402</v>
      </c>
      <c r="L638" s="42" t="s">
        <v>102</v>
      </c>
      <c r="M638" s="42" t="s">
        <v>3412</v>
      </c>
      <c r="N638" s="42" t="s">
        <v>3413</v>
      </c>
      <c r="O638" s="42" t="s">
        <v>3414</v>
      </c>
      <c r="P638" s="42" t="s">
        <v>3415</v>
      </c>
      <c r="Q638" s="43">
        <v>2503564</v>
      </c>
      <c r="R638" s="42" t="s">
        <v>1100</v>
      </c>
      <c r="S638" s="42" t="s">
        <v>1762</v>
      </c>
      <c r="T638" s="42" t="s">
        <v>245</v>
      </c>
      <c r="U638" s="42" t="s">
        <v>109</v>
      </c>
      <c r="V638" s="46" t="str">
        <f t="shared" si="88"/>
        <v>26</v>
      </c>
      <c r="W638" s="46" t="str">
        <f t="shared" si="1"/>
        <v>5</v>
      </c>
      <c r="X638" s="46" t="str">
        <f t="shared" si="2"/>
        <v>569445334265</v>
      </c>
      <c r="Y638" s="48">
        <f t="shared" si="3"/>
        <v>2503564</v>
      </c>
      <c r="Z638" s="46"/>
      <c r="AA638" s="46"/>
      <c r="AB638" s="40"/>
    </row>
    <row r="639" spans="1:28" ht="12.75" customHeight="1">
      <c r="A639" s="41">
        <v>631</v>
      </c>
      <c r="B639" s="42" t="s">
        <v>82</v>
      </c>
      <c r="C639" s="42" t="s">
        <v>98</v>
      </c>
      <c r="D639" s="42" t="s">
        <v>111</v>
      </c>
      <c r="E639" s="42" t="s">
        <v>3416</v>
      </c>
      <c r="F639" s="42" t="s">
        <v>3417</v>
      </c>
      <c r="G639" s="42" t="s">
        <v>82</v>
      </c>
      <c r="H639" s="42" t="s">
        <v>98</v>
      </c>
      <c r="I639" s="42" t="s">
        <v>111</v>
      </c>
      <c r="J639" s="42" t="s">
        <v>3416</v>
      </c>
      <c r="K639" s="42" t="s">
        <v>3417</v>
      </c>
      <c r="L639" s="42" t="s">
        <v>102</v>
      </c>
      <c r="M639" s="42" t="s">
        <v>3418</v>
      </c>
      <c r="N639" s="42" t="s">
        <v>3419</v>
      </c>
      <c r="O639" s="42" t="s">
        <v>3420</v>
      </c>
      <c r="P639" s="42" t="s">
        <v>3421</v>
      </c>
      <c r="Q639" s="43">
        <v>2029700</v>
      </c>
      <c r="R639" s="42" t="s">
        <v>801</v>
      </c>
      <c r="S639" s="42" t="s">
        <v>1290</v>
      </c>
      <c r="T639" s="42" t="s">
        <v>763</v>
      </c>
      <c r="U639" s="42" t="s">
        <v>109</v>
      </c>
      <c r="V639" s="46" t="str">
        <f t="shared" si="88"/>
        <v>12</v>
      </c>
      <c r="W639" s="46" t="str">
        <f t="shared" si="1"/>
        <v>5</v>
      </c>
      <c r="X639" s="46" t="str">
        <f t="shared" si="2"/>
        <v>569236888125</v>
      </c>
      <c r="Y639" s="48">
        <f t="shared" si="3"/>
        <v>2029700</v>
      </c>
      <c r="Z639" s="46"/>
      <c r="AA639" s="46"/>
      <c r="AB639" s="40"/>
    </row>
    <row r="640" spans="1:28" ht="12.75" customHeight="1">
      <c r="A640" s="41">
        <v>632</v>
      </c>
      <c r="B640" s="42" t="s">
        <v>82</v>
      </c>
      <c r="C640" s="42" t="s">
        <v>98</v>
      </c>
      <c r="D640" s="42" t="s">
        <v>111</v>
      </c>
      <c r="E640" s="42" t="s">
        <v>3416</v>
      </c>
      <c r="F640" s="42" t="s">
        <v>3417</v>
      </c>
      <c r="G640" s="42" t="s">
        <v>82</v>
      </c>
      <c r="H640" s="42" t="s">
        <v>98</v>
      </c>
      <c r="I640" s="42" t="s">
        <v>111</v>
      </c>
      <c r="J640" s="42" t="s">
        <v>3416</v>
      </c>
      <c r="K640" s="42" t="s">
        <v>3417</v>
      </c>
      <c r="L640" s="42" t="s">
        <v>102</v>
      </c>
      <c r="M640" s="42" t="s">
        <v>3422</v>
      </c>
      <c r="N640" s="42" t="s">
        <v>3423</v>
      </c>
      <c r="O640" s="42" t="s">
        <v>3424</v>
      </c>
      <c r="P640" s="42" t="s">
        <v>3425</v>
      </c>
      <c r="Q640" s="43">
        <v>5999800</v>
      </c>
      <c r="R640" s="42" t="s">
        <v>471</v>
      </c>
      <c r="S640" s="42" t="s">
        <v>772</v>
      </c>
      <c r="T640" s="42" t="s">
        <v>263</v>
      </c>
      <c r="U640" s="42" t="s">
        <v>109</v>
      </c>
      <c r="V640" s="46" t="str">
        <f t="shared" si="88"/>
        <v>25</v>
      </c>
      <c r="W640" s="46" t="str">
        <f t="shared" si="1"/>
        <v>5</v>
      </c>
      <c r="X640" s="46" t="str">
        <f t="shared" si="2"/>
        <v>05708700001222255</v>
      </c>
      <c r="Y640" s="48">
        <f t="shared" si="3"/>
        <v>5999800</v>
      </c>
      <c r="Z640" s="46"/>
      <c r="AA640" s="46"/>
      <c r="AB640" s="40"/>
    </row>
    <row r="641" spans="1:28" ht="12.75" customHeight="1">
      <c r="A641" s="41">
        <v>633</v>
      </c>
      <c r="B641" s="42" t="s">
        <v>82</v>
      </c>
      <c r="C641" s="42" t="s">
        <v>98</v>
      </c>
      <c r="D641" s="42" t="s">
        <v>111</v>
      </c>
      <c r="E641" s="42" t="s">
        <v>3416</v>
      </c>
      <c r="F641" s="42" t="s">
        <v>3417</v>
      </c>
      <c r="G641" s="42" t="s">
        <v>82</v>
      </c>
      <c r="H641" s="42" t="s">
        <v>98</v>
      </c>
      <c r="I641" s="42" t="s">
        <v>111</v>
      </c>
      <c r="J641" s="42" t="s">
        <v>3416</v>
      </c>
      <c r="K641" s="42" t="s">
        <v>3417</v>
      </c>
      <c r="L641" s="42" t="s">
        <v>102</v>
      </c>
      <c r="M641" s="42" t="s">
        <v>3428</v>
      </c>
      <c r="N641" s="42" t="s">
        <v>3429</v>
      </c>
      <c r="O641" s="42" t="s">
        <v>3430</v>
      </c>
      <c r="P641" s="42" t="s">
        <v>3431</v>
      </c>
      <c r="Q641" s="43">
        <v>1029640</v>
      </c>
      <c r="R641" s="42" t="s">
        <v>433</v>
      </c>
      <c r="S641" s="42" t="s">
        <v>268</v>
      </c>
      <c r="T641" s="42" t="s">
        <v>763</v>
      </c>
      <c r="U641" s="42" t="s">
        <v>109</v>
      </c>
      <c r="V641" s="46" t="str">
        <f t="shared" si="88"/>
        <v>28</v>
      </c>
      <c r="W641" s="46" t="str">
        <f t="shared" si="1"/>
        <v>5</v>
      </c>
      <c r="X641" s="46" t="str">
        <f t="shared" si="2"/>
        <v>569147267285</v>
      </c>
      <c r="Y641" s="48">
        <f t="shared" si="3"/>
        <v>1029640</v>
      </c>
      <c r="Z641" s="46"/>
      <c r="AA641" s="46"/>
      <c r="AB641" s="40"/>
    </row>
    <row r="642" spans="1:28" ht="12.75" customHeight="1">
      <c r="A642" s="41">
        <v>634</v>
      </c>
      <c r="B642" s="42" t="s">
        <v>82</v>
      </c>
      <c r="C642" s="42" t="s">
        <v>98</v>
      </c>
      <c r="D642" s="42" t="s">
        <v>111</v>
      </c>
      <c r="E642" s="42" t="s">
        <v>3432</v>
      </c>
      <c r="F642" s="42" t="s">
        <v>3433</v>
      </c>
      <c r="G642" s="42" t="s">
        <v>82</v>
      </c>
      <c r="H642" s="42" t="s">
        <v>98</v>
      </c>
      <c r="I642" s="42" t="s">
        <v>111</v>
      </c>
      <c r="J642" s="42" t="s">
        <v>3432</v>
      </c>
      <c r="K642" s="42" t="s">
        <v>3433</v>
      </c>
      <c r="L642" s="42" t="s">
        <v>102</v>
      </c>
      <c r="M642" s="42" t="s">
        <v>3434</v>
      </c>
      <c r="N642" s="42" t="s">
        <v>3435</v>
      </c>
      <c r="O642" s="42" t="s">
        <v>3436</v>
      </c>
      <c r="P642" s="42" t="s">
        <v>3437</v>
      </c>
      <c r="Q642" s="43">
        <v>1100000</v>
      </c>
      <c r="R642" s="42" t="s">
        <v>135</v>
      </c>
      <c r="S642" s="42" t="s">
        <v>144</v>
      </c>
      <c r="T642" s="42" t="s">
        <v>245</v>
      </c>
      <c r="U642" s="42" t="s">
        <v>109</v>
      </c>
      <c r="V642" s="46" t="str">
        <f t="shared" si="88"/>
        <v>22</v>
      </c>
      <c r="W642" s="46" t="str">
        <f t="shared" si="1"/>
        <v>5</v>
      </c>
      <c r="X642" s="46" t="str">
        <f t="shared" si="2"/>
        <v>569483635225</v>
      </c>
      <c r="Y642" s="48">
        <f t="shared" si="3"/>
        <v>1100000</v>
      </c>
      <c r="Z642" s="46"/>
      <c r="AA642" s="46"/>
      <c r="AB642" s="40"/>
    </row>
    <row r="643" spans="1:28" ht="12.75" customHeight="1">
      <c r="A643" s="41">
        <v>635</v>
      </c>
      <c r="B643" s="42" t="s">
        <v>82</v>
      </c>
      <c r="C643" s="42" t="s">
        <v>98</v>
      </c>
      <c r="D643" s="42" t="s">
        <v>111</v>
      </c>
      <c r="E643" s="42" t="s">
        <v>3432</v>
      </c>
      <c r="F643" s="42" t="s">
        <v>3433</v>
      </c>
      <c r="G643" s="42" t="s">
        <v>82</v>
      </c>
      <c r="H643" s="42" t="s">
        <v>98</v>
      </c>
      <c r="I643" s="42" t="s">
        <v>111</v>
      </c>
      <c r="J643" s="42" t="s">
        <v>3432</v>
      </c>
      <c r="K643" s="42" t="s">
        <v>3433</v>
      </c>
      <c r="L643" s="42" t="s">
        <v>102</v>
      </c>
      <c r="M643" s="42" t="s">
        <v>3438</v>
      </c>
      <c r="N643" s="42" t="s">
        <v>3439</v>
      </c>
      <c r="O643" s="42" t="s">
        <v>3440</v>
      </c>
      <c r="P643" s="42" t="s">
        <v>3441</v>
      </c>
      <c r="Q643" s="43">
        <v>1058020</v>
      </c>
      <c r="R643" s="42" t="s">
        <v>284</v>
      </c>
      <c r="S643" s="42" t="s">
        <v>1793</v>
      </c>
      <c r="T643" s="42" t="s">
        <v>245</v>
      </c>
      <c r="U643" s="42" t="s">
        <v>109</v>
      </c>
      <c r="V643" s="46" t="str">
        <f t="shared" si="88"/>
        <v>27</v>
      </c>
      <c r="W643" s="46" t="str">
        <f t="shared" si="1"/>
        <v>5</v>
      </c>
      <c r="X643" s="46" t="str">
        <f t="shared" si="2"/>
        <v>569265992275</v>
      </c>
      <c r="Y643" s="48">
        <f t="shared" si="3"/>
        <v>1058020</v>
      </c>
      <c r="Z643" s="46"/>
      <c r="AA643" s="46"/>
      <c r="AB643" s="40"/>
    </row>
    <row r="644" spans="1:28" ht="12.75" customHeight="1">
      <c r="A644" s="41">
        <v>636</v>
      </c>
      <c r="B644" s="42" t="s">
        <v>82</v>
      </c>
      <c r="C644" s="42" t="s">
        <v>98</v>
      </c>
      <c r="D644" s="42" t="s">
        <v>111</v>
      </c>
      <c r="E644" s="42" t="s">
        <v>3432</v>
      </c>
      <c r="F644" s="42" t="s">
        <v>3433</v>
      </c>
      <c r="G644" s="42" t="s">
        <v>82</v>
      </c>
      <c r="H644" s="42" t="s">
        <v>98</v>
      </c>
      <c r="I644" s="42" t="s">
        <v>111</v>
      </c>
      <c r="J644" s="42" t="s">
        <v>3432</v>
      </c>
      <c r="K644" s="42" t="s">
        <v>3433</v>
      </c>
      <c r="L644" s="42" t="s">
        <v>102</v>
      </c>
      <c r="M644" s="42" t="s">
        <v>3442</v>
      </c>
      <c r="N644" s="42" t="s">
        <v>3443</v>
      </c>
      <c r="O644" s="42" t="s">
        <v>3444</v>
      </c>
      <c r="P644" s="42" t="s">
        <v>3445</v>
      </c>
      <c r="Q644" s="43">
        <v>12000960</v>
      </c>
      <c r="R644" s="42" t="s">
        <v>433</v>
      </c>
      <c r="S644" s="42" t="s">
        <v>756</v>
      </c>
      <c r="T644" s="42" t="s">
        <v>245</v>
      </c>
      <c r="U644" s="42" t="s">
        <v>109</v>
      </c>
      <c r="V644" s="46" t="str">
        <f t="shared" si="88"/>
        <v>28</v>
      </c>
      <c r="W644" s="46" t="str">
        <f t="shared" si="1"/>
        <v>5</v>
      </c>
      <c r="X644" s="46" t="str">
        <f t="shared" si="2"/>
        <v>569247061285</v>
      </c>
      <c r="Y644" s="48">
        <f t="shared" si="3"/>
        <v>12000960</v>
      </c>
      <c r="Z644" s="46"/>
      <c r="AA644" s="46"/>
      <c r="AB644" s="40"/>
    </row>
    <row r="645" spans="1:28" ht="12.75" customHeight="1">
      <c r="A645" s="41">
        <v>637</v>
      </c>
      <c r="B645" s="42" t="s">
        <v>82</v>
      </c>
      <c r="C645" s="42" t="s">
        <v>98</v>
      </c>
      <c r="D645" s="42" t="s">
        <v>111</v>
      </c>
      <c r="E645" s="42" t="s">
        <v>3450</v>
      </c>
      <c r="F645" s="42" t="s">
        <v>3451</v>
      </c>
      <c r="G645" s="42" t="s">
        <v>82</v>
      </c>
      <c r="H645" s="42" t="s">
        <v>98</v>
      </c>
      <c r="I645" s="42" t="s">
        <v>111</v>
      </c>
      <c r="J645" s="42" t="s">
        <v>3450</v>
      </c>
      <c r="K645" s="42" t="s">
        <v>3451</v>
      </c>
      <c r="L645" s="42" t="s">
        <v>102</v>
      </c>
      <c r="M645" s="42" t="s">
        <v>3452</v>
      </c>
      <c r="N645" s="42" t="s">
        <v>3453</v>
      </c>
      <c r="O645" s="42" t="s">
        <v>3454</v>
      </c>
      <c r="P645" s="42" t="s">
        <v>3455</v>
      </c>
      <c r="Q645" s="43">
        <v>4999760</v>
      </c>
      <c r="R645" s="42" t="s">
        <v>381</v>
      </c>
      <c r="S645" s="42" t="s">
        <v>842</v>
      </c>
      <c r="T645" s="42" t="s">
        <v>245</v>
      </c>
      <c r="U645" s="42" t="s">
        <v>109</v>
      </c>
      <c r="V645" s="46" t="str">
        <f>RIGHT(LEFT(R645,2),1)</f>
        <v>5</v>
      </c>
      <c r="W645" s="46" t="str">
        <f t="shared" si="1"/>
        <v>5</v>
      </c>
      <c r="X645" s="46" t="str">
        <f t="shared" si="2"/>
        <v>56923365555</v>
      </c>
      <c r="Y645" s="48">
        <f t="shared" si="3"/>
        <v>4999760</v>
      </c>
      <c r="Z645" s="46"/>
      <c r="AA645" s="46"/>
      <c r="AB645" s="40"/>
    </row>
    <row r="646" spans="1:28" ht="12.75" customHeight="1">
      <c r="A646" s="41">
        <v>638</v>
      </c>
      <c r="B646" s="42" t="s">
        <v>82</v>
      </c>
      <c r="C646" s="42" t="s">
        <v>98</v>
      </c>
      <c r="D646" s="42" t="s">
        <v>111</v>
      </c>
      <c r="E646" s="42" t="s">
        <v>3450</v>
      </c>
      <c r="F646" s="42" t="s">
        <v>3451</v>
      </c>
      <c r="G646" s="42" t="s">
        <v>82</v>
      </c>
      <c r="H646" s="42" t="s">
        <v>98</v>
      </c>
      <c r="I646" s="42" t="s">
        <v>111</v>
      </c>
      <c r="J646" s="42" t="s">
        <v>3450</v>
      </c>
      <c r="K646" s="42" t="s">
        <v>3451</v>
      </c>
      <c r="L646" s="42" t="s">
        <v>102</v>
      </c>
      <c r="M646" s="42" t="s">
        <v>3456</v>
      </c>
      <c r="N646" s="42" t="s">
        <v>3457</v>
      </c>
      <c r="O646" s="42" t="s">
        <v>3458</v>
      </c>
      <c r="P646" s="42" t="s">
        <v>3459</v>
      </c>
      <c r="Q646" s="43">
        <v>12000000</v>
      </c>
      <c r="R646" s="42" t="s">
        <v>135</v>
      </c>
      <c r="S646" s="42" t="s">
        <v>942</v>
      </c>
      <c r="T646" s="42" t="s">
        <v>245</v>
      </c>
      <c r="U646" s="42" t="s">
        <v>109</v>
      </c>
      <c r="V646" s="46" t="str">
        <f t="shared" ref="V646:V647" si="89">RIGHT(LEFT(R646,2),2)</f>
        <v>22</v>
      </c>
      <c r="W646" s="46" t="str">
        <f t="shared" si="1"/>
        <v>5</v>
      </c>
      <c r="X646" s="46" t="str">
        <f t="shared" si="2"/>
        <v>569243398225</v>
      </c>
      <c r="Y646" s="48">
        <f t="shared" si="3"/>
        <v>12000000</v>
      </c>
      <c r="Z646" s="46"/>
      <c r="AA646" s="46"/>
      <c r="AB646" s="40"/>
    </row>
    <row r="647" spans="1:28" ht="12.75" customHeight="1">
      <c r="A647" s="41">
        <v>639</v>
      </c>
      <c r="B647" s="42" t="s">
        <v>114</v>
      </c>
      <c r="C647" s="42" t="s">
        <v>115</v>
      </c>
      <c r="D647" s="42" t="s">
        <v>116</v>
      </c>
      <c r="E647" s="42" t="s">
        <v>3460</v>
      </c>
      <c r="F647" s="42" t="s">
        <v>3461</v>
      </c>
      <c r="G647" s="42" t="s">
        <v>114</v>
      </c>
      <c r="H647" s="42" t="s">
        <v>115</v>
      </c>
      <c r="I647" s="42" t="s">
        <v>116</v>
      </c>
      <c r="J647" s="42" t="s">
        <v>3460</v>
      </c>
      <c r="K647" s="42" t="s">
        <v>3461</v>
      </c>
      <c r="L647" s="42" t="s">
        <v>102</v>
      </c>
      <c r="M647" s="42" t="s">
        <v>3462</v>
      </c>
      <c r="N647" s="42" t="s">
        <v>3463</v>
      </c>
      <c r="O647" s="42" t="s">
        <v>3464</v>
      </c>
      <c r="P647" s="42" t="s">
        <v>3460</v>
      </c>
      <c r="Q647" s="43">
        <v>12022640</v>
      </c>
      <c r="R647" s="42" t="s">
        <v>359</v>
      </c>
      <c r="S647" s="42" t="s">
        <v>1993</v>
      </c>
      <c r="T647" s="42" t="s">
        <v>359</v>
      </c>
      <c r="U647" s="42" t="s">
        <v>109</v>
      </c>
      <c r="V647" s="46" t="str">
        <f t="shared" si="89"/>
        <v>17</v>
      </c>
      <c r="W647" s="46" t="str">
        <f t="shared" si="1"/>
        <v>5</v>
      </c>
      <c r="X647" s="46" t="str">
        <f t="shared" si="2"/>
        <v>569239076175</v>
      </c>
      <c r="Y647" s="48">
        <f t="shared" si="3"/>
        <v>12022640</v>
      </c>
      <c r="Z647" s="46"/>
      <c r="AA647" s="46"/>
      <c r="AB647" s="40"/>
    </row>
    <row r="648" spans="1:28" ht="12.75" customHeight="1">
      <c r="A648" s="41">
        <v>640</v>
      </c>
      <c r="B648" s="42" t="s">
        <v>82</v>
      </c>
      <c r="C648" s="42" t="s">
        <v>98</v>
      </c>
      <c r="D648" s="42" t="s">
        <v>111</v>
      </c>
      <c r="E648" s="42" t="s">
        <v>3467</v>
      </c>
      <c r="F648" s="42" t="s">
        <v>3468</v>
      </c>
      <c r="G648" s="42" t="s">
        <v>82</v>
      </c>
      <c r="H648" s="42" t="s">
        <v>98</v>
      </c>
      <c r="I648" s="42" t="s">
        <v>111</v>
      </c>
      <c r="J648" s="42" t="s">
        <v>3467</v>
      </c>
      <c r="K648" s="42" t="s">
        <v>3468</v>
      </c>
      <c r="L648" s="42" t="s">
        <v>102</v>
      </c>
      <c r="M648" s="42" t="s">
        <v>3469</v>
      </c>
      <c r="N648" s="42" t="s">
        <v>3470</v>
      </c>
      <c r="O648" s="42" t="s">
        <v>3471</v>
      </c>
      <c r="P648" s="42" t="s">
        <v>3472</v>
      </c>
      <c r="Q648" s="43">
        <v>1000000</v>
      </c>
      <c r="R648" s="42" t="s">
        <v>1116</v>
      </c>
      <c r="S648" s="42" t="s">
        <v>921</v>
      </c>
      <c r="T648" s="42" t="s">
        <v>394</v>
      </c>
      <c r="U648" s="42" t="s">
        <v>109</v>
      </c>
      <c r="V648" s="46" t="str">
        <f t="shared" ref="V648:V664" si="90">RIGHT(LEFT(R648,2),1)</f>
        <v>1</v>
      </c>
      <c r="W648" s="46" t="str">
        <f t="shared" si="1"/>
        <v>5</v>
      </c>
      <c r="X648" s="46" t="str">
        <f t="shared" si="2"/>
        <v>56811289715</v>
      </c>
      <c r="Y648" s="48">
        <f t="shared" si="3"/>
        <v>1000000</v>
      </c>
      <c r="Z648" s="46"/>
      <c r="AA648" s="46"/>
      <c r="AB648" s="40"/>
    </row>
    <row r="649" spans="1:28" ht="12.75" customHeight="1">
      <c r="A649" s="41">
        <v>641</v>
      </c>
      <c r="B649" s="42" t="s">
        <v>82</v>
      </c>
      <c r="C649" s="42" t="s">
        <v>98</v>
      </c>
      <c r="D649" s="42" t="s">
        <v>111</v>
      </c>
      <c r="E649" s="42" t="s">
        <v>3467</v>
      </c>
      <c r="F649" s="42" t="s">
        <v>3468</v>
      </c>
      <c r="G649" s="42" t="s">
        <v>82</v>
      </c>
      <c r="H649" s="42" t="s">
        <v>98</v>
      </c>
      <c r="I649" s="42" t="s">
        <v>111</v>
      </c>
      <c r="J649" s="42" t="s">
        <v>3467</v>
      </c>
      <c r="K649" s="42" t="s">
        <v>3468</v>
      </c>
      <c r="L649" s="42" t="s">
        <v>102</v>
      </c>
      <c r="M649" s="42" t="s">
        <v>3473</v>
      </c>
      <c r="N649" s="42" t="s">
        <v>3474</v>
      </c>
      <c r="O649" s="42" t="s">
        <v>3475</v>
      </c>
      <c r="P649" s="42" t="s">
        <v>3476</v>
      </c>
      <c r="Q649" s="43">
        <v>3063864</v>
      </c>
      <c r="R649" s="42" t="s">
        <v>1116</v>
      </c>
      <c r="S649" s="42" t="s">
        <v>1117</v>
      </c>
      <c r="T649" s="42" t="s">
        <v>763</v>
      </c>
      <c r="U649" s="42" t="s">
        <v>109</v>
      </c>
      <c r="V649" s="46" t="str">
        <f t="shared" si="90"/>
        <v>1</v>
      </c>
      <c r="W649" s="46" t="str">
        <f t="shared" si="1"/>
        <v>5</v>
      </c>
      <c r="X649" s="46" t="str">
        <f t="shared" si="2"/>
        <v>56816334915</v>
      </c>
      <c r="Y649" s="48">
        <f t="shared" si="3"/>
        <v>3063864</v>
      </c>
      <c r="Z649" s="46" t="str">
        <f>N649</f>
        <v>AC/018P-0350604</v>
      </c>
      <c r="AA649" s="50" t="str">
        <f>VLOOKUP(X649,TDTP!$AH$5:$AN$1422,7,0)</f>
        <v>0982441808</v>
      </c>
      <c r="AB649" s="40" t="str">
        <f>CONCATENATE("BVNT da nhan duoc ",Y649,"d tien phi bao hiem cua QK. Cam on QK da tin tuong va dong hanh cung BVNT trong suot thoi gian qua.")</f>
        <v>BVNT da nhan duoc 3063864d tien phi bao hiem cua QK. Cam on QK da tin tuong va dong hanh cung BVNT trong suot thoi gian qua.</v>
      </c>
    </row>
    <row r="650" spans="1:28" ht="12.75" customHeight="1">
      <c r="A650" s="41">
        <v>642</v>
      </c>
      <c r="B650" s="42" t="s">
        <v>82</v>
      </c>
      <c r="C650" s="42" t="s">
        <v>98</v>
      </c>
      <c r="D650" s="42" t="s">
        <v>111</v>
      </c>
      <c r="E650" s="42" t="s">
        <v>3467</v>
      </c>
      <c r="F650" s="42" t="s">
        <v>3468</v>
      </c>
      <c r="G650" s="42" t="s">
        <v>82</v>
      </c>
      <c r="H650" s="42" t="s">
        <v>98</v>
      </c>
      <c r="I650" s="42" t="s">
        <v>111</v>
      </c>
      <c r="J650" s="42" t="s">
        <v>3467</v>
      </c>
      <c r="K650" s="42" t="s">
        <v>3468</v>
      </c>
      <c r="L650" s="42" t="s">
        <v>102</v>
      </c>
      <c r="M650" s="42" t="s">
        <v>3478</v>
      </c>
      <c r="N650" s="42" t="s">
        <v>3479</v>
      </c>
      <c r="O650" s="42" t="s">
        <v>3480</v>
      </c>
      <c r="P650" s="42" t="s">
        <v>3481</v>
      </c>
      <c r="Q650" s="43">
        <v>4000000</v>
      </c>
      <c r="R650" s="42" t="s">
        <v>1116</v>
      </c>
      <c r="S650" s="42" t="s">
        <v>3482</v>
      </c>
      <c r="T650" s="42" t="s">
        <v>359</v>
      </c>
      <c r="U650" s="42" t="s">
        <v>109</v>
      </c>
      <c r="V650" s="46" t="str">
        <f t="shared" si="90"/>
        <v>1</v>
      </c>
      <c r="W650" s="46" t="str">
        <f t="shared" si="1"/>
        <v>5</v>
      </c>
      <c r="X650" s="46" t="str">
        <f t="shared" si="2"/>
        <v>56816349315</v>
      </c>
      <c r="Y650" s="48">
        <f t="shared" si="3"/>
        <v>4000000</v>
      </c>
      <c r="Z650" s="46"/>
      <c r="AA650" s="46"/>
      <c r="AB650" s="40"/>
    </row>
    <row r="651" spans="1:28" ht="12.75" customHeight="1">
      <c r="A651" s="41">
        <v>643</v>
      </c>
      <c r="B651" s="42" t="s">
        <v>82</v>
      </c>
      <c r="C651" s="42" t="s">
        <v>98</v>
      </c>
      <c r="D651" s="42" t="s">
        <v>111</v>
      </c>
      <c r="E651" s="42" t="s">
        <v>3467</v>
      </c>
      <c r="F651" s="42" t="s">
        <v>3468</v>
      </c>
      <c r="G651" s="42" t="s">
        <v>82</v>
      </c>
      <c r="H651" s="42" t="s">
        <v>98</v>
      </c>
      <c r="I651" s="42" t="s">
        <v>111</v>
      </c>
      <c r="J651" s="42" t="s">
        <v>3467</v>
      </c>
      <c r="K651" s="42" t="s">
        <v>3468</v>
      </c>
      <c r="L651" s="42" t="s">
        <v>102</v>
      </c>
      <c r="M651" s="42" t="s">
        <v>3483</v>
      </c>
      <c r="N651" s="42" t="s">
        <v>3484</v>
      </c>
      <c r="O651" s="42" t="s">
        <v>3485</v>
      </c>
      <c r="P651" s="42" t="s">
        <v>3486</v>
      </c>
      <c r="Q651" s="43">
        <v>1022498</v>
      </c>
      <c r="R651" s="42" t="s">
        <v>1116</v>
      </c>
      <c r="S651" s="42" t="s">
        <v>1117</v>
      </c>
      <c r="T651" s="42" t="s">
        <v>245</v>
      </c>
      <c r="U651" s="42" t="s">
        <v>109</v>
      </c>
      <c r="V651" s="46" t="str">
        <f t="shared" si="90"/>
        <v>1</v>
      </c>
      <c r="W651" s="46" t="str">
        <f t="shared" si="1"/>
        <v>5</v>
      </c>
      <c r="X651" s="46" t="str">
        <f t="shared" si="2"/>
        <v>56827097315</v>
      </c>
      <c r="Y651" s="48">
        <f t="shared" si="3"/>
        <v>1022498</v>
      </c>
      <c r="Z651" s="46"/>
      <c r="AA651" s="46"/>
      <c r="AB651" s="40"/>
    </row>
    <row r="652" spans="1:28" ht="12.75" customHeight="1">
      <c r="A652" s="41">
        <v>644</v>
      </c>
      <c r="B652" s="42" t="s">
        <v>82</v>
      </c>
      <c r="C652" s="42" t="s">
        <v>98</v>
      </c>
      <c r="D652" s="42" t="s">
        <v>111</v>
      </c>
      <c r="E652" s="42" t="s">
        <v>3467</v>
      </c>
      <c r="F652" s="42" t="s">
        <v>3468</v>
      </c>
      <c r="G652" s="42" t="s">
        <v>82</v>
      </c>
      <c r="H652" s="42" t="s">
        <v>98</v>
      </c>
      <c r="I652" s="42" t="s">
        <v>111</v>
      </c>
      <c r="J652" s="42" t="s">
        <v>3467</v>
      </c>
      <c r="K652" s="42" t="s">
        <v>3468</v>
      </c>
      <c r="L652" s="42" t="s">
        <v>102</v>
      </c>
      <c r="M652" s="42" t="s">
        <v>3487</v>
      </c>
      <c r="N652" s="42" t="s">
        <v>3488</v>
      </c>
      <c r="O652" s="42" t="s">
        <v>3489</v>
      </c>
      <c r="P652" s="42" t="s">
        <v>3490</v>
      </c>
      <c r="Q652" s="43">
        <v>524917</v>
      </c>
      <c r="R652" s="42" t="s">
        <v>1116</v>
      </c>
      <c r="S652" s="42" t="s">
        <v>921</v>
      </c>
      <c r="T652" s="42" t="s">
        <v>394</v>
      </c>
      <c r="U652" s="42" t="s">
        <v>109</v>
      </c>
      <c r="V652" s="46" t="str">
        <f t="shared" si="90"/>
        <v>1</v>
      </c>
      <c r="W652" s="46" t="str">
        <f t="shared" si="1"/>
        <v>5</v>
      </c>
      <c r="X652" s="46" t="str">
        <f t="shared" si="2"/>
        <v>56886050915</v>
      </c>
      <c r="Y652" s="48">
        <f t="shared" si="3"/>
        <v>524917</v>
      </c>
      <c r="Z652" s="46"/>
      <c r="AA652" s="46"/>
      <c r="AB652" s="40"/>
    </row>
    <row r="653" spans="1:28" ht="12.75" customHeight="1">
      <c r="A653" s="41">
        <v>645</v>
      </c>
      <c r="B653" s="42" t="s">
        <v>82</v>
      </c>
      <c r="C653" s="42" t="s">
        <v>98</v>
      </c>
      <c r="D653" s="42" t="s">
        <v>111</v>
      </c>
      <c r="E653" s="42" t="s">
        <v>3467</v>
      </c>
      <c r="F653" s="42" t="s">
        <v>3468</v>
      </c>
      <c r="G653" s="42" t="s">
        <v>82</v>
      </c>
      <c r="H653" s="42" t="s">
        <v>98</v>
      </c>
      <c r="I653" s="42" t="s">
        <v>111</v>
      </c>
      <c r="J653" s="42" t="s">
        <v>3467</v>
      </c>
      <c r="K653" s="42" t="s">
        <v>3468</v>
      </c>
      <c r="L653" s="42" t="s">
        <v>102</v>
      </c>
      <c r="M653" s="42" t="s">
        <v>3491</v>
      </c>
      <c r="N653" s="42" t="s">
        <v>3492</v>
      </c>
      <c r="O653" s="42" t="s">
        <v>3493</v>
      </c>
      <c r="P653" s="42" t="s">
        <v>3494</v>
      </c>
      <c r="Q653" s="43">
        <v>2000000</v>
      </c>
      <c r="R653" s="42" t="s">
        <v>208</v>
      </c>
      <c r="S653" s="42" t="s">
        <v>2754</v>
      </c>
      <c r="T653" s="42" t="s">
        <v>359</v>
      </c>
      <c r="U653" s="42" t="s">
        <v>109</v>
      </c>
      <c r="V653" s="46" t="str">
        <f t="shared" si="90"/>
        <v>3</v>
      </c>
      <c r="W653" s="46" t="str">
        <f t="shared" si="1"/>
        <v>5</v>
      </c>
      <c r="X653" s="46" t="str">
        <f t="shared" si="2"/>
        <v>56816334035</v>
      </c>
      <c r="Y653" s="48">
        <f t="shared" si="3"/>
        <v>2000000</v>
      </c>
      <c r="Z653" s="46"/>
      <c r="AA653" s="46"/>
      <c r="AB653" s="40"/>
    </row>
    <row r="654" spans="1:28" ht="12.75" customHeight="1">
      <c r="A654" s="41">
        <v>646</v>
      </c>
      <c r="B654" s="42" t="s">
        <v>82</v>
      </c>
      <c r="C654" s="42" t="s">
        <v>98</v>
      </c>
      <c r="D654" s="42" t="s">
        <v>111</v>
      </c>
      <c r="E654" s="42" t="s">
        <v>3467</v>
      </c>
      <c r="F654" s="42" t="s">
        <v>3468</v>
      </c>
      <c r="G654" s="42" t="s">
        <v>82</v>
      </c>
      <c r="H654" s="42" t="s">
        <v>98</v>
      </c>
      <c r="I654" s="42" t="s">
        <v>111</v>
      </c>
      <c r="J654" s="42" t="s">
        <v>3467</v>
      </c>
      <c r="K654" s="42" t="s">
        <v>3468</v>
      </c>
      <c r="L654" s="42" t="s">
        <v>102</v>
      </c>
      <c r="M654" s="42" t="s">
        <v>3495</v>
      </c>
      <c r="N654" s="42" t="s">
        <v>3496</v>
      </c>
      <c r="O654" s="42" t="s">
        <v>3497</v>
      </c>
      <c r="P654" s="42" t="s">
        <v>3498</v>
      </c>
      <c r="Q654" s="43">
        <v>5253100</v>
      </c>
      <c r="R654" s="42" t="s">
        <v>593</v>
      </c>
      <c r="S654" s="42" t="s">
        <v>2493</v>
      </c>
      <c r="T654" s="42" t="s">
        <v>135</v>
      </c>
      <c r="U654" s="42" t="s">
        <v>109</v>
      </c>
      <c r="V654" s="46" t="str">
        <f t="shared" si="90"/>
        <v>4</v>
      </c>
      <c r="W654" s="46" t="str">
        <f t="shared" si="1"/>
        <v>5</v>
      </c>
      <c r="X654" s="46" t="str">
        <f t="shared" si="2"/>
        <v>0570180001350845</v>
      </c>
      <c r="Y654" s="48">
        <f t="shared" si="3"/>
        <v>5253100</v>
      </c>
      <c r="Z654" s="46"/>
      <c r="AA654" s="46"/>
      <c r="AB654" s="40"/>
    </row>
    <row r="655" spans="1:28" ht="12.75" customHeight="1">
      <c r="A655" s="41">
        <v>647</v>
      </c>
      <c r="B655" s="42" t="s">
        <v>82</v>
      </c>
      <c r="C655" s="42" t="s">
        <v>98</v>
      </c>
      <c r="D655" s="42" t="s">
        <v>111</v>
      </c>
      <c r="E655" s="42" t="s">
        <v>3467</v>
      </c>
      <c r="F655" s="42" t="s">
        <v>3468</v>
      </c>
      <c r="G655" s="42" t="s">
        <v>82</v>
      </c>
      <c r="H655" s="42" t="s">
        <v>98</v>
      </c>
      <c r="I655" s="42" t="s">
        <v>111</v>
      </c>
      <c r="J655" s="42" t="s">
        <v>3467</v>
      </c>
      <c r="K655" s="42" t="s">
        <v>3468</v>
      </c>
      <c r="L655" s="42" t="s">
        <v>102</v>
      </c>
      <c r="M655" s="42" t="s">
        <v>3503</v>
      </c>
      <c r="N655" s="42" t="s">
        <v>3504</v>
      </c>
      <c r="O655" s="42" t="s">
        <v>3505</v>
      </c>
      <c r="P655" s="42" t="s">
        <v>3506</v>
      </c>
      <c r="Q655" s="43">
        <v>213800</v>
      </c>
      <c r="R655" s="42" t="s">
        <v>381</v>
      </c>
      <c r="S655" s="42" t="s">
        <v>1025</v>
      </c>
      <c r="T655" s="42" t="s">
        <v>394</v>
      </c>
      <c r="U655" s="42" t="s">
        <v>109</v>
      </c>
      <c r="V655" s="46" t="str">
        <f t="shared" si="90"/>
        <v>5</v>
      </c>
      <c r="W655" s="46" t="str">
        <f t="shared" si="1"/>
        <v>5</v>
      </c>
      <c r="X655" s="46" t="str">
        <f t="shared" si="2"/>
        <v>0390180000225655</v>
      </c>
      <c r="Y655" s="48">
        <f t="shared" si="3"/>
        <v>213800</v>
      </c>
      <c r="Z655" s="46"/>
      <c r="AA655" s="46"/>
      <c r="AB655" s="40"/>
    </row>
    <row r="656" spans="1:28" ht="12.75" customHeight="1">
      <c r="A656" s="41">
        <v>648</v>
      </c>
      <c r="B656" s="42" t="s">
        <v>82</v>
      </c>
      <c r="C656" s="42" t="s">
        <v>98</v>
      </c>
      <c r="D656" s="42" t="s">
        <v>111</v>
      </c>
      <c r="E656" s="42" t="s">
        <v>3467</v>
      </c>
      <c r="F656" s="42" t="s">
        <v>3468</v>
      </c>
      <c r="G656" s="42" t="s">
        <v>82</v>
      </c>
      <c r="H656" s="42" t="s">
        <v>98</v>
      </c>
      <c r="I656" s="42" t="s">
        <v>111</v>
      </c>
      <c r="J656" s="42" t="s">
        <v>3467</v>
      </c>
      <c r="K656" s="42" t="s">
        <v>3468</v>
      </c>
      <c r="L656" s="42" t="s">
        <v>102</v>
      </c>
      <c r="M656" s="42" t="s">
        <v>3507</v>
      </c>
      <c r="N656" s="42" t="s">
        <v>3508</v>
      </c>
      <c r="O656" s="42" t="s">
        <v>3509</v>
      </c>
      <c r="P656" s="42" t="s">
        <v>3510</v>
      </c>
      <c r="Q656" s="43">
        <v>207200</v>
      </c>
      <c r="R656" s="42" t="s">
        <v>381</v>
      </c>
      <c r="S656" s="42" t="s">
        <v>1025</v>
      </c>
      <c r="T656" s="42" t="s">
        <v>394</v>
      </c>
      <c r="U656" s="42" t="s">
        <v>109</v>
      </c>
      <c r="V656" s="46" t="str">
        <f t="shared" si="90"/>
        <v>5</v>
      </c>
      <c r="W656" s="46" t="str">
        <f t="shared" si="1"/>
        <v>5</v>
      </c>
      <c r="X656" s="46" t="str">
        <f t="shared" si="2"/>
        <v>0390180000226355</v>
      </c>
      <c r="Y656" s="48">
        <f t="shared" si="3"/>
        <v>207200</v>
      </c>
      <c r="Z656" s="46"/>
      <c r="AA656" s="46"/>
      <c r="AB656" s="40"/>
    </row>
    <row r="657" spans="1:28" ht="12.75" customHeight="1">
      <c r="A657" s="41">
        <v>649</v>
      </c>
      <c r="B657" s="42" t="s">
        <v>82</v>
      </c>
      <c r="C657" s="42" t="s">
        <v>98</v>
      </c>
      <c r="D657" s="42" t="s">
        <v>111</v>
      </c>
      <c r="E657" s="42" t="s">
        <v>3467</v>
      </c>
      <c r="F657" s="42" t="s">
        <v>3468</v>
      </c>
      <c r="G657" s="42" t="s">
        <v>82</v>
      </c>
      <c r="H657" s="42" t="s">
        <v>98</v>
      </c>
      <c r="I657" s="42" t="s">
        <v>111</v>
      </c>
      <c r="J657" s="42" t="s">
        <v>3467</v>
      </c>
      <c r="K657" s="42" t="s">
        <v>3468</v>
      </c>
      <c r="L657" s="42" t="s">
        <v>102</v>
      </c>
      <c r="M657" s="42" t="s">
        <v>3511</v>
      </c>
      <c r="N657" s="42" t="s">
        <v>3512</v>
      </c>
      <c r="O657" s="42" t="s">
        <v>3513</v>
      </c>
      <c r="P657" s="42" t="s">
        <v>3514</v>
      </c>
      <c r="Q657" s="43">
        <v>860870</v>
      </c>
      <c r="R657" s="42" t="s">
        <v>381</v>
      </c>
      <c r="S657" s="42" t="s">
        <v>1025</v>
      </c>
      <c r="T657" s="42" t="s">
        <v>135</v>
      </c>
      <c r="U657" s="42" t="s">
        <v>109</v>
      </c>
      <c r="V657" s="46" t="str">
        <f t="shared" si="90"/>
        <v>5</v>
      </c>
      <c r="W657" s="46" t="str">
        <f t="shared" si="1"/>
        <v>5</v>
      </c>
      <c r="X657" s="46" t="str">
        <f t="shared" si="2"/>
        <v>56867971355</v>
      </c>
      <c r="Y657" s="48">
        <f t="shared" si="3"/>
        <v>860870</v>
      </c>
      <c r="Z657" s="46"/>
      <c r="AA657" s="46"/>
      <c r="AB657" s="40"/>
    </row>
    <row r="658" spans="1:28" ht="12.75" customHeight="1">
      <c r="A658" s="41">
        <v>650</v>
      </c>
      <c r="B658" s="42" t="s">
        <v>82</v>
      </c>
      <c r="C658" s="42" t="s">
        <v>98</v>
      </c>
      <c r="D658" s="42" t="s">
        <v>111</v>
      </c>
      <c r="E658" s="42" t="s">
        <v>3467</v>
      </c>
      <c r="F658" s="42" t="s">
        <v>3468</v>
      </c>
      <c r="G658" s="42" t="s">
        <v>82</v>
      </c>
      <c r="H658" s="42" t="s">
        <v>98</v>
      </c>
      <c r="I658" s="42" t="s">
        <v>111</v>
      </c>
      <c r="J658" s="42" t="s">
        <v>3467</v>
      </c>
      <c r="K658" s="42" t="s">
        <v>3468</v>
      </c>
      <c r="L658" s="42" t="s">
        <v>102</v>
      </c>
      <c r="M658" s="42" t="s">
        <v>3515</v>
      </c>
      <c r="N658" s="42" t="s">
        <v>3516</v>
      </c>
      <c r="O658" s="42" t="s">
        <v>3517</v>
      </c>
      <c r="P658" s="42" t="s">
        <v>3518</v>
      </c>
      <c r="Q658" s="43">
        <v>3000000</v>
      </c>
      <c r="R658" s="42" t="s">
        <v>304</v>
      </c>
      <c r="S658" s="42" t="s">
        <v>821</v>
      </c>
      <c r="T658" s="42" t="s">
        <v>359</v>
      </c>
      <c r="U658" s="42" t="s">
        <v>109</v>
      </c>
      <c r="V658" s="46" t="str">
        <f t="shared" si="90"/>
        <v>6</v>
      </c>
      <c r="W658" s="46" t="str">
        <f t="shared" si="1"/>
        <v>5</v>
      </c>
      <c r="X658" s="46" t="str">
        <f t="shared" si="2"/>
        <v>56823215865</v>
      </c>
      <c r="Y658" s="48">
        <f t="shared" si="3"/>
        <v>3000000</v>
      </c>
      <c r="Z658" s="46"/>
      <c r="AA658" s="46"/>
      <c r="AB658" s="40"/>
    </row>
    <row r="659" spans="1:28" ht="12.75" customHeight="1">
      <c r="A659" s="41">
        <v>651</v>
      </c>
      <c r="B659" s="42" t="s">
        <v>82</v>
      </c>
      <c r="C659" s="42" t="s">
        <v>98</v>
      </c>
      <c r="D659" s="42" t="s">
        <v>111</v>
      </c>
      <c r="E659" s="42" t="s">
        <v>3467</v>
      </c>
      <c r="F659" s="42" t="s">
        <v>3468</v>
      </c>
      <c r="G659" s="42" t="s">
        <v>82</v>
      </c>
      <c r="H659" s="42" t="s">
        <v>98</v>
      </c>
      <c r="I659" s="42" t="s">
        <v>111</v>
      </c>
      <c r="J659" s="42" t="s">
        <v>3467</v>
      </c>
      <c r="K659" s="42" t="s">
        <v>3468</v>
      </c>
      <c r="L659" s="42" t="s">
        <v>102</v>
      </c>
      <c r="M659" s="42" t="s">
        <v>3519</v>
      </c>
      <c r="N659" s="42" t="s">
        <v>3520</v>
      </c>
      <c r="O659" s="42" t="s">
        <v>3521</v>
      </c>
      <c r="P659" s="42" t="s">
        <v>3522</v>
      </c>
      <c r="Q659" s="43">
        <v>3000000</v>
      </c>
      <c r="R659" s="42" t="s">
        <v>145</v>
      </c>
      <c r="S659" s="42" t="s">
        <v>2962</v>
      </c>
      <c r="T659" s="42" t="s">
        <v>359</v>
      </c>
      <c r="U659" s="42" t="s">
        <v>109</v>
      </c>
      <c r="V659" s="46" t="str">
        <f t="shared" si="90"/>
        <v>8</v>
      </c>
      <c r="W659" s="46" t="str">
        <f t="shared" si="1"/>
        <v>5</v>
      </c>
      <c r="X659" s="46" t="str">
        <f t="shared" si="2"/>
        <v>56823500385</v>
      </c>
      <c r="Y659" s="48">
        <f t="shared" si="3"/>
        <v>3000000</v>
      </c>
      <c r="Z659" s="46"/>
      <c r="AA659" s="46"/>
      <c r="AB659" s="40"/>
    </row>
    <row r="660" spans="1:28" ht="12.75" customHeight="1">
      <c r="A660" s="41">
        <v>652</v>
      </c>
      <c r="B660" s="42" t="s">
        <v>82</v>
      </c>
      <c r="C660" s="42" t="s">
        <v>98</v>
      </c>
      <c r="D660" s="42" t="s">
        <v>111</v>
      </c>
      <c r="E660" s="42" t="s">
        <v>3467</v>
      </c>
      <c r="F660" s="42" t="s">
        <v>3468</v>
      </c>
      <c r="G660" s="42" t="s">
        <v>82</v>
      </c>
      <c r="H660" s="42" t="s">
        <v>98</v>
      </c>
      <c r="I660" s="42" t="s">
        <v>111</v>
      </c>
      <c r="J660" s="42" t="s">
        <v>3467</v>
      </c>
      <c r="K660" s="42" t="s">
        <v>3468</v>
      </c>
      <c r="L660" s="42" t="s">
        <v>102</v>
      </c>
      <c r="M660" s="42" t="s">
        <v>3523</v>
      </c>
      <c r="N660" s="42" t="s">
        <v>3524</v>
      </c>
      <c r="O660" s="42" t="s">
        <v>3525</v>
      </c>
      <c r="P660" s="42" t="s">
        <v>3526</v>
      </c>
      <c r="Q660" s="43">
        <v>247600</v>
      </c>
      <c r="R660" s="42" t="s">
        <v>291</v>
      </c>
      <c r="S660" s="42" t="s">
        <v>1209</v>
      </c>
      <c r="T660" s="42" t="s">
        <v>359</v>
      </c>
      <c r="U660" s="42" t="s">
        <v>109</v>
      </c>
      <c r="V660" s="46" t="str">
        <f t="shared" si="90"/>
        <v>9</v>
      </c>
      <c r="W660" s="46" t="str">
        <f t="shared" si="1"/>
        <v>5</v>
      </c>
      <c r="X660" s="46" t="str">
        <f t="shared" si="2"/>
        <v>0380180000928995</v>
      </c>
      <c r="Y660" s="48">
        <f t="shared" si="3"/>
        <v>247600</v>
      </c>
      <c r="Z660" s="46" t="str">
        <f>N660</f>
        <v>AC/018P-0350616</v>
      </c>
      <c r="AA660" s="50" t="str">
        <f>VLOOKUP(X660,TDTP!$AH$5:$AN$1422,7,0)</f>
        <v/>
      </c>
      <c r="AB660" s="40" t="str">
        <f>CONCATENATE("BVNT da nhan duoc ",Y660,"d tien phi bao hiem cua QK. Cam on QK da tin tuong va dong hanh cung BVNT trong suot thoi gian qua.")</f>
        <v>BVNT da nhan duoc 247600d tien phi bao hiem cua QK. Cam on QK da tin tuong va dong hanh cung BVNT trong suot thoi gian qua.</v>
      </c>
    </row>
    <row r="661" spans="1:28" ht="12.75" customHeight="1">
      <c r="A661" s="41">
        <v>653</v>
      </c>
      <c r="B661" s="42" t="s">
        <v>82</v>
      </c>
      <c r="C661" s="42" t="s">
        <v>98</v>
      </c>
      <c r="D661" s="42" t="s">
        <v>111</v>
      </c>
      <c r="E661" s="42" t="s">
        <v>3467</v>
      </c>
      <c r="F661" s="42" t="s">
        <v>3468</v>
      </c>
      <c r="G661" s="42" t="s">
        <v>82</v>
      </c>
      <c r="H661" s="42" t="s">
        <v>98</v>
      </c>
      <c r="I661" s="42" t="s">
        <v>111</v>
      </c>
      <c r="J661" s="42" t="s">
        <v>3467</v>
      </c>
      <c r="K661" s="42" t="s">
        <v>3468</v>
      </c>
      <c r="L661" s="42" t="s">
        <v>102</v>
      </c>
      <c r="M661" s="42" t="s">
        <v>3527</v>
      </c>
      <c r="N661" s="42" t="s">
        <v>3528</v>
      </c>
      <c r="O661" s="42" t="s">
        <v>3529</v>
      </c>
      <c r="P661" s="42" t="s">
        <v>3530</v>
      </c>
      <c r="Q661" s="43">
        <v>257300</v>
      </c>
      <c r="R661" s="42" t="s">
        <v>291</v>
      </c>
      <c r="S661" s="42" t="s">
        <v>1209</v>
      </c>
      <c r="T661" s="42" t="s">
        <v>359</v>
      </c>
      <c r="U661" s="42" t="s">
        <v>109</v>
      </c>
      <c r="V661" s="46" t="str">
        <f t="shared" si="90"/>
        <v>9</v>
      </c>
      <c r="W661" s="46" t="str">
        <f t="shared" si="1"/>
        <v>5</v>
      </c>
      <c r="X661" s="46" t="str">
        <f t="shared" si="2"/>
        <v>0380180000929695</v>
      </c>
      <c r="Y661" s="48">
        <f t="shared" si="3"/>
        <v>257300</v>
      </c>
      <c r="Z661" s="46"/>
      <c r="AA661" s="46"/>
      <c r="AB661" s="40"/>
    </row>
    <row r="662" spans="1:28" ht="12.75" customHeight="1">
      <c r="A662" s="41">
        <v>654</v>
      </c>
      <c r="B662" s="42" t="s">
        <v>82</v>
      </c>
      <c r="C662" s="42" t="s">
        <v>98</v>
      </c>
      <c r="D662" s="42" t="s">
        <v>111</v>
      </c>
      <c r="E662" s="42" t="s">
        <v>3467</v>
      </c>
      <c r="F662" s="42" t="s">
        <v>3468</v>
      </c>
      <c r="G662" s="42" t="s">
        <v>82</v>
      </c>
      <c r="H662" s="42" t="s">
        <v>98</v>
      </c>
      <c r="I662" s="42" t="s">
        <v>111</v>
      </c>
      <c r="J662" s="42" t="s">
        <v>3467</v>
      </c>
      <c r="K662" s="42" t="s">
        <v>3468</v>
      </c>
      <c r="L662" s="42" t="s">
        <v>102</v>
      </c>
      <c r="M662" s="42" t="s">
        <v>3531</v>
      </c>
      <c r="N662" s="42" t="s">
        <v>3532</v>
      </c>
      <c r="O662" s="42" t="s">
        <v>3533</v>
      </c>
      <c r="P662" s="42" t="s">
        <v>3534</v>
      </c>
      <c r="Q662" s="43">
        <v>204800</v>
      </c>
      <c r="R662" s="42" t="s">
        <v>291</v>
      </c>
      <c r="S662" s="42" t="s">
        <v>1209</v>
      </c>
      <c r="T662" s="42" t="s">
        <v>153</v>
      </c>
      <c r="U662" s="42" t="s">
        <v>109</v>
      </c>
      <c r="V662" s="46" t="str">
        <f t="shared" si="90"/>
        <v>9</v>
      </c>
      <c r="W662" s="46" t="str">
        <f t="shared" si="1"/>
        <v>5</v>
      </c>
      <c r="X662" s="46" t="str">
        <f t="shared" si="2"/>
        <v>0390180000229495</v>
      </c>
      <c r="Y662" s="48">
        <f t="shared" si="3"/>
        <v>204800</v>
      </c>
      <c r="Z662" s="46"/>
      <c r="AA662" s="46"/>
      <c r="AB662" s="40"/>
    </row>
    <row r="663" spans="1:28" ht="12.75" customHeight="1">
      <c r="A663" s="41">
        <v>655</v>
      </c>
      <c r="B663" s="42" t="s">
        <v>82</v>
      </c>
      <c r="C663" s="42" t="s">
        <v>98</v>
      </c>
      <c r="D663" s="42" t="s">
        <v>111</v>
      </c>
      <c r="E663" s="42" t="s">
        <v>3467</v>
      </c>
      <c r="F663" s="42" t="s">
        <v>3468</v>
      </c>
      <c r="G663" s="42" t="s">
        <v>82</v>
      </c>
      <c r="H663" s="42" t="s">
        <v>98</v>
      </c>
      <c r="I663" s="42" t="s">
        <v>111</v>
      </c>
      <c r="J663" s="42" t="s">
        <v>3467</v>
      </c>
      <c r="K663" s="42" t="s">
        <v>3468</v>
      </c>
      <c r="L663" s="42" t="s">
        <v>102</v>
      </c>
      <c r="M663" s="42" t="s">
        <v>3539</v>
      </c>
      <c r="N663" s="42" t="s">
        <v>3540</v>
      </c>
      <c r="O663" s="42" t="s">
        <v>3541</v>
      </c>
      <c r="P663" s="42" t="s">
        <v>3542</v>
      </c>
      <c r="Q663" s="43">
        <v>1605745</v>
      </c>
      <c r="R663" s="42" t="s">
        <v>291</v>
      </c>
      <c r="S663" s="42" t="s">
        <v>3543</v>
      </c>
      <c r="T663" s="42" t="s">
        <v>135</v>
      </c>
      <c r="U663" s="42" t="s">
        <v>109</v>
      </c>
      <c r="V663" s="46" t="str">
        <f t="shared" si="90"/>
        <v>9</v>
      </c>
      <c r="W663" s="46" t="str">
        <f t="shared" si="1"/>
        <v>5</v>
      </c>
      <c r="X663" s="46" t="str">
        <f t="shared" si="2"/>
        <v>56813463695</v>
      </c>
      <c r="Y663" s="48">
        <f t="shared" si="3"/>
        <v>1605745</v>
      </c>
      <c r="Z663" s="46" t="str">
        <f>N663</f>
        <v>AC/018P-0350620</v>
      </c>
      <c r="AA663" s="50" t="str">
        <f>VLOOKUP(X663,TDTP!$AH$5:$AN$1422,7,0)</f>
        <v>01688991643</v>
      </c>
      <c r="AB663" s="40" t="str">
        <f>CONCATENATE("BVNT da nhan duoc ",Y663,"d tien phi bao hiem cua QK. Cam on QK da tin tuong va dong hanh cung BVNT trong suot thoi gian qua.")</f>
        <v>BVNT da nhan duoc 1605745d tien phi bao hiem cua QK. Cam on QK da tin tuong va dong hanh cung BVNT trong suot thoi gian qua.</v>
      </c>
    </row>
    <row r="664" spans="1:28" ht="12.75" customHeight="1">
      <c r="A664" s="41">
        <v>656</v>
      </c>
      <c r="B664" s="42" t="s">
        <v>82</v>
      </c>
      <c r="C664" s="42" t="s">
        <v>98</v>
      </c>
      <c r="D664" s="42" t="s">
        <v>111</v>
      </c>
      <c r="E664" s="42" t="s">
        <v>3467</v>
      </c>
      <c r="F664" s="42" t="s">
        <v>3468</v>
      </c>
      <c r="G664" s="42" t="s">
        <v>82</v>
      </c>
      <c r="H664" s="42" t="s">
        <v>98</v>
      </c>
      <c r="I664" s="42" t="s">
        <v>111</v>
      </c>
      <c r="J664" s="42" t="s">
        <v>3467</v>
      </c>
      <c r="K664" s="42" t="s">
        <v>3468</v>
      </c>
      <c r="L664" s="42" t="s">
        <v>102</v>
      </c>
      <c r="M664" s="42" t="s">
        <v>3546</v>
      </c>
      <c r="N664" s="42" t="s">
        <v>3547</v>
      </c>
      <c r="O664" s="42" t="s">
        <v>3548</v>
      </c>
      <c r="P664" s="42" t="s">
        <v>3549</v>
      </c>
      <c r="Q664" s="43">
        <v>7137935</v>
      </c>
      <c r="R664" s="42" t="s">
        <v>291</v>
      </c>
      <c r="S664" s="42" t="s">
        <v>847</v>
      </c>
      <c r="T664" s="42" t="s">
        <v>245</v>
      </c>
      <c r="U664" s="42" t="s">
        <v>109</v>
      </c>
      <c r="V664" s="46" t="str">
        <f t="shared" si="90"/>
        <v>9</v>
      </c>
      <c r="W664" s="46" t="str">
        <f t="shared" si="1"/>
        <v>5</v>
      </c>
      <c r="X664" s="46" t="str">
        <f t="shared" si="2"/>
        <v>56823493595</v>
      </c>
      <c r="Y664" s="48">
        <f t="shared" si="3"/>
        <v>7137935</v>
      </c>
      <c r="Z664" s="46"/>
      <c r="AA664" s="46"/>
      <c r="AB664" s="40"/>
    </row>
    <row r="665" spans="1:28" ht="12.75" customHeight="1">
      <c r="A665" s="41">
        <v>657</v>
      </c>
      <c r="B665" s="42" t="s">
        <v>82</v>
      </c>
      <c r="C665" s="42" t="s">
        <v>98</v>
      </c>
      <c r="D665" s="42" t="s">
        <v>111</v>
      </c>
      <c r="E665" s="42" t="s">
        <v>3467</v>
      </c>
      <c r="F665" s="42" t="s">
        <v>3468</v>
      </c>
      <c r="G665" s="42" t="s">
        <v>82</v>
      </c>
      <c r="H665" s="42" t="s">
        <v>98</v>
      </c>
      <c r="I665" s="42" t="s">
        <v>111</v>
      </c>
      <c r="J665" s="42" t="s">
        <v>3467</v>
      </c>
      <c r="K665" s="42" t="s">
        <v>3468</v>
      </c>
      <c r="L665" s="42" t="s">
        <v>102</v>
      </c>
      <c r="M665" s="42" t="s">
        <v>3550</v>
      </c>
      <c r="N665" s="42" t="s">
        <v>3551</v>
      </c>
      <c r="O665" s="42" t="s">
        <v>3552</v>
      </c>
      <c r="P665" s="42" t="s">
        <v>3553</v>
      </c>
      <c r="Q665" s="43">
        <v>43000</v>
      </c>
      <c r="R665" s="42" t="s">
        <v>1222</v>
      </c>
      <c r="S665" s="42" t="s">
        <v>1223</v>
      </c>
      <c r="T665" s="42" t="s">
        <v>394</v>
      </c>
      <c r="U665" s="42" t="s">
        <v>109</v>
      </c>
      <c r="V665" s="46" t="str">
        <f t="shared" ref="V665:V714" si="91">RIGHT(LEFT(R665,2),2)</f>
        <v>10</v>
      </c>
      <c r="W665" s="46" t="str">
        <f t="shared" si="1"/>
        <v>5</v>
      </c>
      <c r="X665" s="46" t="str">
        <f t="shared" si="2"/>
        <v>02301800129846105</v>
      </c>
      <c r="Y665" s="48">
        <f t="shared" si="3"/>
        <v>43000</v>
      </c>
      <c r="Z665" s="46"/>
      <c r="AA665" s="46"/>
      <c r="AB665" s="40"/>
    </row>
    <row r="666" spans="1:28" ht="12.75" customHeight="1">
      <c r="A666" s="41">
        <v>658</v>
      </c>
      <c r="B666" s="42" t="s">
        <v>82</v>
      </c>
      <c r="C666" s="42" t="s">
        <v>98</v>
      </c>
      <c r="D666" s="42" t="s">
        <v>111</v>
      </c>
      <c r="E666" s="42" t="s">
        <v>3467</v>
      </c>
      <c r="F666" s="42" t="s">
        <v>3468</v>
      </c>
      <c r="G666" s="42" t="s">
        <v>82</v>
      </c>
      <c r="H666" s="42" t="s">
        <v>98</v>
      </c>
      <c r="I666" s="42" t="s">
        <v>111</v>
      </c>
      <c r="J666" s="42" t="s">
        <v>3467</v>
      </c>
      <c r="K666" s="42" t="s">
        <v>3468</v>
      </c>
      <c r="L666" s="42" t="s">
        <v>102</v>
      </c>
      <c r="M666" s="42" t="s">
        <v>3554</v>
      </c>
      <c r="N666" s="42" t="s">
        <v>3555</v>
      </c>
      <c r="O666" s="42" t="s">
        <v>3556</v>
      </c>
      <c r="P666" s="42" t="s">
        <v>3557</v>
      </c>
      <c r="Q666" s="43">
        <v>43100</v>
      </c>
      <c r="R666" s="42" t="s">
        <v>1222</v>
      </c>
      <c r="S666" s="42" t="s">
        <v>1223</v>
      </c>
      <c r="T666" s="42" t="s">
        <v>394</v>
      </c>
      <c r="U666" s="42" t="s">
        <v>109</v>
      </c>
      <c r="V666" s="46" t="str">
        <f t="shared" si="91"/>
        <v>10</v>
      </c>
      <c r="W666" s="46" t="str">
        <f t="shared" si="1"/>
        <v>5</v>
      </c>
      <c r="X666" s="46" t="str">
        <f t="shared" si="2"/>
        <v>02301800129853105</v>
      </c>
      <c r="Y666" s="48">
        <f t="shared" si="3"/>
        <v>43100</v>
      </c>
      <c r="Z666" s="46"/>
      <c r="AA666" s="46"/>
      <c r="AB666" s="40"/>
    </row>
    <row r="667" spans="1:28" ht="12.75" customHeight="1">
      <c r="A667" s="41">
        <v>659</v>
      </c>
      <c r="B667" s="42" t="s">
        <v>82</v>
      </c>
      <c r="C667" s="42" t="s">
        <v>98</v>
      </c>
      <c r="D667" s="42" t="s">
        <v>111</v>
      </c>
      <c r="E667" s="42" t="s">
        <v>3467</v>
      </c>
      <c r="F667" s="42" t="s">
        <v>3468</v>
      </c>
      <c r="G667" s="42" t="s">
        <v>82</v>
      </c>
      <c r="H667" s="42" t="s">
        <v>98</v>
      </c>
      <c r="I667" s="42" t="s">
        <v>111</v>
      </c>
      <c r="J667" s="42" t="s">
        <v>3467</v>
      </c>
      <c r="K667" s="42" t="s">
        <v>3468</v>
      </c>
      <c r="L667" s="42" t="s">
        <v>102</v>
      </c>
      <c r="M667" s="42" t="s">
        <v>3558</v>
      </c>
      <c r="N667" s="42" t="s">
        <v>3559</v>
      </c>
      <c r="O667" s="42" t="s">
        <v>3560</v>
      </c>
      <c r="P667" s="42" t="s">
        <v>3561</v>
      </c>
      <c r="Q667" s="43">
        <v>3600000</v>
      </c>
      <c r="R667" s="42" t="s">
        <v>1222</v>
      </c>
      <c r="S667" s="42" t="s">
        <v>1227</v>
      </c>
      <c r="T667" s="42" t="s">
        <v>245</v>
      </c>
      <c r="U667" s="42" t="s">
        <v>109</v>
      </c>
      <c r="V667" s="46" t="str">
        <f t="shared" si="91"/>
        <v>10</v>
      </c>
      <c r="W667" s="46" t="str">
        <f t="shared" si="1"/>
        <v>5</v>
      </c>
      <c r="X667" s="46" t="str">
        <f t="shared" si="2"/>
        <v>568167153105</v>
      </c>
      <c r="Y667" s="48">
        <f t="shared" si="3"/>
        <v>3600000</v>
      </c>
      <c r="Z667" s="46" t="str">
        <f>N667</f>
        <v>AC/018P-0350624</v>
      </c>
      <c r="AA667" s="50" t="str">
        <f>VLOOKUP(X667,TDTP!$AH$5:$AN$1422,7,0)</f>
        <v>0915253270</v>
      </c>
      <c r="AB667" s="40" t="str">
        <f>CONCATENATE("BVNT da nhan duoc ",Y667,"d tien phi bao hiem cua QK. Cam on QK da tin tuong va dong hanh cung BVNT trong suot thoi gian qua.")</f>
        <v>BVNT da nhan duoc 3600000d tien phi bao hiem cua QK. Cam on QK da tin tuong va dong hanh cung BVNT trong suot thoi gian qua.</v>
      </c>
    </row>
    <row r="668" spans="1:28" ht="12.75" customHeight="1">
      <c r="A668" s="41">
        <v>660</v>
      </c>
      <c r="B668" s="42" t="s">
        <v>82</v>
      </c>
      <c r="C668" s="42" t="s">
        <v>98</v>
      </c>
      <c r="D668" s="42" t="s">
        <v>111</v>
      </c>
      <c r="E668" s="42" t="s">
        <v>3467</v>
      </c>
      <c r="F668" s="42" t="s">
        <v>3468</v>
      </c>
      <c r="G668" s="42" t="s">
        <v>82</v>
      </c>
      <c r="H668" s="42" t="s">
        <v>98</v>
      </c>
      <c r="I668" s="42" t="s">
        <v>111</v>
      </c>
      <c r="J668" s="42" t="s">
        <v>3467</v>
      </c>
      <c r="K668" s="42" t="s">
        <v>3468</v>
      </c>
      <c r="L668" s="42" t="s">
        <v>102</v>
      </c>
      <c r="M668" s="42" t="s">
        <v>3563</v>
      </c>
      <c r="N668" s="42" t="s">
        <v>3564</v>
      </c>
      <c r="O668" s="42" t="s">
        <v>3565</v>
      </c>
      <c r="P668" s="42" t="s">
        <v>3566</v>
      </c>
      <c r="Q668" s="43">
        <v>7353255</v>
      </c>
      <c r="R668" s="42" t="s">
        <v>1222</v>
      </c>
      <c r="S668" s="42" t="s">
        <v>2460</v>
      </c>
      <c r="T668" s="42" t="s">
        <v>245</v>
      </c>
      <c r="U668" s="42" t="s">
        <v>109</v>
      </c>
      <c r="V668" s="46" t="str">
        <f t="shared" si="91"/>
        <v>10</v>
      </c>
      <c r="W668" s="46" t="str">
        <f t="shared" si="1"/>
        <v>5</v>
      </c>
      <c r="X668" s="46" t="str">
        <f t="shared" si="2"/>
        <v>568781904105</v>
      </c>
      <c r="Y668" s="48">
        <f t="shared" si="3"/>
        <v>7353255</v>
      </c>
      <c r="Z668" s="46"/>
      <c r="AA668" s="46"/>
      <c r="AB668" s="40"/>
    </row>
    <row r="669" spans="1:28" ht="12.75" customHeight="1">
      <c r="A669" s="41">
        <v>661</v>
      </c>
      <c r="B669" s="42" t="s">
        <v>82</v>
      </c>
      <c r="C669" s="42" t="s">
        <v>98</v>
      </c>
      <c r="D669" s="42" t="s">
        <v>111</v>
      </c>
      <c r="E669" s="42" t="s">
        <v>3467</v>
      </c>
      <c r="F669" s="42" t="s">
        <v>3468</v>
      </c>
      <c r="G669" s="42" t="s">
        <v>82</v>
      </c>
      <c r="H669" s="42" t="s">
        <v>98</v>
      </c>
      <c r="I669" s="42" t="s">
        <v>111</v>
      </c>
      <c r="J669" s="42" t="s">
        <v>3467</v>
      </c>
      <c r="K669" s="42" t="s">
        <v>3468</v>
      </c>
      <c r="L669" s="42" t="s">
        <v>102</v>
      </c>
      <c r="M669" s="42" t="s">
        <v>3567</v>
      </c>
      <c r="N669" s="42" t="s">
        <v>3568</v>
      </c>
      <c r="O669" s="42" t="s">
        <v>3569</v>
      </c>
      <c r="P669" s="42" t="s">
        <v>3570</v>
      </c>
      <c r="Q669" s="43">
        <v>3906200</v>
      </c>
      <c r="R669" s="42" t="s">
        <v>391</v>
      </c>
      <c r="S669" s="42" t="s">
        <v>1277</v>
      </c>
      <c r="T669" s="42" t="s">
        <v>574</v>
      </c>
      <c r="U669" s="42" t="s">
        <v>109</v>
      </c>
      <c r="V669" s="46" t="str">
        <f t="shared" si="91"/>
        <v>11</v>
      </c>
      <c r="W669" s="46" t="str">
        <f t="shared" si="1"/>
        <v>5</v>
      </c>
      <c r="X669" s="46" t="str">
        <f t="shared" si="2"/>
        <v>05701800013638115</v>
      </c>
      <c r="Y669" s="48">
        <f t="shared" si="3"/>
        <v>3906200</v>
      </c>
      <c r="Z669" s="46"/>
      <c r="AA669" s="46"/>
      <c r="AB669" s="40"/>
    </row>
    <row r="670" spans="1:28" ht="12.75" customHeight="1">
      <c r="A670" s="41">
        <v>662</v>
      </c>
      <c r="B670" s="42" t="s">
        <v>82</v>
      </c>
      <c r="C670" s="42" t="s">
        <v>98</v>
      </c>
      <c r="D670" s="42" t="s">
        <v>111</v>
      </c>
      <c r="E670" s="42" t="s">
        <v>3467</v>
      </c>
      <c r="F670" s="42" t="s">
        <v>3468</v>
      </c>
      <c r="G670" s="42" t="s">
        <v>82</v>
      </c>
      <c r="H670" s="42" t="s">
        <v>98</v>
      </c>
      <c r="I670" s="42" t="s">
        <v>111</v>
      </c>
      <c r="J670" s="42" t="s">
        <v>3467</v>
      </c>
      <c r="K670" s="42" t="s">
        <v>3468</v>
      </c>
      <c r="L670" s="42" t="s">
        <v>102</v>
      </c>
      <c r="M670" s="42" t="s">
        <v>3571</v>
      </c>
      <c r="N670" s="42" t="s">
        <v>3572</v>
      </c>
      <c r="O670" s="42" t="s">
        <v>3574</v>
      </c>
      <c r="P670" s="42" t="s">
        <v>2876</v>
      </c>
      <c r="Q670" s="43">
        <v>259400</v>
      </c>
      <c r="R670" s="42" t="s">
        <v>801</v>
      </c>
      <c r="S670" s="42" t="s">
        <v>1290</v>
      </c>
      <c r="T670" s="42" t="s">
        <v>394</v>
      </c>
      <c r="U670" s="42" t="s">
        <v>109</v>
      </c>
      <c r="V670" s="46" t="str">
        <f t="shared" si="91"/>
        <v>12</v>
      </c>
      <c r="W670" s="46" t="str">
        <f t="shared" si="1"/>
        <v>5</v>
      </c>
      <c r="X670" s="46" t="str">
        <f t="shared" si="2"/>
        <v>02301800107318125</v>
      </c>
      <c r="Y670" s="48">
        <f t="shared" si="3"/>
        <v>259400</v>
      </c>
      <c r="Z670" s="46"/>
      <c r="AA670" s="46"/>
      <c r="AB670" s="40"/>
    </row>
    <row r="671" spans="1:28" ht="12.75" customHeight="1">
      <c r="A671" s="41">
        <v>663</v>
      </c>
      <c r="B671" s="42" t="s">
        <v>82</v>
      </c>
      <c r="C671" s="42" t="s">
        <v>98</v>
      </c>
      <c r="D671" s="42" t="s">
        <v>111</v>
      </c>
      <c r="E671" s="42" t="s">
        <v>3467</v>
      </c>
      <c r="F671" s="42" t="s">
        <v>3468</v>
      </c>
      <c r="G671" s="42" t="s">
        <v>82</v>
      </c>
      <c r="H671" s="42" t="s">
        <v>98</v>
      </c>
      <c r="I671" s="42" t="s">
        <v>111</v>
      </c>
      <c r="J671" s="42" t="s">
        <v>3467</v>
      </c>
      <c r="K671" s="42" t="s">
        <v>3468</v>
      </c>
      <c r="L671" s="42" t="s">
        <v>102</v>
      </c>
      <c r="M671" s="42" t="s">
        <v>3579</v>
      </c>
      <c r="N671" s="42" t="s">
        <v>3580</v>
      </c>
      <c r="O671" s="42" t="s">
        <v>3581</v>
      </c>
      <c r="P671" s="42" t="s">
        <v>3582</v>
      </c>
      <c r="Q671" s="43">
        <v>2600000</v>
      </c>
      <c r="R671" s="42" t="s">
        <v>801</v>
      </c>
      <c r="S671" s="42" t="s">
        <v>1299</v>
      </c>
      <c r="T671" s="42" t="s">
        <v>135</v>
      </c>
      <c r="U671" s="42" t="s">
        <v>109</v>
      </c>
      <c r="V671" s="46" t="str">
        <f t="shared" si="91"/>
        <v>12</v>
      </c>
      <c r="W671" s="46" t="str">
        <f t="shared" si="1"/>
        <v>5</v>
      </c>
      <c r="X671" s="46" t="str">
        <f t="shared" si="2"/>
        <v>568168085125</v>
      </c>
      <c r="Y671" s="48">
        <f t="shared" si="3"/>
        <v>2600000</v>
      </c>
      <c r="Z671" s="46"/>
      <c r="AA671" s="46"/>
      <c r="AB671" s="40"/>
    </row>
    <row r="672" spans="1:28" ht="12.75" customHeight="1">
      <c r="A672" s="41">
        <v>664</v>
      </c>
      <c r="B672" s="42" t="s">
        <v>82</v>
      </c>
      <c r="C672" s="42" t="s">
        <v>98</v>
      </c>
      <c r="D672" s="42" t="s">
        <v>111</v>
      </c>
      <c r="E672" s="42" t="s">
        <v>3467</v>
      </c>
      <c r="F672" s="42" t="s">
        <v>3468</v>
      </c>
      <c r="G672" s="42" t="s">
        <v>82</v>
      </c>
      <c r="H672" s="42" t="s">
        <v>98</v>
      </c>
      <c r="I672" s="42" t="s">
        <v>111</v>
      </c>
      <c r="J672" s="42" t="s">
        <v>3467</v>
      </c>
      <c r="K672" s="42" t="s">
        <v>3468</v>
      </c>
      <c r="L672" s="42" t="s">
        <v>102</v>
      </c>
      <c r="M672" s="42" t="s">
        <v>3583</v>
      </c>
      <c r="N672" s="42" t="s">
        <v>3584</v>
      </c>
      <c r="O672" s="42" t="s">
        <v>3585</v>
      </c>
      <c r="P672" s="42" t="s">
        <v>3586</v>
      </c>
      <c r="Q672" s="43">
        <v>1537850</v>
      </c>
      <c r="R672" s="42" t="s">
        <v>801</v>
      </c>
      <c r="S672" s="42" t="s">
        <v>1290</v>
      </c>
      <c r="T672" s="42" t="s">
        <v>245</v>
      </c>
      <c r="U672" s="42" t="s">
        <v>109</v>
      </c>
      <c r="V672" s="46" t="str">
        <f t="shared" si="91"/>
        <v>12</v>
      </c>
      <c r="W672" s="46" t="str">
        <f t="shared" si="1"/>
        <v>5</v>
      </c>
      <c r="X672" s="46" t="str">
        <f t="shared" si="2"/>
        <v>568351189125</v>
      </c>
      <c r="Y672" s="48">
        <f t="shared" si="3"/>
        <v>1537850</v>
      </c>
      <c r="Z672" s="46"/>
      <c r="AA672" s="46"/>
      <c r="AB672" s="40"/>
    </row>
    <row r="673" spans="1:28" ht="12.75" customHeight="1">
      <c r="A673" s="41">
        <v>665</v>
      </c>
      <c r="B673" s="42" t="s">
        <v>82</v>
      </c>
      <c r="C673" s="42" t="s">
        <v>98</v>
      </c>
      <c r="D673" s="42" t="s">
        <v>111</v>
      </c>
      <c r="E673" s="42" t="s">
        <v>3467</v>
      </c>
      <c r="F673" s="42" t="s">
        <v>3468</v>
      </c>
      <c r="G673" s="42" t="s">
        <v>82</v>
      </c>
      <c r="H673" s="42" t="s">
        <v>98</v>
      </c>
      <c r="I673" s="42" t="s">
        <v>111</v>
      </c>
      <c r="J673" s="42" t="s">
        <v>3467</v>
      </c>
      <c r="K673" s="42" t="s">
        <v>3468</v>
      </c>
      <c r="L673" s="42" t="s">
        <v>102</v>
      </c>
      <c r="M673" s="42" t="s">
        <v>3587</v>
      </c>
      <c r="N673" s="42" t="s">
        <v>3588</v>
      </c>
      <c r="O673" s="42" t="s">
        <v>3589</v>
      </c>
      <c r="P673" s="42" t="s">
        <v>3590</v>
      </c>
      <c r="Q673" s="43">
        <v>1588782</v>
      </c>
      <c r="R673" s="42" t="s">
        <v>801</v>
      </c>
      <c r="S673" s="42" t="s">
        <v>1290</v>
      </c>
      <c r="T673" s="42" t="s">
        <v>263</v>
      </c>
      <c r="U673" s="42" t="s">
        <v>109</v>
      </c>
      <c r="V673" s="46" t="str">
        <f t="shared" si="91"/>
        <v>12</v>
      </c>
      <c r="W673" s="46" t="str">
        <f t="shared" si="1"/>
        <v>5</v>
      </c>
      <c r="X673" s="46" t="str">
        <f t="shared" si="2"/>
        <v>568404938125</v>
      </c>
      <c r="Y673" s="48">
        <f t="shared" si="3"/>
        <v>1588782</v>
      </c>
      <c r="Z673" s="46"/>
      <c r="AA673" s="46"/>
      <c r="AB673" s="40"/>
    </row>
    <row r="674" spans="1:28" ht="12.75" customHeight="1">
      <c r="A674" s="41">
        <v>666</v>
      </c>
      <c r="B674" s="42" t="s">
        <v>82</v>
      </c>
      <c r="C674" s="42" t="s">
        <v>98</v>
      </c>
      <c r="D674" s="42" t="s">
        <v>111</v>
      </c>
      <c r="E674" s="42" t="s">
        <v>3467</v>
      </c>
      <c r="F674" s="42" t="s">
        <v>3468</v>
      </c>
      <c r="G674" s="42" t="s">
        <v>82</v>
      </c>
      <c r="H674" s="42" t="s">
        <v>98</v>
      </c>
      <c r="I674" s="42" t="s">
        <v>111</v>
      </c>
      <c r="J674" s="42" t="s">
        <v>3467</v>
      </c>
      <c r="K674" s="42" t="s">
        <v>3468</v>
      </c>
      <c r="L674" s="42" t="s">
        <v>102</v>
      </c>
      <c r="M674" s="42" t="s">
        <v>3591</v>
      </c>
      <c r="N674" s="42" t="s">
        <v>3592</v>
      </c>
      <c r="O674" s="42" t="s">
        <v>3593</v>
      </c>
      <c r="P674" s="42" t="s">
        <v>3594</v>
      </c>
      <c r="Q674" s="43">
        <v>1865691</v>
      </c>
      <c r="R674" s="42" t="s">
        <v>163</v>
      </c>
      <c r="S674" s="42" t="s">
        <v>2099</v>
      </c>
      <c r="T674" s="42" t="s">
        <v>359</v>
      </c>
      <c r="U674" s="42" t="s">
        <v>109</v>
      </c>
      <c r="V674" s="46" t="str">
        <f t="shared" si="91"/>
        <v>14</v>
      </c>
      <c r="W674" s="46" t="str">
        <f t="shared" si="1"/>
        <v>5</v>
      </c>
      <c r="X674" s="46" t="str">
        <f t="shared" si="2"/>
        <v>568134617145</v>
      </c>
      <c r="Y674" s="48">
        <f t="shared" si="3"/>
        <v>1865691</v>
      </c>
      <c r="Z674" s="46"/>
      <c r="AA674" s="46"/>
      <c r="AB674" s="40"/>
    </row>
    <row r="675" spans="1:28" ht="12.75" customHeight="1">
      <c r="A675" s="41">
        <v>667</v>
      </c>
      <c r="B675" s="42" t="s">
        <v>82</v>
      </c>
      <c r="C675" s="42" t="s">
        <v>98</v>
      </c>
      <c r="D675" s="42" t="s">
        <v>111</v>
      </c>
      <c r="E675" s="42" t="s">
        <v>3467</v>
      </c>
      <c r="F675" s="42" t="s">
        <v>3468</v>
      </c>
      <c r="G675" s="42" t="s">
        <v>82</v>
      </c>
      <c r="H675" s="42" t="s">
        <v>98</v>
      </c>
      <c r="I675" s="42" t="s">
        <v>111</v>
      </c>
      <c r="J675" s="42" t="s">
        <v>3467</v>
      </c>
      <c r="K675" s="42" t="s">
        <v>3468</v>
      </c>
      <c r="L675" s="42" t="s">
        <v>102</v>
      </c>
      <c r="M675" s="42" t="s">
        <v>3599</v>
      </c>
      <c r="N675" s="42" t="s">
        <v>3600</v>
      </c>
      <c r="O675" s="42" t="s">
        <v>3601</v>
      </c>
      <c r="P675" s="42" t="s">
        <v>3602</v>
      </c>
      <c r="Q675" s="43">
        <v>1500000</v>
      </c>
      <c r="R675" s="42" t="s">
        <v>163</v>
      </c>
      <c r="S675" s="42" t="s">
        <v>2099</v>
      </c>
      <c r="T675" s="42" t="s">
        <v>135</v>
      </c>
      <c r="U675" s="42" t="s">
        <v>109</v>
      </c>
      <c r="V675" s="46" t="str">
        <f t="shared" si="91"/>
        <v>14</v>
      </c>
      <c r="W675" s="46" t="str">
        <f t="shared" si="1"/>
        <v>5</v>
      </c>
      <c r="X675" s="46" t="str">
        <f t="shared" si="2"/>
        <v>568235420145</v>
      </c>
      <c r="Y675" s="48">
        <f t="shared" si="3"/>
        <v>1500000</v>
      </c>
      <c r="Z675" s="46"/>
      <c r="AA675" s="46"/>
      <c r="AB675" s="40"/>
    </row>
    <row r="676" spans="1:28" ht="12.75" customHeight="1">
      <c r="A676" s="41">
        <v>668</v>
      </c>
      <c r="B676" s="42" t="s">
        <v>82</v>
      </c>
      <c r="C676" s="42" t="s">
        <v>98</v>
      </c>
      <c r="D676" s="42" t="s">
        <v>111</v>
      </c>
      <c r="E676" s="42" t="s">
        <v>3467</v>
      </c>
      <c r="F676" s="42" t="s">
        <v>3468</v>
      </c>
      <c r="G676" s="42" t="s">
        <v>82</v>
      </c>
      <c r="H676" s="42" t="s">
        <v>98</v>
      </c>
      <c r="I676" s="42" t="s">
        <v>111</v>
      </c>
      <c r="J676" s="42" t="s">
        <v>3467</v>
      </c>
      <c r="K676" s="42" t="s">
        <v>3468</v>
      </c>
      <c r="L676" s="42" t="s">
        <v>102</v>
      </c>
      <c r="M676" s="42" t="s">
        <v>3603</v>
      </c>
      <c r="N676" s="42" t="s">
        <v>3604</v>
      </c>
      <c r="O676" s="42" t="s">
        <v>3605</v>
      </c>
      <c r="P676" s="42" t="s">
        <v>3606</v>
      </c>
      <c r="Q676" s="43">
        <v>1035302</v>
      </c>
      <c r="R676" s="42" t="s">
        <v>502</v>
      </c>
      <c r="S676" s="42" t="s">
        <v>1381</v>
      </c>
      <c r="T676" s="42" t="s">
        <v>263</v>
      </c>
      <c r="U676" s="42" t="s">
        <v>109</v>
      </c>
      <c r="V676" s="46" t="str">
        <f t="shared" si="91"/>
        <v>15</v>
      </c>
      <c r="W676" s="46" t="str">
        <f t="shared" si="1"/>
        <v>5</v>
      </c>
      <c r="X676" s="46" t="str">
        <f t="shared" si="2"/>
        <v>568275463155</v>
      </c>
      <c r="Y676" s="48">
        <f t="shared" si="3"/>
        <v>1035302</v>
      </c>
      <c r="Z676" s="46"/>
      <c r="AA676" s="46"/>
      <c r="AB676" s="40"/>
    </row>
    <row r="677" spans="1:28" ht="12.75" customHeight="1">
      <c r="A677" s="41">
        <v>669</v>
      </c>
      <c r="B677" s="42" t="s">
        <v>82</v>
      </c>
      <c r="C677" s="42" t="s">
        <v>98</v>
      </c>
      <c r="D677" s="42" t="s">
        <v>111</v>
      </c>
      <c r="E677" s="42" t="s">
        <v>3467</v>
      </c>
      <c r="F677" s="42" t="s">
        <v>3468</v>
      </c>
      <c r="G677" s="42" t="s">
        <v>82</v>
      </c>
      <c r="H677" s="42" t="s">
        <v>98</v>
      </c>
      <c r="I677" s="42" t="s">
        <v>111</v>
      </c>
      <c r="J677" s="42" t="s">
        <v>3467</v>
      </c>
      <c r="K677" s="42" t="s">
        <v>3468</v>
      </c>
      <c r="L677" s="42" t="s">
        <v>102</v>
      </c>
      <c r="M677" s="42" t="s">
        <v>3607</v>
      </c>
      <c r="N677" s="42" t="s">
        <v>3608</v>
      </c>
      <c r="O677" s="42" t="s">
        <v>3609</v>
      </c>
      <c r="P677" s="42" t="s">
        <v>3610</v>
      </c>
      <c r="Q677" s="43">
        <v>295800</v>
      </c>
      <c r="R677" s="42" t="s">
        <v>394</v>
      </c>
      <c r="S677" s="42" t="s">
        <v>2128</v>
      </c>
      <c r="T677" s="42" t="s">
        <v>359</v>
      </c>
      <c r="U677" s="42" t="s">
        <v>109</v>
      </c>
      <c r="V677" s="46" t="str">
        <f t="shared" si="91"/>
        <v>16</v>
      </c>
      <c r="W677" s="46" t="str">
        <f t="shared" si="1"/>
        <v>5</v>
      </c>
      <c r="X677" s="46" t="str">
        <f t="shared" si="2"/>
        <v>02301800087658165</v>
      </c>
      <c r="Y677" s="48">
        <f t="shared" si="3"/>
        <v>295800</v>
      </c>
      <c r="Z677" s="46"/>
      <c r="AA677" s="46"/>
      <c r="AB677" s="40"/>
    </row>
    <row r="678" spans="1:28" ht="12.75" customHeight="1">
      <c r="A678" s="41">
        <v>670</v>
      </c>
      <c r="B678" s="42" t="s">
        <v>82</v>
      </c>
      <c r="C678" s="42" t="s">
        <v>98</v>
      </c>
      <c r="D678" s="42" t="s">
        <v>111</v>
      </c>
      <c r="E678" s="42" t="s">
        <v>3467</v>
      </c>
      <c r="F678" s="42" t="s">
        <v>3468</v>
      </c>
      <c r="G678" s="42" t="s">
        <v>82</v>
      </c>
      <c r="H678" s="42" t="s">
        <v>98</v>
      </c>
      <c r="I678" s="42" t="s">
        <v>111</v>
      </c>
      <c r="J678" s="42" t="s">
        <v>3467</v>
      </c>
      <c r="K678" s="42" t="s">
        <v>3468</v>
      </c>
      <c r="L678" s="42" t="s">
        <v>102</v>
      </c>
      <c r="M678" s="42" t="s">
        <v>3611</v>
      </c>
      <c r="N678" s="42" t="s">
        <v>3612</v>
      </c>
      <c r="O678" s="42" t="s">
        <v>3613</v>
      </c>
      <c r="P678" s="42" t="s">
        <v>3614</v>
      </c>
      <c r="Q678" s="43">
        <v>239700</v>
      </c>
      <c r="R678" s="42" t="s">
        <v>394</v>
      </c>
      <c r="S678" s="42" t="s">
        <v>2137</v>
      </c>
      <c r="T678" s="42" t="s">
        <v>574</v>
      </c>
      <c r="U678" s="42" t="s">
        <v>109</v>
      </c>
      <c r="V678" s="46" t="str">
        <f t="shared" si="91"/>
        <v>16</v>
      </c>
      <c r="W678" s="46" t="str">
        <f t="shared" si="1"/>
        <v>5</v>
      </c>
      <c r="X678" s="46" t="str">
        <f t="shared" si="2"/>
        <v>03801800009357165</v>
      </c>
      <c r="Y678" s="48">
        <f t="shared" si="3"/>
        <v>239700</v>
      </c>
      <c r="Z678" s="46"/>
      <c r="AA678" s="46"/>
      <c r="AB678" s="40"/>
    </row>
    <row r="679" spans="1:28" ht="12.75" customHeight="1">
      <c r="A679" s="41">
        <v>671</v>
      </c>
      <c r="B679" s="42" t="s">
        <v>82</v>
      </c>
      <c r="C679" s="42" t="s">
        <v>98</v>
      </c>
      <c r="D679" s="42" t="s">
        <v>111</v>
      </c>
      <c r="E679" s="42" t="s">
        <v>3467</v>
      </c>
      <c r="F679" s="42" t="s">
        <v>3468</v>
      </c>
      <c r="G679" s="42" t="s">
        <v>82</v>
      </c>
      <c r="H679" s="42" t="s">
        <v>98</v>
      </c>
      <c r="I679" s="42" t="s">
        <v>111</v>
      </c>
      <c r="J679" s="42" t="s">
        <v>3467</v>
      </c>
      <c r="K679" s="42" t="s">
        <v>3468</v>
      </c>
      <c r="L679" s="42" t="s">
        <v>102</v>
      </c>
      <c r="M679" s="42" t="s">
        <v>3615</v>
      </c>
      <c r="N679" s="42" t="s">
        <v>3616</v>
      </c>
      <c r="O679" s="42" t="s">
        <v>3617</v>
      </c>
      <c r="P679" s="42" t="s">
        <v>3618</v>
      </c>
      <c r="Q679" s="43">
        <v>270600</v>
      </c>
      <c r="R679" s="42" t="s">
        <v>394</v>
      </c>
      <c r="S679" s="42" t="s">
        <v>2137</v>
      </c>
      <c r="T679" s="42" t="s">
        <v>359</v>
      </c>
      <c r="U679" s="42" t="s">
        <v>109</v>
      </c>
      <c r="V679" s="46" t="str">
        <f t="shared" si="91"/>
        <v>16</v>
      </c>
      <c r="W679" s="46" t="str">
        <f t="shared" si="1"/>
        <v>5</v>
      </c>
      <c r="X679" s="46" t="str">
        <f t="shared" si="2"/>
        <v>05701800013256165</v>
      </c>
      <c r="Y679" s="48">
        <f t="shared" si="3"/>
        <v>270600</v>
      </c>
      <c r="Z679" s="46"/>
      <c r="AA679" s="46"/>
      <c r="AB679" s="40"/>
    </row>
    <row r="680" spans="1:28" ht="12.75" customHeight="1">
      <c r="A680" s="41">
        <v>672</v>
      </c>
      <c r="B680" s="42" t="s">
        <v>82</v>
      </c>
      <c r="C680" s="42" t="s">
        <v>98</v>
      </c>
      <c r="D680" s="42" t="s">
        <v>111</v>
      </c>
      <c r="E680" s="42" t="s">
        <v>3467</v>
      </c>
      <c r="F680" s="42" t="s">
        <v>3468</v>
      </c>
      <c r="G680" s="42" t="s">
        <v>82</v>
      </c>
      <c r="H680" s="42" t="s">
        <v>98</v>
      </c>
      <c r="I680" s="42" t="s">
        <v>111</v>
      </c>
      <c r="J680" s="42" t="s">
        <v>3467</v>
      </c>
      <c r="K680" s="42" t="s">
        <v>3468</v>
      </c>
      <c r="L680" s="42" t="s">
        <v>102</v>
      </c>
      <c r="M680" s="42" t="s">
        <v>3623</v>
      </c>
      <c r="N680" s="42" t="s">
        <v>3624</v>
      </c>
      <c r="O680" s="42" t="s">
        <v>3625</v>
      </c>
      <c r="P680" s="42" t="s">
        <v>3626</v>
      </c>
      <c r="Q680" s="43">
        <v>1000000</v>
      </c>
      <c r="R680" s="42" t="s">
        <v>394</v>
      </c>
      <c r="S680" s="42" t="s">
        <v>2137</v>
      </c>
      <c r="T680" s="42" t="s">
        <v>263</v>
      </c>
      <c r="U680" s="42" t="s">
        <v>109</v>
      </c>
      <c r="V680" s="46" t="str">
        <f t="shared" si="91"/>
        <v>16</v>
      </c>
      <c r="W680" s="46" t="str">
        <f t="shared" si="1"/>
        <v>5</v>
      </c>
      <c r="X680" s="46" t="str">
        <f t="shared" si="2"/>
        <v>569123682165</v>
      </c>
      <c r="Y680" s="48">
        <f t="shared" si="3"/>
        <v>1000000</v>
      </c>
      <c r="Z680" s="46"/>
      <c r="AA680" s="46"/>
      <c r="AB680" s="40"/>
    </row>
    <row r="681" spans="1:28" ht="12.75" customHeight="1">
      <c r="A681" s="41">
        <v>673</v>
      </c>
      <c r="B681" s="42" t="s">
        <v>82</v>
      </c>
      <c r="C681" s="42" t="s">
        <v>98</v>
      </c>
      <c r="D681" s="42" t="s">
        <v>111</v>
      </c>
      <c r="E681" s="42" t="s">
        <v>3467</v>
      </c>
      <c r="F681" s="42" t="s">
        <v>3468</v>
      </c>
      <c r="G681" s="42" t="s">
        <v>82</v>
      </c>
      <c r="H681" s="42" t="s">
        <v>98</v>
      </c>
      <c r="I681" s="42" t="s">
        <v>111</v>
      </c>
      <c r="J681" s="42" t="s">
        <v>3467</v>
      </c>
      <c r="K681" s="42" t="s">
        <v>3468</v>
      </c>
      <c r="L681" s="42" t="s">
        <v>102</v>
      </c>
      <c r="M681" s="42" t="s">
        <v>3627</v>
      </c>
      <c r="N681" s="42" t="s">
        <v>3628</v>
      </c>
      <c r="O681" s="42" t="s">
        <v>3629</v>
      </c>
      <c r="P681" s="42" t="s">
        <v>3630</v>
      </c>
      <c r="Q681" s="43">
        <v>62800</v>
      </c>
      <c r="R681" s="42" t="s">
        <v>359</v>
      </c>
      <c r="S681" s="42" t="s">
        <v>1396</v>
      </c>
      <c r="T681" s="42" t="s">
        <v>394</v>
      </c>
      <c r="U681" s="42" t="s">
        <v>109</v>
      </c>
      <c r="V681" s="46" t="str">
        <f t="shared" si="91"/>
        <v>17</v>
      </c>
      <c r="W681" s="46" t="str">
        <f t="shared" si="1"/>
        <v>5</v>
      </c>
      <c r="X681" s="46" t="str">
        <f t="shared" si="2"/>
        <v>02301800096445175</v>
      </c>
      <c r="Y681" s="48">
        <f t="shared" si="3"/>
        <v>62800</v>
      </c>
      <c r="Z681" s="46" t="str">
        <f t="shared" ref="Z681:Z682" si="92">N681</f>
        <v>AC/018P-0350639</v>
      </c>
      <c r="AA681" s="50" t="str">
        <f>VLOOKUP(X681,TDTP!$AH$5:$AN$1422,7,0)</f>
        <v/>
      </c>
      <c r="AB681" s="40" t="str">
        <f t="shared" ref="AB681:AB682" si="93">CONCATENATE("BVNT da nhan duoc ",Y681,"d tien phi bao hiem cua QK. Cam on QK da tin tuong va dong hanh cung BVNT trong suot thoi gian qua.")</f>
        <v>BVNT da nhan duoc 62800d tien phi bao hiem cua QK. Cam on QK da tin tuong va dong hanh cung BVNT trong suot thoi gian qua.</v>
      </c>
    </row>
    <row r="682" spans="1:28" ht="12.75" customHeight="1">
      <c r="A682" s="41">
        <v>674</v>
      </c>
      <c r="B682" s="42" t="s">
        <v>82</v>
      </c>
      <c r="C682" s="42" t="s">
        <v>98</v>
      </c>
      <c r="D682" s="42" t="s">
        <v>111</v>
      </c>
      <c r="E682" s="42" t="s">
        <v>3467</v>
      </c>
      <c r="F682" s="42" t="s">
        <v>3468</v>
      </c>
      <c r="G682" s="42" t="s">
        <v>82</v>
      </c>
      <c r="H682" s="42" t="s">
        <v>98</v>
      </c>
      <c r="I682" s="42" t="s">
        <v>111</v>
      </c>
      <c r="J682" s="42" t="s">
        <v>3467</v>
      </c>
      <c r="K682" s="42" t="s">
        <v>3468</v>
      </c>
      <c r="L682" s="42" t="s">
        <v>102</v>
      </c>
      <c r="M682" s="42" t="s">
        <v>3631</v>
      </c>
      <c r="N682" s="42" t="s">
        <v>3632</v>
      </c>
      <c r="O682" s="42" t="s">
        <v>3633</v>
      </c>
      <c r="P682" s="42" t="s">
        <v>3634</v>
      </c>
      <c r="Q682" s="43">
        <v>42400</v>
      </c>
      <c r="R682" s="42" t="s">
        <v>359</v>
      </c>
      <c r="S682" s="42" t="s">
        <v>1396</v>
      </c>
      <c r="T682" s="42" t="s">
        <v>394</v>
      </c>
      <c r="U682" s="42" t="s">
        <v>109</v>
      </c>
      <c r="V682" s="46" t="str">
        <f t="shared" si="91"/>
        <v>17</v>
      </c>
      <c r="W682" s="46" t="str">
        <f t="shared" si="1"/>
        <v>5</v>
      </c>
      <c r="X682" s="46" t="str">
        <f t="shared" si="2"/>
        <v>02301800131238175</v>
      </c>
      <c r="Y682" s="48">
        <f t="shared" si="3"/>
        <v>42400</v>
      </c>
      <c r="Z682" s="46" t="str">
        <f t="shared" si="92"/>
        <v>AC/018P-0350640</v>
      </c>
      <c r="AA682" s="50" t="str">
        <f>VLOOKUP(X682,TDTP!$AH$5:$AN$1422,7,0)</f>
        <v/>
      </c>
      <c r="AB682" s="40" t="str">
        <f t="shared" si="93"/>
        <v>BVNT da nhan duoc 42400d tien phi bao hiem cua QK. Cam on QK da tin tuong va dong hanh cung BVNT trong suot thoi gian qua.</v>
      </c>
    </row>
    <row r="683" spans="1:28" ht="12.75" customHeight="1">
      <c r="A683" s="41">
        <v>675</v>
      </c>
      <c r="B683" s="42" t="s">
        <v>82</v>
      </c>
      <c r="C683" s="42" t="s">
        <v>98</v>
      </c>
      <c r="D683" s="42" t="s">
        <v>111</v>
      </c>
      <c r="E683" s="42" t="s">
        <v>3467</v>
      </c>
      <c r="F683" s="42" t="s">
        <v>3468</v>
      </c>
      <c r="G683" s="42" t="s">
        <v>82</v>
      </c>
      <c r="H683" s="42" t="s">
        <v>98</v>
      </c>
      <c r="I683" s="42" t="s">
        <v>111</v>
      </c>
      <c r="J683" s="42" t="s">
        <v>3467</v>
      </c>
      <c r="K683" s="42" t="s">
        <v>3468</v>
      </c>
      <c r="L683" s="42" t="s">
        <v>102</v>
      </c>
      <c r="M683" s="42" t="s">
        <v>3635</v>
      </c>
      <c r="N683" s="42" t="s">
        <v>3636</v>
      </c>
      <c r="O683" s="42" t="s">
        <v>3637</v>
      </c>
      <c r="P683" s="42" t="s">
        <v>3638</v>
      </c>
      <c r="Q683" s="43">
        <v>1590400</v>
      </c>
      <c r="R683" s="42" t="s">
        <v>359</v>
      </c>
      <c r="S683" s="42" t="s">
        <v>2641</v>
      </c>
      <c r="T683" s="42" t="s">
        <v>704</v>
      </c>
      <c r="U683" s="42" t="s">
        <v>109</v>
      </c>
      <c r="V683" s="46" t="str">
        <f t="shared" si="91"/>
        <v>17</v>
      </c>
      <c r="W683" s="46" t="str">
        <f t="shared" si="1"/>
        <v>5</v>
      </c>
      <c r="X683" s="46" t="str">
        <f t="shared" si="2"/>
        <v>05701800026492175</v>
      </c>
      <c r="Y683" s="48">
        <f t="shared" si="3"/>
        <v>1590400</v>
      </c>
      <c r="Z683" s="46"/>
      <c r="AA683" s="46"/>
      <c r="AB683" s="40"/>
    </row>
    <row r="684" spans="1:28" ht="12.75" customHeight="1">
      <c r="A684" s="41">
        <v>676</v>
      </c>
      <c r="B684" s="42" t="s">
        <v>82</v>
      </c>
      <c r="C684" s="42" t="s">
        <v>98</v>
      </c>
      <c r="D684" s="42" t="s">
        <v>111</v>
      </c>
      <c r="E684" s="42" t="s">
        <v>3467</v>
      </c>
      <c r="F684" s="42" t="s">
        <v>3468</v>
      </c>
      <c r="G684" s="42" t="s">
        <v>82</v>
      </c>
      <c r="H684" s="42" t="s">
        <v>98</v>
      </c>
      <c r="I684" s="42" t="s">
        <v>111</v>
      </c>
      <c r="J684" s="42" t="s">
        <v>3467</v>
      </c>
      <c r="K684" s="42" t="s">
        <v>3468</v>
      </c>
      <c r="L684" s="42" t="s">
        <v>102</v>
      </c>
      <c r="M684" s="42" t="s">
        <v>3639</v>
      </c>
      <c r="N684" s="42" t="s">
        <v>3640</v>
      </c>
      <c r="O684" s="42" t="s">
        <v>3641</v>
      </c>
      <c r="P684" s="42" t="s">
        <v>3642</v>
      </c>
      <c r="Q684" s="43">
        <v>309500</v>
      </c>
      <c r="R684" s="42" t="s">
        <v>574</v>
      </c>
      <c r="S684" s="42" t="s">
        <v>1412</v>
      </c>
      <c r="T684" s="42" t="s">
        <v>394</v>
      </c>
      <c r="U684" s="42" t="s">
        <v>109</v>
      </c>
      <c r="V684" s="46" t="str">
        <f t="shared" si="91"/>
        <v>18</v>
      </c>
      <c r="W684" s="46" t="str">
        <f t="shared" si="1"/>
        <v>5</v>
      </c>
      <c r="X684" s="46" t="str">
        <f t="shared" si="2"/>
        <v>02301800108933185</v>
      </c>
      <c r="Y684" s="48">
        <f t="shared" si="3"/>
        <v>309500</v>
      </c>
      <c r="Z684" s="46" t="str">
        <f t="shared" ref="Z684:Z685" si="94">N684</f>
        <v>AC/018P-0350642</v>
      </c>
      <c r="AA684" s="50" t="str">
        <f>VLOOKUP(X684,TDTP!$AH$5:$AN$1422,7,0)</f>
        <v/>
      </c>
      <c r="AB684" s="40" t="str">
        <f t="shared" ref="AB684:AB685" si="95">CONCATENATE("BVNT da nhan duoc ",Y684,"d tien phi bao hiem cua QK. Cam on QK da tin tuong va dong hanh cung BVNT trong suot thoi gian qua.")</f>
        <v>BVNT da nhan duoc 309500d tien phi bao hiem cua QK. Cam on QK da tin tuong va dong hanh cung BVNT trong suot thoi gian qua.</v>
      </c>
    </row>
    <row r="685" spans="1:28" ht="12.75" customHeight="1">
      <c r="A685" s="41">
        <v>677</v>
      </c>
      <c r="B685" s="42" t="s">
        <v>82</v>
      </c>
      <c r="C685" s="42" t="s">
        <v>98</v>
      </c>
      <c r="D685" s="42" t="s">
        <v>111</v>
      </c>
      <c r="E685" s="42" t="s">
        <v>3467</v>
      </c>
      <c r="F685" s="42" t="s">
        <v>3468</v>
      </c>
      <c r="G685" s="42" t="s">
        <v>82</v>
      </c>
      <c r="H685" s="42" t="s">
        <v>98</v>
      </c>
      <c r="I685" s="42" t="s">
        <v>111</v>
      </c>
      <c r="J685" s="42" t="s">
        <v>3467</v>
      </c>
      <c r="K685" s="42" t="s">
        <v>3468</v>
      </c>
      <c r="L685" s="42" t="s">
        <v>102</v>
      </c>
      <c r="M685" s="42" t="s">
        <v>3647</v>
      </c>
      <c r="N685" s="42" t="s">
        <v>3648</v>
      </c>
      <c r="O685" s="42" t="s">
        <v>3649</v>
      </c>
      <c r="P685" s="42" t="s">
        <v>3650</v>
      </c>
      <c r="Q685" s="43">
        <v>2775800</v>
      </c>
      <c r="R685" s="42" t="s">
        <v>574</v>
      </c>
      <c r="S685" s="42" t="s">
        <v>749</v>
      </c>
      <c r="T685" s="42" t="s">
        <v>394</v>
      </c>
      <c r="U685" s="42" t="s">
        <v>109</v>
      </c>
      <c r="V685" s="46" t="str">
        <f t="shared" si="91"/>
        <v>18</v>
      </c>
      <c r="W685" s="46" t="str">
        <f t="shared" si="1"/>
        <v>5</v>
      </c>
      <c r="X685" s="46" t="str">
        <f t="shared" si="2"/>
        <v>05701800013676185</v>
      </c>
      <c r="Y685" s="48">
        <f t="shared" si="3"/>
        <v>2775800</v>
      </c>
      <c r="Z685" s="46" t="str">
        <f t="shared" si="94"/>
        <v>AC/018P-0350643</v>
      </c>
      <c r="AA685" s="50" t="str">
        <f>VLOOKUP(X685,TDTP!$AH$5:$AN$1422,7,0)</f>
        <v>0398923878</v>
      </c>
      <c r="AB685" s="40" t="str">
        <f t="shared" si="95"/>
        <v>BVNT da nhan duoc 2775800d tien phi bao hiem cua QK. Cam on QK da tin tuong va dong hanh cung BVNT trong suot thoi gian qua.</v>
      </c>
    </row>
    <row r="686" spans="1:28" ht="12.75" customHeight="1">
      <c r="A686" s="41">
        <v>678</v>
      </c>
      <c r="B686" s="42" t="s">
        <v>82</v>
      </c>
      <c r="C686" s="42" t="s">
        <v>98</v>
      </c>
      <c r="D686" s="42" t="s">
        <v>111</v>
      </c>
      <c r="E686" s="42" t="s">
        <v>3467</v>
      </c>
      <c r="F686" s="42" t="s">
        <v>3468</v>
      </c>
      <c r="G686" s="42" t="s">
        <v>82</v>
      </c>
      <c r="H686" s="42" t="s">
        <v>98</v>
      </c>
      <c r="I686" s="42" t="s">
        <v>111</v>
      </c>
      <c r="J686" s="42" t="s">
        <v>3467</v>
      </c>
      <c r="K686" s="42" t="s">
        <v>3468</v>
      </c>
      <c r="L686" s="42" t="s">
        <v>102</v>
      </c>
      <c r="M686" s="42" t="s">
        <v>3655</v>
      </c>
      <c r="N686" s="42" t="s">
        <v>3656</v>
      </c>
      <c r="O686" s="42" t="s">
        <v>3657</v>
      </c>
      <c r="P686" s="42" t="s">
        <v>3658</v>
      </c>
      <c r="Q686" s="43">
        <v>3491900</v>
      </c>
      <c r="R686" s="42" t="s">
        <v>574</v>
      </c>
      <c r="S686" s="42" t="s">
        <v>749</v>
      </c>
      <c r="T686" s="42" t="s">
        <v>359</v>
      </c>
      <c r="U686" s="42" t="s">
        <v>109</v>
      </c>
      <c r="V686" s="46" t="str">
        <f t="shared" si="91"/>
        <v>18</v>
      </c>
      <c r="W686" s="46" t="str">
        <f t="shared" si="1"/>
        <v>5</v>
      </c>
      <c r="X686" s="46" t="str">
        <f t="shared" si="2"/>
        <v>05701800013683185</v>
      </c>
      <c r="Y686" s="48">
        <f t="shared" si="3"/>
        <v>3491900</v>
      </c>
      <c r="Z686" s="46"/>
      <c r="AA686" s="46"/>
      <c r="AB686" s="40"/>
    </row>
    <row r="687" spans="1:28" ht="12.75" customHeight="1">
      <c r="A687" s="41">
        <v>679</v>
      </c>
      <c r="B687" s="42" t="s">
        <v>82</v>
      </c>
      <c r="C687" s="42" t="s">
        <v>98</v>
      </c>
      <c r="D687" s="42" t="s">
        <v>111</v>
      </c>
      <c r="E687" s="42" t="s">
        <v>3467</v>
      </c>
      <c r="F687" s="42" t="s">
        <v>3468</v>
      </c>
      <c r="G687" s="42" t="s">
        <v>82</v>
      </c>
      <c r="H687" s="42" t="s">
        <v>98</v>
      </c>
      <c r="I687" s="42" t="s">
        <v>111</v>
      </c>
      <c r="J687" s="42" t="s">
        <v>3467</v>
      </c>
      <c r="K687" s="42" t="s">
        <v>3468</v>
      </c>
      <c r="L687" s="42" t="s">
        <v>102</v>
      </c>
      <c r="M687" s="42" t="s">
        <v>3659</v>
      </c>
      <c r="N687" s="42" t="s">
        <v>3660</v>
      </c>
      <c r="O687" s="42" t="s">
        <v>3661</v>
      </c>
      <c r="P687" s="42" t="s">
        <v>3662</v>
      </c>
      <c r="Q687" s="43">
        <v>3036500</v>
      </c>
      <c r="R687" s="42" t="s">
        <v>574</v>
      </c>
      <c r="S687" s="42" t="s">
        <v>749</v>
      </c>
      <c r="T687" s="42" t="s">
        <v>502</v>
      </c>
      <c r="U687" s="42" t="s">
        <v>109</v>
      </c>
      <c r="V687" s="46" t="str">
        <f t="shared" si="91"/>
        <v>18</v>
      </c>
      <c r="W687" s="46" t="str">
        <f t="shared" si="1"/>
        <v>5</v>
      </c>
      <c r="X687" s="46" t="str">
        <f t="shared" si="2"/>
        <v>05701800013744185</v>
      </c>
      <c r="Y687" s="48">
        <f t="shared" si="3"/>
        <v>3036500</v>
      </c>
      <c r="Z687" s="46"/>
      <c r="AA687" s="46"/>
      <c r="AB687" s="40"/>
    </row>
    <row r="688" spans="1:28" ht="12.75" customHeight="1">
      <c r="A688" s="41">
        <v>680</v>
      </c>
      <c r="B688" s="42" t="s">
        <v>82</v>
      </c>
      <c r="C688" s="42" t="s">
        <v>98</v>
      </c>
      <c r="D688" s="42" t="s">
        <v>111</v>
      </c>
      <c r="E688" s="42" t="s">
        <v>3467</v>
      </c>
      <c r="F688" s="42" t="s">
        <v>3468</v>
      </c>
      <c r="G688" s="42" t="s">
        <v>82</v>
      </c>
      <c r="H688" s="42" t="s">
        <v>98</v>
      </c>
      <c r="I688" s="42" t="s">
        <v>111</v>
      </c>
      <c r="J688" s="42" t="s">
        <v>3467</v>
      </c>
      <c r="K688" s="42" t="s">
        <v>3468</v>
      </c>
      <c r="L688" s="42" t="s">
        <v>102</v>
      </c>
      <c r="M688" s="42" t="s">
        <v>3663</v>
      </c>
      <c r="N688" s="42" t="s">
        <v>3664</v>
      </c>
      <c r="O688" s="42" t="s">
        <v>3665</v>
      </c>
      <c r="P688" s="42" t="s">
        <v>3666</v>
      </c>
      <c r="Q688" s="43">
        <v>1036778</v>
      </c>
      <c r="R688" s="42" t="s">
        <v>574</v>
      </c>
      <c r="S688" s="42" t="s">
        <v>735</v>
      </c>
      <c r="T688" s="42" t="s">
        <v>245</v>
      </c>
      <c r="U688" s="42" t="s">
        <v>109</v>
      </c>
      <c r="V688" s="46" t="str">
        <f t="shared" si="91"/>
        <v>18</v>
      </c>
      <c r="W688" s="46" t="str">
        <f t="shared" si="1"/>
        <v>5</v>
      </c>
      <c r="X688" s="46" t="str">
        <f t="shared" si="2"/>
        <v>568829155185</v>
      </c>
      <c r="Y688" s="48">
        <f t="shared" si="3"/>
        <v>1036778</v>
      </c>
      <c r="Z688" s="46"/>
      <c r="AA688" s="46"/>
      <c r="AB688" s="40"/>
    </row>
    <row r="689" spans="1:28" ht="12.75" customHeight="1">
      <c r="A689" s="41">
        <v>681</v>
      </c>
      <c r="B689" s="42" t="s">
        <v>82</v>
      </c>
      <c r="C689" s="42" t="s">
        <v>98</v>
      </c>
      <c r="D689" s="42" t="s">
        <v>111</v>
      </c>
      <c r="E689" s="42" t="s">
        <v>3467</v>
      </c>
      <c r="F689" s="42" t="s">
        <v>3468</v>
      </c>
      <c r="G689" s="42" t="s">
        <v>82</v>
      </c>
      <c r="H689" s="42" t="s">
        <v>98</v>
      </c>
      <c r="I689" s="42" t="s">
        <v>111</v>
      </c>
      <c r="J689" s="42" t="s">
        <v>3467</v>
      </c>
      <c r="K689" s="42" t="s">
        <v>3468</v>
      </c>
      <c r="L689" s="42" t="s">
        <v>102</v>
      </c>
      <c r="M689" s="42" t="s">
        <v>3667</v>
      </c>
      <c r="N689" s="42" t="s">
        <v>3668</v>
      </c>
      <c r="O689" s="42" t="s">
        <v>3669</v>
      </c>
      <c r="P689" s="42" t="s">
        <v>3670</v>
      </c>
      <c r="Q689" s="43">
        <v>1000000</v>
      </c>
      <c r="R689" s="42" t="s">
        <v>574</v>
      </c>
      <c r="S689" s="42" t="s">
        <v>735</v>
      </c>
      <c r="T689" s="42" t="s">
        <v>245</v>
      </c>
      <c r="U689" s="42" t="s">
        <v>109</v>
      </c>
      <c r="V689" s="46" t="str">
        <f t="shared" si="91"/>
        <v>18</v>
      </c>
      <c r="W689" s="46" t="str">
        <f t="shared" si="1"/>
        <v>5</v>
      </c>
      <c r="X689" s="46" t="str">
        <f t="shared" si="2"/>
        <v>569088078185</v>
      </c>
      <c r="Y689" s="48">
        <f t="shared" si="3"/>
        <v>1000000</v>
      </c>
      <c r="Z689" s="46"/>
      <c r="AA689" s="46"/>
      <c r="AB689" s="40"/>
    </row>
    <row r="690" spans="1:28" ht="12.75" customHeight="1">
      <c r="A690" s="41">
        <v>682</v>
      </c>
      <c r="B690" s="42" t="s">
        <v>82</v>
      </c>
      <c r="C690" s="42" t="s">
        <v>98</v>
      </c>
      <c r="D690" s="42" t="s">
        <v>111</v>
      </c>
      <c r="E690" s="42" t="s">
        <v>3467</v>
      </c>
      <c r="F690" s="42" t="s">
        <v>3468</v>
      </c>
      <c r="G690" s="42" t="s">
        <v>82</v>
      </c>
      <c r="H690" s="42" t="s">
        <v>98</v>
      </c>
      <c r="I690" s="42" t="s">
        <v>111</v>
      </c>
      <c r="J690" s="42" t="s">
        <v>3467</v>
      </c>
      <c r="K690" s="42" t="s">
        <v>3468</v>
      </c>
      <c r="L690" s="42" t="s">
        <v>102</v>
      </c>
      <c r="M690" s="42" t="s">
        <v>3672</v>
      </c>
      <c r="N690" s="42" t="s">
        <v>3674</v>
      </c>
      <c r="O690" s="42" t="s">
        <v>3675</v>
      </c>
      <c r="P690" s="42" t="s">
        <v>3676</v>
      </c>
      <c r="Q690" s="43">
        <v>1000000</v>
      </c>
      <c r="R690" s="42" t="s">
        <v>245</v>
      </c>
      <c r="S690" s="42" t="s">
        <v>1472</v>
      </c>
      <c r="T690" s="42" t="s">
        <v>245</v>
      </c>
      <c r="U690" s="42" t="s">
        <v>109</v>
      </c>
      <c r="V690" s="46" t="str">
        <f t="shared" si="91"/>
        <v>20</v>
      </c>
      <c r="W690" s="46" t="str">
        <f t="shared" si="1"/>
        <v>5</v>
      </c>
      <c r="X690" s="46" t="str">
        <f t="shared" si="2"/>
        <v>568139193205</v>
      </c>
      <c r="Y690" s="48">
        <f t="shared" si="3"/>
        <v>1000000</v>
      </c>
      <c r="Z690" s="46"/>
      <c r="AA690" s="46"/>
      <c r="AB690" s="40"/>
    </row>
    <row r="691" spans="1:28" ht="12.75" customHeight="1">
      <c r="A691" s="41">
        <v>683</v>
      </c>
      <c r="B691" s="42" t="s">
        <v>82</v>
      </c>
      <c r="C691" s="42" t="s">
        <v>98</v>
      </c>
      <c r="D691" s="42" t="s">
        <v>111</v>
      </c>
      <c r="E691" s="42" t="s">
        <v>3467</v>
      </c>
      <c r="F691" s="42" t="s">
        <v>3468</v>
      </c>
      <c r="G691" s="42" t="s">
        <v>82</v>
      </c>
      <c r="H691" s="42" t="s">
        <v>98</v>
      </c>
      <c r="I691" s="42" t="s">
        <v>111</v>
      </c>
      <c r="J691" s="42" t="s">
        <v>3467</v>
      </c>
      <c r="K691" s="42" t="s">
        <v>3468</v>
      </c>
      <c r="L691" s="42" t="s">
        <v>102</v>
      </c>
      <c r="M691" s="42" t="s">
        <v>3679</v>
      </c>
      <c r="N691" s="42" t="s">
        <v>3680</v>
      </c>
      <c r="O691" s="42" t="s">
        <v>3681</v>
      </c>
      <c r="P691" s="42" t="s">
        <v>3682</v>
      </c>
      <c r="Q691" s="43">
        <v>522200</v>
      </c>
      <c r="R691" s="42" t="s">
        <v>245</v>
      </c>
      <c r="S691" s="42" t="s">
        <v>134</v>
      </c>
      <c r="T691" s="42" t="s">
        <v>245</v>
      </c>
      <c r="U691" s="42" t="s">
        <v>109</v>
      </c>
      <c r="V691" s="46" t="str">
        <f t="shared" si="91"/>
        <v>20</v>
      </c>
      <c r="W691" s="46" t="str">
        <f t="shared" si="1"/>
        <v>5</v>
      </c>
      <c r="X691" s="46" t="str">
        <f t="shared" si="2"/>
        <v>568345794205</v>
      </c>
      <c r="Y691" s="48">
        <f t="shared" si="3"/>
        <v>522200</v>
      </c>
      <c r="Z691" s="46"/>
      <c r="AA691" s="46"/>
      <c r="AB691" s="40"/>
    </row>
    <row r="692" spans="1:28" ht="12.75" customHeight="1">
      <c r="A692" s="41">
        <v>684</v>
      </c>
      <c r="B692" s="42" t="s">
        <v>82</v>
      </c>
      <c r="C692" s="42" t="s">
        <v>98</v>
      </c>
      <c r="D692" s="42" t="s">
        <v>111</v>
      </c>
      <c r="E692" s="42" t="s">
        <v>3467</v>
      </c>
      <c r="F692" s="42" t="s">
        <v>3468</v>
      </c>
      <c r="G692" s="42" t="s">
        <v>82</v>
      </c>
      <c r="H692" s="42" t="s">
        <v>98</v>
      </c>
      <c r="I692" s="42" t="s">
        <v>111</v>
      </c>
      <c r="J692" s="42" t="s">
        <v>3467</v>
      </c>
      <c r="K692" s="42" t="s">
        <v>3468</v>
      </c>
      <c r="L692" s="42" t="s">
        <v>102</v>
      </c>
      <c r="M692" s="42" t="s">
        <v>3683</v>
      </c>
      <c r="N692" s="42" t="s">
        <v>3684</v>
      </c>
      <c r="O692" s="42" t="s">
        <v>3685</v>
      </c>
      <c r="P692" s="42" t="s">
        <v>3586</v>
      </c>
      <c r="Q692" s="43">
        <v>246000</v>
      </c>
      <c r="R692" s="42" t="s">
        <v>263</v>
      </c>
      <c r="S692" s="42" t="s">
        <v>886</v>
      </c>
      <c r="T692" s="42" t="s">
        <v>394</v>
      </c>
      <c r="U692" s="42" t="s">
        <v>109</v>
      </c>
      <c r="V692" s="46" t="str">
        <f t="shared" si="91"/>
        <v>24</v>
      </c>
      <c r="W692" s="46" t="str">
        <f t="shared" si="1"/>
        <v>5</v>
      </c>
      <c r="X692" s="46" t="str">
        <f t="shared" si="2"/>
        <v>02301800097367245</v>
      </c>
      <c r="Y692" s="48">
        <f t="shared" si="3"/>
        <v>246000</v>
      </c>
      <c r="Z692" s="46"/>
      <c r="AA692" s="46"/>
      <c r="AB692" s="40"/>
    </row>
    <row r="693" spans="1:28" ht="12.75" customHeight="1">
      <c r="A693" s="41">
        <v>685</v>
      </c>
      <c r="B693" s="42" t="s">
        <v>82</v>
      </c>
      <c r="C693" s="42" t="s">
        <v>98</v>
      </c>
      <c r="D693" s="42" t="s">
        <v>111</v>
      </c>
      <c r="E693" s="42" t="s">
        <v>3467</v>
      </c>
      <c r="F693" s="42" t="s">
        <v>3468</v>
      </c>
      <c r="G693" s="42" t="s">
        <v>82</v>
      </c>
      <c r="H693" s="42" t="s">
        <v>98</v>
      </c>
      <c r="I693" s="42" t="s">
        <v>111</v>
      </c>
      <c r="J693" s="42" t="s">
        <v>3467</v>
      </c>
      <c r="K693" s="42" t="s">
        <v>3468</v>
      </c>
      <c r="L693" s="42" t="s">
        <v>102</v>
      </c>
      <c r="M693" s="42" t="s">
        <v>3686</v>
      </c>
      <c r="N693" s="42" t="s">
        <v>3687</v>
      </c>
      <c r="O693" s="42" t="s">
        <v>3688</v>
      </c>
      <c r="P693" s="42" t="s">
        <v>3689</v>
      </c>
      <c r="Q693" s="43">
        <v>61600</v>
      </c>
      <c r="R693" s="42" t="s">
        <v>263</v>
      </c>
      <c r="S693" s="42" t="s">
        <v>1676</v>
      </c>
      <c r="T693" s="42" t="s">
        <v>394</v>
      </c>
      <c r="U693" s="42" t="s">
        <v>109</v>
      </c>
      <c r="V693" s="46" t="str">
        <f t="shared" si="91"/>
        <v>24</v>
      </c>
      <c r="W693" s="46" t="str">
        <f t="shared" si="1"/>
        <v>5</v>
      </c>
      <c r="X693" s="46" t="str">
        <f t="shared" si="2"/>
        <v>02301800115597245</v>
      </c>
      <c r="Y693" s="48">
        <f t="shared" si="3"/>
        <v>61600</v>
      </c>
      <c r="Z693" s="46"/>
      <c r="AA693" s="46"/>
      <c r="AB693" s="40"/>
    </row>
    <row r="694" spans="1:28" ht="12.75" customHeight="1">
      <c r="A694" s="41">
        <v>686</v>
      </c>
      <c r="B694" s="42" t="s">
        <v>82</v>
      </c>
      <c r="C694" s="42" t="s">
        <v>98</v>
      </c>
      <c r="D694" s="42" t="s">
        <v>111</v>
      </c>
      <c r="E694" s="42" t="s">
        <v>3467</v>
      </c>
      <c r="F694" s="42" t="s">
        <v>3468</v>
      </c>
      <c r="G694" s="42" t="s">
        <v>82</v>
      </c>
      <c r="H694" s="42" t="s">
        <v>98</v>
      </c>
      <c r="I694" s="42" t="s">
        <v>111</v>
      </c>
      <c r="J694" s="42" t="s">
        <v>3467</v>
      </c>
      <c r="K694" s="42" t="s">
        <v>3468</v>
      </c>
      <c r="L694" s="42" t="s">
        <v>102</v>
      </c>
      <c r="M694" s="42" t="s">
        <v>3692</v>
      </c>
      <c r="N694" s="42" t="s">
        <v>3693</v>
      </c>
      <c r="O694" s="42" t="s">
        <v>3694</v>
      </c>
      <c r="P694" s="42" t="s">
        <v>3695</v>
      </c>
      <c r="Q694" s="43">
        <v>507800</v>
      </c>
      <c r="R694" s="42" t="s">
        <v>263</v>
      </c>
      <c r="S694" s="42" t="s">
        <v>1676</v>
      </c>
      <c r="T694" s="42" t="s">
        <v>263</v>
      </c>
      <c r="U694" s="42" t="s">
        <v>109</v>
      </c>
      <c r="V694" s="46" t="str">
        <f t="shared" si="91"/>
        <v>24</v>
      </c>
      <c r="W694" s="46" t="str">
        <f t="shared" si="1"/>
        <v>5</v>
      </c>
      <c r="X694" s="46" t="str">
        <f t="shared" si="2"/>
        <v>568385038245</v>
      </c>
      <c r="Y694" s="48">
        <f t="shared" si="3"/>
        <v>507800</v>
      </c>
      <c r="Z694" s="46"/>
      <c r="AA694" s="46"/>
      <c r="AB694" s="40"/>
    </row>
    <row r="695" spans="1:28" ht="12.75" customHeight="1">
      <c r="A695" s="41">
        <v>687</v>
      </c>
      <c r="B695" s="42" t="s">
        <v>82</v>
      </c>
      <c r="C695" s="42" t="s">
        <v>98</v>
      </c>
      <c r="D695" s="42" t="s">
        <v>111</v>
      </c>
      <c r="E695" s="42" t="s">
        <v>3467</v>
      </c>
      <c r="F695" s="42" t="s">
        <v>3468</v>
      </c>
      <c r="G695" s="42" t="s">
        <v>82</v>
      </c>
      <c r="H695" s="42" t="s">
        <v>98</v>
      </c>
      <c r="I695" s="42" t="s">
        <v>111</v>
      </c>
      <c r="J695" s="42" t="s">
        <v>3467</v>
      </c>
      <c r="K695" s="42" t="s">
        <v>3468</v>
      </c>
      <c r="L695" s="42" t="s">
        <v>102</v>
      </c>
      <c r="M695" s="42" t="s">
        <v>3696</v>
      </c>
      <c r="N695" s="42" t="s">
        <v>3697</v>
      </c>
      <c r="O695" s="42" t="s">
        <v>3698</v>
      </c>
      <c r="P695" s="42" t="s">
        <v>2544</v>
      </c>
      <c r="Q695" s="43">
        <v>518027</v>
      </c>
      <c r="R695" s="42" t="s">
        <v>263</v>
      </c>
      <c r="S695" s="42" t="s">
        <v>1676</v>
      </c>
      <c r="T695" s="42" t="s">
        <v>263</v>
      </c>
      <c r="U695" s="42" t="s">
        <v>109</v>
      </c>
      <c r="V695" s="46" t="str">
        <f t="shared" si="91"/>
        <v>24</v>
      </c>
      <c r="W695" s="46" t="str">
        <f t="shared" si="1"/>
        <v>5</v>
      </c>
      <c r="X695" s="46" t="str">
        <f t="shared" si="2"/>
        <v>568386347245</v>
      </c>
      <c r="Y695" s="48">
        <f t="shared" si="3"/>
        <v>518027</v>
      </c>
      <c r="Z695" s="46"/>
      <c r="AA695" s="46"/>
      <c r="AB695" s="40"/>
    </row>
    <row r="696" spans="1:28" ht="12.75" customHeight="1">
      <c r="A696" s="41">
        <v>688</v>
      </c>
      <c r="B696" s="42" t="s">
        <v>82</v>
      </c>
      <c r="C696" s="42" t="s">
        <v>98</v>
      </c>
      <c r="D696" s="42" t="s">
        <v>111</v>
      </c>
      <c r="E696" s="42" t="s">
        <v>3467</v>
      </c>
      <c r="F696" s="42" t="s">
        <v>3468</v>
      </c>
      <c r="G696" s="42" t="s">
        <v>82</v>
      </c>
      <c r="H696" s="42" t="s">
        <v>98</v>
      </c>
      <c r="I696" s="42" t="s">
        <v>111</v>
      </c>
      <c r="J696" s="42" t="s">
        <v>3467</v>
      </c>
      <c r="K696" s="42" t="s">
        <v>3468</v>
      </c>
      <c r="L696" s="42" t="s">
        <v>102</v>
      </c>
      <c r="M696" s="42" t="s">
        <v>3699</v>
      </c>
      <c r="N696" s="42" t="s">
        <v>3700</v>
      </c>
      <c r="O696" s="42" t="s">
        <v>3701</v>
      </c>
      <c r="P696" s="42" t="s">
        <v>3702</v>
      </c>
      <c r="Q696" s="43">
        <v>1000000</v>
      </c>
      <c r="R696" s="42" t="s">
        <v>471</v>
      </c>
      <c r="S696" s="42" t="s">
        <v>1078</v>
      </c>
      <c r="T696" s="42" t="s">
        <v>135</v>
      </c>
      <c r="U696" s="42" t="s">
        <v>109</v>
      </c>
      <c r="V696" s="46" t="str">
        <f t="shared" si="91"/>
        <v>25</v>
      </c>
      <c r="W696" s="46" t="str">
        <f t="shared" si="1"/>
        <v>5</v>
      </c>
      <c r="X696" s="46" t="str">
        <f t="shared" si="2"/>
        <v>568149735255</v>
      </c>
      <c r="Y696" s="48">
        <f t="shared" si="3"/>
        <v>1000000</v>
      </c>
      <c r="Z696" s="46"/>
      <c r="AA696" s="46"/>
      <c r="AB696" s="40"/>
    </row>
    <row r="697" spans="1:28" ht="12.75" customHeight="1">
      <c r="A697" s="41">
        <v>689</v>
      </c>
      <c r="B697" s="42" t="s">
        <v>82</v>
      </c>
      <c r="C697" s="42" t="s">
        <v>98</v>
      </c>
      <c r="D697" s="42" t="s">
        <v>111</v>
      </c>
      <c r="E697" s="42" t="s">
        <v>3467</v>
      </c>
      <c r="F697" s="42" t="s">
        <v>3468</v>
      </c>
      <c r="G697" s="42" t="s">
        <v>82</v>
      </c>
      <c r="H697" s="42" t="s">
        <v>98</v>
      </c>
      <c r="I697" s="42" t="s">
        <v>111</v>
      </c>
      <c r="J697" s="42" t="s">
        <v>3467</v>
      </c>
      <c r="K697" s="42" t="s">
        <v>3468</v>
      </c>
      <c r="L697" s="42" t="s">
        <v>102</v>
      </c>
      <c r="M697" s="42" t="s">
        <v>3703</v>
      </c>
      <c r="N697" s="42" t="s">
        <v>3704</v>
      </c>
      <c r="O697" s="42" t="s">
        <v>3705</v>
      </c>
      <c r="P697" s="42" t="s">
        <v>3706</v>
      </c>
      <c r="Q697" s="43">
        <v>1500000</v>
      </c>
      <c r="R697" s="42" t="s">
        <v>471</v>
      </c>
      <c r="S697" s="42" t="s">
        <v>815</v>
      </c>
      <c r="T697" s="42" t="s">
        <v>263</v>
      </c>
      <c r="U697" s="42" t="s">
        <v>109</v>
      </c>
      <c r="V697" s="46" t="str">
        <f t="shared" si="91"/>
        <v>25</v>
      </c>
      <c r="W697" s="46" t="str">
        <f t="shared" si="1"/>
        <v>5</v>
      </c>
      <c r="X697" s="46" t="str">
        <f t="shared" si="2"/>
        <v>568205517255</v>
      </c>
      <c r="Y697" s="48">
        <f t="shared" si="3"/>
        <v>1500000</v>
      </c>
      <c r="Z697" s="46"/>
      <c r="AA697" s="46"/>
      <c r="AB697" s="40"/>
    </row>
    <row r="698" spans="1:28" ht="12.75" customHeight="1">
      <c r="A698" s="41">
        <v>690</v>
      </c>
      <c r="B698" s="42" t="s">
        <v>82</v>
      </c>
      <c r="C698" s="42" t="s">
        <v>98</v>
      </c>
      <c r="D698" s="42" t="s">
        <v>111</v>
      </c>
      <c r="E698" s="42" t="s">
        <v>3467</v>
      </c>
      <c r="F698" s="42" t="s">
        <v>3468</v>
      </c>
      <c r="G698" s="42" t="s">
        <v>82</v>
      </c>
      <c r="H698" s="42" t="s">
        <v>98</v>
      </c>
      <c r="I698" s="42" t="s">
        <v>111</v>
      </c>
      <c r="J698" s="42" t="s">
        <v>3467</v>
      </c>
      <c r="K698" s="42" t="s">
        <v>3468</v>
      </c>
      <c r="L698" s="42" t="s">
        <v>102</v>
      </c>
      <c r="M698" s="42" t="s">
        <v>3712</v>
      </c>
      <c r="N698" s="42" t="s">
        <v>3713</v>
      </c>
      <c r="O698" s="42" t="s">
        <v>3714</v>
      </c>
      <c r="P698" s="42" t="s">
        <v>3715</v>
      </c>
      <c r="Q698" s="43">
        <v>5000000</v>
      </c>
      <c r="R698" s="42" t="s">
        <v>471</v>
      </c>
      <c r="S698" s="42" t="s">
        <v>1098</v>
      </c>
      <c r="T698" s="42" t="s">
        <v>471</v>
      </c>
      <c r="U698" s="42" t="s">
        <v>109</v>
      </c>
      <c r="V698" s="46" t="str">
        <f t="shared" si="91"/>
        <v>25</v>
      </c>
      <c r="W698" s="46" t="str">
        <f t="shared" si="1"/>
        <v>5</v>
      </c>
      <c r="X698" s="46" t="str">
        <f t="shared" si="2"/>
        <v>568318728255</v>
      </c>
      <c r="Y698" s="48">
        <f t="shared" si="3"/>
        <v>5000000</v>
      </c>
      <c r="Z698" s="46"/>
      <c r="AA698" s="46"/>
      <c r="AB698" s="40"/>
    </row>
    <row r="699" spans="1:28" ht="12.75" customHeight="1">
      <c r="A699" s="41">
        <v>691</v>
      </c>
      <c r="B699" s="42" t="s">
        <v>82</v>
      </c>
      <c r="C699" s="42" t="s">
        <v>98</v>
      </c>
      <c r="D699" s="42" t="s">
        <v>111</v>
      </c>
      <c r="E699" s="42" t="s">
        <v>3467</v>
      </c>
      <c r="F699" s="42" t="s">
        <v>3468</v>
      </c>
      <c r="G699" s="42" t="s">
        <v>82</v>
      </c>
      <c r="H699" s="42" t="s">
        <v>98</v>
      </c>
      <c r="I699" s="42" t="s">
        <v>111</v>
      </c>
      <c r="J699" s="42" t="s">
        <v>3467</v>
      </c>
      <c r="K699" s="42" t="s">
        <v>3468</v>
      </c>
      <c r="L699" s="42" t="s">
        <v>102</v>
      </c>
      <c r="M699" s="42" t="s">
        <v>3716</v>
      </c>
      <c r="N699" s="42" t="s">
        <v>3717</v>
      </c>
      <c r="O699" s="42" t="s">
        <v>3718</v>
      </c>
      <c r="P699" s="42" t="s">
        <v>3719</v>
      </c>
      <c r="Q699" s="43">
        <v>2500000</v>
      </c>
      <c r="R699" s="42" t="s">
        <v>1100</v>
      </c>
      <c r="S699" s="42" t="s">
        <v>1762</v>
      </c>
      <c r="T699" s="42" t="s">
        <v>763</v>
      </c>
      <c r="U699" s="42" t="s">
        <v>109</v>
      </c>
      <c r="V699" s="46" t="str">
        <f t="shared" si="91"/>
        <v>26</v>
      </c>
      <c r="W699" s="46" t="str">
        <f t="shared" si="1"/>
        <v>5</v>
      </c>
      <c r="X699" s="46" t="str">
        <f t="shared" si="2"/>
        <v>568280756265</v>
      </c>
      <c r="Y699" s="48">
        <f t="shared" si="3"/>
        <v>2500000</v>
      </c>
      <c r="Z699" s="46"/>
      <c r="AA699" s="46"/>
      <c r="AB699" s="40"/>
    </row>
    <row r="700" spans="1:28" ht="12.75" customHeight="1">
      <c r="A700" s="41">
        <v>692</v>
      </c>
      <c r="B700" s="42" t="s">
        <v>82</v>
      </c>
      <c r="C700" s="42" t="s">
        <v>98</v>
      </c>
      <c r="D700" s="42" t="s">
        <v>111</v>
      </c>
      <c r="E700" s="42" t="s">
        <v>3467</v>
      </c>
      <c r="F700" s="42" t="s">
        <v>3468</v>
      </c>
      <c r="G700" s="42" t="s">
        <v>82</v>
      </c>
      <c r="H700" s="42" t="s">
        <v>98</v>
      </c>
      <c r="I700" s="42" t="s">
        <v>111</v>
      </c>
      <c r="J700" s="42" t="s">
        <v>3467</v>
      </c>
      <c r="K700" s="42" t="s">
        <v>3468</v>
      </c>
      <c r="L700" s="42" t="s">
        <v>102</v>
      </c>
      <c r="M700" s="42" t="s">
        <v>3720</v>
      </c>
      <c r="N700" s="42" t="s">
        <v>3721</v>
      </c>
      <c r="O700" s="42" t="s">
        <v>3722</v>
      </c>
      <c r="P700" s="42" t="s">
        <v>3723</v>
      </c>
      <c r="Q700" s="43">
        <v>2123826</v>
      </c>
      <c r="R700" s="42" t="s">
        <v>1100</v>
      </c>
      <c r="S700" s="42" t="s">
        <v>1762</v>
      </c>
      <c r="T700" s="42" t="s">
        <v>763</v>
      </c>
      <c r="U700" s="42" t="s">
        <v>109</v>
      </c>
      <c r="V700" s="46" t="str">
        <f t="shared" si="91"/>
        <v>26</v>
      </c>
      <c r="W700" s="46" t="str">
        <f t="shared" si="1"/>
        <v>5</v>
      </c>
      <c r="X700" s="46" t="str">
        <f t="shared" si="2"/>
        <v>568281567265</v>
      </c>
      <c r="Y700" s="48">
        <f t="shared" si="3"/>
        <v>2123826</v>
      </c>
      <c r="Z700" s="46"/>
      <c r="AA700" s="46"/>
      <c r="AB700" s="40"/>
    </row>
    <row r="701" spans="1:28" ht="12.75" customHeight="1">
      <c r="A701" s="41">
        <v>693</v>
      </c>
      <c r="B701" s="42" t="s">
        <v>82</v>
      </c>
      <c r="C701" s="42" t="s">
        <v>98</v>
      </c>
      <c r="D701" s="42" t="s">
        <v>111</v>
      </c>
      <c r="E701" s="42" t="s">
        <v>3467</v>
      </c>
      <c r="F701" s="42" t="s">
        <v>3468</v>
      </c>
      <c r="G701" s="42" t="s">
        <v>82</v>
      </c>
      <c r="H701" s="42" t="s">
        <v>98</v>
      </c>
      <c r="I701" s="42" t="s">
        <v>111</v>
      </c>
      <c r="J701" s="42" t="s">
        <v>3467</v>
      </c>
      <c r="K701" s="42" t="s">
        <v>3468</v>
      </c>
      <c r="L701" s="42" t="s">
        <v>102</v>
      </c>
      <c r="M701" s="42" t="s">
        <v>3724</v>
      </c>
      <c r="N701" s="42" t="s">
        <v>3725</v>
      </c>
      <c r="O701" s="42" t="s">
        <v>3726</v>
      </c>
      <c r="P701" s="42" t="s">
        <v>3727</v>
      </c>
      <c r="Q701" s="43">
        <v>249400</v>
      </c>
      <c r="R701" s="42" t="s">
        <v>284</v>
      </c>
      <c r="S701" s="42" t="s">
        <v>1783</v>
      </c>
      <c r="T701" s="42" t="s">
        <v>394</v>
      </c>
      <c r="U701" s="42" t="s">
        <v>109</v>
      </c>
      <c r="V701" s="46" t="str">
        <f t="shared" si="91"/>
        <v>27</v>
      </c>
      <c r="W701" s="46" t="str">
        <f t="shared" si="1"/>
        <v>5</v>
      </c>
      <c r="X701" s="46" t="str">
        <f t="shared" si="2"/>
        <v>02301800090672275</v>
      </c>
      <c r="Y701" s="48">
        <f t="shared" si="3"/>
        <v>249400</v>
      </c>
      <c r="Z701" s="46"/>
      <c r="AA701" s="46"/>
      <c r="AB701" s="40"/>
    </row>
    <row r="702" spans="1:28" ht="12.75" customHeight="1">
      <c r="A702" s="41">
        <v>694</v>
      </c>
      <c r="B702" s="42" t="s">
        <v>82</v>
      </c>
      <c r="C702" s="42" t="s">
        <v>98</v>
      </c>
      <c r="D702" s="42" t="s">
        <v>111</v>
      </c>
      <c r="E702" s="42" t="s">
        <v>3467</v>
      </c>
      <c r="F702" s="42" t="s">
        <v>3468</v>
      </c>
      <c r="G702" s="42" t="s">
        <v>82</v>
      </c>
      <c r="H702" s="42" t="s">
        <v>98</v>
      </c>
      <c r="I702" s="42" t="s">
        <v>111</v>
      </c>
      <c r="J702" s="42" t="s">
        <v>3467</v>
      </c>
      <c r="K702" s="42" t="s">
        <v>3468</v>
      </c>
      <c r="L702" s="42" t="s">
        <v>102</v>
      </c>
      <c r="M702" s="42" t="s">
        <v>3732</v>
      </c>
      <c r="N702" s="42" t="s">
        <v>3734</v>
      </c>
      <c r="O702" s="42" t="s">
        <v>3735</v>
      </c>
      <c r="P702" s="42" t="s">
        <v>3736</v>
      </c>
      <c r="Q702" s="43">
        <v>83000</v>
      </c>
      <c r="R702" s="42" t="s">
        <v>284</v>
      </c>
      <c r="S702" s="42" t="s">
        <v>1793</v>
      </c>
      <c r="T702" s="42" t="s">
        <v>394</v>
      </c>
      <c r="U702" s="42" t="s">
        <v>109</v>
      </c>
      <c r="V702" s="46" t="str">
        <f t="shared" si="91"/>
        <v>27</v>
      </c>
      <c r="W702" s="46" t="str">
        <f t="shared" si="1"/>
        <v>5</v>
      </c>
      <c r="X702" s="46" t="str">
        <f t="shared" si="2"/>
        <v>02301800090696275</v>
      </c>
      <c r="Y702" s="48">
        <f t="shared" si="3"/>
        <v>83000</v>
      </c>
      <c r="Z702" s="46" t="str">
        <f t="shared" ref="Z702:Z705" si="96">N702</f>
        <v>AC/018P-0350664</v>
      </c>
      <c r="AA702" s="50" t="str">
        <f>VLOOKUP(X702,TDTP!$AH$5:$AN$1422,7,0)</f>
        <v/>
      </c>
      <c r="AB702" s="40" t="str">
        <f t="shared" ref="AB702:AB705" si="97">CONCATENATE("BVNT da nhan duoc ",Y702,"d tien phi bao hiem cua QK. Cam on QK da tin tuong va dong hanh cung BVNT trong suot thoi gian qua.")</f>
        <v>BVNT da nhan duoc 83000d tien phi bao hiem cua QK. Cam on QK da tin tuong va dong hanh cung BVNT trong suot thoi gian qua.</v>
      </c>
    </row>
    <row r="703" spans="1:28" ht="12.75" customHeight="1">
      <c r="A703" s="41">
        <v>695</v>
      </c>
      <c r="B703" s="42" t="s">
        <v>82</v>
      </c>
      <c r="C703" s="42" t="s">
        <v>98</v>
      </c>
      <c r="D703" s="42" t="s">
        <v>111</v>
      </c>
      <c r="E703" s="42" t="s">
        <v>3467</v>
      </c>
      <c r="F703" s="42" t="s">
        <v>3468</v>
      </c>
      <c r="G703" s="42" t="s">
        <v>82</v>
      </c>
      <c r="H703" s="42" t="s">
        <v>98</v>
      </c>
      <c r="I703" s="42" t="s">
        <v>111</v>
      </c>
      <c r="J703" s="42" t="s">
        <v>3467</v>
      </c>
      <c r="K703" s="42" t="s">
        <v>3468</v>
      </c>
      <c r="L703" s="42" t="s">
        <v>102</v>
      </c>
      <c r="M703" s="42" t="s">
        <v>3737</v>
      </c>
      <c r="N703" s="42" t="s">
        <v>3738</v>
      </c>
      <c r="O703" s="42" t="s">
        <v>3739</v>
      </c>
      <c r="P703" s="42" t="s">
        <v>3740</v>
      </c>
      <c r="Q703" s="43">
        <v>41400</v>
      </c>
      <c r="R703" s="42" t="s">
        <v>284</v>
      </c>
      <c r="S703" s="42" t="s">
        <v>1793</v>
      </c>
      <c r="T703" s="42" t="s">
        <v>394</v>
      </c>
      <c r="U703" s="42" t="s">
        <v>109</v>
      </c>
      <c r="V703" s="46" t="str">
        <f t="shared" si="91"/>
        <v>27</v>
      </c>
      <c r="W703" s="46" t="str">
        <f t="shared" si="1"/>
        <v>5</v>
      </c>
      <c r="X703" s="46" t="str">
        <f t="shared" si="2"/>
        <v>02301800099088275</v>
      </c>
      <c r="Y703" s="48">
        <f t="shared" si="3"/>
        <v>41400</v>
      </c>
      <c r="Z703" s="46" t="str">
        <f t="shared" si="96"/>
        <v>AC/018P-0350665</v>
      </c>
      <c r="AA703" s="50" t="str">
        <f>VLOOKUP(X703,TDTP!$AH$5:$AN$1422,7,0)</f>
        <v/>
      </c>
      <c r="AB703" s="40" t="str">
        <f t="shared" si="97"/>
        <v>BVNT da nhan duoc 41400d tien phi bao hiem cua QK. Cam on QK da tin tuong va dong hanh cung BVNT trong suot thoi gian qua.</v>
      </c>
    </row>
    <row r="704" spans="1:28" ht="12.75" customHeight="1">
      <c r="A704" s="41">
        <v>696</v>
      </c>
      <c r="B704" s="42" t="s">
        <v>82</v>
      </c>
      <c r="C704" s="42" t="s">
        <v>98</v>
      </c>
      <c r="D704" s="42" t="s">
        <v>111</v>
      </c>
      <c r="E704" s="42" t="s">
        <v>3467</v>
      </c>
      <c r="F704" s="42" t="s">
        <v>3468</v>
      </c>
      <c r="G704" s="42" t="s">
        <v>82</v>
      </c>
      <c r="H704" s="42" t="s">
        <v>98</v>
      </c>
      <c r="I704" s="42" t="s">
        <v>111</v>
      </c>
      <c r="J704" s="42" t="s">
        <v>3467</v>
      </c>
      <c r="K704" s="42" t="s">
        <v>3468</v>
      </c>
      <c r="L704" s="42" t="s">
        <v>102</v>
      </c>
      <c r="M704" s="42" t="s">
        <v>3744</v>
      </c>
      <c r="N704" s="42" t="s">
        <v>3745</v>
      </c>
      <c r="O704" s="42" t="s">
        <v>3746</v>
      </c>
      <c r="P704" s="42" t="s">
        <v>3747</v>
      </c>
      <c r="Q704" s="43">
        <v>1530420</v>
      </c>
      <c r="R704" s="42" t="s">
        <v>284</v>
      </c>
      <c r="S704" s="42" t="s">
        <v>1783</v>
      </c>
      <c r="T704" s="42" t="s">
        <v>763</v>
      </c>
      <c r="U704" s="42" t="s">
        <v>109</v>
      </c>
      <c r="V704" s="46" t="str">
        <f t="shared" si="91"/>
        <v>27</v>
      </c>
      <c r="W704" s="46" t="str">
        <f t="shared" si="1"/>
        <v>5</v>
      </c>
      <c r="X704" s="46" t="str">
        <f t="shared" si="2"/>
        <v>568242772275</v>
      </c>
      <c r="Y704" s="48">
        <f t="shared" si="3"/>
        <v>1530420</v>
      </c>
      <c r="Z704" s="46" t="str">
        <f t="shared" si="96"/>
        <v>AC/018P-0350666</v>
      </c>
      <c r="AA704" s="50" t="str">
        <f>VLOOKUP(X704,TDTP!$AH$5:$AN$1422,7,0)</f>
        <v>01666 785 548</v>
      </c>
      <c r="AB704" s="40" t="str">
        <f t="shared" si="97"/>
        <v>BVNT da nhan duoc 1530420d tien phi bao hiem cua QK. Cam on QK da tin tuong va dong hanh cung BVNT trong suot thoi gian qua.</v>
      </c>
    </row>
    <row r="705" spans="1:28" ht="12.75" customHeight="1">
      <c r="A705" s="41">
        <v>697</v>
      </c>
      <c r="B705" s="42" t="s">
        <v>82</v>
      </c>
      <c r="C705" s="42" t="s">
        <v>98</v>
      </c>
      <c r="D705" s="42" t="s">
        <v>111</v>
      </c>
      <c r="E705" s="42" t="s">
        <v>3467</v>
      </c>
      <c r="F705" s="42" t="s">
        <v>3468</v>
      </c>
      <c r="G705" s="42" t="s">
        <v>82</v>
      </c>
      <c r="H705" s="42" t="s">
        <v>98</v>
      </c>
      <c r="I705" s="42" t="s">
        <v>111</v>
      </c>
      <c r="J705" s="42" t="s">
        <v>3467</v>
      </c>
      <c r="K705" s="42" t="s">
        <v>3468</v>
      </c>
      <c r="L705" s="42" t="s">
        <v>102</v>
      </c>
      <c r="M705" s="42" t="s">
        <v>3748</v>
      </c>
      <c r="N705" s="42" t="s">
        <v>3749</v>
      </c>
      <c r="O705" s="42" t="s">
        <v>3750</v>
      </c>
      <c r="P705" s="42" t="s">
        <v>3751</v>
      </c>
      <c r="Q705" s="43">
        <v>127900</v>
      </c>
      <c r="R705" s="42" t="s">
        <v>763</v>
      </c>
      <c r="S705" s="42" t="s">
        <v>1874</v>
      </c>
      <c r="T705" s="42" t="s">
        <v>394</v>
      </c>
      <c r="U705" s="42" t="s">
        <v>109</v>
      </c>
      <c r="V705" s="46" t="str">
        <f t="shared" si="91"/>
        <v>29</v>
      </c>
      <c r="W705" s="46" t="str">
        <f t="shared" si="1"/>
        <v>5</v>
      </c>
      <c r="X705" s="46" t="str">
        <f t="shared" si="2"/>
        <v>02301800110615295</v>
      </c>
      <c r="Y705" s="48">
        <f t="shared" si="3"/>
        <v>127900</v>
      </c>
      <c r="Z705" s="46" t="str">
        <f t="shared" si="96"/>
        <v>AC/018P-0350667</v>
      </c>
      <c r="AA705" s="50" t="str">
        <f>VLOOKUP(X705,TDTP!$AH$5:$AN$1422,7,0)</f>
        <v/>
      </c>
      <c r="AB705" s="40" t="str">
        <f t="shared" si="97"/>
        <v>BVNT da nhan duoc 127900d tien phi bao hiem cua QK. Cam on QK da tin tuong va dong hanh cung BVNT trong suot thoi gian qua.</v>
      </c>
    </row>
    <row r="706" spans="1:28" ht="12.75" customHeight="1">
      <c r="A706" s="41">
        <v>698</v>
      </c>
      <c r="B706" s="42" t="s">
        <v>82</v>
      </c>
      <c r="C706" s="42" t="s">
        <v>98</v>
      </c>
      <c r="D706" s="42" t="s">
        <v>111</v>
      </c>
      <c r="E706" s="42" t="s">
        <v>3467</v>
      </c>
      <c r="F706" s="42" t="s">
        <v>3468</v>
      </c>
      <c r="G706" s="42" t="s">
        <v>82</v>
      </c>
      <c r="H706" s="42" t="s">
        <v>98</v>
      </c>
      <c r="I706" s="42" t="s">
        <v>111</v>
      </c>
      <c r="J706" s="42" t="s">
        <v>3467</v>
      </c>
      <c r="K706" s="42" t="s">
        <v>3468</v>
      </c>
      <c r="L706" s="42" t="s">
        <v>102</v>
      </c>
      <c r="M706" s="42" t="s">
        <v>3753</v>
      </c>
      <c r="N706" s="42" t="s">
        <v>3754</v>
      </c>
      <c r="O706" s="42" t="s">
        <v>3755</v>
      </c>
      <c r="P706" s="42" t="s">
        <v>3756</v>
      </c>
      <c r="Q706" s="43">
        <v>43000</v>
      </c>
      <c r="R706" s="42" t="s">
        <v>290</v>
      </c>
      <c r="S706" s="42" t="s">
        <v>1908</v>
      </c>
      <c r="T706" s="42" t="s">
        <v>394</v>
      </c>
      <c r="U706" s="42" t="s">
        <v>109</v>
      </c>
      <c r="V706" s="46" t="str">
        <f t="shared" si="91"/>
        <v>30</v>
      </c>
      <c r="W706" s="46" t="str">
        <f t="shared" si="1"/>
        <v>5</v>
      </c>
      <c r="X706" s="46" t="str">
        <f t="shared" si="2"/>
        <v>02301800188775305</v>
      </c>
      <c r="Y706" s="48">
        <f t="shared" si="3"/>
        <v>43000</v>
      </c>
      <c r="Z706" s="46"/>
      <c r="AA706" s="46"/>
      <c r="AB706" s="40"/>
    </row>
    <row r="707" spans="1:28" ht="12.75" customHeight="1">
      <c r="A707" s="41">
        <v>699</v>
      </c>
      <c r="B707" s="42" t="s">
        <v>82</v>
      </c>
      <c r="C707" s="42" t="s">
        <v>98</v>
      </c>
      <c r="D707" s="42" t="s">
        <v>111</v>
      </c>
      <c r="E707" s="42" t="s">
        <v>3467</v>
      </c>
      <c r="F707" s="42" t="s">
        <v>3468</v>
      </c>
      <c r="G707" s="42" t="s">
        <v>82</v>
      </c>
      <c r="H707" s="42" t="s">
        <v>98</v>
      </c>
      <c r="I707" s="42" t="s">
        <v>111</v>
      </c>
      <c r="J707" s="42" t="s">
        <v>3467</v>
      </c>
      <c r="K707" s="42" t="s">
        <v>3468</v>
      </c>
      <c r="L707" s="42" t="s">
        <v>102</v>
      </c>
      <c r="M707" s="42" t="s">
        <v>3757</v>
      </c>
      <c r="N707" s="42" t="s">
        <v>3758</v>
      </c>
      <c r="O707" s="42" t="s">
        <v>3759</v>
      </c>
      <c r="P707" s="42" t="s">
        <v>3760</v>
      </c>
      <c r="Q707" s="43">
        <v>8182576</v>
      </c>
      <c r="R707" s="42" t="s">
        <v>290</v>
      </c>
      <c r="S707" s="42" t="s">
        <v>1923</v>
      </c>
      <c r="T707" s="42" t="s">
        <v>763</v>
      </c>
      <c r="U707" s="42" t="s">
        <v>109</v>
      </c>
      <c r="V707" s="46" t="str">
        <f t="shared" si="91"/>
        <v>30</v>
      </c>
      <c r="W707" s="46" t="str">
        <f t="shared" si="1"/>
        <v>5</v>
      </c>
      <c r="X707" s="46" t="str">
        <f t="shared" si="2"/>
        <v>568244533305</v>
      </c>
      <c r="Y707" s="48">
        <f t="shared" si="3"/>
        <v>8182576</v>
      </c>
      <c r="Z707" s="46"/>
      <c r="AA707" s="46"/>
      <c r="AB707" s="40"/>
    </row>
    <row r="708" spans="1:28" ht="12.75" customHeight="1">
      <c r="A708" s="41">
        <v>700</v>
      </c>
      <c r="B708" s="42" t="s">
        <v>82</v>
      </c>
      <c r="C708" s="42" t="s">
        <v>98</v>
      </c>
      <c r="D708" s="42" t="s">
        <v>111</v>
      </c>
      <c r="E708" s="42" t="s">
        <v>3467</v>
      </c>
      <c r="F708" s="42" t="s">
        <v>3468</v>
      </c>
      <c r="G708" s="42" t="s">
        <v>82</v>
      </c>
      <c r="H708" s="42" t="s">
        <v>98</v>
      </c>
      <c r="I708" s="42" t="s">
        <v>111</v>
      </c>
      <c r="J708" s="42" t="s">
        <v>3467</v>
      </c>
      <c r="K708" s="42" t="s">
        <v>3468</v>
      </c>
      <c r="L708" s="42" t="s">
        <v>102</v>
      </c>
      <c r="M708" s="42" t="s">
        <v>3761</v>
      </c>
      <c r="N708" s="42" t="s">
        <v>3762</v>
      </c>
      <c r="O708" s="42" t="s">
        <v>3763</v>
      </c>
      <c r="P708" s="42" t="s">
        <v>3764</v>
      </c>
      <c r="Q708" s="43">
        <v>3000000</v>
      </c>
      <c r="R708" s="42" t="s">
        <v>290</v>
      </c>
      <c r="S708" s="42" t="s">
        <v>1114</v>
      </c>
      <c r="T708" s="42" t="s">
        <v>763</v>
      </c>
      <c r="U708" s="42" t="s">
        <v>109</v>
      </c>
      <c r="V708" s="46" t="str">
        <f t="shared" si="91"/>
        <v>30</v>
      </c>
      <c r="W708" s="46" t="str">
        <f t="shared" si="1"/>
        <v>5</v>
      </c>
      <c r="X708" s="46" t="str">
        <f t="shared" si="2"/>
        <v>568244549305</v>
      </c>
      <c r="Y708" s="48">
        <f t="shared" si="3"/>
        <v>3000000</v>
      </c>
      <c r="Z708" s="46" t="str">
        <f t="shared" ref="Z708:Z710" si="98">N708</f>
        <v>AC/018P-0350670</v>
      </c>
      <c r="AA708" s="50" t="str">
        <f>VLOOKUP(X708,TDTP!$AH$5:$AN$1422,7,0)</f>
        <v>01679 537 928</v>
      </c>
      <c r="AB708" s="40" t="str">
        <f t="shared" ref="AB708:AB710" si="99">CONCATENATE("BVNT da nhan duoc ",Y708,"d tien phi bao hiem cua QK. Cam on QK da tin tuong va dong hanh cung BVNT trong suot thoi gian qua.")</f>
        <v>BVNT da nhan duoc 3000000d tien phi bao hiem cua QK. Cam on QK da tin tuong va dong hanh cung BVNT trong suot thoi gian qua.</v>
      </c>
    </row>
    <row r="709" spans="1:28" ht="12.75" customHeight="1">
      <c r="A709" s="41">
        <v>701</v>
      </c>
      <c r="B709" s="42" t="s">
        <v>82</v>
      </c>
      <c r="C709" s="42" t="s">
        <v>98</v>
      </c>
      <c r="D709" s="42" t="s">
        <v>111</v>
      </c>
      <c r="E709" s="42" t="s">
        <v>3467</v>
      </c>
      <c r="F709" s="42" t="s">
        <v>3468</v>
      </c>
      <c r="G709" s="42" t="s">
        <v>82</v>
      </c>
      <c r="H709" s="42" t="s">
        <v>98</v>
      </c>
      <c r="I709" s="42" t="s">
        <v>111</v>
      </c>
      <c r="J709" s="42" t="s">
        <v>3467</v>
      </c>
      <c r="K709" s="42" t="s">
        <v>3468</v>
      </c>
      <c r="L709" s="42" t="s">
        <v>102</v>
      </c>
      <c r="M709" s="42" t="s">
        <v>3767</v>
      </c>
      <c r="N709" s="42" t="s">
        <v>3768</v>
      </c>
      <c r="O709" s="42" t="s">
        <v>3769</v>
      </c>
      <c r="P709" s="42" t="s">
        <v>3770</v>
      </c>
      <c r="Q709" s="43">
        <v>529010</v>
      </c>
      <c r="R709" s="42" t="s">
        <v>921</v>
      </c>
      <c r="S709" s="42" t="s">
        <v>1908</v>
      </c>
      <c r="T709" s="42" t="s">
        <v>245</v>
      </c>
      <c r="U709" s="42" t="s">
        <v>109</v>
      </c>
      <c r="V709" s="46" t="str">
        <f t="shared" si="91"/>
        <v>31</v>
      </c>
      <c r="W709" s="46" t="str">
        <f t="shared" si="1"/>
        <v>5</v>
      </c>
      <c r="X709" s="46" t="str">
        <f t="shared" si="2"/>
        <v>568140868315</v>
      </c>
      <c r="Y709" s="48">
        <f t="shared" si="3"/>
        <v>529010</v>
      </c>
      <c r="Z709" s="46" t="str">
        <f t="shared" si="98"/>
        <v>AC/018P-0350671</v>
      </c>
      <c r="AA709" s="50" t="str">
        <f>VLOOKUP(X709,TDTP!$AH$5:$AN$1422,7,0)</f>
        <v>0915345609</v>
      </c>
      <c r="AB709" s="40" t="str">
        <f t="shared" si="99"/>
        <v>BVNT da nhan duoc 529010d tien phi bao hiem cua QK. Cam on QK da tin tuong va dong hanh cung BVNT trong suot thoi gian qua.</v>
      </c>
    </row>
    <row r="710" spans="1:28" ht="12.75" customHeight="1">
      <c r="A710" s="41">
        <v>702</v>
      </c>
      <c r="B710" s="42" t="s">
        <v>82</v>
      </c>
      <c r="C710" s="42" t="s">
        <v>98</v>
      </c>
      <c r="D710" s="42" t="s">
        <v>14</v>
      </c>
      <c r="E710" s="42" t="s">
        <v>3771</v>
      </c>
      <c r="F710" s="42" t="s">
        <v>3772</v>
      </c>
      <c r="G710" s="42" t="s">
        <v>82</v>
      </c>
      <c r="H710" s="42" t="s">
        <v>98</v>
      </c>
      <c r="I710" s="42" t="s">
        <v>14</v>
      </c>
      <c r="J710" s="42" t="s">
        <v>3771</v>
      </c>
      <c r="K710" s="42" t="s">
        <v>3772</v>
      </c>
      <c r="L710" s="42" t="s">
        <v>102</v>
      </c>
      <c r="M710" s="42" t="s">
        <v>3773</v>
      </c>
      <c r="N710" s="42" t="s">
        <v>3774</v>
      </c>
      <c r="O710" s="42" t="s">
        <v>3775</v>
      </c>
      <c r="P710" s="42" t="s">
        <v>3776</v>
      </c>
      <c r="Q710" s="43">
        <v>61478400</v>
      </c>
      <c r="R710" s="42" t="s">
        <v>153</v>
      </c>
      <c r="S710" s="42" t="s">
        <v>868</v>
      </c>
      <c r="T710" s="42" t="s">
        <v>135</v>
      </c>
      <c r="U710" s="42" t="s">
        <v>109</v>
      </c>
      <c r="V710" s="46" t="str">
        <f t="shared" si="91"/>
        <v>23</v>
      </c>
      <c r="W710" s="46" t="str">
        <f t="shared" si="1"/>
        <v>5</v>
      </c>
      <c r="X710" s="46" t="str">
        <f t="shared" si="2"/>
        <v>08608700000058235</v>
      </c>
      <c r="Y710" s="48">
        <f t="shared" si="3"/>
        <v>61478400</v>
      </c>
      <c r="Z710" s="46" t="str">
        <f t="shared" si="98"/>
        <v>AC/018P-0350672</v>
      </c>
      <c r="AA710" s="50" t="str">
        <f>VLOOKUP(X710,TDTP!$AH$5:$AN$1422,7,0)</f>
        <v>0903283904</v>
      </c>
      <c r="AB710" s="40" t="str">
        <f t="shared" si="99"/>
        <v>BVNT da nhan duoc 61478400d tien phi bao hiem cua QK. Cam on QK da tin tuong va dong hanh cung BVNT trong suot thoi gian qua.</v>
      </c>
    </row>
    <row r="711" spans="1:28" ht="12.75" customHeight="1">
      <c r="A711" s="41">
        <v>703</v>
      </c>
      <c r="B711" s="42" t="s">
        <v>82</v>
      </c>
      <c r="C711" s="42" t="s">
        <v>98</v>
      </c>
      <c r="D711" s="42" t="s">
        <v>14</v>
      </c>
      <c r="E711" s="42" t="s">
        <v>3779</v>
      </c>
      <c r="F711" s="42" t="s">
        <v>3780</v>
      </c>
      <c r="G711" s="42" t="s">
        <v>82</v>
      </c>
      <c r="H711" s="42" t="s">
        <v>98</v>
      </c>
      <c r="I711" s="42" t="s">
        <v>14</v>
      </c>
      <c r="J711" s="42" t="s">
        <v>3779</v>
      </c>
      <c r="K711" s="42" t="s">
        <v>3780</v>
      </c>
      <c r="L711" s="42" t="s">
        <v>102</v>
      </c>
      <c r="M711" s="42" t="s">
        <v>3781</v>
      </c>
      <c r="N711" s="42" t="s">
        <v>3782</v>
      </c>
      <c r="O711" s="42" t="s">
        <v>3783</v>
      </c>
      <c r="P711" s="42" t="s">
        <v>3784</v>
      </c>
      <c r="Q711" s="43">
        <v>1013400</v>
      </c>
      <c r="R711" s="42" t="s">
        <v>125</v>
      </c>
      <c r="S711" s="42" t="s">
        <v>1331</v>
      </c>
      <c r="T711" s="42" t="s">
        <v>163</v>
      </c>
      <c r="U711" s="42" t="s">
        <v>109</v>
      </c>
      <c r="V711" s="46" t="str">
        <f t="shared" si="91"/>
        <v>13</v>
      </c>
      <c r="W711" s="46" t="str">
        <f t="shared" si="1"/>
        <v>5</v>
      </c>
      <c r="X711" s="46" t="str">
        <f t="shared" si="2"/>
        <v>569316464135</v>
      </c>
      <c r="Y711" s="48">
        <f t="shared" si="3"/>
        <v>1013400</v>
      </c>
      <c r="Z711" s="46"/>
      <c r="AA711" s="46"/>
      <c r="AB711" s="40"/>
    </row>
    <row r="712" spans="1:28" ht="12.75" customHeight="1">
      <c r="A712" s="41">
        <v>704</v>
      </c>
      <c r="B712" s="42" t="s">
        <v>82</v>
      </c>
      <c r="C712" s="42" t="s">
        <v>98</v>
      </c>
      <c r="D712" s="42" t="s">
        <v>14</v>
      </c>
      <c r="E712" s="42" t="s">
        <v>3785</v>
      </c>
      <c r="F712" s="42" t="s">
        <v>3786</v>
      </c>
      <c r="G712" s="42" t="s">
        <v>82</v>
      </c>
      <c r="H712" s="42" t="s">
        <v>98</v>
      </c>
      <c r="I712" s="42" t="s">
        <v>14</v>
      </c>
      <c r="J712" s="42" t="s">
        <v>3785</v>
      </c>
      <c r="K712" s="42" t="s">
        <v>3786</v>
      </c>
      <c r="L712" s="42" t="s">
        <v>102</v>
      </c>
      <c r="M712" s="42" t="s">
        <v>3787</v>
      </c>
      <c r="N712" s="42" t="s">
        <v>3788</v>
      </c>
      <c r="O712" s="42" t="s">
        <v>3789</v>
      </c>
      <c r="P712" s="42" t="s">
        <v>3790</v>
      </c>
      <c r="Q712" s="43">
        <v>12150800</v>
      </c>
      <c r="R712" s="42" t="s">
        <v>574</v>
      </c>
      <c r="S712" s="42" t="s">
        <v>749</v>
      </c>
      <c r="T712" s="42" t="s">
        <v>1222</v>
      </c>
      <c r="U712" s="42" t="s">
        <v>109</v>
      </c>
      <c r="V712" s="46" t="str">
        <f t="shared" si="91"/>
        <v>18</v>
      </c>
      <c r="W712" s="46" t="str">
        <f t="shared" si="1"/>
        <v>5</v>
      </c>
      <c r="X712" s="46" t="str">
        <f t="shared" si="2"/>
        <v>05708700001192185</v>
      </c>
      <c r="Y712" s="48">
        <f t="shared" si="3"/>
        <v>12150800</v>
      </c>
      <c r="Z712" s="46"/>
      <c r="AA712" s="46"/>
      <c r="AB712" s="40"/>
    </row>
    <row r="713" spans="1:28" ht="12.75" customHeight="1">
      <c r="A713" s="41">
        <v>705</v>
      </c>
      <c r="B713" s="42" t="s">
        <v>82</v>
      </c>
      <c r="C713" s="42" t="s">
        <v>98</v>
      </c>
      <c r="D713" s="42" t="s">
        <v>14</v>
      </c>
      <c r="E713" s="42" t="s">
        <v>3785</v>
      </c>
      <c r="F713" s="42" t="s">
        <v>3786</v>
      </c>
      <c r="G713" s="42" t="s">
        <v>82</v>
      </c>
      <c r="H713" s="42" t="s">
        <v>98</v>
      </c>
      <c r="I713" s="42" t="s">
        <v>14</v>
      </c>
      <c r="J713" s="42" t="s">
        <v>3785</v>
      </c>
      <c r="K713" s="42" t="s">
        <v>3786</v>
      </c>
      <c r="L713" s="42" t="s">
        <v>102</v>
      </c>
      <c r="M713" s="42" t="s">
        <v>3791</v>
      </c>
      <c r="N713" s="42" t="s">
        <v>3792</v>
      </c>
      <c r="O713" s="42" t="s">
        <v>3793</v>
      </c>
      <c r="P713" s="42" t="s">
        <v>3794</v>
      </c>
      <c r="Q713" s="43">
        <v>12648696</v>
      </c>
      <c r="R713" s="42" t="s">
        <v>471</v>
      </c>
      <c r="S713" s="42" t="s">
        <v>772</v>
      </c>
      <c r="T713" s="42" t="s">
        <v>125</v>
      </c>
      <c r="U713" s="42" t="s">
        <v>109</v>
      </c>
      <c r="V713" s="46" t="str">
        <f t="shared" si="91"/>
        <v>25</v>
      </c>
      <c r="W713" s="46" t="str">
        <f t="shared" si="1"/>
        <v>5</v>
      </c>
      <c r="X713" s="46" t="str">
        <f t="shared" si="2"/>
        <v>569246679255</v>
      </c>
      <c r="Y713" s="48">
        <f t="shared" si="3"/>
        <v>12648696</v>
      </c>
      <c r="Z713" s="46"/>
      <c r="AA713" s="46"/>
      <c r="AB713" s="40"/>
    </row>
    <row r="714" spans="1:28" ht="12.75" customHeight="1">
      <c r="A714" s="41">
        <v>706</v>
      </c>
      <c r="B714" s="42" t="s">
        <v>82</v>
      </c>
      <c r="C714" s="42" t="s">
        <v>98</v>
      </c>
      <c r="D714" s="42" t="s">
        <v>14</v>
      </c>
      <c r="E714" s="42" t="s">
        <v>3785</v>
      </c>
      <c r="F714" s="42" t="s">
        <v>3786</v>
      </c>
      <c r="G714" s="42" t="s">
        <v>82</v>
      </c>
      <c r="H714" s="42" t="s">
        <v>98</v>
      </c>
      <c r="I714" s="42" t="s">
        <v>14</v>
      </c>
      <c r="J714" s="42" t="s">
        <v>3785</v>
      </c>
      <c r="K714" s="42" t="s">
        <v>3786</v>
      </c>
      <c r="L714" s="42" t="s">
        <v>102</v>
      </c>
      <c r="M714" s="42" t="s">
        <v>3795</v>
      </c>
      <c r="N714" s="42" t="s">
        <v>3796</v>
      </c>
      <c r="O714" s="42" t="s">
        <v>3797</v>
      </c>
      <c r="P714" s="42" t="s">
        <v>3689</v>
      </c>
      <c r="Q714" s="43">
        <v>12193720</v>
      </c>
      <c r="R714" s="42" t="s">
        <v>471</v>
      </c>
      <c r="S714" s="42" t="s">
        <v>772</v>
      </c>
      <c r="T714" s="42" t="s">
        <v>125</v>
      </c>
      <c r="U714" s="42" t="s">
        <v>109</v>
      </c>
      <c r="V714" s="46" t="str">
        <f t="shared" si="91"/>
        <v>25</v>
      </c>
      <c r="W714" s="46" t="str">
        <f t="shared" si="1"/>
        <v>5</v>
      </c>
      <c r="X714" s="46" t="str">
        <f t="shared" si="2"/>
        <v>569247110255</v>
      </c>
      <c r="Y714" s="48">
        <f t="shared" si="3"/>
        <v>12193720</v>
      </c>
      <c r="Z714" s="46"/>
      <c r="AA714" s="46"/>
      <c r="AB714" s="40"/>
    </row>
    <row r="715" spans="1:28" ht="12.75" customHeight="1">
      <c r="A715" s="41">
        <v>707</v>
      </c>
      <c r="B715" s="42" t="s">
        <v>114</v>
      </c>
      <c r="C715" s="42" t="s">
        <v>115</v>
      </c>
      <c r="D715" s="42" t="s">
        <v>116</v>
      </c>
      <c r="E715" s="42" t="s">
        <v>3798</v>
      </c>
      <c r="F715" s="42" t="s">
        <v>3799</v>
      </c>
      <c r="G715" s="42" t="s">
        <v>114</v>
      </c>
      <c r="H715" s="42" t="s">
        <v>115</v>
      </c>
      <c r="I715" s="42" t="s">
        <v>116</v>
      </c>
      <c r="J715" s="42" t="s">
        <v>3798</v>
      </c>
      <c r="K715" s="42" t="s">
        <v>3799</v>
      </c>
      <c r="L715" s="42" t="s">
        <v>102</v>
      </c>
      <c r="M715" s="42" t="s">
        <v>3800</v>
      </c>
      <c r="N715" s="42" t="s">
        <v>3801</v>
      </c>
      <c r="O715" s="42" t="s">
        <v>3802</v>
      </c>
      <c r="P715" s="42" t="s">
        <v>3803</v>
      </c>
      <c r="Q715" s="43">
        <v>3029700</v>
      </c>
      <c r="R715" s="42" t="s">
        <v>593</v>
      </c>
      <c r="S715" s="42" t="s">
        <v>1135</v>
      </c>
      <c r="T715" s="42" t="s">
        <v>163</v>
      </c>
      <c r="U715" s="42" t="s">
        <v>109</v>
      </c>
      <c r="V715" s="46" t="str">
        <f t="shared" ref="V715:V717" si="100">RIGHT(LEFT(R715,2),1)</f>
        <v>4</v>
      </c>
      <c r="W715" s="46" t="str">
        <f t="shared" si="1"/>
        <v>5</v>
      </c>
      <c r="X715" s="46" t="str">
        <f t="shared" si="2"/>
        <v>56923466545</v>
      </c>
      <c r="Y715" s="48">
        <f t="shared" si="3"/>
        <v>3029700</v>
      </c>
      <c r="Z715" s="46"/>
      <c r="AA715" s="46"/>
      <c r="AB715" s="40"/>
    </row>
    <row r="716" spans="1:28" ht="12.75" customHeight="1">
      <c r="A716" s="41">
        <v>708</v>
      </c>
      <c r="B716" s="42" t="s">
        <v>114</v>
      </c>
      <c r="C716" s="42" t="s">
        <v>115</v>
      </c>
      <c r="D716" s="42" t="s">
        <v>116</v>
      </c>
      <c r="E716" s="42" t="s">
        <v>3798</v>
      </c>
      <c r="F716" s="42" t="s">
        <v>3799</v>
      </c>
      <c r="G716" s="42" t="s">
        <v>114</v>
      </c>
      <c r="H716" s="42" t="s">
        <v>115</v>
      </c>
      <c r="I716" s="42" t="s">
        <v>116</v>
      </c>
      <c r="J716" s="42" t="s">
        <v>3798</v>
      </c>
      <c r="K716" s="42" t="s">
        <v>3799</v>
      </c>
      <c r="L716" s="42" t="s">
        <v>102</v>
      </c>
      <c r="M716" s="42" t="s">
        <v>3805</v>
      </c>
      <c r="N716" s="42" t="s">
        <v>3806</v>
      </c>
      <c r="O716" s="42" t="s">
        <v>3807</v>
      </c>
      <c r="P716" s="42" t="s">
        <v>3808</v>
      </c>
      <c r="Q716" s="43">
        <v>2010000</v>
      </c>
      <c r="R716" s="42" t="s">
        <v>145</v>
      </c>
      <c r="S716" s="42" t="s">
        <v>1039</v>
      </c>
      <c r="T716" s="42" t="s">
        <v>163</v>
      </c>
      <c r="U716" s="42" t="s">
        <v>109</v>
      </c>
      <c r="V716" s="46" t="str">
        <f t="shared" si="100"/>
        <v>8</v>
      </c>
      <c r="W716" s="46" t="str">
        <f t="shared" si="1"/>
        <v>5</v>
      </c>
      <c r="X716" s="46" t="str">
        <f t="shared" si="2"/>
        <v>56929210685</v>
      </c>
      <c r="Y716" s="48">
        <f t="shared" si="3"/>
        <v>2010000</v>
      </c>
      <c r="Z716" s="46"/>
      <c r="AA716" s="46"/>
      <c r="AB716" s="40"/>
    </row>
    <row r="717" spans="1:28" ht="12.75" customHeight="1">
      <c r="A717" s="41">
        <v>709</v>
      </c>
      <c r="B717" s="42" t="s">
        <v>82</v>
      </c>
      <c r="C717" s="42" t="s">
        <v>98</v>
      </c>
      <c r="D717" s="42" t="s">
        <v>14</v>
      </c>
      <c r="E717" s="42" t="s">
        <v>3809</v>
      </c>
      <c r="F717" s="42" t="s">
        <v>3810</v>
      </c>
      <c r="G717" s="42" t="s">
        <v>82</v>
      </c>
      <c r="H717" s="42" t="s">
        <v>98</v>
      </c>
      <c r="I717" s="42" t="s">
        <v>14</v>
      </c>
      <c r="J717" s="42" t="s">
        <v>3809</v>
      </c>
      <c r="K717" s="42" t="s">
        <v>3810</v>
      </c>
      <c r="L717" s="42" t="s">
        <v>102</v>
      </c>
      <c r="M717" s="42" t="s">
        <v>3811</v>
      </c>
      <c r="N717" s="42" t="s">
        <v>3812</v>
      </c>
      <c r="O717" s="42" t="s">
        <v>3813</v>
      </c>
      <c r="P717" s="42" t="s">
        <v>3814</v>
      </c>
      <c r="Q717" s="43">
        <v>18000000</v>
      </c>
      <c r="R717" s="42" t="s">
        <v>136</v>
      </c>
      <c r="S717" s="42" t="s">
        <v>3815</v>
      </c>
      <c r="T717" s="42" t="s">
        <v>135</v>
      </c>
      <c r="U717" s="42" t="s">
        <v>109</v>
      </c>
      <c r="V717" s="46" t="str">
        <f t="shared" si="100"/>
        <v>2</v>
      </c>
      <c r="W717" s="46" t="str">
        <f t="shared" si="1"/>
        <v>5</v>
      </c>
      <c r="X717" s="46" t="str">
        <f t="shared" si="2"/>
        <v>56923232925</v>
      </c>
      <c r="Y717" s="48">
        <f t="shared" si="3"/>
        <v>18000000</v>
      </c>
      <c r="Z717" s="46"/>
      <c r="AA717" s="46"/>
      <c r="AB717" s="40"/>
    </row>
    <row r="718" spans="1:28" ht="12.75" customHeight="1">
      <c r="A718" s="41">
        <v>710</v>
      </c>
      <c r="B718" s="42" t="s">
        <v>82</v>
      </c>
      <c r="C718" s="42" t="s">
        <v>98</v>
      </c>
      <c r="D718" s="42" t="s">
        <v>14</v>
      </c>
      <c r="E718" s="42" t="s">
        <v>3809</v>
      </c>
      <c r="F718" s="42" t="s">
        <v>3810</v>
      </c>
      <c r="G718" s="42" t="s">
        <v>82</v>
      </c>
      <c r="H718" s="42" t="s">
        <v>98</v>
      </c>
      <c r="I718" s="42" t="s">
        <v>14</v>
      </c>
      <c r="J718" s="42" t="s">
        <v>3809</v>
      </c>
      <c r="K718" s="42" t="s">
        <v>3810</v>
      </c>
      <c r="L718" s="42" t="s">
        <v>102</v>
      </c>
      <c r="M718" s="42" t="s">
        <v>3816</v>
      </c>
      <c r="N718" s="42" t="s">
        <v>3817</v>
      </c>
      <c r="O718" s="42" t="s">
        <v>3818</v>
      </c>
      <c r="P718" s="42" t="s">
        <v>3819</v>
      </c>
      <c r="Q718" s="43">
        <v>132550100</v>
      </c>
      <c r="R718" s="42" t="s">
        <v>574</v>
      </c>
      <c r="S718" s="42" t="s">
        <v>749</v>
      </c>
      <c r="T718" s="42" t="s">
        <v>704</v>
      </c>
      <c r="U718" s="42" t="s">
        <v>109</v>
      </c>
      <c r="V718" s="46" t="str">
        <f t="shared" ref="V718:V730" si="101">RIGHT(LEFT(R718,2),2)</f>
        <v>18</v>
      </c>
      <c r="W718" s="46" t="str">
        <f t="shared" si="1"/>
        <v>5</v>
      </c>
      <c r="X718" s="46" t="str">
        <f t="shared" si="2"/>
        <v>08808700000021185</v>
      </c>
      <c r="Y718" s="48">
        <f t="shared" si="3"/>
        <v>132550100</v>
      </c>
      <c r="Z718" s="46"/>
      <c r="AA718" s="46"/>
      <c r="AB718" s="40"/>
    </row>
    <row r="719" spans="1:28" ht="12.75" customHeight="1">
      <c r="A719" s="41">
        <v>711</v>
      </c>
      <c r="B719" s="42" t="s">
        <v>82</v>
      </c>
      <c r="C719" s="42" t="s">
        <v>98</v>
      </c>
      <c r="D719" s="42" t="s">
        <v>14</v>
      </c>
      <c r="E719" s="42" t="s">
        <v>3809</v>
      </c>
      <c r="F719" s="42" t="s">
        <v>3810</v>
      </c>
      <c r="G719" s="42" t="s">
        <v>82</v>
      </c>
      <c r="H719" s="42" t="s">
        <v>98</v>
      </c>
      <c r="I719" s="42" t="s">
        <v>14</v>
      </c>
      <c r="J719" s="42" t="s">
        <v>3809</v>
      </c>
      <c r="K719" s="42" t="s">
        <v>3810</v>
      </c>
      <c r="L719" s="42" t="s">
        <v>102</v>
      </c>
      <c r="M719" s="42" t="s">
        <v>3821</v>
      </c>
      <c r="N719" s="42" t="s">
        <v>3822</v>
      </c>
      <c r="O719" s="42" t="s">
        <v>3823</v>
      </c>
      <c r="P719" s="42" t="s">
        <v>494</v>
      </c>
      <c r="Q719" s="43">
        <v>1000000</v>
      </c>
      <c r="R719" s="42" t="s">
        <v>471</v>
      </c>
      <c r="S719" s="42" t="s">
        <v>1078</v>
      </c>
      <c r="T719" s="42" t="s">
        <v>135</v>
      </c>
      <c r="U719" s="42" t="s">
        <v>109</v>
      </c>
      <c r="V719" s="46" t="str">
        <f t="shared" si="101"/>
        <v>25</v>
      </c>
      <c r="W719" s="46" t="str">
        <f t="shared" si="1"/>
        <v>5</v>
      </c>
      <c r="X719" s="46" t="str">
        <f t="shared" si="2"/>
        <v>569147981255</v>
      </c>
      <c r="Y719" s="48">
        <f t="shared" si="3"/>
        <v>1000000</v>
      </c>
      <c r="Z719" s="46"/>
      <c r="AA719" s="46"/>
      <c r="AB719" s="40"/>
    </row>
    <row r="720" spans="1:28" ht="12.75" customHeight="1">
      <c r="A720" s="41">
        <v>712</v>
      </c>
      <c r="B720" s="42" t="s">
        <v>82</v>
      </c>
      <c r="C720" s="42" t="s">
        <v>98</v>
      </c>
      <c r="D720" s="42" t="s">
        <v>12</v>
      </c>
      <c r="E720" s="42" t="s">
        <v>800</v>
      </c>
      <c r="F720" s="42" t="s">
        <v>3824</v>
      </c>
      <c r="G720" s="42" t="s">
        <v>82</v>
      </c>
      <c r="H720" s="42" t="s">
        <v>98</v>
      </c>
      <c r="I720" s="42" t="s">
        <v>12</v>
      </c>
      <c r="J720" s="42" t="s">
        <v>800</v>
      </c>
      <c r="K720" s="42" t="s">
        <v>3824</v>
      </c>
      <c r="L720" s="42" t="s">
        <v>102</v>
      </c>
      <c r="M720" s="42" t="s">
        <v>3825</v>
      </c>
      <c r="N720" s="42" t="s">
        <v>3826</v>
      </c>
      <c r="O720" s="42" t="s">
        <v>3827</v>
      </c>
      <c r="P720" s="42" t="s">
        <v>3828</v>
      </c>
      <c r="Q720" s="43">
        <v>2000000</v>
      </c>
      <c r="R720" s="42" t="s">
        <v>801</v>
      </c>
      <c r="S720" s="42" t="s">
        <v>1312</v>
      </c>
      <c r="T720" s="42" t="s">
        <v>263</v>
      </c>
      <c r="U720" s="42" t="s">
        <v>109</v>
      </c>
      <c r="V720" s="46" t="str">
        <f t="shared" si="101"/>
        <v>12</v>
      </c>
      <c r="W720" s="46" t="str">
        <f t="shared" si="1"/>
        <v>5</v>
      </c>
      <c r="X720" s="46" t="str">
        <f t="shared" si="2"/>
        <v>569196699125</v>
      </c>
      <c r="Y720" s="48">
        <f t="shared" si="3"/>
        <v>2000000</v>
      </c>
      <c r="Z720" s="46"/>
      <c r="AA720" s="46"/>
      <c r="AB720" s="40"/>
    </row>
    <row r="721" spans="1:28" ht="12.75" customHeight="1">
      <c r="A721" s="41">
        <v>713</v>
      </c>
      <c r="B721" s="42" t="s">
        <v>82</v>
      </c>
      <c r="C721" s="42" t="s">
        <v>98</v>
      </c>
      <c r="D721" s="42" t="s">
        <v>12</v>
      </c>
      <c r="E721" s="42" t="s">
        <v>800</v>
      </c>
      <c r="F721" s="42" t="s">
        <v>3824</v>
      </c>
      <c r="G721" s="42" t="s">
        <v>82</v>
      </c>
      <c r="H721" s="42" t="s">
        <v>98</v>
      </c>
      <c r="I721" s="42" t="s">
        <v>12</v>
      </c>
      <c r="J721" s="42" t="s">
        <v>800</v>
      </c>
      <c r="K721" s="42" t="s">
        <v>3824</v>
      </c>
      <c r="L721" s="42" t="s">
        <v>102</v>
      </c>
      <c r="M721" s="42" t="s">
        <v>3829</v>
      </c>
      <c r="N721" s="42" t="s">
        <v>3830</v>
      </c>
      <c r="O721" s="42" t="s">
        <v>3831</v>
      </c>
      <c r="P721" s="42" t="s">
        <v>3832</v>
      </c>
      <c r="Q721" s="43">
        <v>1000000</v>
      </c>
      <c r="R721" s="42" t="s">
        <v>502</v>
      </c>
      <c r="S721" s="42" t="s">
        <v>1371</v>
      </c>
      <c r="T721" s="42" t="s">
        <v>263</v>
      </c>
      <c r="U721" s="42" t="s">
        <v>109</v>
      </c>
      <c r="V721" s="46" t="str">
        <f t="shared" si="101"/>
        <v>15</v>
      </c>
      <c r="W721" s="46" t="str">
        <f t="shared" si="1"/>
        <v>5</v>
      </c>
      <c r="X721" s="46" t="str">
        <f t="shared" si="2"/>
        <v>569157823155</v>
      </c>
      <c r="Y721" s="48">
        <f t="shared" si="3"/>
        <v>1000000</v>
      </c>
      <c r="Z721" s="46" t="str">
        <f>N721</f>
        <v>AC/018P-0350702</v>
      </c>
      <c r="AA721" s="50" t="str">
        <f>VLOOKUP(X721,TDTP!$AH$5:$AN$1422,7,0)</f>
        <v>0919832256</v>
      </c>
      <c r="AB721" s="40" t="str">
        <f>CONCATENATE("BVNT da nhan duoc ",Y721,"d tien phi bao hiem cua QK. Cam on QK da tin tuong va dong hanh cung BVNT trong suot thoi gian qua.")</f>
        <v>BVNT da nhan duoc 1000000d tien phi bao hiem cua QK. Cam on QK da tin tuong va dong hanh cung BVNT trong suot thoi gian qua.</v>
      </c>
    </row>
    <row r="722" spans="1:28" ht="12.75" customHeight="1">
      <c r="A722" s="41">
        <v>714</v>
      </c>
      <c r="B722" s="42" t="s">
        <v>82</v>
      </c>
      <c r="C722" s="42" t="s">
        <v>98</v>
      </c>
      <c r="D722" s="42" t="s">
        <v>12</v>
      </c>
      <c r="E722" s="42" t="s">
        <v>800</v>
      </c>
      <c r="F722" s="42" t="s">
        <v>3824</v>
      </c>
      <c r="G722" s="42" t="s">
        <v>82</v>
      </c>
      <c r="H722" s="42" t="s">
        <v>98</v>
      </c>
      <c r="I722" s="42" t="s">
        <v>12</v>
      </c>
      <c r="J722" s="42" t="s">
        <v>800</v>
      </c>
      <c r="K722" s="42" t="s">
        <v>3824</v>
      </c>
      <c r="L722" s="42" t="s">
        <v>102</v>
      </c>
      <c r="M722" s="42" t="s">
        <v>3838</v>
      </c>
      <c r="N722" s="42" t="s">
        <v>3839</v>
      </c>
      <c r="O722" s="42" t="s">
        <v>3840</v>
      </c>
      <c r="P722" s="42" t="s">
        <v>3841</v>
      </c>
      <c r="Q722" s="43">
        <v>1500000</v>
      </c>
      <c r="R722" s="42" t="s">
        <v>394</v>
      </c>
      <c r="S722" s="42" t="s">
        <v>2137</v>
      </c>
      <c r="T722" s="42" t="s">
        <v>263</v>
      </c>
      <c r="U722" s="42" t="s">
        <v>109</v>
      </c>
      <c r="V722" s="46" t="str">
        <f t="shared" si="101"/>
        <v>16</v>
      </c>
      <c r="W722" s="46" t="str">
        <f t="shared" si="1"/>
        <v>5</v>
      </c>
      <c r="X722" s="46" t="str">
        <f t="shared" si="2"/>
        <v>569238983165</v>
      </c>
      <c r="Y722" s="48">
        <f t="shared" si="3"/>
        <v>1500000</v>
      </c>
      <c r="Z722" s="46"/>
      <c r="AA722" s="46"/>
      <c r="AB722" s="40"/>
    </row>
    <row r="723" spans="1:28" ht="12.75" customHeight="1">
      <c r="A723" s="41">
        <v>715</v>
      </c>
      <c r="B723" s="42" t="s">
        <v>82</v>
      </c>
      <c r="C723" s="42" t="s">
        <v>98</v>
      </c>
      <c r="D723" s="42" t="s">
        <v>78</v>
      </c>
      <c r="E723" s="42" t="s">
        <v>3847</v>
      </c>
      <c r="F723" s="42" t="s">
        <v>3848</v>
      </c>
      <c r="G723" s="42" t="s">
        <v>82</v>
      </c>
      <c r="H723" s="42" t="s">
        <v>98</v>
      </c>
      <c r="I723" s="42" t="s">
        <v>78</v>
      </c>
      <c r="J723" s="42" t="s">
        <v>3847</v>
      </c>
      <c r="K723" s="42" t="s">
        <v>3848</v>
      </c>
      <c r="L723" s="42" t="s">
        <v>102</v>
      </c>
      <c r="M723" s="42" t="s">
        <v>3849</v>
      </c>
      <c r="N723" s="42" t="s">
        <v>3850</v>
      </c>
      <c r="O723" s="42" t="s">
        <v>3851</v>
      </c>
      <c r="P723" s="42" t="s">
        <v>3852</v>
      </c>
      <c r="Q723" s="43">
        <v>14654200</v>
      </c>
      <c r="R723" s="42" t="s">
        <v>290</v>
      </c>
      <c r="S723" s="42" t="s">
        <v>1923</v>
      </c>
      <c r="T723" s="42" t="s">
        <v>263</v>
      </c>
      <c r="U723" s="42" t="s">
        <v>109</v>
      </c>
      <c r="V723" s="46" t="str">
        <f t="shared" si="101"/>
        <v>30</v>
      </c>
      <c r="W723" s="46" t="str">
        <f t="shared" si="1"/>
        <v>5</v>
      </c>
      <c r="X723" s="46" t="str">
        <f t="shared" si="2"/>
        <v>05708700001284305</v>
      </c>
      <c r="Y723" s="48">
        <f t="shared" si="3"/>
        <v>14654200</v>
      </c>
      <c r="Z723" s="46" t="str">
        <f t="shared" ref="Z723:Z726" si="102">N723</f>
        <v>AC/018P-0350704</v>
      </c>
      <c r="AA723" s="50" t="str">
        <f>VLOOKUP(X723,TDTP!$AH$5:$AN$1422,7,0)</f>
        <v>0398164865</v>
      </c>
      <c r="AB723" s="40" t="str">
        <f t="shared" ref="AB723:AB726" si="103">CONCATENATE("BVNT da nhan duoc ",Y723,"d tien phi bao hiem cua QK. Cam on QK da tin tuong va dong hanh cung BVNT trong suot thoi gian qua.")</f>
        <v>BVNT da nhan duoc 14654200d tien phi bao hiem cua QK. Cam on QK da tin tuong va dong hanh cung BVNT trong suot thoi gian qua.</v>
      </c>
    </row>
    <row r="724" spans="1:28" ht="12.75" customHeight="1">
      <c r="A724" s="41">
        <v>716</v>
      </c>
      <c r="B724" s="42" t="s">
        <v>82</v>
      </c>
      <c r="C724" s="42" t="s">
        <v>98</v>
      </c>
      <c r="D724" s="42" t="s">
        <v>12</v>
      </c>
      <c r="E724" s="42" t="s">
        <v>2231</v>
      </c>
      <c r="F724" s="42" t="s">
        <v>3853</v>
      </c>
      <c r="G724" s="42" t="s">
        <v>82</v>
      </c>
      <c r="H724" s="42" t="s">
        <v>98</v>
      </c>
      <c r="I724" s="42" t="s">
        <v>12</v>
      </c>
      <c r="J724" s="42" t="s">
        <v>2231</v>
      </c>
      <c r="K724" s="42" t="s">
        <v>3853</v>
      </c>
      <c r="L724" s="42" t="s">
        <v>102</v>
      </c>
      <c r="M724" s="42" t="s">
        <v>3854</v>
      </c>
      <c r="N724" s="42" t="s">
        <v>3855</v>
      </c>
      <c r="O724" s="42" t="s">
        <v>3856</v>
      </c>
      <c r="P724" s="42" t="s">
        <v>3857</v>
      </c>
      <c r="Q724" s="43">
        <v>5077220</v>
      </c>
      <c r="R724" s="42" t="s">
        <v>163</v>
      </c>
      <c r="S724" s="42" t="s">
        <v>2099</v>
      </c>
      <c r="T724" s="42" t="s">
        <v>163</v>
      </c>
      <c r="U724" s="42" t="s">
        <v>109</v>
      </c>
      <c r="V724" s="46" t="str">
        <f t="shared" si="101"/>
        <v>14</v>
      </c>
      <c r="W724" s="46" t="str">
        <f t="shared" si="1"/>
        <v>5</v>
      </c>
      <c r="X724" s="46" t="str">
        <f t="shared" si="2"/>
        <v>568847048145</v>
      </c>
      <c r="Y724" s="48">
        <f t="shared" si="3"/>
        <v>5077220</v>
      </c>
      <c r="Z724" s="46" t="str">
        <f t="shared" si="102"/>
        <v>AC/018P-0350705</v>
      </c>
      <c r="AA724" s="50" t="str">
        <f>VLOOKUP(X724,TDTP!$AH$5:$AN$1422,7,0)</f>
        <v>0917313491</v>
      </c>
      <c r="AB724" s="40" t="str">
        <f t="shared" si="103"/>
        <v>BVNT da nhan duoc 5077220d tien phi bao hiem cua QK. Cam on QK da tin tuong va dong hanh cung BVNT trong suot thoi gian qua.</v>
      </c>
    </row>
    <row r="725" spans="1:28" ht="12.75" customHeight="1">
      <c r="A725" s="41">
        <v>717</v>
      </c>
      <c r="B725" s="42" t="s">
        <v>82</v>
      </c>
      <c r="C725" s="42" t="s">
        <v>98</v>
      </c>
      <c r="D725" s="42" t="s">
        <v>12</v>
      </c>
      <c r="E725" s="42" t="s">
        <v>2231</v>
      </c>
      <c r="F725" s="42" t="s">
        <v>3853</v>
      </c>
      <c r="G725" s="42" t="s">
        <v>82</v>
      </c>
      <c r="H725" s="42" t="s">
        <v>98</v>
      </c>
      <c r="I725" s="42" t="s">
        <v>12</v>
      </c>
      <c r="J725" s="42" t="s">
        <v>2231</v>
      </c>
      <c r="K725" s="42" t="s">
        <v>3853</v>
      </c>
      <c r="L725" s="42" t="s">
        <v>102</v>
      </c>
      <c r="M725" s="42" t="s">
        <v>3863</v>
      </c>
      <c r="N725" s="42" t="s">
        <v>3864</v>
      </c>
      <c r="O725" s="42" t="s">
        <v>3865</v>
      </c>
      <c r="P725" s="42" t="s">
        <v>3866</v>
      </c>
      <c r="Q725" s="43">
        <v>20000000</v>
      </c>
      <c r="R725" s="42" t="s">
        <v>135</v>
      </c>
      <c r="S725" s="42" t="s">
        <v>942</v>
      </c>
      <c r="T725" s="42" t="s">
        <v>704</v>
      </c>
      <c r="U725" s="42" t="s">
        <v>109</v>
      </c>
      <c r="V725" s="46" t="str">
        <f t="shared" si="101"/>
        <v>22</v>
      </c>
      <c r="W725" s="46" t="str">
        <f t="shared" si="1"/>
        <v>5</v>
      </c>
      <c r="X725" s="46" t="str">
        <f t="shared" si="2"/>
        <v>568583930225</v>
      </c>
      <c r="Y725" s="48">
        <f t="shared" si="3"/>
        <v>20000000</v>
      </c>
      <c r="Z725" s="46" t="str">
        <f t="shared" si="102"/>
        <v>AC/018P-0350708</v>
      </c>
      <c r="AA725" s="50" t="str">
        <f>VLOOKUP(X725,TDTP!$AH$5:$AN$1422,7,0)</f>
        <v>01669071309</v>
      </c>
      <c r="AB725" s="40" t="str">
        <f t="shared" si="103"/>
        <v>BVNT da nhan duoc 20000000d tien phi bao hiem cua QK. Cam on QK da tin tuong va dong hanh cung BVNT trong suot thoi gian qua.</v>
      </c>
    </row>
    <row r="726" spans="1:28" ht="12.75" customHeight="1">
      <c r="A726" s="41">
        <v>718</v>
      </c>
      <c r="B726" s="42" t="s">
        <v>82</v>
      </c>
      <c r="C726" s="42" t="s">
        <v>98</v>
      </c>
      <c r="D726" s="42" t="s">
        <v>12</v>
      </c>
      <c r="E726" s="42" t="s">
        <v>2231</v>
      </c>
      <c r="F726" s="42" t="s">
        <v>3853</v>
      </c>
      <c r="G726" s="42" t="s">
        <v>82</v>
      </c>
      <c r="H726" s="42" t="s">
        <v>98</v>
      </c>
      <c r="I726" s="42" t="s">
        <v>12</v>
      </c>
      <c r="J726" s="42" t="s">
        <v>2231</v>
      </c>
      <c r="K726" s="42" t="s">
        <v>3853</v>
      </c>
      <c r="L726" s="42" t="s">
        <v>102</v>
      </c>
      <c r="M726" s="42" t="s">
        <v>3867</v>
      </c>
      <c r="N726" s="42" t="s">
        <v>3868</v>
      </c>
      <c r="O726" s="42" t="s">
        <v>3869</v>
      </c>
      <c r="P726" s="42" t="s">
        <v>2681</v>
      </c>
      <c r="Q726" s="43">
        <v>1547040</v>
      </c>
      <c r="R726" s="42" t="s">
        <v>471</v>
      </c>
      <c r="S726" s="42" t="s">
        <v>1098</v>
      </c>
      <c r="T726" s="42" t="s">
        <v>284</v>
      </c>
      <c r="U726" s="42" t="s">
        <v>109</v>
      </c>
      <c r="V726" s="46" t="str">
        <f t="shared" si="101"/>
        <v>25</v>
      </c>
      <c r="W726" s="46" t="str">
        <f t="shared" si="1"/>
        <v>5</v>
      </c>
      <c r="X726" s="46" t="str">
        <f t="shared" si="2"/>
        <v>568794255255</v>
      </c>
      <c r="Y726" s="48">
        <f t="shared" si="3"/>
        <v>1547040</v>
      </c>
      <c r="Z726" s="46" t="str">
        <f t="shared" si="102"/>
        <v>AC/018P-0350709</v>
      </c>
      <c r="AA726" s="50" t="str">
        <f>VLOOKUP(X726,TDTP!$AH$5:$AN$1422,7,0)</f>
        <v>0986096889</v>
      </c>
      <c r="AB726" s="40" t="str">
        <f t="shared" si="103"/>
        <v>BVNT da nhan duoc 1547040d tien phi bao hiem cua QK. Cam on QK da tin tuong va dong hanh cung BVNT trong suot thoi gian qua.</v>
      </c>
    </row>
    <row r="727" spans="1:28" ht="12.75" customHeight="1">
      <c r="A727" s="41">
        <v>719</v>
      </c>
      <c r="B727" s="42" t="s">
        <v>82</v>
      </c>
      <c r="C727" s="42" t="s">
        <v>98</v>
      </c>
      <c r="D727" s="42" t="s">
        <v>12</v>
      </c>
      <c r="E727" s="42" t="s">
        <v>2231</v>
      </c>
      <c r="F727" s="42" t="s">
        <v>3853</v>
      </c>
      <c r="G727" s="42" t="s">
        <v>82</v>
      </c>
      <c r="H727" s="42" t="s">
        <v>98</v>
      </c>
      <c r="I727" s="42" t="s">
        <v>12</v>
      </c>
      <c r="J727" s="42" t="s">
        <v>2231</v>
      </c>
      <c r="K727" s="42" t="s">
        <v>3853</v>
      </c>
      <c r="L727" s="42" t="s">
        <v>102</v>
      </c>
      <c r="M727" s="42" t="s">
        <v>3875</v>
      </c>
      <c r="N727" s="42" t="s">
        <v>3876</v>
      </c>
      <c r="O727" s="42" t="s">
        <v>3877</v>
      </c>
      <c r="P727" s="42" t="s">
        <v>3243</v>
      </c>
      <c r="Q727" s="43">
        <v>4015200</v>
      </c>
      <c r="R727" s="42" t="s">
        <v>284</v>
      </c>
      <c r="S727" s="42" t="s">
        <v>1788</v>
      </c>
      <c r="T727" s="42" t="s">
        <v>284</v>
      </c>
      <c r="U727" s="42" t="s">
        <v>109</v>
      </c>
      <c r="V727" s="46" t="str">
        <f t="shared" si="101"/>
        <v>27</v>
      </c>
      <c r="W727" s="46" t="str">
        <f t="shared" si="1"/>
        <v>5</v>
      </c>
      <c r="X727" s="46" t="str">
        <f t="shared" si="2"/>
        <v>05701800023651275</v>
      </c>
      <c r="Y727" s="48">
        <f t="shared" si="3"/>
        <v>4015200</v>
      </c>
      <c r="Z727" s="46"/>
      <c r="AA727" s="46"/>
      <c r="AB727" s="40"/>
    </row>
    <row r="728" spans="1:28" ht="12.75" customHeight="1">
      <c r="A728" s="41">
        <v>720</v>
      </c>
      <c r="B728" s="42" t="s">
        <v>82</v>
      </c>
      <c r="C728" s="42" t="s">
        <v>98</v>
      </c>
      <c r="D728" s="42" t="s">
        <v>12</v>
      </c>
      <c r="E728" s="42" t="s">
        <v>2231</v>
      </c>
      <c r="F728" s="42" t="s">
        <v>3853</v>
      </c>
      <c r="G728" s="42" t="s">
        <v>82</v>
      </c>
      <c r="H728" s="42" t="s">
        <v>98</v>
      </c>
      <c r="I728" s="42" t="s">
        <v>12</v>
      </c>
      <c r="J728" s="42" t="s">
        <v>2231</v>
      </c>
      <c r="K728" s="42" t="s">
        <v>3853</v>
      </c>
      <c r="L728" s="42" t="s">
        <v>102</v>
      </c>
      <c r="M728" s="42" t="s">
        <v>3878</v>
      </c>
      <c r="N728" s="42" t="s">
        <v>3879</v>
      </c>
      <c r="O728" s="42" t="s">
        <v>3880</v>
      </c>
      <c r="P728" s="42" t="s">
        <v>2231</v>
      </c>
      <c r="Q728" s="43">
        <v>298800</v>
      </c>
      <c r="R728" s="42" t="s">
        <v>763</v>
      </c>
      <c r="S728" s="42" t="s">
        <v>1843</v>
      </c>
      <c r="T728" s="42" t="s">
        <v>284</v>
      </c>
      <c r="U728" s="42" t="s">
        <v>109</v>
      </c>
      <c r="V728" s="46" t="str">
        <f t="shared" si="101"/>
        <v>29</v>
      </c>
      <c r="W728" s="46" t="str">
        <f t="shared" si="1"/>
        <v>5</v>
      </c>
      <c r="X728" s="46" t="str">
        <f t="shared" si="2"/>
        <v>02601800037081295</v>
      </c>
      <c r="Y728" s="48">
        <f t="shared" si="3"/>
        <v>298800</v>
      </c>
      <c r="Z728" s="46" t="str">
        <f t="shared" ref="Z728:Z733" si="104">N728</f>
        <v>AC/018P-0350711</v>
      </c>
      <c r="AA728" s="50" t="str">
        <f>VLOOKUP(X728,TDTP!$AH$5:$AN$1422,7,0)</f>
        <v>0988662996</v>
      </c>
      <c r="AB728" s="40" t="str">
        <f t="shared" ref="AB728:AB733" si="105">CONCATENATE("BVNT da nhan duoc ",Y728,"d tien phi bao hiem cua QK. Cam on QK da tin tuong va dong hanh cung BVNT trong suot thoi gian qua.")</f>
        <v>BVNT da nhan duoc 298800d tien phi bao hiem cua QK. Cam on QK da tin tuong va dong hanh cung BVNT trong suot thoi gian qua.</v>
      </c>
    </row>
    <row r="729" spans="1:28" ht="12.75" customHeight="1">
      <c r="A729" s="41">
        <v>721</v>
      </c>
      <c r="B729" s="42" t="s">
        <v>82</v>
      </c>
      <c r="C729" s="42" t="s">
        <v>98</v>
      </c>
      <c r="D729" s="42" t="s">
        <v>9</v>
      </c>
      <c r="E729" s="42" t="s">
        <v>3882</v>
      </c>
      <c r="F729" s="42" t="s">
        <v>3884</v>
      </c>
      <c r="G729" s="42" t="s">
        <v>82</v>
      </c>
      <c r="H729" s="42" t="s">
        <v>98</v>
      </c>
      <c r="I729" s="42" t="s">
        <v>9</v>
      </c>
      <c r="J729" s="42" t="s">
        <v>3882</v>
      </c>
      <c r="K729" s="42" t="s">
        <v>3884</v>
      </c>
      <c r="L729" s="42" t="s">
        <v>102</v>
      </c>
      <c r="M729" s="42" t="s">
        <v>3887</v>
      </c>
      <c r="N729" s="42" t="s">
        <v>3888</v>
      </c>
      <c r="O729" s="42" t="s">
        <v>3889</v>
      </c>
      <c r="P729" s="42" t="s">
        <v>1852</v>
      </c>
      <c r="Q729" s="43">
        <v>3356500</v>
      </c>
      <c r="R729" s="42" t="s">
        <v>574</v>
      </c>
      <c r="S729" s="42" t="s">
        <v>1412</v>
      </c>
      <c r="T729" s="42" t="s">
        <v>704</v>
      </c>
      <c r="U729" s="42" t="s">
        <v>109</v>
      </c>
      <c r="V729" s="46" t="str">
        <f t="shared" si="101"/>
        <v>18</v>
      </c>
      <c r="W729" s="46" t="str">
        <f t="shared" si="1"/>
        <v>5</v>
      </c>
      <c r="X729" s="46" t="str">
        <f t="shared" si="2"/>
        <v>05708700000485185</v>
      </c>
      <c r="Y729" s="48">
        <f t="shared" si="3"/>
        <v>3356500</v>
      </c>
      <c r="Z729" s="46" t="str">
        <f t="shared" si="104"/>
        <v>AC/018P-0350723</v>
      </c>
      <c r="AA729" s="50" t="str">
        <f>VLOOKUP(X729,TDTP!$AH$5:$AN$1422,7,0)</f>
        <v>0393197076</v>
      </c>
      <c r="AB729" s="40" t="str">
        <f t="shared" si="105"/>
        <v>BVNT da nhan duoc 3356500d tien phi bao hiem cua QK. Cam on QK da tin tuong va dong hanh cung BVNT trong suot thoi gian qua.</v>
      </c>
    </row>
    <row r="730" spans="1:28" ht="12.75" customHeight="1">
      <c r="A730" s="41">
        <v>722</v>
      </c>
      <c r="B730" s="42" t="s">
        <v>82</v>
      </c>
      <c r="C730" s="42" t="s">
        <v>98</v>
      </c>
      <c r="D730" s="42" t="s">
        <v>9</v>
      </c>
      <c r="E730" s="42" t="s">
        <v>3882</v>
      </c>
      <c r="F730" s="42" t="s">
        <v>3884</v>
      </c>
      <c r="G730" s="42" t="s">
        <v>82</v>
      </c>
      <c r="H730" s="42" t="s">
        <v>98</v>
      </c>
      <c r="I730" s="42" t="s">
        <v>9</v>
      </c>
      <c r="J730" s="42" t="s">
        <v>3882</v>
      </c>
      <c r="K730" s="42" t="s">
        <v>3884</v>
      </c>
      <c r="L730" s="42" t="s">
        <v>102</v>
      </c>
      <c r="M730" s="42" t="s">
        <v>3890</v>
      </c>
      <c r="N730" s="42" t="s">
        <v>3891</v>
      </c>
      <c r="O730" s="42" t="s">
        <v>3892</v>
      </c>
      <c r="P730" s="42" t="s">
        <v>3893</v>
      </c>
      <c r="Q730" s="43">
        <v>2500000</v>
      </c>
      <c r="R730" s="42" t="s">
        <v>135</v>
      </c>
      <c r="S730" s="42" t="s">
        <v>937</v>
      </c>
      <c r="T730" s="42" t="s">
        <v>135</v>
      </c>
      <c r="U730" s="42" t="s">
        <v>109</v>
      </c>
      <c r="V730" s="46" t="str">
        <f t="shared" si="101"/>
        <v>22</v>
      </c>
      <c r="W730" s="46" t="str">
        <f t="shared" si="1"/>
        <v>5</v>
      </c>
      <c r="X730" s="46" t="str">
        <f t="shared" si="2"/>
        <v>569145609225</v>
      </c>
      <c r="Y730" s="48">
        <f t="shared" si="3"/>
        <v>2500000</v>
      </c>
      <c r="Z730" s="46" t="str">
        <f t="shared" si="104"/>
        <v>AC/018P-0350724</v>
      </c>
      <c r="AA730" s="50" t="str">
        <f>VLOOKUP(X730,TDTP!$AH$5:$AN$1422,7,0)</f>
        <v>01627484086</v>
      </c>
      <c r="AB730" s="40" t="str">
        <f t="shared" si="105"/>
        <v>BVNT da nhan duoc 2500000d tien phi bao hiem cua QK. Cam on QK da tin tuong va dong hanh cung BVNT trong suot thoi gian qua.</v>
      </c>
    </row>
    <row r="731" spans="1:28" ht="12.75" customHeight="1">
      <c r="A731" s="41">
        <v>723</v>
      </c>
      <c r="B731" s="42" t="s">
        <v>82</v>
      </c>
      <c r="C731" s="42" t="s">
        <v>98</v>
      </c>
      <c r="D731" s="42" t="s">
        <v>9</v>
      </c>
      <c r="E731" s="42" t="s">
        <v>3895</v>
      </c>
      <c r="F731" s="42" t="s">
        <v>3896</v>
      </c>
      <c r="G731" s="42" t="s">
        <v>82</v>
      </c>
      <c r="H731" s="42" t="s">
        <v>98</v>
      </c>
      <c r="I731" s="42" t="s">
        <v>9</v>
      </c>
      <c r="J731" s="42" t="s">
        <v>3895</v>
      </c>
      <c r="K731" s="42" t="s">
        <v>3896</v>
      </c>
      <c r="L731" s="42" t="s">
        <v>102</v>
      </c>
      <c r="M731" s="42" t="s">
        <v>3897</v>
      </c>
      <c r="N731" s="42" t="s">
        <v>3898</v>
      </c>
      <c r="O731" s="42" t="s">
        <v>3899</v>
      </c>
      <c r="P731" s="42" t="s">
        <v>3900</v>
      </c>
      <c r="Q731" s="43">
        <v>10000000</v>
      </c>
      <c r="R731" s="42" t="s">
        <v>593</v>
      </c>
      <c r="S731" s="42" t="s">
        <v>2493</v>
      </c>
      <c r="T731" s="42" t="s">
        <v>135</v>
      </c>
      <c r="U731" s="42" t="s">
        <v>109</v>
      </c>
      <c r="V731" s="46" t="str">
        <f>RIGHT(LEFT(R731,2),1)</f>
        <v>4</v>
      </c>
      <c r="W731" s="46" t="str">
        <f t="shared" si="1"/>
        <v>5</v>
      </c>
      <c r="X731" s="46" t="str">
        <f t="shared" si="2"/>
        <v>56923373945</v>
      </c>
      <c r="Y731" s="48">
        <f t="shared" si="3"/>
        <v>10000000</v>
      </c>
      <c r="Z731" s="46" t="str">
        <f t="shared" si="104"/>
        <v>AC/018P-0350725</v>
      </c>
      <c r="AA731" s="50" t="str">
        <f>VLOOKUP(X731,TDTP!$AH$5:$AN$1422,7,0)</f>
        <v>01678649476</v>
      </c>
      <c r="AB731" s="40" t="str">
        <f t="shared" si="105"/>
        <v>BVNT da nhan duoc 10000000d tien phi bao hiem cua QK. Cam on QK da tin tuong va dong hanh cung BVNT trong suot thoi gian qua.</v>
      </c>
    </row>
    <row r="732" spans="1:28" ht="12.75" customHeight="1">
      <c r="A732" s="41">
        <v>724</v>
      </c>
      <c r="B732" s="42" t="s">
        <v>82</v>
      </c>
      <c r="C732" s="42" t="s">
        <v>98</v>
      </c>
      <c r="D732" s="42" t="s">
        <v>9</v>
      </c>
      <c r="E732" s="42" t="s">
        <v>3895</v>
      </c>
      <c r="F732" s="42" t="s">
        <v>3896</v>
      </c>
      <c r="G732" s="42" t="s">
        <v>82</v>
      </c>
      <c r="H732" s="42" t="s">
        <v>98</v>
      </c>
      <c r="I732" s="42" t="s">
        <v>9</v>
      </c>
      <c r="J732" s="42" t="s">
        <v>3895</v>
      </c>
      <c r="K732" s="42" t="s">
        <v>3896</v>
      </c>
      <c r="L732" s="42" t="s">
        <v>102</v>
      </c>
      <c r="M732" s="42" t="s">
        <v>3905</v>
      </c>
      <c r="N732" s="42" t="s">
        <v>3906</v>
      </c>
      <c r="O732" s="42" t="s">
        <v>3907</v>
      </c>
      <c r="P732" s="42" t="s">
        <v>3908</v>
      </c>
      <c r="Q732" s="43">
        <v>12112200</v>
      </c>
      <c r="R732" s="42" t="s">
        <v>359</v>
      </c>
      <c r="S732" s="42" t="s">
        <v>1993</v>
      </c>
      <c r="T732" s="42" t="s">
        <v>704</v>
      </c>
      <c r="U732" s="42" t="s">
        <v>109</v>
      </c>
      <c r="V732" s="46" t="str">
        <f t="shared" ref="V732:V736" si="106">RIGHT(LEFT(R732,2),2)</f>
        <v>17</v>
      </c>
      <c r="W732" s="46" t="str">
        <f t="shared" si="1"/>
        <v>5</v>
      </c>
      <c r="X732" s="46" t="str">
        <f t="shared" si="2"/>
        <v>05708700001178175</v>
      </c>
      <c r="Y732" s="48">
        <f t="shared" si="3"/>
        <v>12112200</v>
      </c>
      <c r="Z732" s="46" t="str">
        <f t="shared" si="104"/>
        <v>AC/018P-0350726</v>
      </c>
      <c r="AA732" s="50" t="str">
        <f>VLOOKUP(X732,TDTP!$AH$5:$AN$1422,7,0)</f>
        <v>0339242766</v>
      </c>
      <c r="AB732" s="40" t="str">
        <f t="shared" si="105"/>
        <v>BVNT da nhan duoc 12112200d tien phi bao hiem cua QK. Cam on QK da tin tuong va dong hanh cung BVNT trong suot thoi gian qua.</v>
      </c>
    </row>
    <row r="733" spans="1:28" ht="12.75" customHeight="1">
      <c r="A733" s="41">
        <v>725</v>
      </c>
      <c r="B733" s="42" t="s">
        <v>82</v>
      </c>
      <c r="C733" s="42" t="s">
        <v>98</v>
      </c>
      <c r="D733" s="42" t="s">
        <v>9</v>
      </c>
      <c r="E733" s="42" t="s">
        <v>3895</v>
      </c>
      <c r="F733" s="42" t="s">
        <v>3896</v>
      </c>
      <c r="G733" s="42" t="s">
        <v>82</v>
      </c>
      <c r="H733" s="42" t="s">
        <v>98</v>
      </c>
      <c r="I733" s="42" t="s">
        <v>9</v>
      </c>
      <c r="J733" s="42" t="s">
        <v>3895</v>
      </c>
      <c r="K733" s="42" t="s">
        <v>3896</v>
      </c>
      <c r="L733" s="42" t="s">
        <v>102</v>
      </c>
      <c r="M733" s="42" t="s">
        <v>3909</v>
      </c>
      <c r="N733" s="42" t="s">
        <v>3910</v>
      </c>
      <c r="O733" s="42" t="s">
        <v>3911</v>
      </c>
      <c r="P733" s="42" t="s">
        <v>3912</v>
      </c>
      <c r="Q733" s="43">
        <v>12111200</v>
      </c>
      <c r="R733" s="42" t="s">
        <v>359</v>
      </c>
      <c r="S733" s="42" t="s">
        <v>1993</v>
      </c>
      <c r="T733" s="42" t="s">
        <v>704</v>
      </c>
      <c r="U733" s="42" t="s">
        <v>109</v>
      </c>
      <c r="V733" s="46" t="str">
        <f t="shared" si="106"/>
        <v>17</v>
      </c>
      <c r="W733" s="46" t="str">
        <f t="shared" si="1"/>
        <v>5</v>
      </c>
      <c r="X733" s="46" t="str">
        <f t="shared" si="2"/>
        <v>05708700001185175</v>
      </c>
      <c r="Y733" s="48">
        <f t="shared" si="3"/>
        <v>12111200</v>
      </c>
      <c r="Z733" s="46" t="str">
        <f t="shared" si="104"/>
        <v>AC/018P-0350727</v>
      </c>
      <c r="AA733" s="50" t="str">
        <f>VLOOKUP(X733,TDTP!$AH$5:$AN$1422,7,0)</f>
        <v>0399969078</v>
      </c>
      <c r="AB733" s="40" t="str">
        <f t="shared" si="105"/>
        <v>BVNT da nhan duoc 12111200d tien phi bao hiem cua QK. Cam on QK da tin tuong va dong hanh cung BVNT trong suot thoi gian qua.</v>
      </c>
    </row>
    <row r="734" spans="1:28" ht="12.75" customHeight="1">
      <c r="A734" s="41">
        <v>726</v>
      </c>
      <c r="B734" s="42" t="s">
        <v>82</v>
      </c>
      <c r="C734" s="42" t="s">
        <v>98</v>
      </c>
      <c r="D734" s="42" t="s">
        <v>9</v>
      </c>
      <c r="E734" s="42" t="s">
        <v>3895</v>
      </c>
      <c r="F734" s="42" t="s">
        <v>3896</v>
      </c>
      <c r="G734" s="42" t="s">
        <v>82</v>
      </c>
      <c r="H734" s="42" t="s">
        <v>98</v>
      </c>
      <c r="I734" s="42" t="s">
        <v>9</v>
      </c>
      <c r="J734" s="42" t="s">
        <v>3895</v>
      </c>
      <c r="K734" s="42" t="s">
        <v>3896</v>
      </c>
      <c r="L734" s="42" t="s">
        <v>102</v>
      </c>
      <c r="M734" s="42" t="s">
        <v>3913</v>
      </c>
      <c r="N734" s="42" t="s">
        <v>3914</v>
      </c>
      <c r="O734" s="42" t="s">
        <v>3915</v>
      </c>
      <c r="P734" s="42" t="s">
        <v>3895</v>
      </c>
      <c r="Q734" s="43">
        <v>12181120</v>
      </c>
      <c r="R734" s="42" t="s">
        <v>471</v>
      </c>
      <c r="S734" s="42" t="s">
        <v>772</v>
      </c>
      <c r="T734" s="42" t="s">
        <v>135</v>
      </c>
      <c r="U734" s="42" t="s">
        <v>109</v>
      </c>
      <c r="V734" s="46" t="str">
        <f t="shared" si="106"/>
        <v>25</v>
      </c>
      <c r="W734" s="46" t="str">
        <f t="shared" si="1"/>
        <v>5</v>
      </c>
      <c r="X734" s="46" t="str">
        <f t="shared" si="2"/>
        <v>569246365255</v>
      </c>
      <c r="Y734" s="48">
        <f t="shared" si="3"/>
        <v>12181120</v>
      </c>
      <c r="Z734" s="46"/>
      <c r="AA734" s="46"/>
      <c r="AB734" s="40"/>
    </row>
    <row r="735" spans="1:28" ht="12.75" customHeight="1">
      <c r="A735" s="41">
        <v>727</v>
      </c>
      <c r="B735" s="42" t="s">
        <v>82</v>
      </c>
      <c r="C735" s="42" t="s">
        <v>98</v>
      </c>
      <c r="D735" s="42" t="s">
        <v>79</v>
      </c>
      <c r="E735" s="42" t="s">
        <v>3921</v>
      </c>
      <c r="F735" s="42" t="s">
        <v>3922</v>
      </c>
      <c r="G735" s="42" t="s">
        <v>82</v>
      </c>
      <c r="H735" s="42" t="s">
        <v>98</v>
      </c>
      <c r="I735" s="42" t="s">
        <v>79</v>
      </c>
      <c r="J735" s="42" t="s">
        <v>3921</v>
      </c>
      <c r="K735" s="42" t="s">
        <v>3922</v>
      </c>
      <c r="L735" s="42" t="s">
        <v>102</v>
      </c>
      <c r="M735" s="42" t="s">
        <v>3923</v>
      </c>
      <c r="N735" s="42" t="s">
        <v>3924</v>
      </c>
      <c r="O735" s="42" t="s">
        <v>3925</v>
      </c>
      <c r="P735" s="42" t="s">
        <v>3926</v>
      </c>
      <c r="Q735" s="43">
        <v>50880000</v>
      </c>
      <c r="R735" s="42" t="s">
        <v>394</v>
      </c>
      <c r="S735" s="42" t="s">
        <v>1387</v>
      </c>
      <c r="T735" s="42" t="s">
        <v>502</v>
      </c>
      <c r="U735" s="42" t="s">
        <v>109</v>
      </c>
      <c r="V735" s="46" t="str">
        <f t="shared" si="106"/>
        <v>16</v>
      </c>
      <c r="W735" s="46" t="str">
        <f t="shared" si="1"/>
        <v>5</v>
      </c>
      <c r="X735" s="46" t="str">
        <f t="shared" si="2"/>
        <v>08708700000130165</v>
      </c>
      <c r="Y735" s="48">
        <f t="shared" si="3"/>
        <v>50880000</v>
      </c>
      <c r="Z735" s="46" t="str">
        <f>N735</f>
        <v>AC/018P-0350729</v>
      </c>
      <c r="AA735" s="50" t="str">
        <f>VLOOKUP(X735,TDTP!$AH$5:$AN$1422,7,0)</f>
        <v>0854973888</v>
      </c>
      <c r="AB735" s="40" t="str">
        <f>CONCATENATE("BVNT da nhan duoc ",Y735,"d tien phi bao hiem cua QK. Cam on QK da tin tuong va dong hanh cung BVNT trong suot thoi gian qua.")</f>
        <v>BVNT da nhan duoc 50880000d tien phi bao hiem cua QK. Cam on QK da tin tuong va dong hanh cung BVNT trong suot thoi gian qua.</v>
      </c>
    </row>
    <row r="736" spans="1:28" ht="12.75" customHeight="1">
      <c r="A736" s="41">
        <v>728</v>
      </c>
      <c r="B736" s="42" t="s">
        <v>82</v>
      </c>
      <c r="C736" s="42" t="s">
        <v>98</v>
      </c>
      <c r="D736" s="42" t="s">
        <v>79</v>
      </c>
      <c r="E736" s="42" t="s">
        <v>3921</v>
      </c>
      <c r="F736" s="42" t="s">
        <v>3922</v>
      </c>
      <c r="G736" s="42" t="s">
        <v>82</v>
      </c>
      <c r="H736" s="42" t="s">
        <v>98</v>
      </c>
      <c r="I736" s="42" t="s">
        <v>79</v>
      </c>
      <c r="J736" s="42" t="s">
        <v>3921</v>
      </c>
      <c r="K736" s="42" t="s">
        <v>3922</v>
      </c>
      <c r="L736" s="42" t="s">
        <v>102</v>
      </c>
      <c r="M736" s="42" t="s">
        <v>3931</v>
      </c>
      <c r="N736" s="42" t="s">
        <v>3932</v>
      </c>
      <c r="O736" s="42" t="s">
        <v>3933</v>
      </c>
      <c r="P736" s="42" t="s">
        <v>552</v>
      </c>
      <c r="Q736" s="43">
        <v>12011320</v>
      </c>
      <c r="R736" s="42" t="s">
        <v>394</v>
      </c>
      <c r="S736" s="42" t="s">
        <v>1387</v>
      </c>
      <c r="T736" s="42" t="s">
        <v>502</v>
      </c>
      <c r="U736" s="42" t="s">
        <v>109</v>
      </c>
      <c r="V736" s="46" t="str">
        <f t="shared" si="106"/>
        <v>16</v>
      </c>
      <c r="W736" s="46" t="str">
        <f t="shared" si="1"/>
        <v>5</v>
      </c>
      <c r="X736" s="46" t="str">
        <f t="shared" si="2"/>
        <v>569239049165</v>
      </c>
      <c r="Y736" s="48">
        <f t="shared" si="3"/>
        <v>12011320</v>
      </c>
      <c r="Z736" s="46"/>
      <c r="AA736" s="46"/>
      <c r="AB736" s="40"/>
    </row>
    <row r="737" spans="1:28" ht="12.75" customHeight="1">
      <c r="A737" s="41">
        <v>729</v>
      </c>
      <c r="B737" s="42" t="s">
        <v>82</v>
      </c>
      <c r="C737" s="42" t="s">
        <v>98</v>
      </c>
      <c r="D737" s="42" t="s">
        <v>79</v>
      </c>
      <c r="E737" s="42" t="s">
        <v>3934</v>
      </c>
      <c r="F737" s="42" t="s">
        <v>3935</v>
      </c>
      <c r="G737" s="42" t="s">
        <v>82</v>
      </c>
      <c r="H737" s="42" t="s">
        <v>98</v>
      </c>
      <c r="I737" s="42" t="s">
        <v>79</v>
      </c>
      <c r="J737" s="42" t="s">
        <v>3934</v>
      </c>
      <c r="K737" s="42" t="s">
        <v>3935</v>
      </c>
      <c r="L737" s="42" t="s">
        <v>102</v>
      </c>
      <c r="M737" s="42" t="s">
        <v>3936</v>
      </c>
      <c r="N737" s="42" t="s">
        <v>3937</v>
      </c>
      <c r="O737" s="42" t="s">
        <v>3938</v>
      </c>
      <c r="P737" s="42" t="s">
        <v>3934</v>
      </c>
      <c r="Q737" s="43">
        <v>20056600</v>
      </c>
      <c r="R737" s="42" t="s">
        <v>109</v>
      </c>
      <c r="S737" s="42" t="s">
        <v>3939</v>
      </c>
      <c r="T737" s="42" t="s">
        <v>704</v>
      </c>
      <c r="U737" s="42" t="s">
        <v>109</v>
      </c>
      <c r="V737" s="46" t="str">
        <f>RIGHT(LEFT(R737,2),1)</f>
        <v>7</v>
      </c>
      <c r="W737" s="46" t="str">
        <f t="shared" si="1"/>
        <v>5</v>
      </c>
      <c r="X737" s="46" t="str">
        <f t="shared" si="2"/>
        <v>56923474575</v>
      </c>
      <c r="Y737" s="48">
        <f t="shared" si="3"/>
        <v>20056600</v>
      </c>
      <c r="Z737" s="46" t="str">
        <f t="shared" ref="Z737:Z738" si="107">N737</f>
        <v>AC/018P-0350731</v>
      </c>
      <c r="AA737" s="50" t="str">
        <f>VLOOKUP(X737,TDTP!$AH$5:$AN$1422,7,0)</f>
        <v>0396338189</v>
      </c>
      <c r="AB737" s="40" t="str">
        <f t="shared" ref="AB737:AB738" si="108">CONCATENATE("BVNT da nhan duoc ",Y737,"d tien phi bao hiem cua QK. Cam on QK da tin tuong va dong hanh cung BVNT trong suot thoi gian qua.")</f>
        <v>BVNT da nhan duoc 20056600d tien phi bao hiem cua QK. Cam on QK da tin tuong va dong hanh cung BVNT trong suot thoi gian qua.</v>
      </c>
    </row>
    <row r="738" spans="1:28" ht="12.75" customHeight="1">
      <c r="A738" s="41">
        <v>730</v>
      </c>
      <c r="B738" s="42" t="s">
        <v>82</v>
      </c>
      <c r="C738" s="42" t="s">
        <v>98</v>
      </c>
      <c r="D738" s="42" t="s">
        <v>78</v>
      </c>
      <c r="E738" s="42" t="s">
        <v>587</v>
      </c>
      <c r="F738" s="42" t="s">
        <v>588</v>
      </c>
      <c r="G738" s="42" t="s">
        <v>82</v>
      </c>
      <c r="H738" s="42" t="s">
        <v>98</v>
      </c>
      <c r="I738" s="42" t="s">
        <v>78</v>
      </c>
      <c r="J738" s="42" t="s">
        <v>587</v>
      </c>
      <c r="K738" s="42" t="s">
        <v>588</v>
      </c>
      <c r="L738" s="42" t="s">
        <v>102</v>
      </c>
      <c r="M738" s="42" t="s">
        <v>3945</v>
      </c>
      <c r="N738" s="42" t="s">
        <v>3946</v>
      </c>
      <c r="O738" s="42" t="s">
        <v>3947</v>
      </c>
      <c r="P738" s="42" t="s">
        <v>1907</v>
      </c>
      <c r="Q738" s="43">
        <v>518900</v>
      </c>
      <c r="R738" s="42" t="s">
        <v>502</v>
      </c>
      <c r="S738" s="42" t="s">
        <v>1381</v>
      </c>
      <c r="T738" s="42" t="s">
        <v>125</v>
      </c>
      <c r="U738" s="42" t="s">
        <v>109</v>
      </c>
      <c r="V738" s="46" t="str">
        <f t="shared" ref="V738:V745" si="109">RIGHT(LEFT(R738,2),2)</f>
        <v>15</v>
      </c>
      <c r="W738" s="46" t="str">
        <f t="shared" si="1"/>
        <v>5</v>
      </c>
      <c r="X738" s="46" t="str">
        <f t="shared" si="2"/>
        <v>05701800027994155</v>
      </c>
      <c r="Y738" s="48">
        <f t="shared" si="3"/>
        <v>518900</v>
      </c>
      <c r="Z738" s="46" t="str">
        <f t="shared" si="107"/>
        <v>AC/018P-0350732</v>
      </c>
      <c r="AA738" s="50" t="str">
        <f>VLOOKUP(X738,TDTP!$AH$5:$AN$1422,7,0)</f>
        <v>0339735555</v>
      </c>
      <c r="AB738" s="40" t="str">
        <f t="shared" si="108"/>
        <v>BVNT da nhan duoc 518900d tien phi bao hiem cua QK. Cam on QK da tin tuong va dong hanh cung BVNT trong suot thoi gian qua.</v>
      </c>
    </row>
    <row r="739" spans="1:28" ht="12.75" customHeight="1">
      <c r="A739" s="41">
        <v>731</v>
      </c>
      <c r="B739" s="42" t="s">
        <v>82</v>
      </c>
      <c r="C739" s="42" t="s">
        <v>98</v>
      </c>
      <c r="D739" s="42" t="s">
        <v>78</v>
      </c>
      <c r="E739" s="42" t="s">
        <v>587</v>
      </c>
      <c r="F739" s="42" t="s">
        <v>588</v>
      </c>
      <c r="G739" s="42" t="s">
        <v>82</v>
      </c>
      <c r="H739" s="42" t="s">
        <v>98</v>
      </c>
      <c r="I739" s="42" t="s">
        <v>78</v>
      </c>
      <c r="J739" s="42" t="s">
        <v>587</v>
      </c>
      <c r="K739" s="42" t="s">
        <v>588</v>
      </c>
      <c r="L739" s="42" t="s">
        <v>102</v>
      </c>
      <c r="M739" s="42" t="s">
        <v>3948</v>
      </c>
      <c r="N739" s="42" t="s">
        <v>3949</v>
      </c>
      <c r="O739" s="42" t="s">
        <v>3950</v>
      </c>
      <c r="P739" s="42" t="s">
        <v>3366</v>
      </c>
      <c r="Q739" s="43">
        <v>9395480</v>
      </c>
      <c r="R739" s="42" t="s">
        <v>1100</v>
      </c>
      <c r="S739" s="42" t="s">
        <v>1755</v>
      </c>
      <c r="T739" s="42" t="s">
        <v>471</v>
      </c>
      <c r="U739" s="42" t="s">
        <v>109</v>
      </c>
      <c r="V739" s="46" t="str">
        <f t="shared" si="109"/>
        <v>26</v>
      </c>
      <c r="W739" s="46" t="str">
        <f t="shared" si="1"/>
        <v>5</v>
      </c>
      <c r="X739" s="46" t="str">
        <f t="shared" si="2"/>
        <v>568587840265</v>
      </c>
      <c r="Y739" s="48">
        <f t="shared" si="3"/>
        <v>9395480</v>
      </c>
      <c r="Z739" s="46"/>
      <c r="AA739" s="46"/>
      <c r="AB739" s="40"/>
    </row>
    <row r="740" spans="1:28" ht="12.75" customHeight="1">
      <c r="A740" s="41">
        <v>732</v>
      </c>
      <c r="B740" s="42" t="s">
        <v>82</v>
      </c>
      <c r="C740" s="42" t="s">
        <v>98</v>
      </c>
      <c r="D740" s="42" t="s">
        <v>78</v>
      </c>
      <c r="E740" s="42" t="s">
        <v>587</v>
      </c>
      <c r="F740" s="42" t="s">
        <v>588</v>
      </c>
      <c r="G740" s="42" t="s">
        <v>82</v>
      </c>
      <c r="H740" s="42" t="s">
        <v>98</v>
      </c>
      <c r="I740" s="42" t="s">
        <v>78</v>
      </c>
      <c r="J740" s="42" t="s">
        <v>587</v>
      </c>
      <c r="K740" s="42" t="s">
        <v>588</v>
      </c>
      <c r="L740" s="42" t="s">
        <v>102</v>
      </c>
      <c r="M740" s="42" t="s">
        <v>3955</v>
      </c>
      <c r="N740" s="42" t="s">
        <v>3956</v>
      </c>
      <c r="O740" s="42" t="s">
        <v>3957</v>
      </c>
      <c r="P740" s="42" t="s">
        <v>3958</v>
      </c>
      <c r="Q740" s="43">
        <v>5188485</v>
      </c>
      <c r="R740" s="42" t="s">
        <v>284</v>
      </c>
      <c r="S740" s="42" t="s">
        <v>1788</v>
      </c>
      <c r="T740" s="42" t="s">
        <v>163</v>
      </c>
      <c r="U740" s="42" t="s">
        <v>109</v>
      </c>
      <c r="V740" s="46" t="str">
        <f t="shared" si="109"/>
        <v>27</v>
      </c>
      <c r="W740" s="46" t="str">
        <f t="shared" si="1"/>
        <v>5</v>
      </c>
      <c r="X740" s="46" t="str">
        <f t="shared" si="2"/>
        <v>568691787275</v>
      </c>
      <c r="Y740" s="48">
        <f t="shared" si="3"/>
        <v>5188485</v>
      </c>
      <c r="Z740" s="46" t="str">
        <f t="shared" ref="Z740:Z746" si="110">N740</f>
        <v>AC/018P-0350735</v>
      </c>
      <c r="AA740" s="50" t="str">
        <f>VLOOKUP(X740,TDTP!$AH$5:$AN$1422,7,0)</f>
        <v>0979911391</v>
      </c>
      <c r="AB740" s="40" t="str">
        <f t="shared" ref="AB740:AB746" si="111">CONCATENATE("BVNT da nhan duoc ",Y740,"d tien phi bao hiem cua QK. Cam on QK da tin tuong va dong hanh cung BVNT trong suot thoi gian qua.")</f>
        <v>BVNT da nhan duoc 5188485d tien phi bao hiem cua QK. Cam on QK da tin tuong va dong hanh cung BVNT trong suot thoi gian qua.</v>
      </c>
    </row>
    <row r="741" spans="1:28" ht="12.75" customHeight="1">
      <c r="A741" s="41">
        <v>733</v>
      </c>
      <c r="B741" s="42" t="s">
        <v>82</v>
      </c>
      <c r="C741" s="42" t="s">
        <v>98</v>
      </c>
      <c r="D741" s="42" t="s">
        <v>59</v>
      </c>
      <c r="E741" s="42" t="s">
        <v>3959</v>
      </c>
      <c r="F741" s="42" t="s">
        <v>3960</v>
      </c>
      <c r="G741" s="42" t="s">
        <v>82</v>
      </c>
      <c r="H741" s="42" t="s">
        <v>98</v>
      </c>
      <c r="I741" s="42" t="s">
        <v>59</v>
      </c>
      <c r="J741" s="42" t="s">
        <v>3959</v>
      </c>
      <c r="K741" s="42" t="s">
        <v>3960</v>
      </c>
      <c r="L741" s="42" t="s">
        <v>102</v>
      </c>
      <c r="M741" s="42" t="s">
        <v>3961</v>
      </c>
      <c r="N741" s="42" t="s">
        <v>3962</v>
      </c>
      <c r="O741" s="42" t="s">
        <v>3963</v>
      </c>
      <c r="P741" s="42" t="s">
        <v>3964</v>
      </c>
      <c r="Q741" s="43">
        <v>3180020</v>
      </c>
      <c r="R741" s="42" t="s">
        <v>502</v>
      </c>
      <c r="S741" s="42" t="s">
        <v>1381</v>
      </c>
      <c r="T741" s="42" t="s">
        <v>284</v>
      </c>
      <c r="U741" s="42" t="s">
        <v>109</v>
      </c>
      <c r="V741" s="46" t="str">
        <f t="shared" si="109"/>
        <v>15</v>
      </c>
      <c r="W741" s="46" t="str">
        <f t="shared" si="1"/>
        <v>5</v>
      </c>
      <c r="X741" s="46" t="str">
        <f t="shared" si="2"/>
        <v>569437094155</v>
      </c>
      <c r="Y741" s="48">
        <f t="shared" si="3"/>
        <v>3180020</v>
      </c>
      <c r="Z741" s="46" t="str">
        <f t="shared" si="110"/>
        <v>AC/018P-0350736</v>
      </c>
      <c r="AA741" s="50" t="str">
        <f>VLOOKUP(X741,TDTP!$AH$5:$AN$1422,7,0)</f>
        <v>0382196366</v>
      </c>
      <c r="AB741" s="40" t="str">
        <f t="shared" si="111"/>
        <v>BVNT da nhan duoc 3180020d tien phi bao hiem cua QK. Cam on QK da tin tuong va dong hanh cung BVNT trong suot thoi gian qua.</v>
      </c>
    </row>
    <row r="742" spans="1:28" ht="12.75" customHeight="1">
      <c r="A742" s="41">
        <v>734</v>
      </c>
      <c r="B742" s="42" t="s">
        <v>82</v>
      </c>
      <c r="C742" s="42" t="s">
        <v>98</v>
      </c>
      <c r="D742" s="42" t="s">
        <v>59</v>
      </c>
      <c r="E742" s="42" t="s">
        <v>1907</v>
      </c>
      <c r="F742" s="42" t="s">
        <v>3966</v>
      </c>
      <c r="G742" s="42" t="s">
        <v>82</v>
      </c>
      <c r="H742" s="42" t="s">
        <v>98</v>
      </c>
      <c r="I742" s="42" t="s">
        <v>59</v>
      </c>
      <c r="J742" s="42" t="s">
        <v>1907</v>
      </c>
      <c r="K742" s="42" t="s">
        <v>3966</v>
      </c>
      <c r="L742" s="42" t="s">
        <v>102</v>
      </c>
      <c r="M742" s="42" t="s">
        <v>3967</v>
      </c>
      <c r="N742" s="42" t="s">
        <v>3968</v>
      </c>
      <c r="O742" s="42" t="s">
        <v>3969</v>
      </c>
      <c r="P742" s="42" t="s">
        <v>3970</v>
      </c>
      <c r="Q742" s="43">
        <v>12663768</v>
      </c>
      <c r="R742" s="42" t="s">
        <v>394</v>
      </c>
      <c r="S742" s="42" t="s">
        <v>1387</v>
      </c>
      <c r="T742" s="42" t="s">
        <v>284</v>
      </c>
      <c r="U742" s="42" t="s">
        <v>109</v>
      </c>
      <c r="V742" s="46" t="str">
        <f t="shared" si="109"/>
        <v>16</v>
      </c>
      <c r="W742" s="46" t="str">
        <f t="shared" si="1"/>
        <v>5</v>
      </c>
      <c r="X742" s="46" t="str">
        <f t="shared" si="2"/>
        <v>568791926165</v>
      </c>
      <c r="Y742" s="48">
        <f t="shared" si="3"/>
        <v>12663768</v>
      </c>
      <c r="Z742" s="46" t="str">
        <f t="shared" si="110"/>
        <v>AC/018P-0350738</v>
      </c>
      <c r="AA742" s="50" t="str">
        <f>VLOOKUP(X742,TDTP!$AH$5:$AN$1422,7,0)</f>
        <v>01662331999</v>
      </c>
      <c r="AB742" s="40" t="str">
        <f t="shared" si="111"/>
        <v>BVNT da nhan duoc 12663768d tien phi bao hiem cua QK. Cam on QK da tin tuong va dong hanh cung BVNT trong suot thoi gian qua.</v>
      </c>
    </row>
    <row r="743" spans="1:28" ht="12.75" customHeight="1">
      <c r="A743" s="41">
        <v>735</v>
      </c>
      <c r="B743" s="42" t="s">
        <v>82</v>
      </c>
      <c r="C743" s="42" t="s">
        <v>98</v>
      </c>
      <c r="D743" s="42" t="s">
        <v>59</v>
      </c>
      <c r="E743" s="42" t="s">
        <v>1907</v>
      </c>
      <c r="F743" s="42" t="s">
        <v>3966</v>
      </c>
      <c r="G743" s="42" t="s">
        <v>82</v>
      </c>
      <c r="H743" s="42" t="s">
        <v>98</v>
      </c>
      <c r="I743" s="42" t="s">
        <v>59</v>
      </c>
      <c r="J743" s="42" t="s">
        <v>1907</v>
      </c>
      <c r="K743" s="42" t="s">
        <v>3966</v>
      </c>
      <c r="L743" s="42" t="s">
        <v>102</v>
      </c>
      <c r="M743" s="42" t="s">
        <v>3971</v>
      </c>
      <c r="N743" s="42" t="s">
        <v>3972</v>
      </c>
      <c r="O743" s="42" t="s">
        <v>3973</v>
      </c>
      <c r="P743" s="42" t="s">
        <v>3974</v>
      </c>
      <c r="Q743" s="43">
        <v>12113200</v>
      </c>
      <c r="R743" s="42" t="s">
        <v>359</v>
      </c>
      <c r="S743" s="42" t="s">
        <v>1993</v>
      </c>
      <c r="T743" s="42" t="s">
        <v>284</v>
      </c>
      <c r="U743" s="42" t="s">
        <v>109</v>
      </c>
      <c r="V743" s="46" t="str">
        <f t="shared" si="109"/>
        <v>17</v>
      </c>
      <c r="W743" s="46" t="str">
        <f t="shared" si="1"/>
        <v>5</v>
      </c>
      <c r="X743" s="46" t="str">
        <f t="shared" si="2"/>
        <v>569238793175</v>
      </c>
      <c r="Y743" s="48">
        <f t="shared" si="3"/>
        <v>12113200</v>
      </c>
      <c r="Z743" s="46" t="str">
        <f t="shared" si="110"/>
        <v>AC/018P-0350739</v>
      </c>
      <c r="AA743" s="50" t="str">
        <f>VLOOKUP(X743,TDTP!$AH$5:$AN$1422,7,0)</f>
        <v>01658882005</v>
      </c>
      <c r="AB743" s="40" t="str">
        <f t="shared" si="111"/>
        <v>BVNT da nhan duoc 12113200d tien phi bao hiem cua QK. Cam on QK da tin tuong va dong hanh cung BVNT trong suot thoi gian qua.</v>
      </c>
    </row>
    <row r="744" spans="1:28" ht="12.75" customHeight="1">
      <c r="A744" s="41">
        <v>736</v>
      </c>
      <c r="B744" s="42" t="s">
        <v>82</v>
      </c>
      <c r="C744" s="42" t="s">
        <v>98</v>
      </c>
      <c r="D744" s="42" t="s">
        <v>59</v>
      </c>
      <c r="E744" s="42" t="s">
        <v>1907</v>
      </c>
      <c r="F744" s="42" t="s">
        <v>3966</v>
      </c>
      <c r="G744" s="42" t="s">
        <v>82</v>
      </c>
      <c r="H744" s="42" t="s">
        <v>98</v>
      </c>
      <c r="I744" s="42" t="s">
        <v>59</v>
      </c>
      <c r="J744" s="42" t="s">
        <v>1907</v>
      </c>
      <c r="K744" s="42" t="s">
        <v>3966</v>
      </c>
      <c r="L744" s="42" t="s">
        <v>102</v>
      </c>
      <c r="M744" s="42" t="s">
        <v>3980</v>
      </c>
      <c r="N744" s="42" t="s">
        <v>3981</v>
      </c>
      <c r="O744" s="42" t="s">
        <v>3982</v>
      </c>
      <c r="P744" s="42" t="s">
        <v>538</v>
      </c>
      <c r="Q744" s="43">
        <v>12518280</v>
      </c>
      <c r="R744" s="42" t="s">
        <v>366</v>
      </c>
      <c r="S744" s="42" t="s">
        <v>1001</v>
      </c>
      <c r="T744" s="42" t="s">
        <v>284</v>
      </c>
      <c r="U744" s="42" t="s">
        <v>109</v>
      </c>
      <c r="V744" s="46" t="str">
        <f t="shared" si="109"/>
        <v>19</v>
      </c>
      <c r="W744" s="46" t="str">
        <f t="shared" si="1"/>
        <v>5</v>
      </c>
      <c r="X744" s="46" t="str">
        <f t="shared" si="2"/>
        <v>568791054195</v>
      </c>
      <c r="Y744" s="48">
        <f t="shared" si="3"/>
        <v>12518280</v>
      </c>
      <c r="Z744" s="46" t="str">
        <f t="shared" si="110"/>
        <v>AC/018P-0350743</v>
      </c>
      <c r="AA744" s="50" t="str">
        <f>VLOOKUP(X744,TDTP!$AH$5:$AN$1422,7,0)</f>
        <v>0906038966</v>
      </c>
      <c r="AB744" s="40" t="str">
        <f t="shared" si="111"/>
        <v>BVNT da nhan duoc 12518280d tien phi bao hiem cua QK. Cam on QK da tin tuong va dong hanh cung BVNT trong suot thoi gian qua.</v>
      </c>
    </row>
    <row r="745" spans="1:28" ht="12.75" customHeight="1">
      <c r="A745" s="41">
        <v>737</v>
      </c>
      <c r="B745" s="42" t="s">
        <v>82</v>
      </c>
      <c r="C745" s="42" t="s">
        <v>98</v>
      </c>
      <c r="D745" s="42" t="s">
        <v>76</v>
      </c>
      <c r="E745" s="42" t="s">
        <v>237</v>
      </c>
      <c r="F745" s="42" t="s">
        <v>238</v>
      </c>
      <c r="G745" s="42" t="s">
        <v>82</v>
      </c>
      <c r="H745" s="42" t="s">
        <v>98</v>
      </c>
      <c r="I745" s="42" t="s">
        <v>76</v>
      </c>
      <c r="J745" s="42" t="s">
        <v>237</v>
      </c>
      <c r="K745" s="42" t="s">
        <v>238</v>
      </c>
      <c r="L745" s="42" t="s">
        <v>102</v>
      </c>
      <c r="M745" s="42" t="s">
        <v>3983</v>
      </c>
      <c r="N745" s="42" t="s">
        <v>3984</v>
      </c>
      <c r="O745" s="42" t="s">
        <v>3985</v>
      </c>
      <c r="P745" s="42" t="s">
        <v>3986</v>
      </c>
      <c r="Q745" s="43">
        <v>12056600</v>
      </c>
      <c r="R745" s="42" t="s">
        <v>433</v>
      </c>
      <c r="S745" s="42" t="s">
        <v>756</v>
      </c>
      <c r="T745" s="42" t="s">
        <v>1222</v>
      </c>
      <c r="U745" s="42" t="s">
        <v>109</v>
      </c>
      <c r="V745" s="46" t="str">
        <f t="shared" si="109"/>
        <v>28</v>
      </c>
      <c r="W745" s="46" t="str">
        <f t="shared" si="1"/>
        <v>5</v>
      </c>
      <c r="X745" s="46" t="str">
        <f t="shared" si="2"/>
        <v>569246389285</v>
      </c>
      <c r="Y745" s="48">
        <f t="shared" si="3"/>
        <v>12056600</v>
      </c>
      <c r="Z745" s="46" t="str">
        <f t="shared" si="110"/>
        <v>AC/018P-0350748</v>
      </c>
      <c r="AA745" s="50" t="str">
        <f>VLOOKUP(X745,TDTP!$AH$5:$AN$1422,7,0)</f>
        <v>03962819950349472170</v>
      </c>
      <c r="AB745" s="40" t="str">
        <f t="shared" si="111"/>
        <v>BVNT da nhan duoc 12056600d tien phi bao hiem cua QK. Cam on QK da tin tuong va dong hanh cung BVNT trong suot thoi gian qua.</v>
      </c>
    </row>
    <row r="746" spans="1:28" ht="12.75" customHeight="1">
      <c r="A746" s="41">
        <v>738</v>
      </c>
      <c r="B746" s="42" t="s">
        <v>82</v>
      </c>
      <c r="C746" s="42" t="s">
        <v>98</v>
      </c>
      <c r="D746" s="42" t="s">
        <v>16</v>
      </c>
      <c r="E746" s="42" t="s">
        <v>3988</v>
      </c>
      <c r="F746" s="42" t="s">
        <v>3989</v>
      </c>
      <c r="G746" s="42" t="s">
        <v>82</v>
      </c>
      <c r="H746" s="42" t="s">
        <v>98</v>
      </c>
      <c r="I746" s="42" t="s">
        <v>16</v>
      </c>
      <c r="J746" s="42" t="s">
        <v>3988</v>
      </c>
      <c r="K746" s="42" t="s">
        <v>3989</v>
      </c>
      <c r="L746" s="42" t="s">
        <v>102</v>
      </c>
      <c r="M746" s="42" t="s">
        <v>3990</v>
      </c>
      <c r="N746" s="42" t="s">
        <v>3991</v>
      </c>
      <c r="O746" s="42" t="s">
        <v>3992</v>
      </c>
      <c r="P746" s="42" t="s">
        <v>3988</v>
      </c>
      <c r="Q746" s="43">
        <v>16201160</v>
      </c>
      <c r="R746" s="42" t="s">
        <v>109</v>
      </c>
      <c r="S746" s="42" t="s">
        <v>3939</v>
      </c>
      <c r="T746" s="42" t="s">
        <v>471</v>
      </c>
      <c r="U746" s="42" t="s">
        <v>109</v>
      </c>
      <c r="V746" s="46" t="str">
        <f>RIGHT(LEFT(R746,2),1)</f>
        <v>7</v>
      </c>
      <c r="W746" s="46" t="str">
        <f t="shared" si="1"/>
        <v>5</v>
      </c>
      <c r="X746" s="46" t="str">
        <f t="shared" si="2"/>
        <v>56923510775</v>
      </c>
      <c r="Y746" s="48">
        <f t="shared" si="3"/>
        <v>16201160</v>
      </c>
      <c r="Z746" s="46" t="str">
        <f t="shared" si="110"/>
        <v>AC/018P-0350752</v>
      </c>
      <c r="AA746" s="50" t="str">
        <f>VLOOKUP(X746,TDTP!$AH$5:$AN$1422,7,0)</f>
        <v>0942646818</v>
      </c>
      <c r="AB746" s="40" t="str">
        <f t="shared" si="111"/>
        <v>BVNT da nhan duoc 16201160d tien phi bao hiem cua QK. Cam on QK da tin tuong va dong hanh cung BVNT trong suot thoi gian qua.</v>
      </c>
    </row>
    <row r="747" spans="1:28" ht="12.75" customHeight="1">
      <c r="A747" s="41">
        <v>739</v>
      </c>
      <c r="B747" s="42" t="s">
        <v>82</v>
      </c>
      <c r="C747" s="42" t="s">
        <v>98</v>
      </c>
      <c r="D747" s="42" t="s">
        <v>16</v>
      </c>
      <c r="E747" s="42" t="s">
        <v>3988</v>
      </c>
      <c r="F747" s="42" t="s">
        <v>3989</v>
      </c>
      <c r="G747" s="42" t="s">
        <v>82</v>
      </c>
      <c r="H747" s="42" t="s">
        <v>98</v>
      </c>
      <c r="I747" s="42" t="s">
        <v>16</v>
      </c>
      <c r="J747" s="42" t="s">
        <v>3988</v>
      </c>
      <c r="K747" s="42" t="s">
        <v>3989</v>
      </c>
      <c r="L747" s="42" t="s">
        <v>102</v>
      </c>
      <c r="M747" s="42" t="s">
        <v>3996</v>
      </c>
      <c r="N747" s="42" t="s">
        <v>3997</v>
      </c>
      <c r="O747" s="42" t="s">
        <v>3998</v>
      </c>
      <c r="P747" s="42" t="s">
        <v>3988</v>
      </c>
      <c r="Q747" s="43">
        <v>3933700</v>
      </c>
      <c r="R747" s="42" t="s">
        <v>245</v>
      </c>
      <c r="S747" s="42" t="s">
        <v>134</v>
      </c>
      <c r="T747" s="42" t="s">
        <v>263</v>
      </c>
      <c r="U747" s="42" t="s">
        <v>109</v>
      </c>
      <c r="V747" s="46" t="str">
        <f t="shared" ref="V747:V751" si="112">RIGHT(LEFT(R747,2),2)</f>
        <v>20</v>
      </c>
      <c r="W747" s="46" t="str">
        <f t="shared" si="1"/>
        <v>5</v>
      </c>
      <c r="X747" s="46" t="str">
        <f t="shared" si="2"/>
        <v>07108700000016205</v>
      </c>
      <c r="Y747" s="48">
        <f t="shared" si="3"/>
        <v>3933700</v>
      </c>
      <c r="Z747" s="46"/>
      <c r="AA747" s="46"/>
      <c r="AB747" s="40"/>
    </row>
    <row r="748" spans="1:28" ht="12.75" customHeight="1">
      <c r="A748" s="41">
        <v>740</v>
      </c>
      <c r="B748" s="42" t="s">
        <v>82</v>
      </c>
      <c r="C748" s="42" t="s">
        <v>98</v>
      </c>
      <c r="D748" s="42" t="s">
        <v>16</v>
      </c>
      <c r="E748" s="42" t="s">
        <v>3988</v>
      </c>
      <c r="F748" s="42" t="s">
        <v>3989</v>
      </c>
      <c r="G748" s="42" t="s">
        <v>82</v>
      </c>
      <c r="H748" s="42" t="s">
        <v>98</v>
      </c>
      <c r="I748" s="42" t="s">
        <v>16</v>
      </c>
      <c r="J748" s="42" t="s">
        <v>3988</v>
      </c>
      <c r="K748" s="42" t="s">
        <v>3989</v>
      </c>
      <c r="L748" s="42" t="s">
        <v>102</v>
      </c>
      <c r="M748" s="42" t="s">
        <v>3999</v>
      </c>
      <c r="N748" s="42" t="s">
        <v>4000</v>
      </c>
      <c r="O748" s="42" t="s">
        <v>4002</v>
      </c>
      <c r="P748" s="42" t="s">
        <v>4004</v>
      </c>
      <c r="Q748" s="43">
        <v>5236746</v>
      </c>
      <c r="R748" s="42" t="s">
        <v>153</v>
      </c>
      <c r="S748" s="42" t="s">
        <v>956</v>
      </c>
      <c r="T748" s="42" t="s">
        <v>471</v>
      </c>
      <c r="U748" s="42" t="s">
        <v>109</v>
      </c>
      <c r="V748" s="46" t="str">
        <f t="shared" si="112"/>
        <v>23</v>
      </c>
      <c r="W748" s="46" t="str">
        <f t="shared" si="1"/>
        <v>5</v>
      </c>
      <c r="X748" s="46" t="str">
        <f t="shared" si="2"/>
        <v>568690216235</v>
      </c>
      <c r="Y748" s="48">
        <f t="shared" si="3"/>
        <v>5236746</v>
      </c>
      <c r="Z748" s="46" t="str">
        <f t="shared" ref="Z748:Z750" si="113">N748</f>
        <v>AC/018P-0350754</v>
      </c>
      <c r="AA748" s="50" t="str">
        <f>VLOOKUP(X748,TDTP!$AH$5:$AN$1422,7,0)</f>
        <v>0943593828</v>
      </c>
      <c r="AB748" s="40" t="str">
        <f t="shared" ref="AB748:AB750" si="114">CONCATENATE("BVNT da nhan duoc ",Y748,"d tien phi bao hiem cua QK. Cam on QK da tin tuong va dong hanh cung BVNT trong suot thoi gian qua.")</f>
        <v>BVNT da nhan duoc 5236746d tien phi bao hiem cua QK. Cam on QK da tin tuong va dong hanh cung BVNT trong suot thoi gian qua.</v>
      </c>
    </row>
    <row r="749" spans="1:28" ht="12.75" customHeight="1">
      <c r="A749" s="41">
        <v>741</v>
      </c>
      <c r="B749" s="42" t="s">
        <v>82</v>
      </c>
      <c r="C749" s="42" t="s">
        <v>98</v>
      </c>
      <c r="D749" s="42" t="s">
        <v>16</v>
      </c>
      <c r="E749" s="42" t="s">
        <v>3988</v>
      </c>
      <c r="F749" s="42" t="s">
        <v>3989</v>
      </c>
      <c r="G749" s="42" t="s">
        <v>82</v>
      </c>
      <c r="H749" s="42" t="s">
        <v>98</v>
      </c>
      <c r="I749" s="42" t="s">
        <v>16</v>
      </c>
      <c r="J749" s="42" t="s">
        <v>3988</v>
      </c>
      <c r="K749" s="42" t="s">
        <v>3989</v>
      </c>
      <c r="L749" s="42" t="s">
        <v>102</v>
      </c>
      <c r="M749" s="42" t="s">
        <v>4007</v>
      </c>
      <c r="N749" s="42" t="s">
        <v>4008</v>
      </c>
      <c r="O749" s="42" t="s">
        <v>4009</v>
      </c>
      <c r="P749" s="42" t="s">
        <v>4010</v>
      </c>
      <c r="Q749" s="43">
        <v>5245226</v>
      </c>
      <c r="R749" s="42" t="s">
        <v>153</v>
      </c>
      <c r="S749" s="42" t="s">
        <v>956</v>
      </c>
      <c r="T749" s="42" t="s">
        <v>471</v>
      </c>
      <c r="U749" s="42" t="s">
        <v>109</v>
      </c>
      <c r="V749" s="46" t="str">
        <f t="shared" si="112"/>
        <v>23</v>
      </c>
      <c r="W749" s="46" t="str">
        <f t="shared" si="1"/>
        <v>5</v>
      </c>
      <c r="X749" s="46" t="str">
        <f t="shared" si="2"/>
        <v>568691344235</v>
      </c>
      <c r="Y749" s="48">
        <f t="shared" si="3"/>
        <v>5245226</v>
      </c>
      <c r="Z749" s="46" t="str">
        <f t="shared" si="113"/>
        <v>AC/018P-0350755</v>
      </c>
      <c r="AA749" s="50" t="str">
        <f>VLOOKUP(X749,TDTP!$AH$5:$AN$1422,7,0)</f>
        <v>0943311828</v>
      </c>
      <c r="AB749" s="40" t="str">
        <f t="shared" si="114"/>
        <v>BVNT da nhan duoc 5245226d tien phi bao hiem cua QK. Cam on QK da tin tuong va dong hanh cung BVNT trong suot thoi gian qua.</v>
      </c>
    </row>
    <row r="750" spans="1:28" ht="12.75" customHeight="1">
      <c r="A750" s="41">
        <v>742</v>
      </c>
      <c r="B750" s="42" t="s">
        <v>82</v>
      </c>
      <c r="C750" s="42" t="s">
        <v>98</v>
      </c>
      <c r="D750" s="42" t="s">
        <v>16</v>
      </c>
      <c r="E750" s="42" t="s">
        <v>3988</v>
      </c>
      <c r="F750" s="42" t="s">
        <v>3989</v>
      </c>
      <c r="G750" s="42" t="s">
        <v>82</v>
      </c>
      <c r="H750" s="42" t="s">
        <v>98</v>
      </c>
      <c r="I750" s="42" t="s">
        <v>16</v>
      </c>
      <c r="J750" s="42" t="s">
        <v>3988</v>
      </c>
      <c r="K750" s="42" t="s">
        <v>3989</v>
      </c>
      <c r="L750" s="42" t="s">
        <v>102</v>
      </c>
      <c r="M750" s="42" t="s">
        <v>4016</v>
      </c>
      <c r="N750" s="42" t="s">
        <v>4017</v>
      </c>
      <c r="O750" s="42" t="s">
        <v>4018</v>
      </c>
      <c r="P750" s="42" t="s">
        <v>4019</v>
      </c>
      <c r="Q750" s="43">
        <v>2211700</v>
      </c>
      <c r="R750" s="42" t="s">
        <v>290</v>
      </c>
      <c r="S750" s="42" t="s">
        <v>1903</v>
      </c>
      <c r="T750" s="42" t="s">
        <v>263</v>
      </c>
      <c r="U750" s="42" t="s">
        <v>109</v>
      </c>
      <c r="V750" s="46" t="str">
        <f t="shared" si="112"/>
        <v>30</v>
      </c>
      <c r="W750" s="46" t="str">
        <f t="shared" si="1"/>
        <v>5</v>
      </c>
      <c r="X750" s="46" t="str">
        <f t="shared" si="2"/>
        <v>05708700000188305</v>
      </c>
      <c r="Y750" s="48">
        <f t="shared" si="3"/>
        <v>2211700</v>
      </c>
      <c r="Z750" s="46" t="str">
        <f t="shared" si="113"/>
        <v>AC/018P-0350757</v>
      </c>
      <c r="AA750" s="50" t="str">
        <f>VLOOKUP(X750,TDTP!$AH$5:$AN$1422,7,0)</f>
        <v>0343118439</v>
      </c>
      <c r="AB750" s="40" t="str">
        <f t="shared" si="114"/>
        <v>BVNT da nhan duoc 2211700d tien phi bao hiem cua QK. Cam on QK da tin tuong va dong hanh cung BVNT trong suot thoi gian qua.</v>
      </c>
    </row>
    <row r="751" spans="1:28" ht="12.75" customHeight="1">
      <c r="A751" s="41">
        <v>743</v>
      </c>
      <c r="B751" s="42" t="s">
        <v>82</v>
      </c>
      <c r="C751" s="42" t="s">
        <v>98</v>
      </c>
      <c r="D751" s="8"/>
      <c r="E751" s="42" t="s">
        <v>4020</v>
      </c>
      <c r="F751" s="42" t="s">
        <v>4021</v>
      </c>
      <c r="G751" s="42" t="s">
        <v>82</v>
      </c>
      <c r="H751" s="42" t="s">
        <v>98</v>
      </c>
      <c r="I751" s="8"/>
      <c r="J751" s="42" t="s">
        <v>4020</v>
      </c>
      <c r="K751" s="42" t="s">
        <v>4021</v>
      </c>
      <c r="L751" s="42" t="s">
        <v>102</v>
      </c>
      <c r="M751" s="42" t="s">
        <v>4022</v>
      </c>
      <c r="N751" s="42" t="s">
        <v>4023</v>
      </c>
      <c r="O751" s="42" t="s">
        <v>4024</v>
      </c>
      <c r="P751" s="42" t="s">
        <v>4025</v>
      </c>
      <c r="Q751" s="43">
        <v>6011760</v>
      </c>
      <c r="R751" s="42" t="s">
        <v>153</v>
      </c>
      <c r="S751" s="42" t="s">
        <v>956</v>
      </c>
      <c r="T751" s="42" t="s">
        <v>263</v>
      </c>
      <c r="U751" s="42" t="s">
        <v>109</v>
      </c>
      <c r="V751" s="46" t="str">
        <f t="shared" si="112"/>
        <v>23</v>
      </c>
      <c r="W751" s="46" t="str">
        <f t="shared" si="1"/>
        <v>5</v>
      </c>
      <c r="X751" s="46" t="str">
        <f t="shared" si="2"/>
        <v>569374339235</v>
      </c>
      <c r="Y751" s="48">
        <f t="shared" si="3"/>
        <v>6011760</v>
      </c>
      <c r="Z751" s="46"/>
      <c r="AA751" s="46"/>
      <c r="AB751" s="40"/>
    </row>
    <row r="752" spans="1:28" ht="12.75" customHeight="1">
      <c r="A752" s="41">
        <v>744</v>
      </c>
      <c r="B752" s="42" t="s">
        <v>82</v>
      </c>
      <c r="C752" s="42" t="s">
        <v>98</v>
      </c>
      <c r="D752" s="8"/>
      <c r="E752" s="42" t="s">
        <v>3883</v>
      </c>
      <c r="F752" s="42" t="s">
        <v>4026</v>
      </c>
      <c r="G752" s="42" t="s">
        <v>82</v>
      </c>
      <c r="H752" s="42" t="s">
        <v>98</v>
      </c>
      <c r="I752" s="8"/>
      <c r="J752" s="42" t="s">
        <v>3883</v>
      </c>
      <c r="K752" s="42" t="s">
        <v>4026</v>
      </c>
      <c r="L752" s="42" t="s">
        <v>102</v>
      </c>
      <c r="M752" s="42" t="s">
        <v>4027</v>
      </c>
      <c r="N752" s="42" t="s">
        <v>4028</v>
      </c>
      <c r="O752" s="42" t="s">
        <v>4029</v>
      </c>
      <c r="P752" s="42" t="s">
        <v>4030</v>
      </c>
      <c r="Q752" s="43">
        <v>3005880</v>
      </c>
      <c r="R752" s="42" t="s">
        <v>109</v>
      </c>
      <c r="S752" s="42" t="s">
        <v>3388</v>
      </c>
      <c r="T752" s="42" t="s">
        <v>433</v>
      </c>
      <c r="U752" s="42" t="s">
        <v>109</v>
      </c>
      <c r="V752" s="46" t="str">
        <f>RIGHT(LEFT(R752,2),1)</f>
        <v>7</v>
      </c>
      <c r="W752" s="46" t="str">
        <f t="shared" si="1"/>
        <v>5</v>
      </c>
      <c r="X752" s="46" t="str">
        <f t="shared" si="2"/>
        <v>56890397875</v>
      </c>
      <c r="Y752" s="48">
        <f t="shared" si="3"/>
        <v>3005880</v>
      </c>
      <c r="Z752" s="46"/>
      <c r="AA752" s="46"/>
      <c r="AB752" s="40"/>
    </row>
    <row r="753" spans="1:28" ht="12.75" customHeight="1">
      <c r="A753" s="41">
        <v>745</v>
      </c>
      <c r="B753" s="42" t="s">
        <v>82</v>
      </c>
      <c r="C753" s="42" t="s">
        <v>98</v>
      </c>
      <c r="D753" s="8"/>
      <c r="E753" s="42" t="s">
        <v>3883</v>
      </c>
      <c r="F753" s="42" t="s">
        <v>4026</v>
      </c>
      <c r="G753" s="42" t="s">
        <v>82</v>
      </c>
      <c r="H753" s="42" t="s">
        <v>98</v>
      </c>
      <c r="I753" s="8"/>
      <c r="J753" s="42" t="s">
        <v>3883</v>
      </c>
      <c r="K753" s="42" t="s">
        <v>4026</v>
      </c>
      <c r="L753" s="42" t="s">
        <v>102</v>
      </c>
      <c r="M753" s="42" t="s">
        <v>4036</v>
      </c>
      <c r="N753" s="42" t="s">
        <v>4037</v>
      </c>
      <c r="O753" s="42" t="s">
        <v>4038</v>
      </c>
      <c r="P753" s="42" t="s">
        <v>4039</v>
      </c>
      <c r="Q753" s="43">
        <v>79600</v>
      </c>
      <c r="R753" s="42" t="s">
        <v>125</v>
      </c>
      <c r="S753" s="42" t="s">
        <v>1331</v>
      </c>
      <c r="T753" s="42" t="s">
        <v>284</v>
      </c>
      <c r="U753" s="42" t="s">
        <v>109</v>
      </c>
      <c r="V753" s="46" t="str">
        <f t="shared" ref="V753:V757" si="115">RIGHT(LEFT(R753,2),2)</f>
        <v>13</v>
      </c>
      <c r="W753" s="46" t="str">
        <f t="shared" si="1"/>
        <v>5</v>
      </c>
      <c r="X753" s="46" t="str">
        <f t="shared" si="2"/>
        <v>02301800094465135</v>
      </c>
      <c r="Y753" s="48">
        <f t="shared" si="3"/>
        <v>79600</v>
      </c>
      <c r="Z753" s="46" t="str">
        <f t="shared" ref="Z753:Z754" si="116">N753</f>
        <v>AC/018P-0350760</v>
      </c>
      <c r="AA753" s="50" t="str">
        <f>VLOOKUP(X753,TDTP!$AH$5:$AN$1422,7,0)</f>
        <v/>
      </c>
      <c r="AB753" s="40" t="str">
        <f t="shared" ref="AB753:AB754" si="117">CONCATENATE("BVNT da nhan duoc ",Y753,"d tien phi bao hiem cua QK. Cam on QK da tin tuong va dong hanh cung BVNT trong suot thoi gian qua.")</f>
        <v>BVNT da nhan duoc 79600d tien phi bao hiem cua QK. Cam on QK da tin tuong va dong hanh cung BVNT trong suot thoi gian qua.</v>
      </c>
    </row>
    <row r="754" spans="1:28" ht="12.75" customHeight="1">
      <c r="A754" s="41">
        <v>746</v>
      </c>
      <c r="B754" s="42" t="s">
        <v>82</v>
      </c>
      <c r="C754" s="42" t="s">
        <v>98</v>
      </c>
      <c r="D754" s="8"/>
      <c r="E754" s="42" t="s">
        <v>3883</v>
      </c>
      <c r="F754" s="42" t="s">
        <v>4026</v>
      </c>
      <c r="G754" s="42" t="s">
        <v>82</v>
      </c>
      <c r="H754" s="42" t="s">
        <v>98</v>
      </c>
      <c r="I754" s="8"/>
      <c r="J754" s="42" t="s">
        <v>3883</v>
      </c>
      <c r="K754" s="42" t="s">
        <v>4026</v>
      </c>
      <c r="L754" s="42" t="s">
        <v>102</v>
      </c>
      <c r="M754" s="42" t="s">
        <v>4045</v>
      </c>
      <c r="N754" s="42" t="s">
        <v>4046</v>
      </c>
      <c r="O754" s="42" t="s">
        <v>4047</v>
      </c>
      <c r="P754" s="42" t="s">
        <v>4048</v>
      </c>
      <c r="Q754" s="43">
        <v>3099144</v>
      </c>
      <c r="R754" s="42" t="s">
        <v>394</v>
      </c>
      <c r="S754" s="42" t="s">
        <v>4049</v>
      </c>
      <c r="T754" s="42" t="s">
        <v>433</v>
      </c>
      <c r="U754" s="42" t="s">
        <v>109</v>
      </c>
      <c r="V754" s="46" t="str">
        <f t="shared" si="115"/>
        <v>16</v>
      </c>
      <c r="W754" s="46" t="str">
        <f t="shared" si="1"/>
        <v>5</v>
      </c>
      <c r="X754" s="46" t="str">
        <f t="shared" si="2"/>
        <v>568789785165</v>
      </c>
      <c r="Y754" s="48">
        <f t="shared" si="3"/>
        <v>3099144</v>
      </c>
      <c r="Z754" s="46" t="str">
        <f t="shared" si="116"/>
        <v>AC/018P-0350761</v>
      </c>
      <c r="AA754" s="50" t="str">
        <f>VLOOKUP(X754,TDTP!$AH$5:$AN$1422,7,0)</f>
        <v>01659600846</v>
      </c>
      <c r="AB754" s="40" t="str">
        <f t="shared" si="117"/>
        <v>BVNT da nhan duoc 3099144d tien phi bao hiem cua QK. Cam on QK da tin tuong va dong hanh cung BVNT trong suot thoi gian qua.</v>
      </c>
    </row>
    <row r="755" spans="1:28" ht="12.75" customHeight="1">
      <c r="A755" s="41">
        <v>747</v>
      </c>
      <c r="B755" s="42" t="s">
        <v>82</v>
      </c>
      <c r="C755" s="42" t="s">
        <v>98</v>
      </c>
      <c r="D755" s="8"/>
      <c r="E755" s="42" t="s">
        <v>3883</v>
      </c>
      <c r="F755" s="42" t="s">
        <v>4026</v>
      </c>
      <c r="G755" s="42" t="s">
        <v>82</v>
      </c>
      <c r="H755" s="42" t="s">
        <v>98</v>
      </c>
      <c r="I755" s="8"/>
      <c r="J755" s="42" t="s">
        <v>3883</v>
      </c>
      <c r="K755" s="42" t="s">
        <v>4026</v>
      </c>
      <c r="L755" s="42" t="s">
        <v>102</v>
      </c>
      <c r="M755" s="42" t="s">
        <v>4050</v>
      </c>
      <c r="N755" s="42" t="s">
        <v>4051</v>
      </c>
      <c r="O755" s="42" t="s">
        <v>4052</v>
      </c>
      <c r="P755" s="42" t="s">
        <v>4053</v>
      </c>
      <c r="Q755" s="43">
        <v>5081100</v>
      </c>
      <c r="R755" s="42" t="s">
        <v>359</v>
      </c>
      <c r="S755" s="42" t="s">
        <v>2641</v>
      </c>
      <c r="T755" s="42" t="s">
        <v>284</v>
      </c>
      <c r="U755" s="42" t="s">
        <v>109</v>
      </c>
      <c r="V755" s="46" t="str">
        <f t="shared" si="115"/>
        <v>17</v>
      </c>
      <c r="W755" s="46" t="str">
        <f t="shared" si="1"/>
        <v>5</v>
      </c>
      <c r="X755" s="46" t="str">
        <f t="shared" si="2"/>
        <v>05708700000478175</v>
      </c>
      <c r="Y755" s="48">
        <f t="shared" si="3"/>
        <v>5081100</v>
      </c>
      <c r="Z755" s="46"/>
      <c r="AA755" s="46"/>
      <c r="AB755" s="40"/>
    </row>
    <row r="756" spans="1:28" ht="12.75" customHeight="1">
      <c r="A756" s="41">
        <v>748</v>
      </c>
      <c r="B756" s="42" t="s">
        <v>82</v>
      </c>
      <c r="C756" s="42" t="s">
        <v>98</v>
      </c>
      <c r="D756" s="8"/>
      <c r="E756" s="42" t="s">
        <v>3883</v>
      </c>
      <c r="F756" s="42" t="s">
        <v>4026</v>
      </c>
      <c r="G756" s="42" t="s">
        <v>82</v>
      </c>
      <c r="H756" s="42" t="s">
        <v>98</v>
      </c>
      <c r="I756" s="8"/>
      <c r="J756" s="42" t="s">
        <v>3883</v>
      </c>
      <c r="K756" s="42" t="s">
        <v>4026</v>
      </c>
      <c r="L756" s="42" t="s">
        <v>102</v>
      </c>
      <c r="M756" s="42" t="s">
        <v>4054</v>
      </c>
      <c r="N756" s="42" t="s">
        <v>4055</v>
      </c>
      <c r="O756" s="42" t="s">
        <v>4056</v>
      </c>
      <c r="P756" s="42" t="s">
        <v>4057</v>
      </c>
      <c r="Q756" s="43">
        <v>465800</v>
      </c>
      <c r="R756" s="42" t="s">
        <v>433</v>
      </c>
      <c r="S756" s="42" t="s">
        <v>268</v>
      </c>
      <c r="T756" s="42" t="s">
        <v>284</v>
      </c>
      <c r="U756" s="42" t="s">
        <v>109</v>
      </c>
      <c r="V756" s="46" t="str">
        <f t="shared" si="115"/>
        <v>28</v>
      </c>
      <c r="W756" s="46" t="str">
        <f t="shared" si="1"/>
        <v>5</v>
      </c>
      <c r="X756" s="46" t="str">
        <f t="shared" si="2"/>
        <v>04101800000125285</v>
      </c>
      <c r="Y756" s="48">
        <f t="shared" si="3"/>
        <v>465800</v>
      </c>
      <c r="Z756" s="46"/>
      <c r="AA756" s="46"/>
      <c r="AB756" s="40"/>
    </row>
    <row r="757" spans="1:28" ht="12.75" customHeight="1">
      <c r="A757" s="41">
        <v>749</v>
      </c>
      <c r="B757" s="42" t="s">
        <v>82</v>
      </c>
      <c r="C757" s="42" t="s">
        <v>98</v>
      </c>
      <c r="D757" s="8"/>
      <c r="E757" s="42" t="s">
        <v>3883</v>
      </c>
      <c r="F757" s="42" t="s">
        <v>4026</v>
      </c>
      <c r="G757" s="42" t="s">
        <v>82</v>
      </c>
      <c r="H757" s="42" t="s">
        <v>98</v>
      </c>
      <c r="I757" s="8"/>
      <c r="J757" s="42" t="s">
        <v>3883</v>
      </c>
      <c r="K757" s="42" t="s">
        <v>4026</v>
      </c>
      <c r="L757" s="42" t="s">
        <v>102</v>
      </c>
      <c r="M757" s="42" t="s">
        <v>4062</v>
      </c>
      <c r="N757" s="42" t="s">
        <v>4063</v>
      </c>
      <c r="O757" s="42" t="s">
        <v>4064</v>
      </c>
      <c r="P757" s="42" t="s">
        <v>4065</v>
      </c>
      <c r="Q757" s="43">
        <v>1000000</v>
      </c>
      <c r="R757" s="42" t="s">
        <v>763</v>
      </c>
      <c r="S757" s="42" t="s">
        <v>1843</v>
      </c>
      <c r="T757" s="42" t="s">
        <v>433</v>
      </c>
      <c r="U757" s="42" t="s">
        <v>109</v>
      </c>
      <c r="V757" s="46" t="str">
        <f t="shared" si="115"/>
        <v>29</v>
      </c>
      <c r="W757" s="46" t="str">
        <f t="shared" si="1"/>
        <v>5</v>
      </c>
      <c r="X757" s="46" t="str">
        <f t="shared" si="2"/>
        <v>569270453295</v>
      </c>
      <c r="Y757" s="48">
        <f t="shared" si="3"/>
        <v>1000000</v>
      </c>
      <c r="Z757" s="46" t="str">
        <f t="shared" ref="Z757:Z760" si="118">N757</f>
        <v>AC/018P-0350764</v>
      </c>
      <c r="AA757" s="50" t="str">
        <f>VLOOKUP(X757,TDTP!$AH$5:$AN$1422,7,0)</f>
        <v>0983491437</v>
      </c>
      <c r="AB757" s="40" t="str">
        <f t="shared" ref="AB757:AB760" si="119">CONCATENATE("BVNT da nhan duoc ",Y757,"d tien phi bao hiem cua QK. Cam on QK da tin tuong va dong hanh cung BVNT trong suot thoi gian qua.")</f>
        <v>BVNT da nhan duoc 1000000d tien phi bao hiem cua QK. Cam on QK da tin tuong va dong hanh cung BVNT trong suot thoi gian qua.</v>
      </c>
    </row>
    <row r="758" spans="1:28" ht="12.75" customHeight="1">
      <c r="A758" s="41">
        <v>750</v>
      </c>
      <c r="B758" s="42" t="s">
        <v>82</v>
      </c>
      <c r="C758" s="42" t="s">
        <v>98</v>
      </c>
      <c r="D758" s="8"/>
      <c r="E758" s="42" t="s">
        <v>625</v>
      </c>
      <c r="F758" s="42" t="s">
        <v>626</v>
      </c>
      <c r="G758" s="42" t="s">
        <v>82</v>
      </c>
      <c r="H758" s="42" t="s">
        <v>98</v>
      </c>
      <c r="I758" s="8"/>
      <c r="J758" s="42" t="s">
        <v>625</v>
      </c>
      <c r="K758" s="42" t="s">
        <v>626</v>
      </c>
      <c r="L758" s="42" t="s">
        <v>102</v>
      </c>
      <c r="M758" s="42" t="s">
        <v>4066</v>
      </c>
      <c r="N758" s="42" t="s">
        <v>4067</v>
      </c>
      <c r="O758" s="42" t="s">
        <v>4068</v>
      </c>
      <c r="P758" s="42" t="s">
        <v>4069</v>
      </c>
      <c r="Q758" s="43">
        <v>131500</v>
      </c>
      <c r="R758" s="42" t="s">
        <v>136</v>
      </c>
      <c r="S758" s="42" t="s">
        <v>1122</v>
      </c>
      <c r="T758" s="42" t="s">
        <v>263</v>
      </c>
      <c r="U758" s="42" t="s">
        <v>109</v>
      </c>
      <c r="V758" s="46" t="str">
        <f t="shared" ref="V758:V769" si="120">RIGHT(LEFT(R758,2),1)</f>
        <v>2</v>
      </c>
      <c r="W758" s="46" t="str">
        <f t="shared" si="1"/>
        <v>5</v>
      </c>
      <c r="X758" s="46" t="str">
        <f t="shared" si="2"/>
        <v>0230180018222325</v>
      </c>
      <c r="Y758" s="48">
        <f t="shared" si="3"/>
        <v>131500</v>
      </c>
      <c r="Z758" s="46" t="str">
        <f t="shared" si="118"/>
        <v>AC/018P-0350774</v>
      </c>
      <c r="AA758" s="50" t="str">
        <f>VLOOKUP(X758,TDTP!$AH$5:$AN$1422,7,0)</f>
        <v/>
      </c>
      <c r="AB758" s="40" t="str">
        <f t="shared" si="119"/>
        <v>BVNT da nhan duoc 131500d tien phi bao hiem cua QK. Cam on QK da tin tuong va dong hanh cung BVNT trong suot thoi gian qua.</v>
      </c>
    </row>
    <row r="759" spans="1:28" ht="12.75" customHeight="1">
      <c r="A759" s="41">
        <v>751</v>
      </c>
      <c r="B759" s="42" t="s">
        <v>82</v>
      </c>
      <c r="C759" s="42" t="s">
        <v>98</v>
      </c>
      <c r="D759" s="8"/>
      <c r="E759" s="42" t="s">
        <v>625</v>
      </c>
      <c r="F759" s="42" t="s">
        <v>626</v>
      </c>
      <c r="G759" s="42" t="s">
        <v>82</v>
      </c>
      <c r="H759" s="42" t="s">
        <v>98</v>
      </c>
      <c r="I759" s="8"/>
      <c r="J759" s="42" t="s">
        <v>625</v>
      </c>
      <c r="K759" s="42" t="s">
        <v>626</v>
      </c>
      <c r="L759" s="42" t="s">
        <v>102</v>
      </c>
      <c r="M759" s="42" t="s">
        <v>4074</v>
      </c>
      <c r="N759" s="42" t="s">
        <v>4075</v>
      </c>
      <c r="O759" s="42" t="s">
        <v>4076</v>
      </c>
      <c r="P759" s="42" t="s">
        <v>4077</v>
      </c>
      <c r="Q759" s="43">
        <v>1013604</v>
      </c>
      <c r="R759" s="42" t="s">
        <v>208</v>
      </c>
      <c r="S759" s="42" t="s">
        <v>1127</v>
      </c>
      <c r="T759" s="42" t="s">
        <v>471</v>
      </c>
      <c r="U759" s="42" t="s">
        <v>109</v>
      </c>
      <c r="V759" s="46" t="str">
        <f t="shared" si="120"/>
        <v>3</v>
      </c>
      <c r="W759" s="46" t="str">
        <f t="shared" si="1"/>
        <v>5</v>
      </c>
      <c r="X759" s="46" t="str">
        <f t="shared" si="2"/>
        <v>56812174235</v>
      </c>
      <c r="Y759" s="48">
        <f t="shared" si="3"/>
        <v>1013604</v>
      </c>
      <c r="Z759" s="46" t="str">
        <f t="shared" si="118"/>
        <v>AC/018P-0350777</v>
      </c>
      <c r="AA759" s="50" t="str">
        <f>VLOOKUP(X759,TDTP!$AH$5:$AN$1422,7,0)</f>
        <v>01674701529</v>
      </c>
      <c r="AB759" s="40" t="str">
        <f t="shared" si="119"/>
        <v>BVNT da nhan duoc 1013604d tien phi bao hiem cua QK. Cam on QK da tin tuong va dong hanh cung BVNT trong suot thoi gian qua.</v>
      </c>
    </row>
    <row r="760" spans="1:28" ht="12.75" customHeight="1">
      <c r="A760" s="41">
        <v>752</v>
      </c>
      <c r="B760" s="42" t="s">
        <v>82</v>
      </c>
      <c r="C760" s="42" t="s">
        <v>98</v>
      </c>
      <c r="D760" s="8"/>
      <c r="E760" s="42" t="s">
        <v>625</v>
      </c>
      <c r="F760" s="42" t="s">
        <v>626</v>
      </c>
      <c r="G760" s="42" t="s">
        <v>82</v>
      </c>
      <c r="H760" s="42" t="s">
        <v>98</v>
      </c>
      <c r="I760" s="8"/>
      <c r="J760" s="42" t="s">
        <v>625</v>
      </c>
      <c r="K760" s="42" t="s">
        <v>626</v>
      </c>
      <c r="L760" s="42" t="s">
        <v>102</v>
      </c>
      <c r="M760" s="42" t="s">
        <v>4078</v>
      </c>
      <c r="N760" s="42" t="s">
        <v>4080</v>
      </c>
      <c r="O760" s="42" t="s">
        <v>4081</v>
      </c>
      <c r="P760" s="42" t="s">
        <v>4082</v>
      </c>
      <c r="Q760" s="43">
        <v>1750000</v>
      </c>
      <c r="R760" s="42" t="s">
        <v>208</v>
      </c>
      <c r="S760" s="42" t="s">
        <v>1129</v>
      </c>
      <c r="T760" s="42" t="s">
        <v>284</v>
      </c>
      <c r="U760" s="42" t="s">
        <v>109</v>
      </c>
      <c r="V760" s="46" t="str">
        <f t="shared" si="120"/>
        <v>3</v>
      </c>
      <c r="W760" s="46" t="str">
        <f t="shared" si="1"/>
        <v>5</v>
      </c>
      <c r="X760" s="46" t="str">
        <f t="shared" si="2"/>
        <v>56813168335</v>
      </c>
      <c r="Y760" s="48">
        <f t="shared" si="3"/>
        <v>1750000</v>
      </c>
      <c r="Z760" s="46" t="str">
        <f t="shared" si="118"/>
        <v>AC/018P-0350778</v>
      </c>
      <c r="AA760" s="50" t="str">
        <f>VLOOKUP(X760,TDTP!$AH$5:$AN$1422,7,0)</f>
        <v>0947019255</v>
      </c>
      <c r="AB760" s="40" t="str">
        <f t="shared" si="119"/>
        <v>BVNT da nhan duoc 1750000d tien phi bao hiem cua QK. Cam on QK da tin tuong va dong hanh cung BVNT trong suot thoi gian qua.</v>
      </c>
    </row>
    <row r="761" spans="1:28" ht="12.75" customHeight="1">
      <c r="A761" s="41">
        <v>753</v>
      </c>
      <c r="B761" s="42" t="s">
        <v>82</v>
      </c>
      <c r="C761" s="42" t="s">
        <v>98</v>
      </c>
      <c r="D761" s="8"/>
      <c r="E761" s="42" t="s">
        <v>625</v>
      </c>
      <c r="F761" s="42" t="s">
        <v>626</v>
      </c>
      <c r="G761" s="42" t="s">
        <v>82</v>
      </c>
      <c r="H761" s="42" t="s">
        <v>98</v>
      </c>
      <c r="I761" s="8"/>
      <c r="J761" s="42" t="s">
        <v>625</v>
      </c>
      <c r="K761" s="42" t="s">
        <v>626</v>
      </c>
      <c r="L761" s="42" t="s">
        <v>102</v>
      </c>
      <c r="M761" s="42" t="s">
        <v>4085</v>
      </c>
      <c r="N761" s="42" t="s">
        <v>4086</v>
      </c>
      <c r="O761" s="42" t="s">
        <v>4087</v>
      </c>
      <c r="P761" s="42" t="s">
        <v>4088</v>
      </c>
      <c r="Q761" s="43">
        <v>5289555</v>
      </c>
      <c r="R761" s="42" t="s">
        <v>208</v>
      </c>
      <c r="S761" s="42" t="s">
        <v>2754</v>
      </c>
      <c r="T761" s="42" t="s">
        <v>284</v>
      </c>
      <c r="U761" s="42" t="s">
        <v>109</v>
      </c>
      <c r="V761" s="46" t="str">
        <f t="shared" si="120"/>
        <v>3</v>
      </c>
      <c r="W761" s="46" t="str">
        <f t="shared" si="1"/>
        <v>5</v>
      </c>
      <c r="X761" s="46" t="str">
        <f t="shared" si="2"/>
        <v>56816346335</v>
      </c>
      <c r="Y761" s="48">
        <f t="shared" si="3"/>
        <v>5289555</v>
      </c>
      <c r="Z761" s="46"/>
      <c r="AA761" s="46"/>
      <c r="AB761" s="40"/>
    </row>
    <row r="762" spans="1:28" ht="12.75" customHeight="1">
      <c r="A762" s="41">
        <v>754</v>
      </c>
      <c r="B762" s="42" t="s">
        <v>82</v>
      </c>
      <c r="C762" s="42" t="s">
        <v>98</v>
      </c>
      <c r="D762" s="8"/>
      <c r="E762" s="42" t="s">
        <v>625</v>
      </c>
      <c r="F762" s="42" t="s">
        <v>626</v>
      </c>
      <c r="G762" s="42" t="s">
        <v>82</v>
      </c>
      <c r="H762" s="42" t="s">
        <v>98</v>
      </c>
      <c r="I762" s="8"/>
      <c r="J762" s="42" t="s">
        <v>625</v>
      </c>
      <c r="K762" s="42" t="s">
        <v>626</v>
      </c>
      <c r="L762" s="42" t="s">
        <v>102</v>
      </c>
      <c r="M762" s="42" t="s">
        <v>4089</v>
      </c>
      <c r="N762" s="42" t="s">
        <v>4090</v>
      </c>
      <c r="O762" s="42" t="s">
        <v>4091</v>
      </c>
      <c r="P762" s="42" t="s">
        <v>4092</v>
      </c>
      <c r="Q762" s="43">
        <v>1500000</v>
      </c>
      <c r="R762" s="42" t="s">
        <v>593</v>
      </c>
      <c r="S762" s="42" t="s">
        <v>2077</v>
      </c>
      <c r="T762" s="42" t="s">
        <v>471</v>
      </c>
      <c r="U762" s="42" t="s">
        <v>109</v>
      </c>
      <c r="V762" s="46" t="str">
        <f t="shared" si="120"/>
        <v>4</v>
      </c>
      <c r="W762" s="46" t="str">
        <f t="shared" si="1"/>
        <v>5</v>
      </c>
      <c r="X762" s="46" t="str">
        <f t="shared" si="2"/>
        <v>56807650945</v>
      </c>
      <c r="Y762" s="48">
        <f t="shared" si="3"/>
        <v>1500000</v>
      </c>
      <c r="Z762" s="46" t="str">
        <f>N762</f>
        <v>AC/018P-0350781</v>
      </c>
      <c r="AA762" s="50" t="str">
        <f>VLOOKUP(X762,TDTP!$AH$5:$AN$1422,7,0)</f>
        <v>0936738799</v>
      </c>
      <c r="AB762" s="40" t="str">
        <f>CONCATENATE("BVNT da nhan duoc ",Y762,"d tien phi bao hiem cua QK. Cam on QK da tin tuong va dong hanh cung BVNT trong suot thoi gian qua.")</f>
        <v>BVNT da nhan duoc 1500000d tien phi bao hiem cua QK. Cam on QK da tin tuong va dong hanh cung BVNT trong suot thoi gian qua.</v>
      </c>
    </row>
    <row r="763" spans="1:28" ht="12.75" customHeight="1">
      <c r="A763" s="41">
        <v>755</v>
      </c>
      <c r="B763" s="42" t="s">
        <v>82</v>
      </c>
      <c r="C763" s="42" t="s">
        <v>98</v>
      </c>
      <c r="D763" s="8"/>
      <c r="E763" s="42" t="s">
        <v>625</v>
      </c>
      <c r="F763" s="42" t="s">
        <v>626</v>
      </c>
      <c r="G763" s="42" t="s">
        <v>82</v>
      </c>
      <c r="H763" s="42" t="s">
        <v>98</v>
      </c>
      <c r="I763" s="8"/>
      <c r="J763" s="42" t="s">
        <v>625</v>
      </c>
      <c r="K763" s="42" t="s">
        <v>626</v>
      </c>
      <c r="L763" s="42" t="s">
        <v>102</v>
      </c>
      <c r="M763" s="42" t="s">
        <v>4094</v>
      </c>
      <c r="N763" s="42" t="s">
        <v>4095</v>
      </c>
      <c r="O763" s="42" t="s">
        <v>4096</v>
      </c>
      <c r="P763" s="42" t="s">
        <v>4097</v>
      </c>
      <c r="Q763" s="43">
        <v>19999924</v>
      </c>
      <c r="R763" s="42" t="s">
        <v>593</v>
      </c>
      <c r="S763" s="42" t="s">
        <v>2493</v>
      </c>
      <c r="T763" s="42" t="s">
        <v>153</v>
      </c>
      <c r="U763" s="42" t="s">
        <v>109</v>
      </c>
      <c r="V763" s="46" t="str">
        <f t="shared" si="120"/>
        <v>4</v>
      </c>
      <c r="W763" s="46" t="str">
        <f t="shared" si="1"/>
        <v>5</v>
      </c>
      <c r="X763" s="46" t="str">
        <f t="shared" si="2"/>
        <v>56857404145</v>
      </c>
      <c r="Y763" s="48">
        <f t="shared" si="3"/>
        <v>19999924</v>
      </c>
      <c r="Z763" s="46"/>
      <c r="AA763" s="46"/>
      <c r="AB763" s="40"/>
    </row>
    <row r="764" spans="1:28" ht="12.75" customHeight="1">
      <c r="A764" s="41">
        <v>756</v>
      </c>
      <c r="B764" s="42" t="s">
        <v>82</v>
      </c>
      <c r="C764" s="42" t="s">
        <v>98</v>
      </c>
      <c r="D764" s="8"/>
      <c r="E764" s="42" t="s">
        <v>625</v>
      </c>
      <c r="F764" s="42" t="s">
        <v>626</v>
      </c>
      <c r="G764" s="42" t="s">
        <v>82</v>
      </c>
      <c r="H764" s="42" t="s">
        <v>98</v>
      </c>
      <c r="I764" s="8"/>
      <c r="J764" s="42" t="s">
        <v>625</v>
      </c>
      <c r="K764" s="42" t="s">
        <v>626</v>
      </c>
      <c r="L764" s="42" t="s">
        <v>102</v>
      </c>
      <c r="M764" s="42" t="s">
        <v>4098</v>
      </c>
      <c r="N764" s="42" t="s">
        <v>4099</v>
      </c>
      <c r="O764" s="42" t="s">
        <v>4100</v>
      </c>
      <c r="P764" s="42" t="s">
        <v>4101</v>
      </c>
      <c r="Q764" s="43">
        <v>7499988</v>
      </c>
      <c r="R764" s="42" t="s">
        <v>381</v>
      </c>
      <c r="S764" s="42" t="s">
        <v>842</v>
      </c>
      <c r="T764" s="42" t="s">
        <v>284</v>
      </c>
      <c r="U764" s="42" t="s">
        <v>109</v>
      </c>
      <c r="V764" s="46" t="str">
        <f t="shared" si="120"/>
        <v>5</v>
      </c>
      <c r="W764" s="46" t="str">
        <f t="shared" si="1"/>
        <v>5</v>
      </c>
      <c r="X764" s="46" t="str">
        <f t="shared" si="2"/>
        <v>56877925455</v>
      </c>
      <c r="Y764" s="48">
        <f t="shared" si="3"/>
        <v>7499988</v>
      </c>
      <c r="Z764" s="46" t="str">
        <f>N764</f>
        <v>AC/018P-0350784</v>
      </c>
      <c r="AA764" s="50" t="str">
        <f>VLOOKUP(X764,TDTP!$AH$5:$AN$1422,7,0)</f>
        <v>01699629479</v>
      </c>
      <c r="AB764" s="40" t="str">
        <f>CONCATENATE("BVNT da nhan duoc ",Y764,"d tien phi bao hiem cua QK. Cam on QK da tin tuong va dong hanh cung BVNT trong suot thoi gian qua.")</f>
        <v>BVNT da nhan duoc 7499988d tien phi bao hiem cua QK. Cam on QK da tin tuong va dong hanh cung BVNT trong suot thoi gian qua.</v>
      </c>
    </row>
    <row r="765" spans="1:28" ht="12.75" customHeight="1">
      <c r="A765" s="41">
        <v>757</v>
      </c>
      <c r="B765" s="42" t="s">
        <v>82</v>
      </c>
      <c r="C765" s="42" t="s">
        <v>98</v>
      </c>
      <c r="D765" s="8"/>
      <c r="E765" s="42" t="s">
        <v>625</v>
      </c>
      <c r="F765" s="42" t="s">
        <v>626</v>
      </c>
      <c r="G765" s="42" t="s">
        <v>82</v>
      </c>
      <c r="H765" s="42" t="s">
        <v>98</v>
      </c>
      <c r="I765" s="8"/>
      <c r="J765" s="42" t="s">
        <v>625</v>
      </c>
      <c r="K765" s="42" t="s">
        <v>626</v>
      </c>
      <c r="L765" s="42" t="s">
        <v>102</v>
      </c>
      <c r="M765" s="42" t="s">
        <v>4107</v>
      </c>
      <c r="N765" s="42" t="s">
        <v>4108</v>
      </c>
      <c r="O765" s="42" t="s">
        <v>4109</v>
      </c>
      <c r="P765" s="42" t="s">
        <v>4110</v>
      </c>
      <c r="Q765" s="43">
        <v>900000</v>
      </c>
      <c r="R765" s="42" t="s">
        <v>145</v>
      </c>
      <c r="S765" s="42" t="s">
        <v>4111</v>
      </c>
      <c r="T765" s="42" t="s">
        <v>433</v>
      </c>
      <c r="U765" s="42" t="s">
        <v>109</v>
      </c>
      <c r="V765" s="46" t="str">
        <f t="shared" si="120"/>
        <v>8</v>
      </c>
      <c r="W765" s="46" t="str">
        <f t="shared" si="1"/>
        <v>5</v>
      </c>
      <c r="X765" s="46" t="str">
        <f t="shared" si="2"/>
        <v>56808306585</v>
      </c>
      <c r="Y765" s="48">
        <f t="shared" si="3"/>
        <v>900000</v>
      </c>
      <c r="Z765" s="46"/>
      <c r="AA765" s="46"/>
      <c r="AB765" s="40"/>
    </row>
    <row r="766" spans="1:28" ht="12.75" customHeight="1">
      <c r="A766" s="41">
        <v>758</v>
      </c>
      <c r="B766" s="42" t="s">
        <v>82</v>
      </c>
      <c r="C766" s="42" t="s">
        <v>98</v>
      </c>
      <c r="D766" s="8"/>
      <c r="E766" s="42" t="s">
        <v>625</v>
      </c>
      <c r="F766" s="42" t="s">
        <v>626</v>
      </c>
      <c r="G766" s="42" t="s">
        <v>82</v>
      </c>
      <c r="H766" s="42" t="s">
        <v>98</v>
      </c>
      <c r="I766" s="8"/>
      <c r="J766" s="42" t="s">
        <v>625</v>
      </c>
      <c r="K766" s="42" t="s">
        <v>626</v>
      </c>
      <c r="L766" s="42" t="s">
        <v>102</v>
      </c>
      <c r="M766" s="42" t="s">
        <v>4112</v>
      </c>
      <c r="N766" s="42" t="s">
        <v>4113</v>
      </c>
      <c r="O766" s="42" t="s">
        <v>4114</v>
      </c>
      <c r="P766" s="42" t="s">
        <v>4115</v>
      </c>
      <c r="Q766" s="43">
        <v>19999924</v>
      </c>
      <c r="R766" s="42" t="s">
        <v>145</v>
      </c>
      <c r="S766" s="42" t="s">
        <v>875</v>
      </c>
      <c r="T766" s="42" t="s">
        <v>153</v>
      </c>
      <c r="U766" s="42" t="s">
        <v>109</v>
      </c>
      <c r="V766" s="46" t="str">
        <f t="shared" si="120"/>
        <v>8</v>
      </c>
      <c r="W766" s="46" t="str">
        <f t="shared" si="1"/>
        <v>5</v>
      </c>
      <c r="X766" s="46" t="str">
        <f t="shared" si="2"/>
        <v>56857858485</v>
      </c>
      <c r="Y766" s="48">
        <f t="shared" si="3"/>
        <v>19999924</v>
      </c>
      <c r="Z766" s="46" t="str">
        <f>N766</f>
        <v>AC/018P-0350789</v>
      </c>
      <c r="AA766" s="50" t="str">
        <f>VLOOKUP(X766,TDTP!$AH$5:$AN$1422,7,0)</f>
        <v>01687392145</v>
      </c>
      <c r="AB766" s="40" t="str">
        <f>CONCATENATE("BVNT da nhan duoc ",Y766,"d tien phi bao hiem cua QK. Cam on QK da tin tuong va dong hanh cung BVNT trong suot thoi gian qua.")</f>
        <v>BVNT da nhan duoc 19999924d tien phi bao hiem cua QK. Cam on QK da tin tuong va dong hanh cung BVNT trong suot thoi gian qua.</v>
      </c>
    </row>
    <row r="767" spans="1:28" ht="12.75" customHeight="1">
      <c r="A767" s="41">
        <v>759</v>
      </c>
      <c r="B767" s="42" t="s">
        <v>82</v>
      </c>
      <c r="C767" s="42" t="s">
        <v>98</v>
      </c>
      <c r="D767" s="8"/>
      <c r="E767" s="42" t="s">
        <v>625</v>
      </c>
      <c r="F767" s="42" t="s">
        <v>626</v>
      </c>
      <c r="G767" s="42" t="s">
        <v>82</v>
      </c>
      <c r="H767" s="42" t="s">
        <v>98</v>
      </c>
      <c r="I767" s="8"/>
      <c r="J767" s="42" t="s">
        <v>625</v>
      </c>
      <c r="K767" s="42" t="s">
        <v>626</v>
      </c>
      <c r="L767" s="42" t="s">
        <v>102</v>
      </c>
      <c r="M767" s="42" t="s">
        <v>4121</v>
      </c>
      <c r="N767" s="42" t="s">
        <v>4122</v>
      </c>
      <c r="O767" s="42" t="s">
        <v>4123</v>
      </c>
      <c r="P767" s="42" t="s">
        <v>4124</v>
      </c>
      <c r="Q767" s="43">
        <v>158400</v>
      </c>
      <c r="R767" s="42" t="s">
        <v>291</v>
      </c>
      <c r="S767" s="42" t="s">
        <v>1209</v>
      </c>
      <c r="T767" s="42" t="s">
        <v>263</v>
      </c>
      <c r="U767" s="42" t="s">
        <v>109</v>
      </c>
      <c r="V767" s="46" t="str">
        <f t="shared" si="120"/>
        <v>9</v>
      </c>
      <c r="W767" s="46" t="str">
        <f t="shared" si="1"/>
        <v>5</v>
      </c>
      <c r="X767" s="46" t="str">
        <f t="shared" si="2"/>
        <v>0230180011834595</v>
      </c>
      <c r="Y767" s="48">
        <f t="shared" si="3"/>
        <v>158400</v>
      </c>
      <c r="Z767" s="46"/>
      <c r="AA767" s="46"/>
      <c r="AB767" s="40"/>
    </row>
    <row r="768" spans="1:28" ht="12.75" customHeight="1">
      <c r="A768" s="41">
        <v>760</v>
      </c>
      <c r="B768" s="42" t="s">
        <v>82</v>
      </c>
      <c r="C768" s="42" t="s">
        <v>98</v>
      </c>
      <c r="D768" s="8"/>
      <c r="E768" s="42" t="s">
        <v>625</v>
      </c>
      <c r="F768" s="42" t="s">
        <v>626</v>
      </c>
      <c r="G768" s="42" t="s">
        <v>82</v>
      </c>
      <c r="H768" s="42" t="s">
        <v>98</v>
      </c>
      <c r="I768" s="8"/>
      <c r="J768" s="42" t="s">
        <v>625</v>
      </c>
      <c r="K768" s="42" t="s">
        <v>626</v>
      </c>
      <c r="L768" s="42" t="s">
        <v>102</v>
      </c>
      <c r="M768" s="42" t="s">
        <v>4125</v>
      </c>
      <c r="N768" s="42" t="s">
        <v>4126</v>
      </c>
      <c r="O768" s="42" t="s">
        <v>4127</v>
      </c>
      <c r="P768" s="42" t="s">
        <v>4128</v>
      </c>
      <c r="Q768" s="43">
        <v>6000000</v>
      </c>
      <c r="R768" s="42" t="s">
        <v>291</v>
      </c>
      <c r="S768" s="42" t="s">
        <v>847</v>
      </c>
      <c r="T768" s="42" t="s">
        <v>471</v>
      </c>
      <c r="U768" s="42" t="s">
        <v>109</v>
      </c>
      <c r="V768" s="46" t="str">
        <f t="shared" si="120"/>
        <v>9</v>
      </c>
      <c r="W768" s="46" t="str">
        <f t="shared" si="1"/>
        <v>5</v>
      </c>
      <c r="X768" s="46" t="str">
        <f t="shared" si="2"/>
        <v>56810581895</v>
      </c>
      <c r="Y768" s="48">
        <f t="shared" si="3"/>
        <v>6000000</v>
      </c>
      <c r="Z768" s="46"/>
      <c r="AA768" s="46"/>
      <c r="AB768" s="40"/>
    </row>
    <row r="769" spans="1:28" ht="12.75" customHeight="1">
      <c r="A769" s="41">
        <v>761</v>
      </c>
      <c r="B769" s="42" t="s">
        <v>82</v>
      </c>
      <c r="C769" s="42" t="s">
        <v>98</v>
      </c>
      <c r="D769" s="8"/>
      <c r="E769" s="42" t="s">
        <v>625</v>
      </c>
      <c r="F769" s="42" t="s">
        <v>626</v>
      </c>
      <c r="G769" s="42" t="s">
        <v>82</v>
      </c>
      <c r="H769" s="42" t="s">
        <v>98</v>
      </c>
      <c r="I769" s="8"/>
      <c r="J769" s="42" t="s">
        <v>625</v>
      </c>
      <c r="K769" s="42" t="s">
        <v>626</v>
      </c>
      <c r="L769" s="42" t="s">
        <v>102</v>
      </c>
      <c r="M769" s="42" t="s">
        <v>4132</v>
      </c>
      <c r="N769" s="42" t="s">
        <v>4133</v>
      </c>
      <c r="O769" s="42" t="s">
        <v>4135</v>
      </c>
      <c r="P769" s="42" t="s">
        <v>1782</v>
      </c>
      <c r="Q769" s="43">
        <v>29999244</v>
      </c>
      <c r="R769" s="42" t="s">
        <v>291</v>
      </c>
      <c r="S769" s="42" t="s">
        <v>847</v>
      </c>
      <c r="T769" s="42" t="s">
        <v>704</v>
      </c>
      <c r="U769" s="42" t="s">
        <v>109</v>
      </c>
      <c r="V769" s="46" t="str">
        <f t="shared" si="120"/>
        <v>9</v>
      </c>
      <c r="W769" s="46" t="str">
        <f t="shared" si="1"/>
        <v>5</v>
      </c>
      <c r="X769" s="46" t="str">
        <f t="shared" si="2"/>
        <v>56878152795</v>
      </c>
      <c r="Y769" s="48">
        <f t="shared" si="3"/>
        <v>29999244</v>
      </c>
      <c r="Z769" s="46"/>
      <c r="AA769" s="46"/>
      <c r="AB769" s="40"/>
    </row>
    <row r="770" spans="1:28" ht="12.75" customHeight="1">
      <c r="A770" s="41">
        <v>762</v>
      </c>
      <c r="B770" s="42" t="s">
        <v>82</v>
      </c>
      <c r="C770" s="42" t="s">
        <v>98</v>
      </c>
      <c r="D770" s="8"/>
      <c r="E770" s="42" t="s">
        <v>625</v>
      </c>
      <c r="F770" s="42" t="s">
        <v>626</v>
      </c>
      <c r="G770" s="42" t="s">
        <v>82</v>
      </c>
      <c r="H770" s="42" t="s">
        <v>98</v>
      </c>
      <c r="I770" s="8"/>
      <c r="J770" s="42" t="s">
        <v>625</v>
      </c>
      <c r="K770" s="42" t="s">
        <v>626</v>
      </c>
      <c r="L770" s="42" t="s">
        <v>102</v>
      </c>
      <c r="M770" s="42" t="s">
        <v>4136</v>
      </c>
      <c r="N770" s="42" t="s">
        <v>4137</v>
      </c>
      <c r="O770" s="42" t="s">
        <v>4138</v>
      </c>
      <c r="P770" s="42" t="s">
        <v>678</v>
      </c>
      <c r="Q770" s="43">
        <v>1500000</v>
      </c>
      <c r="R770" s="42" t="s">
        <v>801</v>
      </c>
      <c r="S770" s="42" t="s">
        <v>1290</v>
      </c>
      <c r="T770" s="42" t="s">
        <v>433</v>
      </c>
      <c r="U770" s="42" t="s">
        <v>109</v>
      </c>
      <c r="V770" s="46" t="str">
        <f t="shared" ref="V770:V791" si="121">RIGHT(LEFT(R770,2),2)</f>
        <v>12</v>
      </c>
      <c r="W770" s="46" t="str">
        <f t="shared" si="1"/>
        <v>5</v>
      </c>
      <c r="X770" s="46" t="str">
        <f t="shared" si="2"/>
        <v>568167757125</v>
      </c>
      <c r="Y770" s="48">
        <f t="shared" si="3"/>
        <v>1500000</v>
      </c>
      <c r="Z770" s="46"/>
      <c r="AA770" s="46"/>
      <c r="AB770" s="40"/>
    </row>
    <row r="771" spans="1:28" ht="12.75" customHeight="1">
      <c r="A771" s="41">
        <v>763</v>
      </c>
      <c r="B771" s="42" t="s">
        <v>82</v>
      </c>
      <c r="C771" s="42" t="s">
        <v>98</v>
      </c>
      <c r="D771" s="8"/>
      <c r="E771" s="42" t="s">
        <v>625</v>
      </c>
      <c r="F771" s="42" t="s">
        <v>626</v>
      </c>
      <c r="G771" s="42" t="s">
        <v>82</v>
      </c>
      <c r="H771" s="42" t="s">
        <v>98</v>
      </c>
      <c r="I771" s="8"/>
      <c r="J771" s="42" t="s">
        <v>625</v>
      </c>
      <c r="K771" s="42" t="s">
        <v>626</v>
      </c>
      <c r="L771" s="42" t="s">
        <v>102</v>
      </c>
      <c r="M771" s="42" t="s">
        <v>4139</v>
      </c>
      <c r="N771" s="42" t="s">
        <v>4140</v>
      </c>
      <c r="O771" s="42" t="s">
        <v>4141</v>
      </c>
      <c r="P771" s="42" t="s">
        <v>4142</v>
      </c>
      <c r="Q771" s="43">
        <v>3000000</v>
      </c>
      <c r="R771" s="42" t="s">
        <v>801</v>
      </c>
      <c r="S771" s="42" t="s">
        <v>1299</v>
      </c>
      <c r="T771" s="42" t="s">
        <v>284</v>
      </c>
      <c r="U771" s="42" t="s">
        <v>109</v>
      </c>
      <c r="V771" s="46" t="str">
        <f t="shared" si="121"/>
        <v>12</v>
      </c>
      <c r="W771" s="46" t="str">
        <f t="shared" si="1"/>
        <v>5</v>
      </c>
      <c r="X771" s="46" t="str">
        <f t="shared" si="2"/>
        <v>568682527125</v>
      </c>
      <c r="Y771" s="48">
        <f t="shared" si="3"/>
        <v>3000000</v>
      </c>
      <c r="Z771" s="46" t="str">
        <f t="shared" ref="Z771:Z772" si="122">N771</f>
        <v>AC/018P-0350798</v>
      </c>
      <c r="AA771" s="50" t="str">
        <f>VLOOKUP(X771,TDTP!$AH$5:$AN$1422,7,0)</f>
        <v>01656999188</v>
      </c>
      <c r="AB771" s="40" t="str">
        <f t="shared" ref="AB771:AB772" si="123">CONCATENATE("BVNT da nhan duoc ",Y771,"d tien phi bao hiem cua QK. Cam on QK da tin tuong va dong hanh cung BVNT trong suot thoi gian qua.")</f>
        <v>BVNT da nhan duoc 3000000d tien phi bao hiem cua QK. Cam on QK da tin tuong va dong hanh cung BVNT trong suot thoi gian qua.</v>
      </c>
    </row>
    <row r="772" spans="1:28" ht="12.75" customHeight="1">
      <c r="A772" s="41">
        <v>764</v>
      </c>
      <c r="B772" s="42" t="s">
        <v>82</v>
      </c>
      <c r="C772" s="42" t="s">
        <v>98</v>
      </c>
      <c r="D772" s="8"/>
      <c r="E772" s="42" t="s">
        <v>625</v>
      </c>
      <c r="F772" s="42" t="s">
        <v>626</v>
      </c>
      <c r="G772" s="42" t="s">
        <v>82</v>
      </c>
      <c r="H772" s="42" t="s">
        <v>98</v>
      </c>
      <c r="I772" s="8"/>
      <c r="J772" s="42" t="s">
        <v>625</v>
      </c>
      <c r="K772" s="42" t="s">
        <v>626</v>
      </c>
      <c r="L772" s="42" t="s">
        <v>102</v>
      </c>
      <c r="M772" s="42" t="s">
        <v>4148</v>
      </c>
      <c r="N772" s="42" t="s">
        <v>4149</v>
      </c>
      <c r="O772" s="42" t="s">
        <v>4150</v>
      </c>
      <c r="P772" s="42" t="s">
        <v>2720</v>
      </c>
      <c r="Q772" s="43">
        <v>3000000</v>
      </c>
      <c r="R772" s="42" t="s">
        <v>801</v>
      </c>
      <c r="S772" s="42" t="s">
        <v>1299</v>
      </c>
      <c r="T772" s="42" t="s">
        <v>284</v>
      </c>
      <c r="U772" s="42" t="s">
        <v>109</v>
      </c>
      <c r="V772" s="46" t="str">
        <f t="shared" si="121"/>
        <v>12</v>
      </c>
      <c r="W772" s="46" t="str">
        <f t="shared" si="1"/>
        <v>5</v>
      </c>
      <c r="X772" s="46" t="str">
        <f t="shared" si="2"/>
        <v>568682797125</v>
      </c>
      <c r="Y772" s="48">
        <f t="shared" si="3"/>
        <v>3000000</v>
      </c>
      <c r="Z772" s="46" t="str">
        <f t="shared" si="122"/>
        <v>AC/018P-0350800</v>
      </c>
      <c r="AA772" s="50" t="str">
        <f>VLOOKUP(X772,TDTP!$AH$5:$AN$1422,7,0)</f>
        <v>0977970479</v>
      </c>
      <c r="AB772" s="40" t="str">
        <f t="shared" si="123"/>
        <v>BVNT da nhan duoc 3000000d tien phi bao hiem cua QK. Cam on QK da tin tuong va dong hanh cung BVNT trong suot thoi gian qua.</v>
      </c>
    </row>
    <row r="773" spans="1:28" ht="12.75" customHeight="1">
      <c r="A773" s="41">
        <v>765</v>
      </c>
      <c r="B773" s="42" t="s">
        <v>82</v>
      </c>
      <c r="C773" s="42" t="s">
        <v>98</v>
      </c>
      <c r="D773" s="8"/>
      <c r="E773" s="42" t="s">
        <v>625</v>
      </c>
      <c r="F773" s="42" t="s">
        <v>626</v>
      </c>
      <c r="G773" s="42" t="s">
        <v>82</v>
      </c>
      <c r="H773" s="42" t="s">
        <v>98</v>
      </c>
      <c r="I773" s="8"/>
      <c r="J773" s="42" t="s">
        <v>625</v>
      </c>
      <c r="K773" s="42" t="s">
        <v>626</v>
      </c>
      <c r="L773" s="42" t="s">
        <v>102</v>
      </c>
      <c r="M773" s="42" t="s">
        <v>4151</v>
      </c>
      <c r="N773" s="42" t="s">
        <v>4152</v>
      </c>
      <c r="O773" s="42" t="s">
        <v>4153</v>
      </c>
      <c r="P773" s="42" t="s">
        <v>4154</v>
      </c>
      <c r="Q773" s="43">
        <v>1221000</v>
      </c>
      <c r="R773" s="42" t="s">
        <v>502</v>
      </c>
      <c r="S773" s="42" t="s">
        <v>1371</v>
      </c>
      <c r="T773" s="42" t="s">
        <v>433</v>
      </c>
      <c r="U773" s="42" t="s">
        <v>109</v>
      </c>
      <c r="V773" s="46" t="str">
        <f t="shared" si="121"/>
        <v>15</v>
      </c>
      <c r="W773" s="46" t="str">
        <f t="shared" si="1"/>
        <v>5</v>
      </c>
      <c r="X773" s="46" t="str">
        <f t="shared" si="2"/>
        <v>568704492155</v>
      </c>
      <c r="Y773" s="48">
        <f t="shared" si="3"/>
        <v>1221000</v>
      </c>
      <c r="Z773" s="46"/>
      <c r="AA773" s="46"/>
      <c r="AB773" s="40"/>
    </row>
    <row r="774" spans="1:28" ht="12.75" customHeight="1">
      <c r="A774" s="41">
        <v>766</v>
      </c>
      <c r="B774" s="42" t="s">
        <v>82</v>
      </c>
      <c r="C774" s="42" t="s">
        <v>98</v>
      </c>
      <c r="D774" s="8"/>
      <c r="E774" s="42" t="s">
        <v>625</v>
      </c>
      <c r="F774" s="42" t="s">
        <v>626</v>
      </c>
      <c r="G774" s="42" t="s">
        <v>82</v>
      </c>
      <c r="H774" s="42" t="s">
        <v>98</v>
      </c>
      <c r="I774" s="8"/>
      <c r="J774" s="42" t="s">
        <v>625</v>
      </c>
      <c r="K774" s="42" t="s">
        <v>626</v>
      </c>
      <c r="L774" s="42" t="s">
        <v>102</v>
      </c>
      <c r="M774" s="42" t="s">
        <v>4157</v>
      </c>
      <c r="N774" s="42" t="s">
        <v>4158</v>
      </c>
      <c r="O774" s="42" t="s">
        <v>4159</v>
      </c>
      <c r="P774" s="42" t="s">
        <v>4160</v>
      </c>
      <c r="Q774" s="43">
        <v>15000000</v>
      </c>
      <c r="R774" s="42" t="s">
        <v>394</v>
      </c>
      <c r="S774" s="42" t="s">
        <v>1387</v>
      </c>
      <c r="T774" s="42" t="s">
        <v>433</v>
      </c>
      <c r="U774" s="42" t="s">
        <v>109</v>
      </c>
      <c r="V774" s="46" t="str">
        <f t="shared" si="121"/>
        <v>16</v>
      </c>
      <c r="W774" s="46" t="str">
        <f t="shared" si="1"/>
        <v>5</v>
      </c>
      <c r="X774" s="46" t="str">
        <f t="shared" si="2"/>
        <v>568397719165</v>
      </c>
      <c r="Y774" s="48">
        <f t="shared" si="3"/>
        <v>15000000</v>
      </c>
      <c r="Z774" s="46" t="str">
        <f t="shared" ref="Z774:Z776" si="124">N774</f>
        <v>AC/018P-0350806</v>
      </c>
      <c r="AA774" s="50" t="str">
        <f>VLOOKUP(X774,TDTP!$AH$5:$AN$1422,7,0)</f>
        <v>01642135108</v>
      </c>
      <c r="AB774" s="40" t="str">
        <f t="shared" ref="AB774:AB776" si="125">CONCATENATE("BVNT da nhan duoc ",Y774,"d tien phi bao hiem cua QK. Cam on QK da tin tuong va dong hanh cung BVNT trong suot thoi gian qua.")</f>
        <v>BVNT da nhan duoc 15000000d tien phi bao hiem cua QK. Cam on QK da tin tuong va dong hanh cung BVNT trong suot thoi gian qua.</v>
      </c>
    </row>
    <row r="775" spans="1:28" ht="12.75" customHeight="1">
      <c r="A775" s="41">
        <v>767</v>
      </c>
      <c r="B775" s="42" t="s">
        <v>82</v>
      </c>
      <c r="C775" s="42" t="s">
        <v>98</v>
      </c>
      <c r="D775" s="8"/>
      <c r="E775" s="42" t="s">
        <v>625</v>
      </c>
      <c r="F775" s="42" t="s">
        <v>626</v>
      </c>
      <c r="G775" s="42" t="s">
        <v>82</v>
      </c>
      <c r="H775" s="42" t="s">
        <v>98</v>
      </c>
      <c r="I775" s="8"/>
      <c r="J775" s="42" t="s">
        <v>625</v>
      </c>
      <c r="K775" s="42" t="s">
        <v>626</v>
      </c>
      <c r="L775" s="42" t="s">
        <v>102</v>
      </c>
      <c r="M775" s="42" t="s">
        <v>4161</v>
      </c>
      <c r="N775" s="42" t="s">
        <v>4162</v>
      </c>
      <c r="O775" s="42" t="s">
        <v>4163</v>
      </c>
      <c r="P775" s="42" t="s">
        <v>4164</v>
      </c>
      <c r="Q775" s="43">
        <v>1000000</v>
      </c>
      <c r="R775" s="42" t="s">
        <v>394</v>
      </c>
      <c r="S775" s="42" t="s">
        <v>2137</v>
      </c>
      <c r="T775" s="42" t="s">
        <v>284</v>
      </c>
      <c r="U775" s="42" t="s">
        <v>109</v>
      </c>
      <c r="V775" s="46" t="str">
        <f t="shared" si="121"/>
        <v>16</v>
      </c>
      <c r="W775" s="46" t="str">
        <f t="shared" si="1"/>
        <v>5</v>
      </c>
      <c r="X775" s="46" t="str">
        <f t="shared" si="2"/>
        <v>568705197165</v>
      </c>
      <c r="Y775" s="48">
        <f t="shared" si="3"/>
        <v>1000000</v>
      </c>
      <c r="Z775" s="46" t="str">
        <f t="shared" si="124"/>
        <v>AC/018P-0350808</v>
      </c>
      <c r="AA775" s="50" t="str">
        <f>VLOOKUP(X775,TDTP!$AH$5:$AN$1422,7,0)</f>
        <v>01205705234</v>
      </c>
      <c r="AB775" s="40" t="str">
        <f t="shared" si="125"/>
        <v>BVNT da nhan duoc 1000000d tien phi bao hiem cua QK. Cam on QK da tin tuong va dong hanh cung BVNT trong suot thoi gian qua.</v>
      </c>
    </row>
    <row r="776" spans="1:28" ht="12.75" customHeight="1">
      <c r="A776" s="41">
        <v>768</v>
      </c>
      <c r="B776" s="42" t="s">
        <v>82</v>
      </c>
      <c r="C776" s="42" t="s">
        <v>98</v>
      </c>
      <c r="D776" s="8"/>
      <c r="E776" s="42" t="s">
        <v>625</v>
      </c>
      <c r="F776" s="42" t="s">
        <v>626</v>
      </c>
      <c r="G776" s="42" t="s">
        <v>82</v>
      </c>
      <c r="H776" s="42" t="s">
        <v>98</v>
      </c>
      <c r="I776" s="8"/>
      <c r="J776" s="42" t="s">
        <v>625</v>
      </c>
      <c r="K776" s="42" t="s">
        <v>626</v>
      </c>
      <c r="L776" s="42" t="s">
        <v>102</v>
      </c>
      <c r="M776" s="42" t="s">
        <v>4166</v>
      </c>
      <c r="N776" s="42" t="s">
        <v>4167</v>
      </c>
      <c r="O776" s="42" t="s">
        <v>4168</v>
      </c>
      <c r="P776" s="42" t="s">
        <v>4169</v>
      </c>
      <c r="Q776" s="43">
        <v>602000</v>
      </c>
      <c r="R776" s="42" t="s">
        <v>394</v>
      </c>
      <c r="S776" s="42" t="s">
        <v>2137</v>
      </c>
      <c r="T776" s="42" t="s">
        <v>153</v>
      </c>
      <c r="U776" s="42" t="s">
        <v>109</v>
      </c>
      <c r="V776" s="46" t="str">
        <f t="shared" si="121"/>
        <v>16</v>
      </c>
      <c r="W776" s="46" t="str">
        <f t="shared" si="1"/>
        <v>5</v>
      </c>
      <c r="X776" s="46" t="str">
        <f t="shared" si="2"/>
        <v>568752432165</v>
      </c>
      <c r="Y776" s="48">
        <f t="shared" si="3"/>
        <v>602000</v>
      </c>
      <c r="Z776" s="46" t="str">
        <f t="shared" si="124"/>
        <v>AC/018P-0350810</v>
      </c>
      <c r="AA776" s="50" t="str">
        <f>VLOOKUP(X776,TDTP!$AH$5:$AN$1422,7,0)</f>
        <v>0917388856</v>
      </c>
      <c r="AB776" s="40" t="str">
        <f t="shared" si="125"/>
        <v>BVNT da nhan duoc 602000d tien phi bao hiem cua QK. Cam on QK da tin tuong va dong hanh cung BVNT trong suot thoi gian qua.</v>
      </c>
    </row>
    <row r="777" spans="1:28" ht="12.75" customHeight="1">
      <c r="A777" s="41">
        <v>769</v>
      </c>
      <c r="B777" s="42" t="s">
        <v>82</v>
      </c>
      <c r="C777" s="42" t="s">
        <v>98</v>
      </c>
      <c r="D777" s="8"/>
      <c r="E777" s="42" t="s">
        <v>625</v>
      </c>
      <c r="F777" s="42" t="s">
        <v>626</v>
      </c>
      <c r="G777" s="42" t="s">
        <v>82</v>
      </c>
      <c r="H777" s="42" t="s">
        <v>98</v>
      </c>
      <c r="I777" s="8"/>
      <c r="J777" s="42" t="s">
        <v>625</v>
      </c>
      <c r="K777" s="42" t="s">
        <v>626</v>
      </c>
      <c r="L777" s="42" t="s">
        <v>102</v>
      </c>
      <c r="M777" s="42" t="s">
        <v>4170</v>
      </c>
      <c r="N777" s="42" t="s">
        <v>4171</v>
      </c>
      <c r="O777" s="42" t="s">
        <v>4172</v>
      </c>
      <c r="P777" s="42" t="s">
        <v>4169</v>
      </c>
      <c r="Q777" s="43">
        <v>500000</v>
      </c>
      <c r="R777" s="42" t="s">
        <v>394</v>
      </c>
      <c r="S777" s="42" t="s">
        <v>2137</v>
      </c>
      <c r="T777" s="42" t="s">
        <v>153</v>
      </c>
      <c r="U777" s="42" t="s">
        <v>109</v>
      </c>
      <c r="V777" s="46" t="str">
        <f t="shared" si="121"/>
        <v>16</v>
      </c>
      <c r="W777" s="46" t="str">
        <f t="shared" si="1"/>
        <v>5</v>
      </c>
      <c r="X777" s="46" t="str">
        <f t="shared" si="2"/>
        <v>568752487165</v>
      </c>
      <c r="Y777" s="48">
        <f t="shared" si="3"/>
        <v>500000</v>
      </c>
      <c r="Z777" s="46"/>
      <c r="AA777" s="46"/>
      <c r="AB777" s="40"/>
    </row>
    <row r="778" spans="1:28" ht="12.75" customHeight="1">
      <c r="A778" s="41">
        <v>770</v>
      </c>
      <c r="B778" s="42" t="s">
        <v>82</v>
      </c>
      <c r="C778" s="42" t="s">
        <v>98</v>
      </c>
      <c r="D778" s="8"/>
      <c r="E778" s="42" t="s">
        <v>625</v>
      </c>
      <c r="F778" s="42" t="s">
        <v>626</v>
      </c>
      <c r="G778" s="42" t="s">
        <v>82</v>
      </c>
      <c r="H778" s="42" t="s">
        <v>98</v>
      </c>
      <c r="I778" s="8"/>
      <c r="J778" s="42" t="s">
        <v>625</v>
      </c>
      <c r="K778" s="42" t="s">
        <v>626</v>
      </c>
      <c r="L778" s="42" t="s">
        <v>102</v>
      </c>
      <c r="M778" s="42" t="s">
        <v>4173</v>
      </c>
      <c r="N778" s="42" t="s">
        <v>4174</v>
      </c>
      <c r="O778" s="42" t="s">
        <v>4175</v>
      </c>
      <c r="P778" s="42" t="s">
        <v>4176</v>
      </c>
      <c r="Q778" s="43">
        <v>500000</v>
      </c>
      <c r="R778" s="42" t="s">
        <v>394</v>
      </c>
      <c r="S778" s="42" t="s">
        <v>2137</v>
      </c>
      <c r="T778" s="42" t="s">
        <v>153</v>
      </c>
      <c r="U778" s="42" t="s">
        <v>109</v>
      </c>
      <c r="V778" s="46" t="str">
        <f t="shared" si="121"/>
        <v>16</v>
      </c>
      <c r="W778" s="46" t="str">
        <f t="shared" si="1"/>
        <v>5</v>
      </c>
      <c r="X778" s="46" t="str">
        <f t="shared" si="2"/>
        <v>568752505165</v>
      </c>
      <c r="Y778" s="48">
        <f t="shared" si="3"/>
        <v>500000</v>
      </c>
      <c r="Z778" s="46"/>
      <c r="AA778" s="46"/>
      <c r="AB778" s="40"/>
    </row>
    <row r="779" spans="1:28" ht="12.75" customHeight="1">
      <c r="A779" s="41">
        <v>771</v>
      </c>
      <c r="B779" s="42" t="s">
        <v>82</v>
      </c>
      <c r="C779" s="42" t="s">
        <v>98</v>
      </c>
      <c r="D779" s="8"/>
      <c r="E779" s="42" t="s">
        <v>625</v>
      </c>
      <c r="F779" s="42" t="s">
        <v>626</v>
      </c>
      <c r="G779" s="42" t="s">
        <v>82</v>
      </c>
      <c r="H779" s="42" t="s">
        <v>98</v>
      </c>
      <c r="I779" s="8"/>
      <c r="J779" s="42" t="s">
        <v>625</v>
      </c>
      <c r="K779" s="42" t="s">
        <v>626</v>
      </c>
      <c r="L779" s="42" t="s">
        <v>102</v>
      </c>
      <c r="M779" s="42" t="s">
        <v>4177</v>
      </c>
      <c r="N779" s="42" t="s">
        <v>4178</v>
      </c>
      <c r="O779" s="42" t="s">
        <v>4179</v>
      </c>
      <c r="P779" s="42" t="s">
        <v>4180</v>
      </c>
      <c r="Q779" s="43">
        <v>604000</v>
      </c>
      <c r="R779" s="42" t="s">
        <v>394</v>
      </c>
      <c r="S779" s="42" t="s">
        <v>2137</v>
      </c>
      <c r="T779" s="42" t="s">
        <v>433</v>
      </c>
      <c r="U779" s="42" t="s">
        <v>109</v>
      </c>
      <c r="V779" s="46" t="str">
        <f t="shared" si="121"/>
        <v>16</v>
      </c>
      <c r="W779" s="46" t="str">
        <f t="shared" si="1"/>
        <v>5</v>
      </c>
      <c r="X779" s="46" t="str">
        <f t="shared" si="2"/>
        <v>568807242165</v>
      </c>
      <c r="Y779" s="48">
        <f t="shared" si="3"/>
        <v>604000</v>
      </c>
      <c r="Z779" s="46" t="str">
        <f t="shared" ref="Z779:Z785" si="126">N779</f>
        <v>AC/018P-0350813</v>
      </c>
      <c r="AA779" s="50" t="str">
        <f>VLOOKUP(X779,TDTP!$AH$5:$AN$1422,7,0)</f>
        <v>01639560929</v>
      </c>
      <c r="AB779" s="40" t="str">
        <f t="shared" ref="AB779:AB785" si="127">CONCATENATE("BVNT da nhan duoc ",Y779,"d tien phi bao hiem cua QK. Cam on QK da tin tuong va dong hanh cung BVNT trong suot thoi gian qua.")</f>
        <v>BVNT da nhan duoc 604000d tien phi bao hiem cua QK. Cam on QK da tin tuong va dong hanh cung BVNT trong suot thoi gian qua.</v>
      </c>
    </row>
    <row r="780" spans="1:28" ht="12.75" customHeight="1">
      <c r="A780" s="41">
        <v>772</v>
      </c>
      <c r="B780" s="42" t="s">
        <v>82</v>
      </c>
      <c r="C780" s="42" t="s">
        <v>98</v>
      </c>
      <c r="D780" s="8"/>
      <c r="E780" s="42" t="s">
        <v>625</v>
      </c>
      <c r="F780" s="42" t="s">
        <v>626</v>
      </c>
      <c r="G780" s="42" t="s">
        <v>82</v>
      </c>
      <c r="H780" s="42" t="s">
        <v>98</v>
      </c>
      <c r="I780" s="8"/>
      <c r="J780" s="42" t="s">
        <v>625</v>
      </c>
      <c r="K780" s="42" t="s">
        <v>626</v>
      </c>
      <c r="L780" s="42" t="s">
        <v>102</v>
      </c>
      <c r="M780" s="42" t="s">
        <v>4182</v>
      </c>
      <c r="N780" s="42" t="s">
        <v>4183</v>
      </c>
      <c r="O780" s="42" t="s">
        <v>4184</v>
      </c>
      <c r="P780" s="42" t="s">
        <v>4185</v>
      </c>
      <c r="Q780" s="43">
        <v>600000</v>
      </c>
      <c r="R780" s="42" t="s">
        <v>574</v>
      </c>
      <c r="S780" s="42" t="s">
        <v>735</v>
      </c>
      <c r="T780" s="42" t="s">
        <v>471</v>
      </c>
      <c r="U780" s="42" t="s">
        <v>109</v>
      </c>
      <c r="V780" s="46" t="str">
        <f t="shared" si="121"/>
        <v>18</v>
      </c>
      <c r="W780" s="46" t="str">
        <f t="shared" si="1"/>
        <v>5</v>
      </c>
      <c r="X780" s="46" t="str">
        <f t="shared" si="2"/>
        <v>568126734185</v>
      </c>
      <c r="Y780" s="48">
        <f t="shared" si="3"/>
        <v>600000</v>
      </c>
      <c r="Z780" s="46" t="str">
        <f t="shared" si="126"/>
        <v>AC/018P-0350817</v>
      </c>
      <c r="AA780" s="50" t="str">
        <f>VLOOKUP(X780,TDTP!$AH$5:$AN$1422,7,0)</f>
        <v>0936629333</v>
      </c>
      <c r="AB780" s="40" t="str">
        <f t="shared" si="127"/>
        <v>BVNT da nhan duoc 600000d tien phi bao hiem cua QK. Cam on QK da tin tuong va dong hanh cung BVNT trong suot thoi gian qua.</v>
      </c>
    </row>
    <row r="781" spans="1:28" ht="12.75" customHeight="1">
      <c r="A781" s="41">
        <v>773</v>
      </c>
      <c r="B781" s="42" t="s">
        <v>82</v>
      </c>
      <c r="C781" s="42" t="s">
        <v>98</v>
      </c>
      <c r="D781" s="8"/>
      <c r="E781" s="42" t="s">
        <v>625</v>
      </c>
      <c r="F781" s="42" t="s">
        <v>626</v>
      </c>
      <c r="G781" s="42" t="s">
        <v>82</v>
      </c>
      <c r="H781" s="42" t="s">
        <v>98</v>
      </c>
      <c r="I781" s="8"/>
      <c r="J781" s="42" t="s">
        <v>625</v>
      </c>
      <c r="K781" s="42" t="s">
        <v>626</v>
      </c>
      <c r="L781" s="42" t="s">
        <v>102</v>
      </c>
      <c r="M781" s="42" t="s">
        <v>4186</v>
      </c>
      <c r="N781" s="42" t="s">
        <v>4188</v>
      </c>
      <c r="O781" s="42" t="s">
        <v>4190</v>
      </c>
      <c r="P781" s="42" t="s">
        <v>4191</v>
      </c>
      <c r="Q781" s="43">
        <v>53200</v>
      </c>
      <c r="R781" s="42" t="s">
        <v>366</v>
      </c>
      <c r="S781" s="42" t="s">
        <v>1074</v>
      </c>
      <c r="T781" s="42" t="s">
        <v>135</v>
      </c>
      <c r="U781" s="42" t="s">
        <v>109</v>
      </c>
      <c r="V781" s="46" t="str">
        <f t="shared" si="121"/>
        <v>19</v>
      </c>
      <c r="W781" s="46" t="str">
        <f t="shared" si="1"/>
        <v>5</v>
      </c>
      <c r="X781" s="46" t="str">
        <f t="shared" si="2"/>
        <v>02401800007738195</v>
      </c>
      <c r="Y781" s="48">
        <f t="shared" si="3"/>
        <v>53200</v>
      </c>
      <c r="Z781" s="46" t="str">
        <f t="shared" si="126"/>
        <v>AC/018P-0350819</v>
      </c>
      <c r="AA781" s="50" t="str">
        <f>VLOOKUP(X781,TDTP!$AH$5:$AN$1422,7,0)</f>
        <v>0326196898</v>
      </c>
      <c r="AB781" s="40" t="str">
        <f t="shared" si="127"/>
        <v>BVNT da nhan duoc 53200d tien phi bao hiem cua QK. Cam on QK da tin tuong va dong hanh cung BVNT trong suot thoi gian qua.</v>
      </c>
    </row>
    <row r="782" spans="1:28" ht="12.75" customHeight="1">
      <c r="A782" s="41">
        <v>774</v>
      </c>
      <c r="B782" s="42" t="s">
        <v>82</v>
      </c>
      <c r="C782" s="42" t="s">
        <v>98</v>
      </c>
      <c r="D782" s="8"/>
      <c r="E782" s="42" t="s">
        <v>625</v>
      </c>
      <c r="F782" s="42" t="s">
        <v>626</v>
      </c>
      <c r="G782" s="42" t="s">
        <v>82</v>
      </c>
      <c r="H782" s="42" t="s">
        <v>98</v>
      </c>
      <c r="I782" s="8"/>
      <c r="J782" s="42" t="s">
        <v>625</v>
      </c>
      <c r="K782" s="42" t="s">
        <v>626</v>
      </c>
      <c r="L782" s="42" t="s">
        <v>102</v>
      </c>
      <c r="M782" s="42" t="s">
        <v>4195</v>
      </c>
      <c r="N782" s="42" t="s">
        <v>4196</v>
      </c>
      <c r="O782" s="42" t="s">
        <v>4197</v>
      </c>
      <c r="P782" s="42" t="s">
        <v>4198</v>
      </c>
      <c r="Q782" s="43">
        <v>60000</v>
      </c>
      <c r="R782" s="42" t="s">
        <v>245</v>
      </c>
      <c r="S782" s="42" t="s">
        <v>134</v>
      </c>
      <c r="T782" s="42" t="s">
        <v>263</v>
      </c>
      <c r="U782" s="42" t="s">
        <v>109</v>
      </c>
      <c r="V782" s="46" t="str">
        <f t="shared" si="121"/>
        <v>20</v>
      </c>
      <c r="W782" s="46" t="str">
        <f t="shared" si="1"/>
        <v>5</v>
      </c>
      <c r="X782" s="46" t="str">
        <f t="shared" si="2"/>
        <v>02301800125381205</v>
      </c>
      <c r="Y782" s="48">
        <f t="shared" si="3"/>
        <v>60000</v>
      </c>
      <c r="Z782" s="46" t="str">
        <f t="shared" si="126"/>
        <v>AC/018P-0350820</v>
      </c>
      <c r="AA782" s="50" t="str">
        <f>VLOOKUP(X782,TDTP!$AH$5:$AN$1422,7,0)</f>
        <v/>
      </c>
      <c r="AB782" s="40" t="str">
        <f t="shared" si="127"/>
        <v>BVNT da nhan duoc 60000d tien phi bao hiem cua QK. Cam on QK da tin tuong va dong hanh cung BVNT trong suot thoi gian qua.</v>
      </c>
    </row>
    <row r="783" spans="1:28" ht="12.75" customHeight="1">
      <c r="A783" s="41">
        <v>775</v>
      </c>
      <c r="B783" s="42" t="s">
        <v>82</v>
      </c>
      <c r="C783" s="42" t="s">
        <v>98</v>
      </c>
      <c r="D783" s="8"/>
      <c r="E783" s="42" t="s">
        <v>625</v>
      </c>
      <c r="F783" s="42" t="s">
        <v>626</v>
      </c>
      <c r="G783" s="42" t="s">
        <v>82</v>
      </c>
      <c r="H783" s="42" t="s">
        <v>98</v>
      </c>
      <c r="I783" s="8"/>
      <c r="J783" s="42" t="s">
        <v>625</v>
      </c>
      <c r="K783" s="42" t="s">
        <v>626</v>
      </c>
      <c r="L783" s="42" t="s">
        <v>102</v>
      </c>
      <c r="M783" s="42" t="s">
        <v>4199</v>
      </c>
      <c r="N783" s="42" t="s">
        <v>4200</v>
      </c>
      <c r="O783" s="42" t="s">
        <v>4201</v>
      </c>
      <c r="P783" s="42" t="s">
        <v>4202</v>
      </c>
      <c r="Q783" s="43">
        <v>5000000</v>
      </c>
      <c r="R783" s="42" t="s">
        <v>245</v>
      </c>
      <c r="S783" s="42" t="s">
        <v>2545</v>
      </c>
      <c r="T783" s="42" t="s">
        <v>433</v>
      </c>
      <c r="U783" s="42" t="s">
        <v>109</v>
      </c>
      <c r="V783" s="46" t="str">
        <f t="shared" si="121"/>
        <v>20</v>
      </c>
      <c r="W783" s="46" t="str">
        <f t="shared" si="1"/>
        <v>5</v>
      </c>
      <c r="X783" s="46" t="str">
        <f t="shared" si="2"/>
        <v>568238537205</v>
      </c>
      <c r="Y783" s="48">
        <f t="shared" si="3"/>
        <v>5000000</v>
      </c>
      <c r="Z783" s="46" t="str">
        <f t="shared" si="126"/>
        <v>AC/018P-0350821</v>
      </c>
      <c r="AA783" s="50" t="str">
        <f>VLOOKUP(X783,TDTP!$AH$5:$AN$1422,7,0)</f>
        <v>01686669485</v>
      </c>
      <c r="AB783" s="40" t="str">
        <f t="shared" si="127"/>
        <v>BVNT da nhan duoc 5000000d tien phi bao hiem cua QK. Cam on QK da tin tuong va dong hanh cung BVNT trong suot thoi gian qua.</v>
      </c>
    </row>
    <row r="784" spans="1:28" ht="12.75" customHeight="1">
      <c r="A784" s="41">
        <v>776</v>
      </c>
      <c r="B784" s="42" t="s">
        <v>82</v>
      </c>
      <c r="C784" s="42" t="s">
        <v>98</v>
      </c>
      <c r="D784" s="8"/>
      <c r="E784" s="42" t="s">
        <v>625</v>
      </c>
      <c r="F784" s="42" t="s">
        <v>626</v>
      </c>
      <c r="G784" s="42" t="s">
        <v>82</v>
      </c>
      <c r="H784" s="42" t="s">
        <v>98</v>
      </c>
      <c r="I784" s="8"/>
      <c r="J784" s="42" t="s">
        <v>625</v>
      </c>
      <c r="K784" s="42" t="s">
        <v>626</v>
      </c>
      <c r="L784" s="42" t="s">
        <v>102</v>
      </c>
      <c r="M784" s="42" t="s">
        <v>4204</v>
      </c>
      <c r="N784" s="42" t="s">
        <v>4205</v>
      </c>
      <c r="O784" s="42" t="s">
        <v>4206</v>
      </c>
      <c r="P784" s="42" t="s">
        <v>4191</v>
      </c>
      <c r="Q784" s="43">
        <v>1500000</v>
      </c>
      <c r="R784" s="42" t="s">
        <v>245</v>
      </c>
      <c r="S784" s="42" t="s">
        <v>1472</v>
      </c>
      <c r="T784" s="42" t="s">
        <v>471</v>
      </c>
      <c r="U784" s="42" t="s">
        <v>109</v>
      </c>
      <c r="V784" s="46" t="str">
        <f t="shared" si="121"/>
        <v>20</v>
      </c>
      <c r="W784" s="46" t="str">
        <f t="shared" si="1"/>
        <v>5</v>
      </c>
      <c r="X784" s="46" t="str">
        <f t="shared" si="2"/>
        <v>568497744205</v>
      </c>
      <c r="Y784" s="48">
        <f t="shared" si="3"/>
        <v>1500000</v>
      </c>
      <c r="Z784" s="46" t="str">
        <f t="shared" si="126"/>
        <v>AC/018P-0350822</v>
      </c>
      <c r="AA784" s="50" t="str">
        <f>VLOOKUP(X784,TDTP!$AH$5:$AN$1422,7,0)</f>
        <v/>
      </c>
      <c r="AB784" s="40" t="str">
        <f t="shared" si="127"/>
        <v>BVNT da nhan duoc 1500000d tien phi bao hiem cua QK. Cam on QK da tin tuong va dong hanh cung BVNT trong suot thoi gian qua.</v>
      </c>
    </row>
    <row r="785" spans="1:28" ht="12.75" customHeight="1">
      <c r="A785" s="41">
        <v>777</v>
      </c>
      <c r="B785" s="42" t="s">
        <v>82</v>
      </c>
      <c r="C785" s="42" t="s">
        <v>98</v>
      </c>
      <c r="D785" s="8"/>
      <c r="E785" s="42" t="s">
        <v>625</v>
      </c>
      <c r="F785" s="42" t="s">
        <v>626</v>
      </c>
      <c r="G785" s="42" t="s">
        <v>82</v>
      </c>
      <c r="H785" s="42" t="s">
        <v>98</v>
      </c>
      <c r="I785" s="8"/>
      <c r="J785" s="42" t="s">
        <v>625</v>
      </c>
      <c r="K785" s="42" t="s">
        <v>626</v>
      </c>
      <c r="L785" s="42" t="s">
        <v>102</v>
      </c>
      <c r="M785" s="42" t="s">
        <v>4207</v>
      </c>
      <c r="N785" s="42" t="s">
        <v>4208</v>
      </c>
      <c r="O785" s="42" t="s">
        <v>4209</v>
      </c>
      <c r="P785" s="42" t="s">
        <v>4210</v>
      </c>
      <c r="Q785" s="43">
        <v>5643100</v>
      </c>
      <c r="R785" s="42" t="s">
        <v>704</v>
      </c>
      <c r="S785" s="42" t="s">
        <v>4211</v>
      </c>
      <c r="T785" s="42" t="s">
        <v>433</v>
      </c>
      <c r="U785" s="42" t="s">
        <v>109</v>
      </c>
      <c r="V785" s="46" t="str">
        <f t="shared" si="121"/>
        <v>21</v>
      </c>
      <c r="W785" s="46" t="str">
        <f t="shared" si="1"/>
        <v>5</v>
      </c>
      <c r="X785" s="46" t="str">
        <f t="shared" si="2"/>
        <v>05701800013713215</v>
      </c>
      <c r="Y785" s="48">
        <f t="shared" si="3"/>
        <v>5643100</v>
      </c>
      <c r="Z785" s="46" t="str">
        <f t="shared" si="126"/>
        <v>AC/018P-0350823</v>
      </c>
      <c r="AA785" s="50" t="str">
        <f>VLOOKUP(X785,TDTP!$AH$5:$AN$1422,7,0)</f>
        <v>03337611180983602333</v>
      </c>
      <c r="AB785" s="40" t="str">
        <f t="shared" si="127"/>
        <v>BVNT da nhan duoc 5643100d tien phi bao hiem cua QK. Cam on QK da tin tuong va dong hanh cung BVNT trong suot thoi gian qua.</v>
      </c>
    </row>
    <row r="786" spans="1:28" ht="12.75" customHeight="1">
      <c r="A786" s="41">
        <v>778</v>
      </c>
      <c r="B786" s="42" t="s">
        <v>82</v>
      </c>
      <c r="C786" s="42" t="s">
        <v>98</v>
      </c>
      <c r="D786" s="8"/>
      <c r="E786" s="42" t="s">
        <v>625</v>
      </c>
      <c r="F786" s="42" t="s">
        <v>626</v>
      </c>
      <c r="G786" s="42" t="s">
        <v>82</v>
      </c>
      <c r="H786" s="42" t="s">
        <v>98</v>
      </c>
      <c r="I786" s="8"/>
      <c r="J786" s="42" t="s">
        <v>625</v>
      </c>
      <c r="K786" s="42" t="s">
        <v>626</v>
      </c>
      <c r="L786" s="42" t="s">
        <v>102</v>
      </c>
      <c r="M786" s="42" t="s">
        <v>4214</v>
      </c>
      <c r="N786" s="42" t="s">
        <v>4215</v>
      </c>
      <c r="O786" s="42" t="s">
        <v>4216</v>
      </c>
      <c r="P786" s="42" t="s">
        <v>4217</v>
      </c>
      <c r="Q786" s="43">
        <v>2029140</v>
      </c>
      <c r="R786" s="42" t="s">
        <v>704</v>
      </c>
      <c r="S786" s="42" t="s">
        <v>1546</v>
      </c>
      <c r="T786" s="42" t="s">
        <v>433</v>
      </c>
      <c r="U786" s="42" t="s">
        <v>109</v>
      </c>
      <c r="V786" s="46" t="str">
        <f t="shared" si="121"/>
        <v>21</v>
      </c>
      <c r="W786" s="46" t="str">
        <f t="shared" si="1"/>
        <v>5</v>
      </c>
      <c r="X786" s="46" t="str">
        <f t="shared" si="2"/>
        <v>568501572215</v>
      </c>
      <c r="Y786" s="48">
        <f t="shared" si="3"/>
        <v>2029140</v>
      </c>
      <c r="Z786" s="46"/>
      <c r="AA786" s="46"/>
      <c r="AB786" s="40"/>
    </row>
    <row r="787" spans="1:28" ht="12.75" customHeight="1">
      <c r="A787" s="41">
        <v>779</v>
      </c>
      <c r="B787" s="42" t="s">
        <v>82</v>
      </c>
      <c r="C787" s="42" t="s">
        <v>98</v>
      </c>
      <c r="D787" s="8"/>
      <c r="E787" s="42" t="s">
        <v>625</v>
      </c>
      <c r="F787" s="42" t="s">
        <v>626</v>
      </c>
      <c r="G787" s="42" t="s">
        <v>82</v>
      </c>
      <c r="H787" s="42" t="s">
        <v>98</v>
      </c>
      <c r="I787" s="8"/>
      <c r="J787" s="42" t="s">
        <v>625</v>
      </c>
      <c r="K787" s="42" t="s">
        <v>626</v>
      </c>
      <c r="L787" s="42" t="s">
        <v>102</v>
      </c>
      <c r="M787" s="42" t="s">
        <v>4218</v>
      </c>
      <c r="N787" s="42" t="s">
        <v>4219</v>
      </c>
      <c r="O787" s="42" t="s">
        <v>4220</v>
      </c>
      <c r="P787" s="42" t="s">
        <v>4221</v>
      </c>
      <c r="Q787" s="43">
        <v>10000000</v>
      </c>
      <c r="R787" s="42" t="s">
        <v>135</v>
      </c>
      <c r="S787" s="42" t="s">
        <v>942</v>
      </c>
      <c r="T787" s="42" t="s">
        <v>433</v>
      </c>
      <c r="U787" s="42" t="s">
        <v>109</v>
      </c>
      <c r="V787" s="46" t="str">
        <f t="shared" si="121"/>
        <v>22</v>
      </c>
      <c r="W787" s="46" t="str">
        <f t="shared" si="1"/>
        <v>5</v>
      </c>
      <c r="X787" s="46" t="str">
        <f t="shared" si="2"/>
        <v>568240162225</v>
      </c>
      <c r="Y787" s="48">
        <f t="shared" si="3"/>
        <v>10000000</v>
      </c>
      <c r="Z787" s="46"/>
      <c r="AA787" s="46"/>
      <c r="AB787" s="40"/>
    </row>
    <row r="788" spans="1:28" ht="12.75" customHeight="1">
      <c r="A788" s="41">
        <v>780</v>
      </c>
      <c r="B788" s="42" t="s">
        <v>82</v>
      </c>
      <c r="C788" s="42" t="s">
        <v>98</v>
      </c>
      <c r="D788" s="8"/>
      <c r="E788" s="42" t="s">
        <v>625</v>
      </c>
      <c r="F788" s="42" t="s">
        <v>626</v>
      </c>
      <c r="G788" s="42" t="s">
        <v>82</v>
      </c>
      <c r="H788" s="42" t="s">
        <v>98</v>
      </c>
      <c r="I788" s="8"/>
      <c r="J788" s="42" t="s">
        <v>625</v>
      </c>
      <c r="K788" s="42" t="s">
        <v>626</v>
      </c>
      <c r="L788" s="42" t="s">
        <v>102</v>
      </c>
      <c r="M788" s="42" t="s">
        <v>4222</v>
      </c>
      <c r="N788" s="42" t="s">
        <v>4223</v>
      </c>
      <c r="O788" s="42" t="s">
        <v>4224</v>
      </c>
      <c r="P788" s="42" t="s">
        <v>4225</v>
      </c>
      <c r="Q788" s="43">
        <v>3169836</v>
      </c>
      <c r="R788" s="42" t="s">
        <v>263</v>
      </c>
      <c r="S788" s="42" t="s">
        <v>2252</v>
      </c>
      <c r="T788" s="42" t="s">
        <v>433</v>
      </c>
      <c r="U788" s="42" t="s">
        <v>109</v>
      </c>
      <c r="V788" s="46" t="str">
        <f t="shared" si="121"/>
        <v>24</v>
      </c>
      <c r="W788" s="46" t="str">
        <f t="shared" si="1"/>
        <v>5</v>
      </c>
      <c r="X788" s="46" t="str">
        <f t="shared" si="2"/>
        <v>568498478245</v>
      </c>
      <c r="Y788" s="48">
        <f t="shared" si="3"/>
        <v>3169836</v>
      </c>
      <c r="Z788" s="46"/>
      <c r="AA788" s="46"/>
      <c r="AB788" s="40"/>
    </row>
    <row r="789" spans="1:28" ht="12.75" customHeight="1">
      <c r="A789" s="41">
        <v>781</v>
      </c>
      <c r="B789" s="42" t="s">
        <v>82</v>
      </c>
      <c r="C789" s="42" t="s">
        <v>98</v>
      </c>
      <c r="D789" s="8"/>
      <c r="E789" s="42" t="s">
        <v>625</v>
      </c>
      <c r="F789" s="42" t="s">
        <v>626</v>
      </c>
      <c r="G789" s="42" t="s">
        <v>82</v>
      </c>
      <c r="H789" s="42" t="s">
        <v>98</v>
      </c>
      <c r="I789" s="8"/>
      <c r="J789" s="42" t="s">
        <v>625</v>
      </c>
      <c r="K789" s="42" t="s">
        <v>626</v>
      </c>
      <c r="L789" s="42" t="s">
        <v>102</v>
      </c>
      <c r="M789" s="42" t="s">
        <v>4226</v>
      </c>
      <c r="N789" s="42" t="s">
        <v>4227</v>
      </c>
      <c r="O789" s="42" t="s">
        <v>4228</v>
      </c>
      <c r="P789" s="42" t="s">
        <v>4229</v>
      </c>
      <c r="Q789" s="43">
        <v>79900</v>
      </c>
      <c r="R789" s="42" t="s">
        <v>1100</v>
      </c>
      <c r="S789" s="42" t="s">
        <v>1740</v>
      </c>
      <c r="T789" s="42" t="s">
        <v>284</v>
      </c>
      <c r="U789" s="42" t="s">
        <v>109</v>
      </c>
      <c r="V789" s="46" t="str">
        <f t="shared" si="121"/>
        <v>26</v>
      </c>
      <c r="W789" s="46" t="str">
        <f t="shared" si="1"/>
        <v>5</v>
      </c>
      <c r="X789" s="46" t="str">
        <f t="shared" si="2"/>
        <v>02301800115559265</v>
      </c>
      <c r="Y789" s="48">
        <f t="shared" si="3"/>
        <v>79900</v>
      </c>
      <c r="Z789" s="46"/>
      <c r="AA789" s="46"/>
      <c r="AB789" s="40"/>
    </row>
    <row r="790" spans="1:28" ht="12.75" customHeight="1">
      <c r="A790" s="41">
        <v>782</v>
      </c>
      <c r="B790" s="42" t="s">
        <v>82</v>
      </c>
      <c r="C790" s="42" t="s">
        <v>98</v>
      </c>
      <c r="D790" s="8"/>
      <c r="E790" s="42" t="s">
        <v>625</v>
      </c>
      <c r="F790" s="42" t="s">
        <v>626</v>
      </c>
      <c r="G790" s="42" t="s">
        <v>82</v>
      </c>
      <c r="H790" s="42" t="s">
        <v>98</v>
      </c>
      <c r="I790" s="8"/>
      <c r="J790" s="42" t="s">
        <v>625</v>
      </c>
      <c r="K790" s="42" t="s">
        <v>626</v>
      </c>
      <c r="L790" s="42" t="s">
        <v>102</v>
      </c>
      <c r="M790" s="42" t="s">
        <v>4230</v>
      </c>
      <c r="N790" s="42" t="s">
        <v>4231</v>
      </c>
      <c r="O790" s="42" t="s">
        <v>4232</v>
      </c>
      <c r="P790" s="42" t="s">
        <v>4233</v>
      </c>
      <c r="Q790" s="43">
        <v>600000</v>
      </c>
      <c r="R790" s="42" t="s">
        <v>763</v>
      </c>
      <c r="S790" s="42" t="s">
        <v>1843</v>
      </c>
      <c r="T790" s="42" t="s">
        <v>471</v>
      </c>
      <c r="U790" s="42" t="s">
        <v>109</v>
      </c>
      <c r="V790" s="46" t="str">
        <f t="shared" si="121"/>
        <v>29</v>
      </c>
      <c r="W790" s="46" t="str">
        <f t="shared" si="1"/>
        <v>5</v>
      </c>
      <c r="X790" s="46" t="str">
        <f t="shared" si="2"/>
        <v>568608155295</v>
      </c>
      <c r="Y790" s="48">
        <f t="shared" si="3"/>
        <v>600000</v>
      </c>
      <c r="Z790" s="46"/>
      <c r="AA790" s="46"/>
      <c r="AB790" s="40"/>
    </row>
    <row r="791" spans="1:28" ht="12.75" customHeight="1">
      <c r="A791" s="41">
        <v>783</v>
      </c>
      <c r="B791" s="42" t="s">
        <v>82</v>
      </c>
      <c r="C791" s="42" t="s">
        <v>98</v>
      </c>
      <c r="D791" s="8"/>
      <c r="E791" s="42" t="s">
        <v>122</v>
      </c>
      <c r="F791" s="42" t="s">
        <v>661</v>
      </c>
      <c r="G791" s="42" t="s">
        <v>82</v>
      </c>
      <c r="H791" s="42" t="s">
        <v>98</v>
      </c>
      <c r="I791" s="8"/>
      <c r="J791" s="42" t="s">
        <v>122</v>
      </c>
      <c r="K791" s="42" t="s">
        <v>661</v>
      </c>
      <c r="L791" s="42" t="s">
        <v>102</v>
      </c>
      <c r="M791" s="42" t="s">
        <v>4239</v>
      </c>
      <c r="N791" s="42" t="s">
        <v>4240</v>
      </c>
      <c r="O791" s="42" t="s">
        <v>677</v>
      </c>
      <c r="P791" s="42" t="s">
        <v>678</v>
      </c>
      <c r="Q791" s="43">
        <v>1000000</v>
      </c>
      <c r="R791" s="42" t="s">
        <v>763</v>
      </c>
      <c r="S791" s="42" t="s">
        <v>1843</v>
      </c>
      <c r="T791" s="42" t="s">
        <v>433</v>
      </c>
      <c r="U791" s="42" t="s">
        <v>109</v>
      </c>
      <c r="V791" s="46" t="str">
        <f t="shared" si="121"/>
        <v>29</v>
      </c>
      <c r="W791" s="46" t="str">
        <f t="shared" si="1"/>
        <v>5</v>
      </c>
      <c r="X791" s="46" t="str">
        <f t="shared" si="2"/>
        <v>569190293295</v>
      </c>
      <c r="Y791" s="48">
        <f t="shared" si="3"/>
        <v>1000000</v>
      </c>
      <c r="Z791" s="46" t="str">
        <f>N791</f>
        <v>AC/018P-0350849</v>
      </c>
      <c r="AA791" s="50" t="str">
        <f>VLOOKUP(X791,TDTP!$AH$5:$AN$1422,7,0)</f>
        <v>08886631680915049210</v>
      </c>
      <c r="AB791" s="40" t="str">
        <f>CONCATENATE("BVNT da nhan duoc ",Y791,"d tien phi bao hiem cua QK. Cam on QK da tin tuong va dong hanh cung BVNT trong suot thoi gian qua.")</f>
        <v>BVNT da nhan duoc 1000000d tien phi bao hiem cua QK. Cam on QK da tin tuong va dong hanh cung BVNT trong suot thoi gian qua.</v>
      </c>
    </row>
    <row r="792" spans="1:28" ht="12.75" customHeight="1">
      <c r="A792" s="41">
        <v>784</v>
      </c>
      <c r="B792" s="42" t="s">
        <v>82</v>
      </c>
      <c r="C792" s="42" t="s">
        <v>98</v>
      </c>
      <c r="D792" s="8"/>
      <c r="E792" s="42" t="s">
        <v>250</v>
      </c>
      <c r="F792" s="42" t="s">
        <v>251</v>
      </c>
      <c r="G792" s="42" t="s">
        <v>82</v>
      </c>
      <c r="H792" s="42" t="s">
        <v>98</v>
      </c>
      <c r="I792" s="8"/>
      <c r="J792" s="42" t="s">
        <v>250</v>
      </c>
      <c r="K792" s="42" t="s">
        <v>251</v>
      </c>
      <c r="L792" s="42" t="s">
        <v>102</v>
      </c>
      <c r="M792" s="42" t="s">
        <v>4241</v>
      </c>
      <c r="N792" s="42" t="s">
        <v>4242</v>
      </c>
      <c r="O792" s="42" t="s">
        <v>4243</v>
      </c>
      <c r="P792" s="42" t="s">
        <v>4244</v>
      </c>
      <c r="Q792" s="43">
        <v>8018112</v>
      </c>
      <c r="R792" s="42" t="s">
        <v>304</v>
      </c>
      <c r="S792" s="42" t="s">
        <v>1179</v>
      </c>
      <c r="T792" s="42" t="s">
        <v>263</v>
      </c>
      <c r="U792" s="42" t="s">
        <v>109</v>
      </c>
      <c r="V792" s="46" t="str">
        <f t="shared" ref="V792:V794" si="128">RIGHT(LEFT(R792,2),1)</f>
        <v>6</v>
      </c>
      <c r="W792" s="46" t="str">
        <f t="shared" si="1"/>
        <v>5</v>
      </c>
      <c r="X792" s="46" t="str">
        <f t="shared" si="2"/>
        <v>56877927965</v>
      </c>
      <c r="Y792" s="48">
        <f t="shared" si="3"/>
        <v>8018112</v>
      </c>
      <c r="Z792" s="46"/>
      <c r="AA792" s="46"/>
      <c r="AB792" s="40"/>
    </row>
    <row r="793" spans="1:28" ht="12.75" customHeight="1">
      <c r="A793" s="41">
        <v>785</v>
      </c>
      <c r="B793" s="42" t="s">
        <v>82</v>
      </c>
      <c r="C793" s="42" t="s">
        <v>98</v>
      </c>
      <c r="D793" s="8"/>
      <c r="E793" s="42" t="s">
        <v>250</v>
      </c>
      <c r="F793" s="42" t="s">
        <v>251</v>
      </c>
      <c r="G793" s="42" t="s">
        <v>82</v>
      </c>
      <c r="H793" s="42" t="s">
        <v>98</v>
      </c>
      <c r="I793" s="8"/>
      <c r="J793" s="42" t="s">
        <v>250</v>
      </c>
      <c r="K793" s="42" t="s">
        <v>251</v>
      </c>
      <c r="L793" s="42" t="s">
        <v>102</v>
      </c>
      <c r="M793" s="42" t="s">
        <v>4250</v>
      </c>
      <c r="N793" s="42" t="s">
        <v>4251</v>
      </c>
      <c r="O793" s="42" t="s">
        <v>4252</v>
      </c>
      <c r="P793" s="42" t="s">
        <v>4253</v>
      </c>
      <c r="Q793" s="43">
        <v>3122943</v>
      </c>
      <c r="R793" s="42" t="s">
        <v>145</v>
      </c>
      <c r="S793" s="42" t="s">
        <v>2962</v>
      </c>
      <c r="T793" s="42" t="s">
        <v>263</v>
      </c>
      <c r="U793" s="42" t="s">
        <v>109</v>
      </c>
      <c r="V793" s="46" t="str">
        <f t="shared" si="128"/>
        <v>8</v>
      </c>
      <c r="W793" s="46" t="str">
        <f t="shared" si="1"/>
        <v>5</v>
      </c>
      <c r="X793" s="46" t="str">
        <f t="shared" si="2"/>
        <v>56823488485</v>
      </c>
      <c r="Y793" s="48">
        <f t="shared" si="3"/>
        <v>3122943</v>
      </c>
      <c r="Z793" s="46"/>
      <c r="AA793" s="46"/>
      <c r="AB793" s="40"/>
    </row>
    <row r="794" spans="1:28" ht="12.75" customHeight="1">
      <c r="A794" s="41">
        <v>786</v>
      </c>
      <c r="B794" s="42" t="s">
        <v>82</v>
      </c>
      <c r="C794" s="42" t="s">
        <v>98</v>
      </c>
      <c r="D794" s="8"/>
      <c r="E794" s="42" t="s">
        <v>250</v>
      </c>
      <c r="F794" s="42" t="s">
        <v>251</v>
      </c>
      <c r="G794" s="42" t="s">
        <v>82</v>
      </c>
      <c r="H794" s="42" t="s">
        <v>98</v>
      </c>
      <c r="I794" s="8"/>
      <c r="J794" s="42" t="s">
        <v>250</v>
      </c>
      <c r="K794" s="42" t="s">
        <v>251</v>
      </c>
      <c r="L794" s="42" t="s">
        <v>102</v>
      </c>
      <c r="M794" s="42" t="s">
        <v>4254</v>
      </c>
      <c r="N794" s="42" t="s">
        <v>4255</v>
      </c>
      <c r="O794" s="42" t="s">
        <v>4256</v>
      </c>
      <c r="P794" s="42" t="s">
        <v>4257</v>
      </c>
      <c r="Q794" s="43">
        <v>5103630</v>
      </c>
      <c r="R794" s="42" t="s">
        <v>291</v>
      </c>
      <c r="S794" s="42" t="s">
        <v>898</v>
      </c>
      <c r="T794" s="42" t="s">
        <v>263</v>
      </c>
      <c r="U794" s="42" t="s">
        <v>109</v>
      </c>
      <c r="V794" s="46" t="str">
        <f t="shared" si="128"/>
        <v>9</v>
      </c>
      <c r="W794" s="46" t="str">
        <f t="shared" si="1"/>
        <v>5</v>
      </c>
      <c r="X794" s="46" t="str">
        <f t="shared" si="2"/>
        <v>56816499995</v>
      </c>
      <c r="Y794" s="48">
        <f t="shared" si="3"/>
        <v>5103630</v>
      </c>
      <c r="Z794" s="46"/>
      <c r="AA794" s="46"/>
      <c r="AB794" s="40"/>
    </row>
    <row r="795" spans="1:28" ht="12.75" customHeight="1">
      <c r="A795" s="41">
        <v>787</v>
      </c>
      <c r="B795" s="42" t="s">
        <v>82</v>
      </c>
      <c r="C795" s="42" t="s">
        <v>98</v>
      </c>
      <c r="D795" s="8"/>
      <c r="E795" s="42" t="s">
        <v>250</v>
      </c>
      <c r="F795" s="42" t="s">
        <v>251</v>
      </c>
      <c r="G795" s="42" t="s">
        <v>82</v>
      </c>
      <c r="H795" s="42" t="s">
        <v>98</v>
      </c>
      <c r="I795" s="8"/>
      <c r="J795" s="42" t="s">
        <v>250</v>
      </c>
      <c r="K795" s="42" t="s">
        <v>251</v>
      </c>
      <c r="L795" s="42" t="s">
        <v>102</v>
      </c>
      <c r="M795" s="42" t="s">
        <v>4258</v>
      </c>
      <c r="N795" s="42" t="s">
        <v>4259</v>
      </c>
      <c r="O795" s="42" t="s">
        <v>4260</v>
      </c>
      <c r="P795" s="42" t="s">
        <v>4261</v>
      </c>
      <c r="Q795" s="43">
        <v>3101640</v>
      </c>
      <c r="R795" s="42" t="s">
        <v>801</v>
      </c>
      <c r="S795" s="42" t="s">
        <v>1299</v>
      </c>
      <c r="T795" s="42" t="s">
        <v>245</v>
      </c>
      <c r="U795" s="42" t="s">
        <v>109</v>
      </c>
      <c r="V795" s="46" t="str">
        <f t="shared" ref="V795:V803" si="129">RIGHT(LEFT(R795,2),2)</f>
        <v>12</v>
      </c>
      <c r="W795" s="46" t="str">
        <f t="shared" si="1"/>
        <v>5</v>
      </c>
      <c r="X795" s="46" t="str">
        <f t="shared" si="2"/>
        <v>568495690125</v>
      </c>
      <c r="Y795" s="48">
        <f t="shared" si="3"/>
        <v>3101640</v>
      </c>
      <c r="Z795" s="46"/>
      <c r="AA795" s="46"/>
      <c r="AB795" s="40"/>
    </row>
    <row r="796" spans="1:28" ht="12.75" customHeight="1">
      <c r="A796" s="41">
        <v>788</v>
      </c>
      <c r="B796" s="42" t="s">
        <v>82</v>
      </c>
      <c r="C796" s="42" t="s">
        <v>98</v>
      </c>
      <c r="D796" s="8"/>
      <c r="E796" s="42" t="s">
        <v>250</v>
      </c>
      <c r="F796" s="42" t="s">
        <v>251</v>
      </c>
      <c r="G796" s="42" t="s">
        <v>82</v>
      </c>
      <c r="H796" s="42" t="s">
        <v>98</v>
      </c>
      <c r="I796" s="8"/>
      <c r="J796" s="42" t="s">
        <v>250</v>
      </c>
      <c r="K796" s="42" t="s">
        <v>251</v>
      </c>
      <c r="L796" s="42" t="s">
        <v>102</v>
      </c>
      <c r="M796" s="42" t="s">
        <v>4267</v>
      </c>
      <c r="N796" s="42" t="s">
        <v>4268</v>
      </c>
      <c r="O796" s="42" t="s">
        <v>4269</v>
      </c>
      <c r="P796" s="42" t="s">
        <v>4270</v>
      </c>
      <c r="Q796" s="43">
        <v>3062178</v>
      </c>
      <c r="R796" s="42" t="s">
        <v>801</v>
      </c>
      <c r="S796" s="42" t="s">
        <v>1299</v>
      </c>
      <c r="T796" s="42" t="s">
        <v>245</v>
      </c>
      <c r="U796" s="42" t="s">
        <v>109</v>
      </c>
      <c r="V796" s="46" t="str">
        <f t="shared" si="129"/>
        <v>12</v>
      </c>
      <c r="W796" s="46" t="str">
        <f t="shared" si="1"/>
        <v>5</v>
      </c>
      <c r="X796" s="46" t="str">
        <f t="shared" si="2"/>
        <v>568495731125</v>
      </c>
      <c r="Y796" s="48">
        <f t="shared" si="3"/>
        <v>3062178</v>
      </c>
      <c r="Z796" s="46"/>
      <c r="AA796" s="46"/>
      <c r="AB796" s="40"/>
    </row>
    <row r="797" spans="1:28" ht="12.75" customHeight="1">
      <c r="A797" s="41">
        <v>789</v>
      </c>
      <c r="B797" s="42" t="s">
        <v>82</v>
      </c>
      <c r="C797" s="42" t="s">
        <v>98</v>
      </c>
      <c r="D797" s="8"/>
      <c r="E797" s="42" t="s">
        <v>250</v>
      </c>
      <c r="F797" s="42" t="s">
        <v>251</v>
      </c>
      <c r="G797" s="42" t="s">
        <v>82</v>
      </c>
      <c r="H797" s="42" t="s">
        <v>98</v>
      </c>
      <c r="I797" s="8"/>
      <c r="J797" s="42" t="s">
        <v>250</v>
      </c>
      <c r="K797" s="42" t="s">
        <v>251</v>
      </c>
      <c r="L797" s="42" t="s">
        <v>102</v>
      </c>
      <c r="M797" s="42" t="s">
        <v>4271</v>
      </c>
      <c r="N797" s="42" t="s">
        <v>4272</v>
      </c>
      <c r="O797" s="42" t="s">
        <v>4273</v>
      </c>
      <c r="P797" s="42" t="s">
        <v>4274</v>
      </c>
      <c r="Q797" s="43">
        <v>8011320</v>
      </c>
      <c r="R797" s="42" t="s">
        <v>163</v>
      </c>
      <c r="S797" s="42" t="s">
        <v>1086</v>
      </c>
      <c r="T797" s="42" t="s">
        <v>263</v>
      </c>
      <c r="U797" s="42" t="s">
        <v>109</v>
      </c>
      <c r="V797" s="46" t="str">
        <f t="shared" si="129"/>
        <v>14</v>
      </c>
      <c r="W797" s="46" t="str">
        <f t="shared" si="1"/>
        <v>5</v>
      </c>
      <c r="X797" s="46" t="str">
        <f t="shared" si="2"/>
        <v>568579861145</v>
      </c>
      <c r="Y797" s="48">
        <f t="shared" si="3"/>
        <v>8011320</v>
      </c>
      <c r="Z797" s="46"/>
      <c r="AA797" s="46"/>
      <c r="AB797" s="40"/>
    </row>
    <row r="798" spans="1:28" ht="12.75" customHeight="1">
      <c r="A798" s="41">
        <v>790</v>
      </c>
      <c r="B798" s="42" t="s">
        <v>82</v>
      </c>
      <c r="C798" s="42" t="s">
        <v>98</v>
      </c>
      <c r="D798" s="8"/>
      <c r="E798" s="42" t="s">
        <v>250</v>
      </c>
      <c r="F798" s="42" t="s">
        <v>251</v>
      </c>
      <c r="G798" s="42" t="s">
        <v>82</v>
      </c>
      <c r="H798" s="42" t="s">
        <v>98</v>
      </c>
      <c r="I798" s="8"/>
      <c r="J798" s="42" t="s">
        <v>250</v>
      </c>
      <c r="K798" s="42" t="s">
        <v>251</v>
      </c>
      <c r="L798" s="42" t="s">
        <v>102</v>
      </c>
      <c r="M798" s="42" t="s">
        <v>4275</v>
      </c>
      <c r="N798" s="42" t="s">
        <v>4276</v>
      </c>
      <c r="O798" s="42" t="s">
        <v>4277</v>
      </c>
      <c r="P798" s="42" t="s">
        <v>4278</v>
      </c>
      <c r="Q798" s="43">
        <v>8221296</v>
      </c>
      <c r="R798" s="42" t="s">
        <v>163</v>
      </c>
      <c r="S798" s="42" t="s">
        <v>1086</v>
      </c>
      <c r="T798" s="42" t="s">
        <v>263</v>
      </c>
      <c r="U798" s="42" t="s">
        <v>109</v>
      </c>
      <c r="V798" s="46" t="str">
        <f t="shared" si="129"/>
        <v>14</v>
      </c>
      <c r="W798" s="46" t="str">
        <f t="shared" si="1"/>
        <v>5</v>
      </c>
      <c r="X798" s="46" t="str">
        <f t="shared" si="2"/>
        <v>568579964145</v>
      </c>
      <c r="Y798" s="48">
        <f t="shared" si="3"/>
        <v>8221296</v>
      </c>
      <c r="Z798" s="46" t="str">
        <f>N798</f>
        <v>AC/018P-0350880</v>
      </c>
      <c r="AA798" s="50" t="str">
        <f>VLOOKUP(X798,TDTP!$AH$5:$AN$1422,7,0)</f>
        <v>01657928865</v>
      </c>
      <c r="AB798" s="40" t="str">
        <f>CONCATENATE("BVNT da nhan duoc ",Y798,"d tien phi bao hiem cua QK. Cam on QK da tin tuong va dong hanh cung BVNT trong suot thoi gian qua.")</f>
        <v>BVNT da nhan duoc 8221296d tien phi bao hiem cua QK. Cam on QK da tin tuong va dong hanh cung BVNT trong suot thoi gian qua.</v>
      </c>
    </row>
    <row r="799" spans="1:28" ht="12.75" customHeight="1">
      <c r="A799" s="41">
        <v>791</v>
      </c>
      <c r="B799" s="42" t="s">
        <v>82</v>
      </c>
      <c r="C799" s="42" t="s">
        <v>98</v>
      </c>
      <c r="D799" s="8"/>
      <c r="E799" s="42" t="s">
        <v>250</v>
      </c>
      <c r="F799" s="42" t="s">
        <v>251</v>
      </c>
      <c r="G799" s="42" t="s">
        <v>82</v>
      </c>
      <c r="H799" s="42" t="s">
        <v>98</v>
      </c>
      <c r="I799" s="8"/>
      <c r="J799" s="42" t="s">
        <v>250</v>
      </c>
      <c r="K799" s="42" t="s">
        <v>251</v>
      </c>
      <c r="L799" s="42" t="s">
        <v>102</v>
      </c>
      <c r="M799" s="42" t="s">
        <v>4281</v>
      </c>
      <c r="N799" s="42" t="s">
        <v>4282</v>
      </c>
      <c r="O799" s="42" t="s">
        <v>4283</v>
      </c>
      <c r="P799" s="42" t="s">
        <v>575</v>
      </c>
      <c r="Q799" s="43">
        <v>2536425</v>
      </c>
      <c r="R799" s="42" t="s">
        <v>502</v>
      </c>
      <c r="S799" s="42" t="s">
        <v>3080</v>
      </c>
      <c r="T799" s="42" t="s">
        <v>263</v>
      </c>
      <c r="U799" s="42" t="s">
        <v>109</v>
      </c>
      <c r="V799" s="46" t="str">
        <f t="shared" si="129"/>
        <v>15</v>
      </c>
      <c r="W799" s="46" t="str">
        <f t="shared" si="1"/>
        <v>5</v>
      </c>
      <c r="X799" s="46" t="str">
        <f t="shared" si="2"/>
        <v>568168049155</v>
      </c>
      <c r="Y799" s="48">
        <f t="shared" si="3"/>
        <v>2536425</v>
      </c>
      <c r="Z799" s="46"/>
      <c r="AA799" s="46"/>
      <c r="AB799" s="40"/>
    </row>
    <row r="800" spans="1:28" ht="12.75" customHeight="1">
      <c r="A800" s="41">
        <v>792</v>
      </c>
      <c r="B800" s="42" t="s">
        <v>82</v>
      </c>
      <c r="C800" s="42" t="s">
        <v>98</v>
      </c>
      <c r="D800" s="8"/>
      <c r="E800" s="42" t="s">
        <v>250</v>
      </c>
      <c r="F800" s="42" t="s">
        <v>251</v>
      </c>
      <c r="G800" s="42" t="s">
        <v>82</v>
      </c>
      <c r="H800" s="42" t="s">
        <v>98</v>
      </c>
      <c r="I800" s="8"/>
      <c r="J800" s="42" t="s">
        <v>250</v>
      </c>
      <c r="K800" s="42" t="s">
        <v>251</v>
      </c>
      <c r="L800" s="42" t="s">
        <v>102</v>
      </c>
      <c r="M800" s="42" t="s">
        <v>4284</v>
      </c>
      <c r="N800" s="42" t="s">
        <v>4285</v>
      </c>
      <c r="O800" s="42" t="s">
        <v>4286</v>
      </c>
      <c r="P800" s="42" t="s">
        <v>4287</v>
      </c>
      <c r="Q800" s="43">
        <v>7562220</v>
      </c>
      <c r="R800" s="42" t="s">
        <v>502</v>
      </c>
      <c r="S800" s="42" t="s">
        <v>828</v>
      </c>
      <c r="T800" s="42" t="s">
        <v>263</v>
      </c>
      <c r="U800" s="42" t="s">
        <v>109</v>
      </c>
      <c r="V800" s="46" t="str">
        <f t="shared" si="129"/>
        <v>15</v>
      </c>
      <c r="W800" s="46" t="str">
        <f t="shared" si="1"/>
        <v>5</v>
      </c>
      <c r="X800" s="46" t="str">
        <f t="shared" si="2"/>
        <v>568395551155</v>
      </c>
      <c r="Y800" s="48">
        <f t="shared" si="3"/>
        <v>7562220</v>
      </c>
      <c r="Z800" s="46"/>
      <c r="AA800" s="46"/>
      <c r="AB800" s="40"/>
    </row>
    <row r="801" spans="1:28" ht="12.75" customHeight="1">
      <c r="A801" s="41">
        <v>793</v>
      </c>
      <c r="B801" s="42" t="s">
        <v>82</v>
      </c>
      <c r="C801" s="42" t="s">
        <v>98</v>
      </c>
      <c r="D801" s="8"/>
      <c r="E801" s="42" t="s">
        <v>250</v>
      </c>
      <c r="F801" s="42" t="s">
        <v>251</v>
      </c>
      <c r="G801" s="42" t="s">
        <v>82</v>
      </c>
      <c r="H801" s="42" t="s">
        <v>98</v>
      </c>
      <c r="I801" s="8"/>
      <c r="J801" s="42" t="s">
        <v>250</v>
      </c>
      <c r="K801" s="42" t="s">
        <v>251</v>
      </c>
      <c r="L801" s="42" t="s">
        <v>102</v>
      </c>
      <c r="M801" s="42" t="s">
        <v>4289</v>
      </c>
      <c r="N801" s="42" t="s">
        <v>4291</v>
      </c>
      <c r="O801" s="42" t="s">
        <v>4292</v>
      </c>
      <c r="P801" s="42" t="s">
        <v>4293</v>
      </c>
      <c r="Q801" s="43">
        <v>6011320</v>
      </c>
      <c r="R801" s="42" t="s">
        <v>574</v>
      </c>
      <c r="S801" s="42" t="s">
        <v>749</v>
      </c>
      <c r="T801" s="42" t="s">
        <v>263</v>
      </c>
      <c r="U801" s="42" t="s">
        <v>109</v>
      </c>
      <c r="V801" s="46" t="str">
        <f t="shared" si="129"/>
        <v>18</v>
      </c>
      <c r="W801" s="46" t="str">
        <f t="shared" si="1"/>
        <v>5</v>
      </c>
      <c r="X801" s="46" t="str">
        <f t="shared" si="2"/>
        <v>568583719185</v>
      </c>
      <c r="Y801" s="48">
        <f t="shared" si="3"/>
        <v>6011320</v>
      </c>
      <c r="Z801" s="46"/>
      <c r="AA801" s="46"/>
      <c r="AB801" s="40"/>
    </row>
    <row r="802" spans="1:28" ht="12.75" customHeight="1">
      <c r="A802" s="41">
        <v>794</v>
      </c>
      <c r="B802" s="42" t="s">
        <v>82</v>
      </c>
      <c r="C802" s="42" t="s">
        <v>98</v>
      </c>
      <c r="D802" s="8"/>
      <c r="E802" s="42" t="s">
        <v>250</v>
      </c>
      <c r="F802" s="42" t="s">
        <v>251</v>
      </c>
      <c r="G802" s="42" t="s">
        <v>82</v>
      </c>
      <c r="H802" s="42" t="s">
        <v>98</v>
      </c>
      <c r="I802" s="8"/>
      <c r="J802" s="42" t="s">
        <v>250</v>
      </c>
      <c r="K802" s="42" t="s">
        <v>251</v>
      </c>
      <c r="L802" s="42" t="s">
        <v>102</v>
      </c>
      <c r="M802" s="42" t="s">
        <v>4296</v>
      </c>
      <c r="N802" s="42" t="s">
        <v>4297</v>
      </c>
      <c r="O802" s="42" t="s">
        <v>4298</v>
      </c>
      <c r="P802" s="42" t="s">
        <v>4299</v>
      </c>
      <c r="Q802" s="43">
        <v>5216740</v>
      </c>
      <c r="R802" s="42" t="s">
        <v>574</v>
      </c>
      <c r="S802" s="42" t="s">
        <v>749</v>
      </c>
      <c r="T802" s="42" t="s">
        <v>263</v>
      </c>
      <c r="U802" s="42" t="s">
        <v>109</v>
      </c>
      <c r="V802" s="46" t="str">
        <f t="shared" si="129"/>
        <v>18</v>
      </c>
      <c r="W802" s="46" t="str">
        <f t="shared" si="1"/>
        <v>5</v>
      </c>
      <c r="X802" s="46" t="str">
        <f t="shared" si="2"/>
        <v>568583872185</v>
      </c>
      <c r="Y802" s="48">
        <f t="shared" si="3"/>
        <v>5216740</v>
      </c>
      <c r="Z802" s="46"/>
      <c r="AA802" s="46"/>
      <c r="AB802" s="40"/>
    </row>
    <row r="803" spans="1:28" ht="12.75" customHeight="1">
      <c r="A803" s="41">
        <v>795</v>
      </c>
      <c r="B803" s="42" t="s">
        <v>82</v>
      </c>
      <c r="C803" s="42" t="s">
        <v>98</v>
      </c>
      <c r="D803" s="8"/>
      <c r="E803" s="42" t="s">
        <v>250</v>
      </c>
      <c r="F803" s="42" t="s">
        <v>251</v>
      </c>
      <c r="G803" s="42" t="s">
        <v>82</v>
      </c>
      <c r="H803" s="42" t="s">
        <v>98</v>
      </c>
      <c r="I803" s="8"/>
      <c r="J803" s="42" t="s">
        <v>250</v>
      </c>
      <c r="K803" s="42" t="s">
        <v>251</v>
      </c>
      <c r="L803" s="42" t="s">
        <v>102</v>
      </c>
      <c r="M803" s="42" t="s">
        <v>4300</v>
      </c>
      <c r="N803" s="42" t="s">
        <v>4301</v>
      </c>
      <c r="O803" s="42" t="s">
        <v>4302</v>
      </c>
      <c r="P803" s="42" t="s">
        <v>4303</v>
      </c>
      <c r="Q803" s="43">
        <v>6011320</v>
      </c>
      <c r="R803" s="42" t="s">
        <v>574</v>
      </c>
      <c r="S803" s="42" t="s">
        <v>749</v>
      </c>
      <c r="T803" s="42" t="s">
        <v>263</v>
      </c>
      <c r="U803" s="42" t="s">
        <v>109</v>
      </c>
      <c r="V803" s="46" t="str">
        <f t="shared" si="129"/>
        <v>18</v>
      </c>
      <c r="W803" s="46" t="str">
        <f t="shared" si="1"/>
        <v>5</v>
      </c>
      <c r="X803" s="46" t="str">
        <f t="shared" si="2"/>
        <v>568584079185</v>
      </c>
      <c r="Y803" s="48">
        <f t="shared" si="3"/>
        <v>6011320</v>
      </c>
      <c r="Z803" s="46"/>
      <c r="AA803" s="46"/>
      <c r="AB803" s="40"/>
    </row>
    <row r="804" spans="1:28" ht="12.75" customHeight="1">
      <c r="A804" s="41">
        <v>796</v>
      </c>
      <c r="B804" s="42" t="s">
        <v>82</v>
      </c>
      <c r="C804" s="42" t="s">
        <v>98</v>
      </c>
      <c r="D804" s="8"/>
      <c r="E804" s="42" t="s">
        <v>4304</v>
      </c>
      <c r="F804" s="42" t="s">
        <v>4305</v>
      </c>
      <c r="G804" s="42" t="s">
        <v>82</v>
      </c>
      <c r="H804" s="42" t="s">
        <v>98</v>
      </c>
      <c r="I804" s="8"/>
      <c r="J804" s="42" t="s">
        <v>4304</v>
      </c>
      <c r="K804" s="42" t="s">
        <v>4305</v>
      </c>
      <c r="L804" s="42" t="s">
        <v>102</v>
      </c>
      <c r="M804" s="42" t="s">
        <v>4306</v>
      </c>
      <c r="N804" s="42" t="s">
        <v>4307</v>
      </c>
      <c r="O804" s="42" t="s">
        <v>4308</v>
      </c>
      <c r="P804" s="42" t="s">
        <v>4309</v>
      </c>
      <c r="Q804" s="43">
        <v>1500000</v>
      </c>
      <c r="R804" s="42" t="s">
        <v>1116</v>
      </c>
      <c r="S804" s="42" t="s">
        <v>1117</v>
      </c>
      <c r="T804" s="42" t="s">
        <v>704</v>
      </c>
      <c r="U804" s="42" t="s">
        <v>109</v>
      </c>
      <c r="V804" s="46" t="str">
        <f t="shared" ref="V804:V815" si="130">RIGHT(LEFT(R804,2),1)</f>
        <v>1</v>
      </c>
      <c r="W804" s="46" t="str">
        <f t="shared" si="1"/>
        <v>5</v>
      </c>
      <c r="X804" s="46" t="str">
        <f t="shared" si="2"/>
        <v>56830795115</v>
      </c>
      <c r="Y804" s="48">
        <f t="shared" si="3"/>
        <v>1500000</v>
      </c>
      <c r="Z804" s="46"/>
      <c r="AA804" s="46"/>
      <c r="AB804" s="40"/>
    </row>
    <row r="805" spans="1:28" ht="12.75" customHeight="1">
      <c r="A805" s="41">
        <v>797</v>
      </c>
      <c r="B805" s="42" t="s">
        <v>82</v>
      </c>
      <c r="C805" s="42" t="s">
        <v>98</v>
      </c>
      <c r="D805" s="8"/>
      <c r="E805" s="42" t="s">
        <v>4304</v>
      </c>
      <c r="F805" s="42" t="s">
        <v>4305</v>
      </c>
      <c r="G805" s="42" t="s">
        <v>82</v>
      </c>
      <c r="H805" s="42" t="s">
        <v>98</v>
      </c>
      <c r="I805" s="8"/>
      <c r="J805" s="42" t="s">
        <v>4304</v>
      </c>
      <c r="K805" s="42" t="s">
        <v>4305</v>
      </c>
      <c r="L805" s="42" t="s">
        <v>102</v>
      </c>
      <c r="M805" s="42" t="s">
        <v>4312</v>
      </c>
      <c r="N805" s="42" t="s">
        <v>4313</v>
      </c>
      <c r="O805" s="42" t="s">
        <v>4314</v>
      </c>
      <c r="P805" s="42" t="s">
        <v>4315</v>
      </c>
      <c r="Q805" s="43">
        <v>500000</v>
      </c>
      <c r="R805" s="42" t="s">
        <v>1116</v>
      </c>
      <c r="S805" s="42" t="s">
        <v>921</v>
      </c>
      <c r="T805" s="42" t="s">
        <v>502</v>
      </c>
      <c r="U805" s="42" t="s">
        <v>109</v>
      </c>
      <c r="V805" s="46" t="str">
        <f t="shared" si="130"/>
        <v>1</v>
      </c>
      <c r="W805" s="46" t="str">
        <f t="shared" si="1"/>
        <v>5</v>
      </c>
      <c r="X805" s="46" t="str">
        <f t="shared" si="2"/>
        <v>56830798515</v>
      </c>
      <c r="Y805" s="48">
        <f t="shared" si="3"/>
        <v>500000</v>
      </c>
      <c r="Z805" s="46"/>
      <c r="AA805" s="46"/>
      <c r="AB805" s="40"/>
    </row>
    <row r="806" spans="1:28" ht="12.75" customHeight="1">
      <c r="A806" s="41">
        <v>798</v>
      </c>
      <c r="B806" s="42" t="s">
        <v>82</v>
      </c>
      <c r="C806" s="42" t="s">
        <v>98</v>
      </c>
      <c r="D806" s="8"/>
      <c r="E806" s="42" t="s">
        <v>4304</v>
      </c>
      <c r="F806" s="42" t="s">
        <v>4305</v>
      </c>
      <c r="G806" s="42" t="s">
        <v>82</v>
      </c>
      <c r="H806" s="42" t="s">
        <v>98</v>
      </c>
      <c r="I806" s="8"/>
      <c r="J806" s="42" t="s">
        <v>4304</v>
      </c>
      <c r="K806" s="42" t="s">
        <v>4305</v>
      </c>
      <c r="L806" s="42" t="s">
        <v>102</v>
      </c>
      <c r="M806" s="42" t="s">
        <v>4316</v>
      </c>
      <c r="N806" s="42" t="s">
        <v>4317</v>
      </c>
      <c r="O806" s="42" t="s">
        <v>4318</v>
      </c>
      <c r="P806" s="42" t="s">
        <v>4319</v>
      </c>
      <c r="Q806" s="43">
        <v>508456</v>
      </c>
      <c r="R806" s="42" t="s">
        <v>593</v>
      </c>
      <c r="S806" s="42" t="s">
        <v>2077</v>
      </c>
      <c r="T806" s="42" t="s">
        <v>245</v>
      </c>
      <c r="U806" s="42" t="s">
        <v>109</v>
      </c>
      <c r="V806" s="46" t="str">
        <f t="shared" si="130"/>
        <v>4</v>
      </c>
      <c r="W806" s="46" t="str">
        <f t="shared" si="1"/>
        <v>5</v>
      </c>
      <c r="X806" s="46" t="str">
        <f t="shared" si="2"/>
        <v>56826203245</v>
      </c>
      <c r="Y806" s="48">
        <f t="shared" si="3"/>
        <v>508456</v>
      </c>
      <c r="Z806" s="46"/>
      <c r="AA806" s="46"/>
      <c r="AB806" s="40"/>
    </row>
    <row r="807" spans="1:28" ht="12.75" customHeight="1">
      <c r="A807" s="41">
        <v>799</v>
      </c>
      <c r="B807" s="42" t="s">
        <v>82</v>
      </c>
      <c r="C807" s="42" t="s">
        <v>98</v>
      </c>
      <c r="D807" s="8"/>
      <c r="E807" s="42" t="s">
        <v>4304</v>
      </c>
      <c r="F807" s="42" t="s">
        <v>4305</v>
      </c>
      <c r="G807" s="42" t="s">
        <v>82</v>
      </c>
      <c r="H807" s="42" t="s">
        <v>98</v>
      </c>
      <c r="I807" s="8"/>
      <c r="J807" s="42" t="s">
        <v>4304</v>
      </c>
      <c r="K807" s="42" t="s">
        <v>4305</v>
      </c>
      <c r="L807" s="42" t="s">
        <v>102</v>
      </c>
      <c r="M807" s="42" t="s">
        <v>4320</v>
      </c>
      <c r="N807" s="42" t="s">
        <v>4321</v>
      </c>
      <c r="O807" s="42" t="s">
        <v>4322</v>
      </c>
      <c r="P807" s="42" t="s">
        <v>4323</v>
      </c>
      <c r="Q807" s="43">
        <v>517090</v>
      </c>
      <c r="R807" s="42" t="s">
        <v>593</v>
      </c>
      <c r="S807" s="42" t="s">
        <v>2077</v>
      </c>
      <c r="T807" s="42" t="s">
        <v>245</v>
      </c>
      <c r="U807" s="42" t="s">
        <v>109</v>
      </c>
      <c r="V807" s="46" t="str">
        <f t="shared" si="130"/>
        <v>4</v>
      </c>
      <c r="W807" s="46" t="str">
        <f t="shared" si="1"/>
        <v>5</v>
      </c>
      <c r="X807" s="46" t="str">
        <f t="shared" si="2"/>
        <v>56826207545</v>
      </c>
      <c r="Y807" s="48">
        <f t="shared" si="3"/>
        <v>517090</v>
      </c>
      <c r="Z807" s="46"/>
      <c r="AA807" s="46"/>
      <c r="AB807" s="40"/>
    </row>
    <row r="808" spans="1:28" ht="12.75" customHeight="1">
      <c r="A808" s="41">
        <v>800</v>
      </c>
      <c r="B808" s="42" t="s">
        <v>82</v>
      </c>
      <c r="C808" s="42" t="s">
        <v>98</v>
      </c>
      <c r="D808" s="8"/>
      <c r="E808" s="42" t="s">
        <v>4304</v>
      </c>
      <c r="F808" s="42" t="s">
        <v>4305</v>
      </c>
      <c r="G808" s="42" t="s">
        <v>82</v>
      </c>
      <c r="H808" s="42" t="s">
        <v>98</v>
      </c>
      <c r="I808" s="8"/>
      <c r="J808" s="42" t="s">
        <v>4304</v>
      </c>
      <c r="K808" s="42" t="s">
        <v>4305</v>
      </c>
      <c r="L808" s="42" t="s">
        <v>102</v>
      </c>
      <c r="M808" s="42" t="s">
        <v>4324</v>
      </c>
      <c r="N808" s="42" t="s">
        <v>4325</v>
      </c>
      <c r="O808" s="42" t="s">
        <v>4326</v>
      </c>
      <c r="P808" s="42" t="s">
        <v>4327</v>
      </c>
      <c r="Q808" s="43">
        <v>4011760</v>
      </c>
      <c r="R808" s="42" t="s">
        <v>593</v>
      </c>
      <c r="S808" s="42" t="s">
        <v>1148</v>
      </c>
      <c r="T808" s="42" t="s">
        <v>502</v>
      </c>
      <c r="U808" s="42" t="s">
        <v>109</v>
      </c>
      <c r="V808" s="46" t="str">
        <f t="shared" si="130"/>
        <v>4</v>
      </c>
      <c r="W808" s="46" t="str">
        <f t="shared" si="1"/>
        <v>5</v>
      </c>
      <c r="X808" s="46" t="str">
        <f t="shared" si="2"/>
        <v>56831506745</v>
      </c>
      <c r="Y808" s="48">
        <f t="shared" si="3"/>
        <v>4011760</v>
      </c>
      <c r="Z808" s="46" t="str">
        <f>N808</f>
        <v>AC/018P-0350902</v>
      </c>
      <c r="AA808" s="50" t="str">
        <f>VLOOKUP(X808,TDTP!$AH$5:$AN$1422,7,0)</f>
        <v>01666 828 458</v>
      </c>
      <c r="AB808" s="40" t="str">
        <f>CONCATENATE("BVNT da nhan duoc ",Y808,"d tien phi bao hiem cua QK. Cam on QK da tin tuong va dong hanh cung BVNT trong suot thoi gian qua.")</f>
        <v>BVNT da nhan duoc 4011760d tien phi bao hiem cua QK. Cam on QK da tin tuong va dong hanh cung BVNT trong suot thoi gian qua.</v>
      </c>
    </row>
    <row r="809" spans="1:28" ht="12.75" customHeight="1">
      <c r="A809" s="41">
        <v>801</v>
      </c>
      <c r="B809" s="42" t="s">
        <v>82</v>
      </c>
      <c r="C809" s="42" t="s">
        <v>98</v>
      </c>
      <c r="D809" s="8"/>
      <c r="E809" s="42" t="s">
        <v>4304</v>
      </c>
      <c r="F809" s="42" t="s">
        <v>4305</v>
      </c>
      <c r="G809" s="42" t="s">
        <v>82</v>
      </c>
      <c r="H809" s="42" t="s">
        <v>98</v>
      </c>
      <c r="I809" s="8"/>
      <c r="J809" s="42" t="s">
        <v>4304</v>
      </c>
      <c r="K809" s="42" t="s">
        <v>4305</v>
      </c>
      <c r="L809" s="42" t="s">
        <v>102</v>
      </c>
      <c r="M809" s="42" t="s">
        <v>4330</v>
      </c>
      <c r="N809" s="42" t="s">
        <v>4331</v>
      </c>
      <c r="O809" s="42" t="s">
        <v>4332</v>
      </c>
      <c r="P809" s="42" t="s">
        <v>4333</v>
      </c>
      <c r="Q809" s="43">
        <v>5149929</v>
      </c>
      <c r="R809" s="42" t="s">
        <v>593</v>
      </c>
      <c r="S809" s="42" t="s">
        <v>1148</v>
      </c>
      <c r="T809" s="42" t="s">
        <v>471</v>
      </c>
      <c r="U809" s="42" t="s">
        <v>109</v>
      </c>
      <c r="V809" s="46" t="str">
        <f t="shared" si="130"/>
        <v>4</v>
      </c>
      <c r="W809" s="46" t="str">
        <f t="shared" si="1"/>
        <v>5</v>
      </c>
      <c r="X809" s="46" t="str">
        <f t="shared" si="2"/>
        <v>56831552645</v>
      </c>
      <c r="Y809" s="48">
        <f t="shared" si="3"/>
        <v>5149929</v>
      </c>
      <c r="Z809" s="46"/>
      <c r="AA809" s="46"/>
      <c r="AB809" s="40"/>
    </row>
    <row r="810" spans="1:28" ht="12.75" customHeight="1">
      <c r="A810" s="41">
        <v>802</v>
      </c>
      <c r="B810" s="42" t="s">
        <v>82</v>
      </c>
      <c r="C810" s="42" t="s">
        <v>98</v>
      </c>
      <c r="D810" s="8"/>
      <c r="E810" s="42" t="s">
        <v>4304</v>
      </c>
      <c r="F810" s="42" t="s">
        <v>4305</v>
      </c>
      <c r="G810" s="42" t="s">
        <v>82</v>
      </c>
      <c r="H810" s="42" t="s">
        <v>98</v>
      </c>
      <c r="I810" s="8"/>
      <c r="J810" s="42" t="s">
        <v>4304</v>
      </c>
      <c r="K810" s="42" t="s">
        <v>4305</v>
      </c>
      <c r="L810" s="42" t="s">
        <v>102</v>
      </c>
      <c r="M810" s="42" t="s">
        <v>4334</v>
      </c>
      <c r="N810" s="42" t="s">
        <v>4335</v>
      </c>
      <c r="O810" s="42" t="s">
        <v>4336</v>
      </c>
      <c r="P810" s="42" t="s">
        <v>4337</v>
      </c>
      <c r="Q810" s="43">
        <v>1000000</v>
      </c>
      <c r="R810" s="42" t="s">
        <v>593</v>
      </c>
      <c r="S810" s="42" t="s">
        <v>2077</v>
      </c>
      <c r="T810" s="42" t="s">
        <v>502</v>
      </c>
      <c r="U810" s="42" t="s">
        <v>109</v>
      </c>
      <c r="V810" s="46" t="str">
        <f t="shared" si="130"/>
        <v>4</v>
      </c>
      <c r="W810" s="46" t="str">
        <f t="shared" si="1"/>
        <v>5</v>
      </c>
      <c r="X810" s="46" t="str">
        <f t="shared" si="2"/>
        <v>56842370745</v>
      </c>
      <c r="Y810" s="48">
        <f t="shared" si="3"/>
        <v>1000000</v>
      </c>
      <c r="Z810" s="46" t="str">
        <f>N810</f>
        <v>AC/018P-0350904</v>
      </c>
      <c r="AA810" s="50" t="str">
        <f>VLOOKUP(X810,TDTP!$AH$5:$AN$1422,7,0)</f>
        <v>0915636536</v>
      </c>
      <c r="AB810" s="40" t="str">
        <f>CONCATENATE("BVNT da nhan duoc ",Y810,"d tien phi bao hiem cua QK. Cam on QK da tin tuong va dong hanh cung BVNT trong suot thoi gian qua.")</f>
        <v>BVNT da nhan duoc 1000000d tien phi bao hiem cua QK. Cam on QK da tin tuong va dong hanh cung BVNT trong suot thoi gian qua.</v>
      </c>
    </row>
    <row r="811" spans="1:28" ht="12.75" customHeight="1">
      <c r="A811" s="41">
        <v>803</v>
      </c>
      <c r="B811" s="42" t="s">
        <v>82</v>
      </c>
      <c r="C811" s="42" t="s">
        <v>98</v>
      </c>
      <c r="D811" s="8"/>
      <c r="E811" s="42" t="s">
        <v>4304</v>
      </c>
      <c r="F811" s="42" t="s">
        <v>4305</v>
      </c>
      <c r="G811" s="42" t="s">
        <v>82</v>
      </c>
      <c r="H811" s="42" t="s">
        <v>98</v>
      </c>
      <c r="I811" s="8"/>
      <c r="J811" s="42" t="s">
        <v>4304</v>
      </c>
      <c r="K811" s="42" t="s">
        <v>4305</v>
      </c>
      <c r="L811" s="42" t="s">
        <v>102</v>
      </c>
      <c r="M811" s="42" t="s">
        <v>4341</v>
      </c>
      <c r="N811" s="42" t="s">
        <v>4342</v>
      </c>
      <c r="O811" s="42" t="s">
        <v>4343</v>
      </c>
      <c r="P811" s="42" t="s">
        <v>4345</v>
      </c>
      <c r="Q811" s="43">
        <v>1543929</v>
      </c>
      <c r="R811" s="42" t="s">
        <v>381</v>
      </c>
      <c r="S811" s="42" t="s">
        <v>1150</v>
      </c>
      <c r="T811" s="42" t="s">
        <v>502</v>
      </c>
      <c r="U811" s="42" t="s">
        <v>109</v>
      </c>
      <c r="V811" s="46" t="str">
        <f t="shared" si="130"/>
        <v>5</v>
      </c>
      <c r="W811" s="46" t="str">
        <f t="shared" si="1"/>
        <v>5</v>
      </c>
      <c r="X811" s="46" t="str">
        <f t="shared" si="2"/>
        <v>56827092255</v>
      </c>
      <c r="Y811" s="48">
        <f t="shared" si="3"/>
        <v>1543929</v>
      </c>
      <c r="Z811" s="46"/>
      <c r="AA811" s="46"/>
      <c r="AB811" s="40"/>
    </row>
    <row r="812" spans="1:28" ht="12.75" customHeight="1">
      <c r="A812" s="41">
        <v>804</v>
      </c>
      <c r="B812" s="42" t="s">
        <v>82</v>
      </c>
      <c r="C812" s="42" t="s">
        <v>98</v>
      </c>
      <c r="D812" s="8"/>
      <c r="E812" s="42" t="s">
        <v>4304</v>
      </c>
      <c r="F812" s="42" t="s">
        <v>4305</v>
      </c>
      <c r="G812" s="42" t="s">
        <v>82</v>
      </c>
      <c r="H812" s="42" t="s">
        <v>98</v>
      </c>
      <c r="I812" s="8"/>
      <c r="J812" s="42" t="s">
        <v>4304</v>
      </c>
      <c r="K812" s="42" t="s">
        <v>4305</v>
      </c>
      <c r="L812" s="42" t="s">
        <v>102</v>
      </c>
      <c r="M812" s="42" t="s">
        <v>4347</v>
      </c>
      <c r="N812" s="42" t="s">
        <v>4348</v>
      </c>
      <c r="O812" s="42" t="s">
        <v>4349</v>
      </c>
      <c r="P812" s="42" t="s">
        <v>742</v>
      </c>
      <c r="Q812" s="43">
        <v>768515</v>
      </c>
      <c r="R812" s="42" t="s">
        <v>304</v>
      </c>
      <c r="S812" s="42" t="s">
        <v>2345</v>
      </c>
      <c r="T812" s="42" t="s">
        <v>135</v>
      </c>
      <c r="U812" s="42" t="s">
        <v>109</v>
      </c>
      <c r="V812" s="46" t="str">
        <f t="shared" si="130"/>
        <v>6</v>
      </c>
      <c r="W812" s="46" t="str">
        <f t="shared" si="1"/>
        <v>5</v>
      </c>
      <c r="X812" s="46" t="str">
        <f t="shared" si="2"/>
        <v>56827210365</v>
      </c>
      <c r="Y812" s="48">
        <f t="shared" si="3"/>
        <v>768515</v>
      </c>
      <c r="Z812" s="46"/>
      <c r="AA812" s="46"/>
      <c r="AB812" s="40"/>
    </row>
    <row r="813" spans="1:28" ht="12.75" customHeight="1">
      <c r="A813" s="41">
        <v>805</v>
      </c>
      <c r="B813" s="42" t="s">
        <v>82</v>
      </c>
      <c r="C813" s="42" t="s">
        <v>98</v>
      </c>
      <c r="D813" s="8"/>
      <c r="E813" s="42" t="s">
        <v>4304</v>
      </c>
      <c r="F813" s="42" t="s">
        <v>4305</v>
      </c>
      <c r="G813" s="42" t="s">
        <v>82</v>
      </c>
      <c r="H813" s="42" t="s">
        <v>98</v>
      </c>
      <c r="I813" s="8"/>
      <c r="J813" s="42" t="s">
        <v>4304</v>
      </c>
      <c r="K813" s="42" t="s">
        <v>4305</v>
      </c>
      <c r="L813" s="42" t="s">
        <v>102</v>
      </c>
      <c r="M813" s="42" t="s">
        <v>4350</v>
      </c>
      <c r="N813" s="42" t="s">
        <v>4351</v>
      </c>
      <c r="O813" s="42" t="s">
        <v>4352</v>
      </c>
      <c r="P813" s="42" t="s">
        <v>4353</v>
      </c>
      <c r="Q813" s="43">
        <v>1500000</v>
      </c>
      <c r="R813" s="42" t="s">
        <v>304</v>
      </c>
      <c r="S813" s="42" t="s">
        <v>2345</v>
      </c>
      <c r="T813" s="42" t="s">
        <v>704</v>
      </c>
      <c r="U813" s="42" t="s">
        <v>109</v>
      </c>
      <c r="V813" s="46" t="str">
        <f t="shared" si="130"/>
        <v>6</v>
      </c>
      <c r="W813" s="46" t="str">
        <f t="shared" si="1"/>
        <v>5</v>
      </c>
      <c r="X813" s="46" t="str">
        <f t="shared" si="2"/>
        <v>56831060965</v>
      </c>
      <c r="Y813" s="48">
        <f t="shared" si="3"/>
        <v>1500000</v>
      </c>
      <c r="Z813" s="46"/>
      <c r="AA813" s="46"/>
      <c r="AB813" s="40"/>
    </row>
    <row r="814" spans="1:28" ht="12.75" customHeight="1">
      <c r="A814" s="41">
        <v>806</v>
      </c>
      <c r="B814" s="42" t="s">
        <v>82</v>
      </c>
      <c r="C814" s="42" t="s">
        <v>98</v>
      </c>
      <c r="D814" s="8"/>
      <c r="E814" s="42" t="s">
        <v>4304</v>
      </c>
      <c r="F814" s="42" t="s">
        <v>4305</v>
      </c>
      <c r="G814" s="42" t="s">
        <v>82</v>
      </c>
      <c r="H814" s="42" t="s">
        <v>98</v>
      </c>
      <c r="I814" s="8"/>
      <c r="J814" s="42" t="s">
        <v>4304</v>
      </c>
      <c r="K814" s="42" t="s">
        <v>4305</v>
      </c>
      <c r="L814" s="42" t="s">
        <v>102</v>
      </c>
      <c r="M814" s="42" t="s">
        <v>4354</v>
      </c>
      <c r="N814" s="42" t="s">
        <v>4355</v>
      </c>
      <c r="O814" s="42" t="s">
        <v>4356</v>
      </c>
      <c r="P814" s="42" t="s">
        <v>4357</v>
      </c>
      <c r="Q814" s="43">
        <v>1546899</v>
      </c>
      <c r="R814" s="42" t="s">
        <v>109</v>
      </c>
      <c r="S814" s="42" t="s">
        <v>2948</v>
      </c>
      <c r="T814" s="42" t="s">
        <v>245</v>
      </c>
      <c r="U814" s="42" t="s">
        <v>109</v>
      </c>
      <c r="V814" s="46" t="str">
        <f t="shared" si="130"/>
        <v>7</v>
      </c>
      <c r="W814" s="46" t="str">
        <f t="shared" si="1"/>
        <v>5</v>
      </c>
      <c r="X814" s="46" t="str">
        <f t="shared" si="2"/>
        <v>56827208975</v>
      </c>
      <c r="Y814" s="48">
        <f t="shared" si="3"/>
        <v>1546899</v>
      </c>
      <c r="Z814" s="46"/>
      <c r="AA814" s="46"/>
      <c r="AB814" s="40"/>
    </row>
    <row r="815" spans="1:28" ht="12.75" customHeight="1">
      <c r="A815" s="41">
        <v>807</v>
      </c>
      <c r="B815" s="42" t="s">
        <v>82</v>
      </c>
      <c r="C815" s="42" t="s">
        <v>98</v>
      </c>
      <c r="D815" s="8"/>
      <c r="E815" s="42" t="s">
        <v>4304</v>
      </c>
      <c r="F815" s="42" t="s">
        <v>4305</v>
      </c>
      <c r="G815" s="42" t="s">
        <v>82</v>
      </c>
      <c r="H815" s="42" t="s">
        <v>98</v>
      </c>
      <c r="I815" s="8"/>
      <c r="J815" s="42" t="s">
        <v>4304</v>
      </c>
      <c r="K815" s="42" t="s">
        <v>4305</v>
      </c>
      <c r="L815" s="42" t="s">
        <v>102</v>
      </c>
      <c r="M815" s="42" t="s">
        <v>4360</v>
      </c>
      <c r="N815" s="42" t="s">
        <v>4361</v>
      </c>
      <c r="O815" s="42" t="s">
        <v>4363</v>
      </c>
      <c r="P815" s="42" t="s">
        <v>4365</v>
      </c>
      <c r="Q815" s="43">
        <v>1057547</v>
      </c>
      <c r="R815" s="42" t="s">
        <v>145</v>
      </c>
      <c r="S815" s="42" t="s">
        <v>1039</v>
      </c>
      <c r="T815" s="42" t="s">
        <v>502</v>
      </c>
      <c r="U815" s="42" t="s">
        <v>109</v>
      </c>
      <c r="V815" s="46" t="str">
        <f t="shared" si="130"/>
        <v>8</v>
      </c>
      <c r="W815" s="46" t="str">
        <f t="shared" si="1"/>
        <v>5</v>
      </c>
      <c r="X815" s="46" t="str">
        <f t="shared" si="2"/>
        <v>56826192385</v>
      </c>
      <c r="Y815" s="48">
        <f t="shared" si="3"/>
        <v>1057547</v>
      </c>
      <c r="Z815" s="46" t="str">
        <f>N815</f>
        <v>AC/018P-0350909</v>
      </c>
      <c r="AA815" s="50" t="str">
        <f>VLOOKUP(X815,TDTP!$AH$5:$AN$1422,7,0)</f>
        <v>0947080268</v>
      </c>
      <c r="AB815" s="40" t="str">
        <f>CONCATENATE("BVNT da nhan duoc ",Y815,"d tien phi bao hiem cua QK. Cam on QK da tin tuong va dong hanh cung BVNT trong suot thoi gian qua.")</f>
        <v>BVNT da nhan duoc 1057547d tien phi bao hiem cua QK. Cam on QK da tin tuong va dong hanh cung BVNT trong suot thoi gian qua.</v>
      </c>
    </row>
    <row r="816" spans="1:28" ht="12.75" customHeight="1">
      <c r="A816" s="41">
        <v>808</v>
      </c>
      <c r="B816" s="42" t="s">
        <v>82</v>
      </c>
      <c r="C816" s="42" t="s">
        <v>98</v>
      </c>
      <c r="D816" s="8"/>
      <c r="E816" s="42" t="s">
        <v>4304</v>
      </c>
      <c r="F816" s="42" t="s">
        <v>4305</v>
      </c>
      <c r="G816" s="42" t="s">
        <v>82</v>
      </c>
      <c r="H816" s="42" t="s">
        <v>98</v>
      </c>
      <c r="I816" s="8"/>
      <c r="J816" s="42" t="s">
        <v>4304</v>
      </c>
      <c r="K816" s="42" t="s">
        <v>4305</v>
      </c>
      <c r="L816" s="42" t="s">
        <v>102</v>
      </c>
      <c r="M816" s="42" t="s">
        <v>4366</v>
      </c>
      <c r="N816" s="42" t="s">
        <v>4367</v>
      </c>
      <c r="O816" s="42" t="s">
        <v>4368</v>
      </c>
      <c r="P816" s="42" t="s">
        <v>4369</v>
      </c>
      <c r="Q816" s="43">
        <v>1456900</v>
      </c>
      <c r="R816" s="42" t="s">
        <v>801</v>
      </c>
      <c r="S816" s="42" t="s">
        <v>802</v>
      </c>
      <c r="T816" s="42" t="s">
        <v>284</v>
      </c>
      <c r="U816" s="42" t="s">
        <v>109</v>
      </c>
      <c r="V816" s="46" t="str">
        <f t="shared" ref="V816:V836" si="131">RIGHT(LEFT(R816,2),2)</f>
        <v>12</v>
      </c>
      <c r="W816" s="46" t="str">
        <f t="shared" si="1"/>
        <v>5</v>
      </c>
      <c r="X816" s="46" t="str">
        <f t="shared" si="2"/>
        <v>02301800141916125</v>
      </c>
      <c r="Y816" s="48">
        <f t="shared" si="3"/>
        <v>1456900</v>
      </c>
      <c r="Z816" s="46"/>
      <c r="AA816" s="46"/>
      <c r="AB816" s="40"/>
    </row>
    <row r="817" spans="1:28" ht="12.75" customHeight="1">
      <c r="A817" s="41">
        <v>809</v>
      </c>
      <c r="B817" s="42" t="s">
        <v>82</v>
      </c>
      <c r="C817" s="42" t="s">
        <v>98</v>
      </c>
      <c r="D817" s="8"/>
      <c r="E817" s="42" t="s">
        <v>4304</v>
      </c>
      <c r="F817" s="42" t="s">
        <v>4305</v>
      </c>
      <c r="G817" s="42" t="s">
        <v>82</v>
      </c>
      <c r="H817" s="42" t="s">
        <v>98</v>
      </c>
      <c r="I817" s="8"/>
      <c r="J817" s="42" t="s">
        <v>4304</v>
      </c>
      <c r="K817" s="42" t="s">
        <v>4305</v>
      </c>
      <c r="L817" s="42" t="s">
        <v>102</v>
      </c>
      <c r="M817" s="42" t="s">
        <v>4370</v>
      </c>
      <c r="N817" s="42" t="s">
        <v>4371</v>
      </c>
      <c r="O817" s="42" t="s">
        <v>4372</v>
      </c>
      <c r="P817" s="42" t="s">
        <v>4373</v>
      </c>
      <c r="Q817" s="43">
        <v>1557501</v>
      </c>
      <c r="R817" s="42" t="s">
        <v>801</v>
      </c>
      <c r="S817" s="42" t="s">
        <v>1290</v>
      </c>
      <c r="T817" s="42" t="s">
        <v>502</v>
      </c>
      <c r="U817" s="42" t="s">
        <v>109</v>
      </c>
      <c r="V817" s="46" t="str">
        <f t="shared" si="131"/>
        <v>12</v>
      </c>
      <c r="W817" s="46" t="str">
        <f t="shared" si="1"/>
        <v>5</v>
      </c>
      <c r="X817" s="46" t="str">
        <f t="shared" si="2"/>
        <v>568274332125</v>
      </c>
      <c r="Y817" s="48">
        <f t="shared" si="3"/>
        <v>1557501</v>
      </c>
      <c r="Z817" s="46"/>
      <c r="AA817" s="46"/>
      <c r="AB817" s="40"/>
    </row>
    <row r="818" spans="1:28" ht="12.75" customHeight="1">
      <c r="A818" s="41">
        <v>810</v>
      </c>
      <c r="B818" s="42" t="s">
        <v>82</v>
      </c>
      <c r="C818" s="42" t="s">
        <v>98</v>
      </c>
      <c r="D818" s="8"/>
      <c r="E818" s="42" t="s">
        <v>4304</v>
      </c>
      <c r="F818" s="42" t="s">
        <v>4305</v>
      </c>
      <c r="G818" s="42" t="s">
        <v>82</v>
      </c>
      <c r="H818" s="42" t="s">
        <v>98</v>
      </c>
      <c r="I818" s="8"/>
      <c r="J818" s="42" t="s">
        <v>4304</v>
      </c>
      <c r="K818" s="42" t="s">
        <v>4305</v>
      </c>
      <c r="L818" s="42" t="s">
        <v>102</v>
      </c>
      <c r="M818" s="42" t="s">
        <v>4375</v>
      </c>
      <c r="N818" s="42" t="s">
        <v>4376</v>
      </c>
      <c r="O818" s="42" t="s">
        <v>4377</v>
      </c>
      <c r="P818" s="42" t="s">
        <v>4378</v>
      </c>
      <c r="Q818" s="43">
        <v>1551269</v>
      </c>
      <c r="R818" s="42" t="s">
        <v>163</v>
      </c>
      <c r="S818" s="42" t="s">
        <v>2099</v>
      </c>
      <c r="T818" s="42" t="s">
        <v>245</v>
      </c>
      <c r="U818" s="42" t="s">
        <v>109</v>
      </c>
      <c r="V818" s="46" t="str">
        <f t="shared" si="131"/>
        <v>14</v>
      </c>
      <c r="W818" s="46" t="str">
        <f t="shared" si="1"/>
        <v>5</v>
      </c>
      <c r="X818" s="46" t="str">
        <f t="shared" si="2"/>
        <v>568631462145</v>
      </c>
      <c r="Y818" s="48">
        <f t="shared" si="3"/>
        <v>1551269</v>
      </c>
      <c r="Z818" s="46" t="str">
        <f t="shared" ref="Z818:Z824" si="132">N818</f>
        <v>AC/018P-0350912</v>
      </c>
      <c r="AA818" s="50" t="str">
        <f>VLOOKUP(X818,TDTP!$AH$5:$AN$1422,7,0)</f>
        <v>0915826524</v>
      </c>
      <c r="AB818" s="40" t="str">
        <f t="shared" ref="AB818:AB824" si="133">CONCATENATE("BVNT da nhan duoc ",Y818,"d tien phi bao hiem cua QK. Cam on QK da tin tuong va dong hanh cung BVNT trong suot thoi gian qua.")</f>
        <v>BVNT da nhan duoc 1551269d tien phi bao hiem cua QK. Cam on QK da tin tuong va dong hanh cung BVNT trong suot thoi gian qua.</v>
      </c>
    </row>
    <row r="819" spans="1:28" ht="12.75" customHeight="1">
      <c r="A819" s="41">
        <v>811</v>
      </c>
      <c r="B819" s="42" t="s">
        <v>82</v>
      </c>
      <c r="C819" s="42" t="s">
        <v>98</v>
      </c>
      <c r="D819" s="8"/>
      <c r="E819" s="42" t="s">
        <v>4304</v>
      </c>
      <c r="F819" s="42" t="s">
        <v>4305</v>
      </c>
      <c r="G819" s="42" t="s">
        <v>82</v>
      </c>
      <c r="H819" s="42" t="s">
        <v>98</v>
      </c>
      <c r="I819" s="8"/>
      <c r="J819" s="42" t="s">
        <v>4304</v>
      </c>
      <c r="K819" s="42" t="s">
        <v>4305</v>
      </c>
      <c r="L819" s="42" t="s">
        <v>102</v>
      </c>
      <c r="M819" s="42" t="s">
        <v>4379</v>
      </c>
      <c r="N819" s="42" t="s">
        <v>4380</v>
      </c>
      <c r="O819" s="42" t="s">
        <v>4381</v>
      </c>
      <c r="P819" s="42" t="s">
        <v>4382</v>
      </c>
      <c r="Q819" s="43">
        <v>1523306</v>
      </c>
      <c r="R819" s="42" t="s">
        <v>163</v>
      </c>
      <c r="S819" s="42" t="s">
        <v>2099</v>
      </c>
      <c r="T819" s="42" t="s">
        <v>245</v>
      </c>
      <c r="U819" s="42" t="s">
        <v>109</v>
      </c>
      <c r="V819" s="46" t="str">
        <f t="shared" si="131"/>
        <v>14</v>
      </c>
      <c r="W819" s="46" t="str">
        <f t="shared" si="1"/>
        <v>5</v>
      </c>
      <c r="X819" s="46" t="str">
        <f t="shared" si="2"/>
        <v>568631590145</v>
      </c>
      <c r="Y819" s="48">
        <f t="shared" si="3"/>
        <v>1523306</v>
      </c>
      <c r="Z819" s="46" t="str">
        <f t="shared" si="132"/>
        <v>AC/018P-0350913</v>
      </c>
      <c r="AA819" s="50" t="str">
        <f>VLOOKUP(X819,TDTP!$AH$5:$AN$1422,7,0)</f>
        <v>0984576889</v>
      </c>
      <c r="AB819" s="40" t="str">
        <f t="shared" si="133"/>
        <v>BVNT da nhan duoc 1523306d tien phi bao hiem cua QK. Cam on QK da tin tuong va dong hanh cung BVNT trong suot thoi gian qua.</v>
      </c>
    </row>
    <row r="820" spans="1:28" ht="12.75" customHeight="1">
      <c r="A820" s="41">
        <v>812</v>
      </c>
      <c r="B820" s="42" t="s">
        <v>82</v>
      </c>
      <c r="C820" s="42" t="s">
        <v>98</v>
      </c>
      <c r="D820" s="8"/>
      <c r="E820" s="42" t="s">
        <v>4304</v>
      </c>
      <c r="F820" s="42" t="s">
        <v>4305</v>
      </c>
      <c r="G820" s="42" t="s">
        <v>82</v>
      </c>
      <c r="H820" s="42" t="s">
        <v>98</v>
      </c>
      <c r="I820" s="8"/>
      <c r="J820" s="42" t="s">
        <v>4304</v>
      </c>
      <c r="K820" s="42" t="s">
        <v>4305</v>
      </c>
      <c r="L820" s="42" t="s">
        <v>102</v>
      </c>
      <c r="M820" s="42" t="s">
        <v>4387</v>
      </c>
      <c r="N820" s="42" t="s">
        <v>4388</v>
      </c>
      <c r="O820" s="42" t="s">
        <v>4389</v>
      </c>
      <c r="P820" s="42" t="s">
        <v>4337</v>
      </c>
      <c r="Q820" s="43">
        <v>500000</v>
      </c>
      <c r="R820" s="42" t="s">
        <v>394</v>
      </c>
      <c r="S820" s="42" t="s">
        <v>2137</v>
      </c>
      <c r="T820" s="42" t="s">
        <v>502</v>
      </c>
      <c r="U820" s="42" t="s">
        <v>109</v>
      </c>
      <c r="V820" s="46" t="str">
        <f t="shared" si="131"/>
        <v>16</v>
      </c>
      <c r="W820" s="46" t="str">
        <f t="shared" si="1"/>
        <v>5</v>
      </c>
      <c r="X820" s="46" t="str">
        <f t="shared" si="2"/>
        <v>568512703165</v>
      </c>
      <c r="Y820" s="48">
        <f t="shared" si="3"/>
        <v>500000</v>
      </c>
      <c r="Z820" s="46" t="str">
        <f t="shared" si="132"/>
        <v>AC/018P-0350914</v>
      </c>
      <c r="AA820" s="50" t="str">
        <f>VLOOKUP(X820,TDTP!$AH$5:$AN$1422,7,0)</f>
        <v>0915636536</v>
      </c>
      <c r="AB820" s="40" t="str">
        <f t="shared" si="133"/>
        <v>BVNT da nhan duoc 500000d tien phi bao hiem cua QK. Cam on QK da tin tuong va dong hanh cung BVNT trong suot thoi gian qua.</v>
      </c>
    </row>
    <row r="821" spans="1:28" ht="12.75" customHeight="1">
      <c r="A821" s="41">
        <v>813</v>
      </c>
      <c r="B821" s="42" t="s">
        <v>82</v>
      </c>
      <c r="C821" s="42" t="s">
        <v>98</v>
      </c>
      <c r="D821" s="8"/>
      <c r="E821" s="42" t="s">
        <v>4304</v>
      </c>
      <c r="F821" s="42" t="s">
        <v>4305</v>
      </c>
      <c r="G821" s="42" t="s">
        <v>82</v>
      </c>
      <c r="H821" s="42" t="s">
        <v>98</v>
      </c>
      <c r="I821" s="8"/>
      <c r="J821" s="42" t="s">
        <v>4304</v>
      </c>
      <c r="K821" s="42" t="s">
        <v>4305</v>
      </c>
      <c r="L821" s="42" t="s">
        <v>102</v>
      </c>
      <c r="M821" s="42" t="s">
        <v>4390</v>
      </c>
      <c r="N821" s="42" t="s">
        <v>4391</v>
      </c>
      <c r="O821" s="42" t="s">
        <v>4392</v>
      </c>
      <c r="P821" s="42" t="s">
        <v>4393</v>
      </c>
      <c r="Q821" s="43">
        <v>123800</v>
      </c>
      <c r="R821" s="42" t="s">
        <v>359</v>
      </c>
      <c r="S821" s="42" t="s">
        <v>1396</v>
      </c>
      <c r="T821" s="42" t="s">
        <v>359</v>
      </c>
      <c r="U821" s="42" t="s">
        <v>109</v>
      </c>
      <c r="V821" s="46" t="str">
        <f t="shared" si="131"/>
        <v>17</v>
      </c>
      <c r="W821" s="46" t="str">
        <f t="shared" si="1"/>
        <v>5</v>
      </c>
      <c r="X821" s="46" t="str">
        <f t="shared" si="2"/>
        <v>02301800075679175</v>
      </c>
      <c r="Y821" s="48">
        <f t="shared" si="3"/>
        <v>123800</v>
      </c>
      <c r="Z821" s="46" t="str">
        <f t="shared" si="132"/>
        <v>AC/018P-0350915</v>
      </c>
      <c r="AA821" s="50" t="str">
        <f>VLOOKUP(X821,TDTP!$AH$5:$AN$1422,7,0)</f>
        <v>0833167929</v>
      </c>
      <c r="AB821" s="40" t="str">
        <f t="shared" si="133"/>
        <v>BVNT da nhan duoc 123800d tien phi bao hiem cua QK. Cam on QK da tin tuong va dong hanh cung BVNT trong suot thoi gian qua.</v>
      </c>
    </row>
    <row r="822" spans="1:28" ht="12.75" customHeight="1">
      <c r="A822" s="41">
        <v>814</v>
      </c>
      <c r="B822" s="42" t="s">
        <v>82</v>
      </c>
      <c r="C822" s="42" t="s">
        <v>98</v>
      </c>
      <c r="D822" s="8"/>
      <c r="E822" s="42" t="s">
        <v>4304</v>
      </c>
      <c r="F822" s="42" t="s">
        <v>4305</v>
      </c>
      <c r="G822" s="42" t="s">
        <v>82</v>
      </c>
      <c r="H822" s="42" t="s">
        <v>98</v>
      </c>
      <c r="I822" s="8"/>
      <c r="J822" s="42" t="s">
        <v>4304</v>
      </c>
      <c r="K822" s="42" t="s">
        <v>4305</v>
      </c>
      <c r="L822" s="42" t="s">
        <v>102</v>
      </c>
      <c r="M822" s="42" t="s">
        <v>4394</v>
      </c>
      <c r="N822" s="42" t="s">
        <v>4395</v>
      </c>
      <c r="O822" s="42" t="s">
        <v>4396</v>
      </c>
      <c r="P822" s="42" t="s">
        <v>4397</v>
      </c>
      <c r="Q822" s="43">
        <v>1529919</v>
      </c>
      <c r="R822" s="42" t="s">
        <v>359</v>
      </c>
      <c r="S822" s="42" t="s">
        <v>1393</v>
      </c>
      <c r="T822" s="42" t="s">
        <v>502</v>
      </c>
      <c r="U822" s="42" t="s">
        <v>109</v>
      </c>
      <c r="V822" s="46" t="str">
        <f t="shared" si="131"/>
        <v>17</v>
      </c>
      <c r="W822" s="46" t="str">
        <f t="shared" si="1"/>
        <v>5</v>
      </c>
      <c r="X822" s="46" t="str">
        <f t="shared" si="2"/>
        <v>568353059175</v>
      </c>
      <c r="Y822" s="48">
        <f t="shared" si="3"/>
        <v>1529919</v>
      </c>
      <c r="Z822" s="46" t="str">
        <f t="shared" si="132"/>
        <v>AC/018P-0350916</v>
      </c>
      <c r="AA822" s="50" t="str">
        <f>VLOOKUP(X822,TDTP!$AH$5:$AN$1422,7,0)</f>
        <v>01665 523 550</v>
      </c>
      <c r="AB822" s="40" t="str">
        <f t="shared" si="133"/>
        <v>BVNT da nhan duoc 1529919d tien phi bao hiem cua QK. Cam on QK da tin tuong va dong hanh cung BVNT trong suot thoi gian qua.</v>
      </c>
    </row>
    <row r="823" spans="1:28" ht="12.75" customHeight="1">
      <c r="A823" s="41">
        <v>815</v>
      </c>
      <c r="B823" s="42" t="s">
        <v>82</v>
      </c>
      <c r="C823" s="42" t="s">
        <v>98</v>
      </c>
      <c r="D823" s="8"/>
      <c r="E823" s="42" t="s">
        <v>4304</v>
      </c>
      <c r="F823" s="42" t="s">
        <v>4305</v>
      </c>
      <c r="G823" s="42" t="s">
        <v>82</v>
      </c>
      <c r="H823" s="42" t="s">
        <v>98</v>
      </c>
      <c r="I823" s="8"/>
      <c r="J823" s="42" t="s">
        <v>4304</v>
      </c>
      <c r="K823" s="42" t="s">
        <v>4305</v>
      </c>
      <c r="L823" s="42" t="s">
        <v>102</v>
      </c>
      <c r="M823" s="42" t="s">
        <v>4400</v>
      </c>
      <c r="N823" s="42" t="s">
        <v>4401</v>
      </c>
      <c r="O823" s="42" t="s">
        <v>4402</v>
      </c>
      <c r="P823" s="42" t="s">
        <v>4403</v>
      </c>
      <c r="Q823" s="43">
        <v>1535697</v>
      </c>
      <c r="R823" s="42" t="s">
        <v>359</v>
      </c>
      <c r="S823" s="42" t="s">
        <v>1393</v>
      </c>
      <c r="T823" s="42" t="s">
        <v>704</v>
      </c>
      <c r="U823" s="42" t="s">
        <v>109</v>
      </c>
      <c r="V823" s="46" t="str">
        <f t="shared" si="131"/>
        <v>17</v>
      </c>
      <c r="W823" s="46" t="str">
        <f t="shared" si="1"/>
        <v>5</v>
      </c>
      <c r="X823" s="46" t="str">
        <f t="shared" si="2"/>
        <v>568353497175</v>
      </c>
      <c r="Y823" s="48">
        <f t="shared" si="3"/>
        <v>1535697</v>
      </c>
      <c r="Z823" s="46" t="str">
        <f t="shared" si="132"/>
        <v>AC/018P-0350917</v>
      </c>
      <c r="AA823" s="50" t="str">
        <f>VLOOKUP(X823,TDTP!$AH$5:$AN$1422,7,0)</f>
        <v>01677 587 379</v>
      </c>
      <c r="AB823" s="40" t="str">
        <f t="shared" si="133"/>
        <v>BVNT da nhan duoc 1535697d tien phi bao hiem cua QK. Cam on QK da tin tuong va dong hanh cung BVNT trong suot thoi gian qua.</v>
      </c>
    </row>
    <row r="824" spans="1:28" ht="12.75" customHeight="1">
      <c r="A824" s="41">
        <v>816</v>
      </c>
      <c r="B824" s="42" t="s">
        <v>82</v>
      </c>
      <c r="C824" s="42" t="s">
        <v>98</v>
      </c>
      <c r="D824" s="8"/>
      <c r="E824" s="42" t="s">
        <v>4304</v>
      </c>
      <c r="F824" s="42" t="s">
        <v>4305</v>
      </c>
      <c r="G824" s="42" t="s">
        <v>82</v>
      </c>
      <c r="H824" s="42" t="s">
        <v>98</v>
      </c>
      <c r="I824" s="8"/>
      <c r="J824" s="42" t="s">
        <v>4304</v>
      </c>
      <c r="K824" s="42" t="s">
        <v>4305</v>
      </c>
      <c r="L824" s="42" t="s">
        <v>102</v>
      </c>
      <c r="M824" s="42" t="s">
        <v>4404</v>
      </c>
      <c r="N824" s="42" t="s">
        <v>4405</v>
      </c>
      <c r="O824" s="42" t="s">
        <v>4406</v>
      </c>
      <c r="P824" s="42" t="s">
        <v>4407</v>
      </c>
      <c r="Q824" s="43">
        <v>509360</v>
      </c>
      <c r="R824" s="42" t="s">
        <v>359</v>
      </c>
      <c r="S824" s="42" t="s">
        <v>1396</v>
      </c>
      <c r="T824" s="42" t="s">
        <v>502</v>
      </c>
      <c r="U824" s="42" t="s">
        <v>109</v>
      </c>
      <c r="V824" s="46" t="str">
        <f t="shared" si="131"/>
        <v>17</v>
      </c>
      <c r="W824" s="46" t="str">
        <f t="shared" si="1"/>
        <v>5</v>
      </c>
      <c r="X824" s="46" t="str">
        <f t="shared" si="2"/>
        <v>568356967175</v>
      </c>
      <c r="Y824" s="48">
        <f t="shared" si="3"/>
        <v>509360</v>
      </c>
      <c r="Z824" s="46" t="str">
        <f t="shared" si="132"/>
        <v>AC/018P-0350918</v>
      </c>
      <c r="AA824" s="50" t="str">
        <f>VLOOKUP(X824,TDTP!$AH$5:$AN$1422,7,0)</f>
        <v>01256 531 991</v>
      </c>
      <c r="AB824" s="40" t="str">
        <f t="shared" si="133"/>
        <v>BVNT da nhan duoc 509360d tien phi bao hiem cua QK. Cam on QK da tin tuong va dong hanh cung BVNT trong suot thoi gian qua.</v>
      </c>
    </row>
    <row r="825" spans="1:28" ht="12.75" customHeight="1">
      <c r="A825" s="41">
        <v>817</v>
      </c>
      <c r="B825" s="42" t="s">
        <v>82</v>
      </c>
      <c r="C825" s="42" t="s">
        <v>98</v>
      </c>
      <c r="D825" s="8"/>
      <c r="E825" s="42" t="s">
        <v>4304</v>
      </c>
      <c r="F825" s="42" t="s">
        <v>4305</v>
      </c>
      <c r="G825" s="42" t="s">
        <v>82</v>
      </c>
      <c r="H825" s="42" t="s">
        <v>98</v>
      </c>
      <c r="I825" s="8"/>
      <c r="J825" s="42" t="s">
        <v>4304</v>
      </c>
      <c r="K825" s="42" t="s">
        <v>4305</v>
      </c>
      <c r="L825" s="42" t="s">
        <v>102</v>
      </c>
      <c r="M825" s="42" t="s">
        <v>4409</v>
      </c>
      <c r="N825" s="42" t="s">
        <v>4410</v>
      </c>
      <c r="O825" s="42" t="s">
        <v>4411</v>
      </c>
      <c r="P825" s="42" t="s">
        <v>4304</v>
      </c>
      <c r="Q825" s="43">
        <v>1502970</v>
      </c>
      <c r="R825" s="42" t="s">
        <v>245</v>
      </c>
      <c r="S825" s="42" t="s">
        <v>1472</v>
      </c>
      <c r="T825" s="42" t="s">
        <v>502</v>
      </c>
      <c r="U825" s="42" t="s">
        <v>109</v>
      </c>
      <c r="V825" s="46" t="str">
        <f t="shared" si="131"/>
        <v>20</v>
      </c>
      <c r="W825" s="46" t="str">
        <f t="shared" si="1"/>
        <v>5</v>
      </c>
      <c r="X825" s="46" t="str">
        <f t="shared" si="2"/>
        <v>568280331205</v>
      </c>
      <c r="Y825" s="48">
        <f t="shared" si="3"/>
        <v>1502970</v>
      </c>
      <c r="Z825" s="46"/>
      <c r="AA825" s="46"/>
      <c r="AB825" s="40"/>
    </row>
    <row r="826" spans="1:28" ht="12.75" customHeight="1">
      <c r="A826" s="41">
        <v>818</v>
      </c>
      <c r="B826" s="42" t="s">
        <v>82</v>
      </c>
      <c r="C826" s="42" t="s">
        <v>98</v>
      </c>
      <c r="D826" s="8"/>
      <c r="E826" s="42" t="s">
        <v>4304</v>
      </c>
      <c r="F826" s="42" t="s">
        <v>4305</v>
      </c>
      <c r="G826" s="42" t="s">
        <v>82</v>
      </c>
      <c r="H826" s="42" t="s">
        <v>98</v>
      </c>
      <c r="I826" s="8"/>
      <c r="J826" s="42" t="s">
        <v>4304</v>
      </c>
      <c r="K826" s="42" t="s">
        <v>4305</v>
      </c>
      <c r="L826" s="42" t="s">
        <v>102</v>
      </c>
      <c r="M826" s="42" t="s">
        <v>4412</v>
      </c>
      <c r="N826" s="42" t="s">
        <v>4413</v>
      </c>
      <c r="O826" s="42" t="s">
        <v>4414</v>
      </c>
      <c r="P826" s="42" t="s">
        <v>4415</v>
      </c>
      <c r="Q826" s="43">
        <v>1526276</v>
      </c>
      <c r="R826" s="42" t="s">
        <v>245</v>
      </c>
      <c r="S826" s="42" t="s">
        <v>1472</v>
      </c>
      <c r="T826" s="42" t="s">
        <v>471</v>
      </c>
      <c r="U826" s="42" t="s">
        <v>109</v>
      </c>
      <c r="V826" s="46" t="str">
        <f t="shared" si="131"/>
        <v>20</v>
      </c>
      <c r="W826" s="46" t="str">
        <f t="shared" si="1"/>
        <v>5</v>
      </c>
      <c r="X826" s="46" t="str">
        <f t="shared" si="2"/>
        <v>568281021205</v>
      </c>
      <c r="Y826" s="48">
        <f t="shared" si="3"/>
        <v>1526276</v>
      </c>
      <c r="Z826" s="46"/>
      <c r="AA826" s="46"/>
      <c r="AB826" s="40"/>
    </row>
    <row r="827" spans="1:28" ht="12.75" customHeight="1">
      <c r="A827" s="41">
        <v>819</v>
      </c>
      <c r="B827" s="42" t="s">
        <v>82</v>
      </c>
      <c r="C827" s="42" t="s">
        <v>98</v>
      </c>
      <c r="D827" s="8"/>
      <c r="E827" s="42" t="s">
        <v>4304</v>
      </c>
      <c r="F827" s="42" t="s">
        <v>4305</v>
      </c>
      <c r="G827" s="42" t="s">
        <v>82</v>
      </c>
      <c r="H827" s="42" t="s">
        <v>98</v>
      </c>
      <c r="I827" s="8"/>
      <c r="J827" s="42" t="s">
        <v>4304</v>
      </c>
      <c r="K827" s="42" t="s">
        <v>4305</v>
      </c>
      <c r="L827" s="42" t="s">
        <v>102</v>
      </c>
      <c r="M827" s="42" t="s">
        <v>4416</v>
      </c>
      <c r="N827" s="42" t="s">
        <v>4417</v>
      </c>
      <c r="O827" s="42" t="s">
        <v>4418</v>
      </c>
      <c r="P827" s="42" t="s">
        <v>4419</v>
      </c>
      <c r="Q827" s="43">
        <v>1781084</v>
      </c>
      <c r="R827" s="42" t="s">
        <v>245</v>
      </c>
      <c r="S827" s="42" t="s">
        <v>1472</v>
      </c>
      <c r="T827" s="42" t="s">
        <v>433</v>
      </c>
      <c r="U827" s="42" t="s">
        <v>109</v>
      </c>
      <c r="V827" s="46" t="str">
        <f t="shared" si="131"/>
        <v>20</v>
      </c>
      <c r="W827" s="46" t="str">
        <f t="shared" si="1"/>
        <v>5</v>
      </c>
      <c r="X827" s="46" t="str">
        <f t="shared" si="2"/>
        <v>568359742205</v>
      </c>
      <c r="Y827" s="48">
        <f t="shared" si="3"/>
        <v>1781084</v>
      </c>
      <c r="Z827" s="46"/>
      <c r="AA827" s="46"/>
      <c r="AB827" s="40"/>
    </row>
    <row r="828" spans="1:28" ht="12.75" customHeight="1">
      <c r="A828" s="41">
        <v>820</v>
      </c>
      <c r="B828" s="42" t="s">
        <v>82</v>
      </c>
      <c r="C828" s="42" t="s">
        <v>98</v>
      </c>
      <c r="D828" s="8"/>
      <c r="E828" s="42" t="s">
        <v>4304</v>
      </c>
      <c r="F828" s="42" t="s">
        <v>4305</v>
      </c>
      <c r="G828" s="42" t="s">
        <v>82</v>
      </c>
      <c r="H828" s="42" t="s">
        <v>98</v>
      </c>
      <c r="I828" s="8"/>
      <c r="J828" s="42" t="s">
        <v>4304</v>
      </c>
      <c r="K828" s="42" t="s">
        <v>4305</v>
      </c>
      <c r="L828" s="42" t="s">
        <v>102</v>
      </c>
      <c r="M828" s="42" t="s">
        <v>4420</v>
      </c>
      <c r="N828" s="42" t="s">
        <v>4421</v>
      </c>
      <c r="O828" s="42" t="s">
        <v>4422</v>
      </c>
      <c r="P828" s="42" t="s">
        <v>907</v>
      </c>
      <c r="Q828" s="43">
        <v>1019767</v>
      </c>
      <c r="R828" s="42" t="s">
        <v>245</v>
      </c>
      <c r="S828" s="42" t="s">
        <v>134</v>
      </c>
      <c r="T828" s="42" t="s">
        <v>471</v>
      </c>
      <c r="U828" s="42" t="s">
        <v>109</v>
      </c>
      <c r="V828" s="46" t="str">
        <f t="shared" si="131"/>
        <v>20</v>
      </c>
      <c r="W828" s="46" t="str">
        <f t="shared" si="1"/>
        <v>5</v>
      </c>
      <c r="X828" s="46" t="str">
        <f t="shared" si="2"/>
        <v>569263660205</v>
      </c>
      <c r="Y828" s="48">
        <f t="shared" si="3"/>
        <v>1019767</v>
      </c>
      <c r="Z828" s="46"/>
      <c r="AA828" s="46"/>
      <c r="AB828" s="40"/>
    </row>
    <row r="829" spans="1:28" ht="12.75" customHeight="1">
      <c r="A829" s="41">
        <v>821</v>
      </c>
      <c r="B829" s="42" t="s">
        <v>82</v>
      </c>
      <c r="C829" s="42" t="s">
        <v>98</v>
      </c>
      <c r="D829" s="8"/>
      <c r="E829" s="42" t="s">
        <v>4304</v>
      </c>
      <c r="F829" s="42" t="s">
        <v>4305</v>
      </c>
      <c r="G829" s="42" t="s">
        <v>82</v>
      </c>
      <c r="H829" s="42" t="s">
        <v>98</v>
      </c>
      <c r="I829" s="8"/>
      <c r="J829" s="42" t="s">
        <v>4304</v>
      </c>
      <c r="K829" s="42" t="s">
        <v>4305</v>
      </c>
      <c r="L829" s="42" t="s">
        <v>102</v>
      </c>
      <c r="M829" s="42" t="s">
        <v>4425</v>
      </c>
      <c r="N829" s="42" t="s">
        <v>4426</v>
      </c>
      <c r="O829" s="42" t="s">
        <v>4427</v>
      </c>
      <c r="P829" s="42" t="s">
        <v>4428</v>
      </c>
      <c r="Q829" s="43">
        <v>517545</v>
      </c>
      <c r="R829" s="42" t="s">
        <v>135</v>
      </c>
      <c r="S829" s="42" t="s">
        <v>144</v>
      </c>
      <c r="T829" s="42" t="s">
        <v>433</v>
      </c>
      <c r="U829" s="42" t="s">
        <v>109</v>
      </c>
      <c r="V829" s="46" t="str">
        <f t="shared" si="131"/>
        <v>22</v>
      </c>
      <c r="W829" s="46" t="str">
        <f t="shared" si="1"/>
        <v>5</v>
      </c>
      <c r="X829" s="46" t="str">
        <f t="shared" si="2"/>
        <v>568267557225</v>
      </c>
      <c r="Y829" s="48">
        <f t="shared" si="3"/>
        <v>517545</v>
      </c>
      <c r="Z829" s="46"/>
      <c r="AA829" s="46"/>
      <c r="AB829" s="40"/>
    </row>
    <row r="830" spans="1:28" ht="12.75" customHeight="1">
      <c r="A830" s="41">
        <v>822</v>
      </c>
      <c r="B830" s="42" t="s">
        <v>82</v>
      </c>
      <c r="C830" s="42" t="s">
        <v>98</v>
      </c>
      <c r="D830" s="8"/>
      <c r="E830" s="42" t="s">
        <v>4304</v>
      </c>
      <c r="F830" s="42" t="s">
        <v>4305</v>
      </c>
      <c r="G830" s="42" t="s">
        <v>82</v>
      </c>
      <c r="H830" s="42" t="s">
        <v>98</v>
      </c>
      <c r="I830" s="8"/>
      <c r="J830" s="42" t="s">
        <v>4304</v>
      </c>
      <c r="K830" s="42" t="s">
        <v>4305</v>
      </c>
      <c r="L830" s="42" t="s">
        <v>102</v>
      </c>
      <c r="M830" s="42" t="s">
        <v>4429</v>
      </c>
      <c r="N830" s="42" t="s">
        <v>4430</v>
      </c>
      <c r="O830" s="42" t="s">
        <v>4431</v>
      </c>
      <c r="P830" s="42" t="s">
        <v>4432</v>
      </c>
      <c r="Q830" s="43">
        <v>515643</v>
      </c>
      <c r="R830" s="42" t="s">
        <v>135</v>
      </c>
      <c r="S830" s="42" t="s">
        <v>144</v>
      </c>
      <c r="T830" s="42" t="s">
        <v>245</v>
      </c>
      <c r="U830" s="42" t="s">
        <v>109</v>
      </c>
      <c r="V830" s="46" t="str">
        <f t="shared" si="131"/>
        <v>22</v>
      </c>
      <c r="W830" s="46" t="str">
        <f t="shared" si="1"/>
        <v>5</v>
      </c>
      <c r="X830" s="46" t="str">
        <f t="shared" si="2"/>
        <v>568267564225</v>
      </c>
      <c r="Y830" s="48">
        <f t="shared" si="3"/>
        <v>515643</v>
      </c>
      <c r="Z830" s="46"/>
      <c r="AA830" s="46"/>
      <c r="AB830" s="40"/>
    </row>
    <row r="831" spans="1:28" ht="12.75" customHeight="1">
      <c r="A831" s="41">
        <v>823</v>
      </c>
      <c r="B831" s="42" t="s">
        <v>82</v>
      </c>
      <c r="C831" s="42" t="s">
        <v>98</v>
      </c>
      <c r="D831" s="8"/>
      <c r="E831" s="42" t="s">
        <v>4304</v>
      </c>
      <c r="F831" s="42" t="s">
        <v>4305</v>
      </c>
      <c r="G831" s="42" t="s">
        <v>82</v>
      </c>
      <c r="H831" s="42" t="s">
        <v>98</v>
      </c>
      <c r="I831" s="8"/>
      <c r="J831" s="42" t="s">
        <v>4304</v>
      </c>
      <c r="K831" s="42" t="s">
        <v>4305</v>
      </c>
      <c r="L831" s="42" t="s">
        <v>102</v>
      </c>
      <c r="M831" s="42" t="s">
        <v>4433</v>
      </c>
      <c r="N831" s="42" t="s">
        <v>4434</v>
      </c>
      <c r="O831" s="42" t="s">
        <v>4435</v>
      </c>
      <c r="P831" s="42" t="s">
        <v>4436</v>
      </c>
      <c r="Q831" s="43">
        <v>500000</v>
      </c>
      <c r="R831" s="42" t="s">
        <v>263</v>
      </c>
      <c r="S831" s="42" t="s">
        <v>1676</v>
      </c>
      <c r="T831" s="42" t="s">
        <v>502</v>
      </c>
      <c r="U831" s="42" t="s">
        <v>109</v>
      </c>
      <c r="V831" s="46" t="str">
        <f t="shared" si="131"/>
        <v>24</v>
      </c>
      <c r="W831" s="46" t="str">
        <f t="shared" si="1"/>
        <v>5</v>
      </c>
      <c r="X831" s="46" t="str">
        <f t="shared" si="2"/>
        <v>568370352245</v>
      </c>
      <c r="Y831" s="48">
        <f t="shared" si="3"/>
        <v>500000</v>
      </c>
      <c r="Z831" s="46"/>
      <c r="AA831" s="46"/>
      <c r="AB831" s="40"/>
    </row>
    <row r="832" spans="1:28" ht="12.75" customHeight="1">
      <c r="A832" s="41">
        <v>824</v>
      </c>
      <c r="B832" s="42" t="s">
        <v>82</v>
      </c>
      <c r="C832" s="42" t="s">
        <v>98</v>
      </c>
      <c r="D832" s="8"/>
      <c r="E832" s="42" t="s">
        <v>4304</v>
      </c>
      <c r="F832" s="42" t="s">
        <v>4305</v>
      </c>
      <c r="G832" s="42" t="s">
        <v>82</v>
      </c>
      <c r="H832" s="42" t="s">
        <v>98</v>
      </c>
      <c r="I832" s="8"/>
      <c r="J832" s="42" t="s">
        <v>4304</v>
      </c>
      <c r="K832" s="42" t="s">
        <v>4305</v>
      </c>
      <c r="L832" s="42" t="s">
        <v>102</v>
      </c>
      <c r="M832" s="42" t="s">
        <v>4437</v>
      </c>
      <c r="N832" s="42" t="s">
        <v>4438</v>
      </c>
      <c r="O832" s="42" t="s">
        <v>4439</v>
      </c>
      <c r="P832" s="42" t="s">
        <v>4440</v>
      </c>
      <c r="Q832" s="43">
        <v>513105</v>
      </c>
      <c r="R832" s="42" t="s">
        <v>471</v>
      </c>
      <c r="S832" s="42" t="s">
        <v>1078</v>
      </c>
      <c r="T832" s="42" t="s">
        <v>433</v>
      </c>
      <c r="U832" s="42" t="s">
        <v>109</v>
      </c>
      <c r="V832" s="46" t="str">
        <f t="shared" si="131"/>
        <v>25</v>
      </c>
      <c r="W832" s="46" t="str">
        <f t="shared" si="1"/>
        <v>5</v>
      </c>
      <c r="X832" s="46" t="str">
        <f t="shared" si="2"/>
        <v>568267985255</v>
      </c>
      <c r="Y832" s="48">
        <f t="shared" si="3"/>
        <v>513105</v>
      </c>
      <c r="Z832" s="46"/>
      <c r="AA832" s="46"/>
      <c r="AB832" s="40"/>
    </row>
    <row r="833" spans="1:28" ht="12.75" customHeight="1">
      <c r="A833" s="41">
        <v>825</v>
      </c>
      <c r="B833" s="42" t="s">
        <v>82</v>
      </c>
      <c r="C833" s="42" t="s">
        <v>98</v>
      </c>
      <c r="D833" s="8"/>
      <c r="E833" s="42" t="s">
        <v>4304</v>
      </c>
      <c r="F833" s="42" t="s">
        <v>4305</v>
      </c>
      <c r="G833" s="42" t="s">
        <v>82</v>
      </c>
      <c r="H833" s="42" t="s">
        <v>98</v>
      </c>
      <c r="I833" s="8"/>
      <c r="J833" s="42" t="s">
        <v>4304</v>
      </c>
      <c r="K833" s="42" t="s">
        <v>4305</v>
      </c>
      <c r="L833" s="42" t="s">
        <v>102</v>
      </c>
      <c r="M833" s="42" t="s">
        <v>4441</v>
      </c>
      <c r="N833" s="42" t="s">
        <v>4442</v>
      </c>
      <c r="O833" s="42" t="s">
        <v>4443</v>
      </c>
      <c r="P833" s="42" t="s">
        <v>4444</v>
      </c>
      <c r="Q833" s="43">
        <v>500000</v>
      </c>
      <c r="R833" s="42" t="s">
        <v>1100</v>
      </c>
      <c r="S833" s="42" t="s">
        <v>1740</v>
      </c>
      <c r="T833" s="42" t="s">
        <v>471</v>
      </c>
      <c r="U833" s="42" t="s">
        <v>109</v>
      </c>
      <c r="V833" s="46" t="str">
        <f t="shared" si="131"/>
        <v>26</v>
      </c>
      <c r="W833" s="46" t="str">
        <f t="shared" si="1"/>
        <v>5</v>
      </c>
      <c r="X833" s="46" t="str">
        <f t="shared" si="2"/>
        <v>568536781265</v>
      </c>
      <c r="Y833" s="48">
        <f t="shared" si="3"/>
        <v>500000</v>
      </c>
      <c r="Z833" s="46" t="str">
        <f t="shared" ref="Z833:Z834" si="134">N833</f>
        <v>AC/018P-0350927</v>
      </c>
      <c r="AA833" s="50" t="str">
        <f>VLOOKUP(X833,TDTP!$AH$5:$AN$1422,7,0)</f>
        <v>0942982276</v>
      </c>
      <c r="AB833" s="40" t="str">
        <f t="shared" ref="AB833:AB834" si="135">CONCATENATE("BVNT da nhan duoc ",Y833,"d tien phi bao hiem cua QK. Cam on QK da tin tuong va dong hanh cung BVNT trong suot thoi gian qua.")</f>
        <v>BVNT da nhan duoc 500000d tien phi bao hiem cua QK. Cam on QK da tin tuong va dong hanh cung BVNT trong suot thoi gian qua.</v>
      </c>
    </row>
    <row r="834" spans="1:28" ht="12.75" customHeight="1">
      <c r="A834" s="41">
        <v>826</v>
      </c>
      <c r="B834" s="42" t="s">
        <v>82</v>
      </c>
      <c r="C834" s="42" t="s">
        <v>98</v>
      </c>
      <c r="D834" s="8"/>
      <c r="E834" s="42" t="s">
        <v>4304</v>
      </c>
      <c r="F834" s="42" t="s">
        <v>4305</v>
      </c>
      <c r="G834" s="42" t="s">
        <v>82</v>
      </c>
      <c r="H834" s="42" t="s">
        <v>98</v>
      </c>
      <c r="I834" s="8"/>
      <c r="J834" s="42" t="s">
        <v>4304</v>
      </c>
      <c r="K834" s="42" t="s">
        <v>4305</v>
      </c>
      <c r="L834" s="42" t="s">
        <v>102</v>
      </c>
      <c r="M834" s="42" t="s">
        <v>4445</v>
      </c>
      <c r="N834" s="42" t="s">
        <v>4446</v>
      </c>
      <c r="O834" s="42" t="s">
        <v>4447</v>
      </c>
      <c r="P834" s="42" t="s">
        <v>4448</v>
      </c>
      <c r="Q834" s="43">
        <v>3141183</v>
      </c>
      <c r="R834" s="42" t="s">
        <v>284</v>
      </c>
      <c r="S834" s="42" t="s">
        <v>1788</v>
      </c>
      <c r="T834" s="42" t="s">
        <v>433</v>
      </c>
      <c r="U834" s="42" t="s">
        <v>109</v>
      </c>
      <c r="V834" s="46" t="str">
        <f t="shared" si="131"/>
        <v>27</v>
      </c>
      <c r="W834" s="46" t="str">
        <f t="shared" si="1"/>
        <v>5</v>
      </c>
      <c r="X834" s="46" t="str">
        <f t="shared" si="2"/>
        <v>568242251275</v>
      </c>
      <c r="Y834" s="48">
        <f t="shared" si="3"/>
        <v>3141183</v>
      </c>
      <c r="Z834" s="46" t="str">
        <f t="shared" si="134"/>
        <v>AC/018P-0350928</v>
      </c>
      <c r="AA834" s="50" t="str">
        <f>VLOOKUP(X834,TDTP!$AH$5:$AN$1422,7,0)</f>
        <v>0943391932</v>
      </c>
      <c r="AB834" s="40" t="str">
        <f t="shared" si="135"/>
        <v>BVNT da nhan duoc 3141183d tien phi bao hiem cua QK. Cam on QK da tin tuong va dong hanh cung BVNT trong suot thoi gian qua.</v>
      </c>
    </row>
    <row r="835" spans="1:28" ht="12.75" customHeight="1">
      <c r="A835" s="41">
        <v>827</v>
      </c>
      <c r="B835" s="42" t="s">
        <v>82</v>
      </c>
      <c r="C835" s="42" t="s">
        <v>98</v>
      </c>
      <c r="D835" s="8"/>
      <c r="E835" s="42" t="s">
        <v>4304</v>
      </c>
      <c r="F835" s="42" t="s">
        <v>4305</v>
      </c>
      <c r="G835" s="42" t="s">
        <v>82</v>
      </c>
      <c r="H835" s="42" t="s">
        <v>98</v>
      </c>
      <c r="I835" s="8"/>
      <c r="J835" s="42" t="s">
        <v>4304</v>
      </c>
      <c r="K835" s="42" t="s">
        <v>4305</v>
      </c>
      <c r="L835" s="42" t="s">
        <v>102</v>
      </c>
      <c r="M835" s="42" t="s">
        <v>4450</v>
      </c>
      <c r="N835" s="42" t="s">
        <v>4451</v>
      </c>
      <c r="O835" s="42" t="s">
        <v>4452</v>
      </c>
      <c r="P835" s="42" t="s">
        <v>4407</v>
      </c>
      <c r="Q835" s="43">
        <v>500000</v>
      </c>
      <c r="R835" s="42" t="s">
        <v>433</v>
      </c>
      <c r="S835" s="42" t="s">
        <v>268</v>
      </c>
      <c r="T835" s="42" t="s">
        <v>502</v>
      </c>
      <c r="U835" s="42" t="s">
        <v>109</v>
      </c>
      <c r="V835" s="46" t="str">
        <f t="shared" si="131"/>
        <v>28</v>
      </c>
      <c r="W835" s="46" t="str">
        <f t="shared" si="1"/>
        <v>5</v>
      </c>
      <c r="X835" s="46" t="str">
        <f t="shared" si="2"/>
        <v>568435992285</v>
      </c>
      <c r="Y835" s="48">
        <f t="shared" si="3"/>
        <v>500000</v>
      </c>
      <c r="Z835" s="46"/>
      <c r="AA835" s="46"/>
      <c r="AB835" s="40"/>
    </row>
    <row r="836" spans="1:28" ht="12.75" customHeight="1">
      <c r="A836" s="41">
        <v>828</v>
      </c>
      <c r="B836" s="42" t="s">
        <v>82</v>
      </c>
      <c r="C836" s="42" t="s">
        <v>98</v>
      </c>
      <c r="D836" s="8"/>
      <c r="E836" s="42" t="s">
        <v>4304</v>
      </c>
      <c r="F836" s="42" t="s">
        <v>4305</v>
      </c>
      <c r="G836" s="42" t="s">
        <v>82</v>
      </c>
      <c r="H836" s="42" t="s">
        <v>98</v>
      </c>
      <c r="I836" s="8"/>
      <c r="J836" s="42" t="s">
        <v>4304</v>
      </c>
      <c r="K836" s="42" t="s">
        <v>4305</v>
      </c>
      <c r="L836" s="42" t="s">
        <v>102</v>
      </c>
      <c r="M836" s="42" t="s">
        <v>4453</v>
      </c>
      <c r="N836" s="42" t="s">
        <v>4454</v>
      </c>
      <c r="O836" s="42" t="s">
        <v>4455</v>
      </c>
      <c r="P836" s="42" t="s">
        <v>4456</v>
      </c>
      <c r="Q836" s="43">
        <v>280500</v>
      </c>
      <c r="R836" s="42" t="s">
        <v>290</v>
      </c>
      <c r="S836" s="42" t="s">
        <v>1908</v>
      </c>
      <c r="T836" s="42" t="s">
        <v>284</v>
      </c>
      <c r="U836" s="42" t="s">
        <v>109</v>
      </c>
      <c r="V836" s="46" t="str">
        <f t="shared" si="131"/>
        <v>30</v>
      </c>
      <c r="W836" s="46" t="str">
        <f t="shared" si="1"/>
        <v>5</v>
      </c>
      <c r="X836" s="46" t="str">
        <f t="shared" si="2"/>
        <v>05701800011382305</v>
      </c>
      <c r="Y836" s="48">
        <f t="shared" si="3"/>
        <v>280500</v>
      </c>
      <c r="Z836" s="46"/>
      <c r="AA836" s="46"/>
      <c r="AB836" s="40"/>
    </row>
    <row r="837" spans="1:28" ht="12.75" customHeight="1">
      <c r="A837" s="41">
        <v>829</v>
      </c>
      <c r="B837" s="42" t="s">
        <v>82</v>
      </c>
      <c r="C837" s="42" t="s">
        <v>98</v>
      </c>
      <c r="D837" s="8"/>
      <c r="E837" s="42" t="s">
        <v>686</v>
      </c>
      <c r="F837" s="42" t="s">
        <v>687</v>
      </c>
      <c r="G837" s="42" t="s">
        <v>82</v>
      </c>
      <c r="H837" s="42" t="s">
        <v>98</v>
      </c>
      <c r="I837" s="8"/>
      <c r="J837" s="42" t="s">
        <v>686</v>
      </c>
      <c r="K837" s="42" t="s">
        <v>687</v>
      </c>
      <c r="L837" s="42" t="s">
        <v>102</v>
      </c>
      <c r="M837" s="42" t="s">
        <v>4457</v>
      </c>
      <c r="N837" s="42" t="s">
        <v>4458</v>
      </c>
      <c r="O837" s="42" t="s">
        <v>4459</v>
      </c>
      <c r="P837" s="42" t="s">
        <v>4460</v>
      </c>
      <c r="Q837" s="43">
        <v>552800</v>
      </c>
      <c r="R837" s="42" t="s">
        <v>381</v>
      </c>
      <c r="S837" s="42" t="s">
        <v>1025</v>
      </c>
      <c r="T837" s="42" t="s">
        <v>471</v>
      </c>
      <c r="U837" s="42" t="s">
        <v>109</v>
      </c>
      <c r="V837" s="46" t="str">
        <f t="shared" ref="V837:V838" si="136">RIGHT(LEFT(R837,2),1)</f>
        <v>5</v>
      </c>
      <c r="W837" s="46" t="str">
        <f t="shared" si="1"/>
        <v>5</v>
      </c>
      <c r="X837" s="46" t="str">
        <f t="shared" si="2"/>
        <v>56814606455</v>
      </c>
      <c r="Y837" s="48">
        <f t="shared" si="3"/>
        <v>552800</v>
      </c>
      <c r="Z837" s="46"/>
      <c r="AA837" s="46"/>
      <c r="AB837" s="40"/>
    </row>
    <row r="838" spans="1:28" ht="12.75" customHeight="1">
      <c r="A838" s="41">
        <v>830</v>
      </c>
      <c r="B838" s="42" t="s">
        <v>82</v>
      </c>
      <c r="C838" s="42" t="s">
        <v>98</v>
      </c>
      <c r="D838" s="8"/>
      <c r="E838" s="42" t="s">
        <v>686</v>
      </c>
      <c r="F838" s="42" t="s">
        <v>687</v>
      </c>
      <c r="G838" s="42" t="s">
        <v>82</v>
      </c>
      <c r="H838" s="42" t="s">
        <v>98</v>
      </c>
      <c r="I838" s="8"/>
      <c r="J838" s="42" t="s">
        <v>686</v>
      </c>
      <c r="K838" s="42" t="s">
        <v>687</v>
      </c>
      <c r="L838" s="42" t="s">
        <v>102</v>
      </c>
      <c r="M838" s="42" t="s">
        <v>4462</v>
      </c>
      <c r="N838" s="42" t="s">
        <v>4463</v>
      </c>
      <c r="O838" s="42" t="s">
        <v>4464</v>
      </c>
      <c r="P838" s="42" t="s">
        <v>4465</v>
      </c>
      <c r="Q838" s="43">
        <v>3227727</v>
      </c>
      <c r="R838" s="42" t="s">
        <v>381</v>
      </c>
      <c r="S838" s="42" t="s">
        <v>842</v>
      </c>
      <c r="T838" s="42" t="s">
        <v>471</v>
      </c>
      <c r="U838" s="42" t="s">
        <v>109</v>
      </c>
      <c r="V838" s="46" t="str">
        <f t="shared" si="136"/>
        <v>5</v>
      </c>
      <c r="W838" s="46" t="str">
        <f t="shared" si="1"/>
        <v>5</v>
      </c>
      <c r="X838" s="46" t="str">
        <f t="shared" si="2"/>
        <v>56839037055</v>
      </c>
      <c r="Y838" s="48">
        <f t="shared" si="3"/>
        <v>3227727</v>
      </c>
      <c r="Z838" s="46"/>
      <c r="AA838" s="46"/>
      <c r="AB838" s="40"/>
    </row>
    <row r="839" spans="1:28" ht="12.75" customHeight="1">
      <c r="A839" s="41">
        <v>831</v>
      </c>
      <c r="B839" s="42" t="s">
        <v>82</v>
      </c>
      <c r="C839" s="42" t="s">
        <v>98</v>
      </c>
      <c r="D839" s="8"/>
      <c r="E839" s="42" t="s">
        <v>686</v>
      </c>
      <c r="F839" s="42" t="s">
        <v>687</v>
      </c>
      <c r="G839" s="42" t="s">
        <v>82</v>
      </c>
      <c r="H839" s="42" t="s">
        <v>98</v>
      </c>
      <c r="I839" s="8"/>
      <c r="J839" s="42" t="s">
        <v>686</v>
      </c>
      <c r="K839" s="42" t="s">
        <v>687</v>
      </c>
      <c r="L839" s="42" t="s">
        <v>102</v>
      </c>
      <c r="M839" s="42" t="s">
        <v>4466</v>
      </c>
      <c r="N839" s="42" t="s">
        <v>4467</v>
      </c>
      <c r="O839" s="42" t="s">
        <v>4468</v>
      </c>
      <c r="P839" s="42" t="s">
        <v>686</v>
      </c>
      <c r="Q839" s="43">
        <v>693700</v>
      </c>
      <c r="R839" s="42" t="s">
        <v>163</v>
      </c>
      <c r="S839" s="42" t="s">
        <v>2099</v>
      </c>
      <c r="T839" s="42" t="s">
        <v>263</v>
      </c>
      <c r="U839" s="42" t="s">
        <v>109</v>
      </c>
      <c r="V839" s="46" t="str">
        <f t="shared" ref="V839:V842" si="137">RIGHT(LEFT(R839,2),2)</f>
        <v>14</v>
      </c>
      <c r="W839" s="46" t="str">
        <f t="shared" si="1"/>
        <v>5</v>
      </c>
      <c r="X839" s="46" t="str">
        <f t="shared" si="2"/>
        <v>05701800020407145</v>
      </c>
      <c r="Y839" s="48">
        <f t="shared" si="3"/>
        <v>693700</v>
      </c>
      <c r="Z839" s="46"/>
      <c r="AA839" s="46"/>
      <c r="AB839" s="40"/>
    </row>
    <row r="840" spans="1:28" ht="12.75" customHeight="1">
      <c r="A840" s="41">
        <v>832</v>
      </c>
      <c r="B840" s="42" t="s">
        <v>82</v>
      </c>
      <c r="C840" s="42" t="s">
        <v>98</v>
      </c>
      <c r="D840" s="8"/>
      <c r="E840" s="42" t="s">
        <v>686</v>
      </c>
      <c r="F840" s="42" t="s">
        <v>687</v>
      </c>
      <c r="G840" s="42" t="s">
        <v>82</v>
      </c>
      <c r="H840" s="42" t="s">
        <v>98</v>
      </c>
      <c r="I840" s="8"/>
      <c r="J840" s="42" t="s">
        <v>686</v>
      </c>
      <c r="K840" s="42" t="s">
        <v>687</v>
      </c>
      <c r="L840" s="42" t="s">
        <v>102</v>
      </c>
      <c r="M840" s="42" t="s">
        <v>4469</v>
      </c>
      <c r="N840" s="42" t="s">
        <v>4470</v>
      </c>
      <c r="O840" s="42" t="s">
        <v>4471</v>
      </c>
      <c r="P840" s="42" t="s">
        <v>686</v>
      </c>
      <c r="Q840" s="43">
        <v>554300</v>
      </c>
      <c r="R840" s="42" t="s">
        <v>574</v>
      </c>
      <c r="S840" s="42" t="s">
        <v>1412</v>
      </c>
      <c r="T840" s="42" t="s">
        <v>263</v>
      </c>
      <c r="U840" s="42" t="s">
        <v>109</v>
      </c>
      <c r="V840" s="46" t="str">
        <f t="shared" si="137"/>
        <v>18</v>
      </c>
      <c r="W840" s="46" t="str">
        <f t="shared" si="1"/>
        <v>5</v>
      </c>
      <c r="X840" s="46" t="str">
        <f t="shared" si="2"/>
        <v>05701800020438185</v>
      </c>
      <c r="Y840" s="48">
        <f t="shared" si="3"/>
        <v>554300</v>
      </c>
      <c r="Z840" s="46"/>
      <c r="AA840" s="46"/>
      <c r="AB840" s="40"/>
    </row>
    <row r="841" spans="1:28" ht="12.75" customHeight="1">
      <c r="A841" s="41">
        <v>833</v>
      </c>
      <c r="B841" s="42" t="s">
        <v>82</v>
      </c>
      <c r="C841" s="42" t="s">
        <v>98</v>
      </c>
      <c r="D841" s="8"/>
      <c r="E841" s="42" t="s">
        <v>686</v>
      </c>
      <c r="F841" s="42" t="s">
        <v>687</v>
      </c>
      <c r="G841" s="42" t="s">
        <v>82</v>
      </c>
      <c r="H841" s="42" t="s">
        <v>98</v>
      </c>
      <c r="I841" s="8"/>
      <c r="J841" s="42" t="s">
        <v>686</v>
      </c>
      <c r="K841" s="42" t="s">
        <v>687</v>
      </c>
      <c r="L841" s="42" t="s">
        <v>102</v>
      </c>
      <c r="M841" s="42" t="s">
        <v>4472</v>
      </c>
      <c r="N841" s="42" t="s">
        <v>4473</v>
      </c>
      <c r="O841" s="42" t="s">
        <v>4474</v>
      </c>
      <c r="P841" s="42" t="s">
        <v>4475</v>
      </c>
      <c r="Q841" s="43">
        <v>7999804</v>
      </c>
      <c r="R841" s="42" t="s">
        <v>574</v>
      </c>
      <c r="S841" s="42" t="s">
        <v>749</v>
      </c>
      <c r="T841" s="42" t="s">
        <v>471</v>
      </c>
      <c r="U841" s="42" t="s">
        <v>109</v>
      </c>
      <c r="V841" s="46" t="str">
        <f t="shared" si="137"/>
        <v>18</v>
      </c>
      <c r="W841" s="46" t="str">
        <f t="shared" si="1"/>
        <v>5</v>
      </c>
      <c r="X841" s="46" t="str">
        <f t="shared" si="2"/>
        <v>568584032185</v>
      </c>
      <c r="Y841" s="48">
        <f t="shared" si="3"/>
        <v>7999804</v>
      </c>
      <c r="Z841" s="46"/>
      <c r="AA841" s="46"/>
      <c r="AB841" s="40"/>
    </row>
    <row r="842" spans="1:28" ht="12.75" customHeight="1">
      <c r="A842" s="41">
        <v>834</v>
      </c>
      <c r="B842" s="42" t="s">
        <v>82</v>
      </c>
      <c r="C842" s="42" t="s">
        <v>98</v>
      </c>
      <c r="D842" s="8"/>
      <c r="E842" s="42" t="s">
        <v>686</v>
      </c>
      <c r="F842" s="42" t="s">
        <v>687</v>
      </c>
      <c r="G842" s="42" t="s">
        <v>82</v>
      </c>
      <c r="H842" s="42" t="s">
        <v>98</v>
      </c>
      <c r="I842" s="8"/>
      <c r="J842" s="42" t="s">
        <v>686</v>
      </c>
      <c r="K842" s="42" t="s">
        <v>687</v>
      </c>
      <c r="L842" s="42" t="s">
        <v>102</v>
      </c>
      <c r="M842" s="42" t="s">
        <v>4476</v>
      </c>
      <c r="N842" s="42" t="s">
        <v>4477</v>
      </c>
      <c r="O842" s="42" t="s">
        <v>4478</v>
      </c>
      <c r="P842" s="42" t="s">
        <v>4480</v>
      </c>
      <c r="Q842" s="43">
        <v>9374406</v>
      </c>
      <c r="R842" s="42" t="s">
        <v>366</v>
      </c>
      <c r="S842" s="42" t="s">
        <v>1449</v>
      </c>
      <c r="T842" s="42" t="s">
        <v>471</v>
      </c>
      <c r="U842" s="42" t="s">
        <v>109</v>
      </c>
      <c r="V842" s="46" t="str">
        <f t="shared" si="137"/>
        <v>19</v>
      </c>
      <c r="W842" s="46" t="str">
        <f t="shared" si="1"/>
        <v>5</v>
      </c>
      <c r="X842" s="46" t="str">
        <f t="shared" si="2"/>
        <v>568399197195</v>
      </c>
      <c r="Y842" s="48">
        <f t="shared" si="3"/>
        <v>9374406</v>
      </c>
      <c r="Z842" s="46"/>
      <c r="AA842" s="46"/>
      <c r="AB842" s="40"/>
    </row>
    <row r="843" spans="1:28" ht="12.75" customHeight="1">
      <c r="A843" s="41">
        <v>835</v>
      </c>
      <c r="B843" s="42" t="s">
        <v>82</v>
      </c>
      <c r="C843" s="42" t="s">
        <v>98</v>
      </c>
      <c r="D843" s="8"/>
      <c r="E843" s="42" t="s">
        <v>697</v>
      </c>
      <c r="F843" s="42" t="s">
        <v>698</v>
      </c>
      <c r="G843" s="42" t="s">
        <v>82</v>
      </c>
      <c r="H843" s="42" t="s">
        <v>98</v>
      </c>
      <c r="I843" s="8"/>
      <c r="J843" s="42" t="s">
        <v>697</v>
      </c>
      <c r="K843" s="42" t="s">
        <v>698</v>
      </c>
      <c r="L843" s="42" t="s">
        <v>102</v>
      </c>
      <c r="M843" s="42" t="s">
        <v>4482</v>
      </c>
      <c r="N843" s="42" t="s">
        <v>4483</v>
      </c>
      <c r="O843" s="42" t="s">
        <v>4484</v>
      </c>
      <c r="P843" s="42" t="s">
        <v>4485</v>
      </c>
      <c r="Q843" s="43">
        <v>20025200</v>
      </c>
      <c r="R843" s="42" t="s">
        <v>593</v>
      </c>
      <c r="S843" s="42" t="s">
        <v>2493</v>
      </c>
      <c r="T843" s="42" t="s">
        <v>291</v>
      </c>
      <c r="U843" s="42" t="s">
        <v>109</v>
      </c>
      <c r="V843" s="46" t="str">
        <f t="shared" ref="V843:V845" si="138">RIGHT(LEFT(R843,2),1)</f>
        <v>4</v>
      </c>
      <c r="W843" s="46" t="str">
        <f t="shared" si="1"/>
        <v>5</v>
      </c>
      <c r="X843" s="46" t="str">
        <f t="shared" si="2"/>
        <v>0570870000113045</v>
      </c>
      <c r="Y843" s="48">
        <f t="shared" si="3"/>
        <v>20025200</v>
      </c>
      <c r="Z843" s="46"/>
      <c r="AA843" s="46"/>
      <c r="AB843" s="40"/>
    </row>
    <row r="844" spans="1:28" ht="12.75" customHeight="1">
      <c r="A844" s="41">
        <v>836</v>
      </c>
      <c r="B844" s="42" t="s">
        <v>82</v>
      </c>
      <c r="C844" s="42" t="s">
        <v>98</v>
      </c>
      <c r="D844" s="8"/>
      <c r="E844" s="42" t="s">
        <v>697</v>
      </c>
      <c r="F844" s="42" t="s">
        <v>698</v>
      </c>
      <c r="G844" s="42" t="s">
        <v>82</v>
      </c>
      <c r="H844" s="42" t="s">
        <v>98</v>
      </c>
      <c r="I844" s="8"/>
      <c r="J844" s="42" t="s">
        <v>697</v>
      </c>
      <c r="K844" s="42" t="s">
        <v>698</v>
      </c>
      <c r="L844" s="42" t="s">
        <v>102</v>
      </c>
      <c r="M844" s="42" t="s">
        <v>4486</v>
      </c>
      <c r="N844" s="42" t="s">
        <v>4487</v>
      </c>
      <c r="O844" s="42" t="s">
        <v>4488</v>
      </c>
      <c r="P844" s="42" t="s">
        <v>4489</v>
      </c>
      <c r="Q844" s="43">
        <v>10005516</v>
      </c>
      <c r="R844" s="42" t="s">
        <v>593</v>
      </c>
      <c r="S844" s="42" t="s">
        <v>2493</v>
      </c>
      <c r="T844" s="42" t="s">
        <v>359</v>
      </c>
      <c r="U844" s="42" t="s">
        <v>109</v>
      </c>
      <c r="V844" s="46" t="str">
        <f t="shared" si="138"/>
        <v>4</v>
      </c>
      <c r="W844" s="46" t="str">
        <f t="shared" si="1"/>
        <v>5</v>
      </c>
      <c r="X844" s="46" t="str">
        <f t="shared" si="2"/>
        <v>56857603945</v>
      </c>
      <c r="Y844" s="48">
        <f t="shared" si="3"/>
        <v>10005516</v>
      </c>
      <c r="Z844" s="46"/>
      <c r="AA844" s="46"/>
      <c r="AB844" s="40"/>
    </row>
    <row r="845" spans="1:28" ht="12.75" customHeight="1">
      <c r="A845" s="41">
        <v>837</v>
      </c>
      <c r="B845" s="42" t="s">
        <v>82</v>
      </c>
      <c r="C845" s="42" t="s">
        <v>98</v>
      </c>
      <c r="D845" s="8"/>
      <c r="E845" s="42" t="s">
        <v>697</v>
      </c>
      <c r="F845" s="42" t="s">
        <v>698</v>
      </c>
      <c r="G845" s="42" t="s">
        <v>82</v>
      </c>
      <c r="H845" s="42" t="s">
        <v>98</v>
      </c>
      <c r="I845" s="8"/>
      <c r="J845" s="42" t="s">
        <v>697</v>
      </c>
      <c r="K845" s="42" t="s">
        <v>698</v>
      </c>
      <c r="L845" s="42" t="s">
        <v>102</v>
      </c>
      <c r="M845" s="42" t="s">
        <v>4490</v>
      </c>
      <c r="N845" s="42" t="s">
        <v>4491</v>
      </c>
      <c r="O845" s="42" t="s">
        <v>4492</v>
      </c>
      <c r="P845" s="42" t="s">
        <v>4493</v>
      </c>
      <c r="Q845" s="43">
        <v>1205000</v>
      </c>
      <c r="R845" s="42" t="s">
        <v>109</v>
      </c>
      <c r="S845" s="42" t="s">
        <v>788</v>
      </c>
      <c r="T845" s="42" t="s">
        <v>359</v>
      </c>
      <c r="U845" s="42" t="s">
        <v>109</v>
      </c>
      <c r="V845" s="46" t="str">
        <f t="shared" si="138"/>
        <v>7</v>
      </c>
      <c r="W845" s="46" t="str">
        <f t="shared" si="1"/>
        <v>5</v>
      </c>
      <c r="X845" s="46" t="str">
        <f t="shared" si="2"/>
        <v>56861146675</v>
      </c>
      <c r="Y845" s="48">
        <f t="shared" si="3"/>
        <v>1205000</v>
      </c>
      <c r="Z845" s="46"/>
      <c r="AA845" s="46"/>
      <c r="AB845" s="40"/>
    </row>
    <row r="846" spans="1:28" ht="12.75" customHeight="1">
      <c r="A846" s="41">
        <v>838</v>
      </c>
      <c r="B846" s="42" t="s">
        <v>82</v>
      </c>
      <c r="C846" s="42" t="s">
        <v>98</v>
      </c>
      <c r="D846" s="8"/>
      <c r="E846" s="42" t="s">
        <v>697</v>
      </c>
      <c r="F846" s="42" t="s">
        <v>698</v>
      </c>
      <c r="G846" s="42" t="s">
        <v>82</v>
      </c>
      <c r="H846" s="42" t="s">
        <v>98</v>
      </c>
      <c r="I846" s="8"/>
      <c r="J846" s="42" t="s">
        <v>697</v>
      </c>
      <c r="K846" s="42" t="s">
        <v>698</v>
      </c>
      <c r="L846" s="42" t="s">
        <v>102</v>
      </c>
      <c r="M846" s="42" t="s">
        <v>4495</v>
      </c>
      <c r="N846" s="42" t="s">
        <v>4496</v>
      </c>
      <c r="O846" s="42" t="s">
        <v>4497</v>
      </c>
      <c r="P846" s="42" t="s">
        <v>4498</v>
      </c>
      <c r="Q846" s="43">
        <v>15032116.800000001</v>
      </c>
      <c r="R846" s="42" t="s">
        <v>391</v>
      </c>
      <c r="S846" s="42" t="s">
        <v>1277</v>
      </c>
      <c r="T846" s="42" t="s">
        <v>433</v>
      </c>
      <c r="U846" s="42" t="s">
        <v>109</v>
      </c>
      <c r="V846" s="46" t="str">
        <f t="shared" ref="V846:V865" si="139">RIGHT(LEFT(R846,2),2)</f>
        <v>11</v>
      </c>
      <c r="W846" s="46" t="str">
        <f t="shared" si="1"/>
        <v>5</v>
      </c>
      <c r="X846" s="46" t="str">
        <f t="shared" si="2"/>
        <v>568579166115</v>
      </c>
      <c r="Y846" s="48">
        <f t="shared" si="3"/>
        <v>15032116.800000001</v>
      </c>
      <c r="Z846" s="46"/>
      <c r="AA846" s="46"/>
      <c r="AB846" s="40"/>
    </row>
    <row r="847" spans="1:28" ht="12.75" customHeight="1">
      <c r="A847" s="41">
        <v>839</v>
      </c>
      <c r="B847" s="42" t="s">
        <v>82</v>
      </c>
      <c r="C847" s="42" t="s">
        <v>98</v>
      </c>
      <c r="D847" s="8"/>
      <c r="E847" s="42" t="s">
        <v>697</v>
      </c>
      <c r="F847" s="42" t="s">
        <v>698</v>
      </c>
      <c r="G847" s="42" t="s">
        <v>82</v>
      </c>
      <c r="H847" s="42" t="s">
        <v>98</v>
      </c>
      <c r="I847" s="8"/>
      <c r="J847" s="42" t="s">
        <v>697</v>
      </c>
      <c r="K847" s="42" t="s">
        <v>698</v>
      </c>
      <c r="L847" s="42" t="s">
        <v>102</v>
      </c>
      <c r="M847" s="42" t="s">
        <v>4499</v>
      </c>
      <c r="N847" s="42" t="s">
        <v>4500</v>
      </c>
      <c r="O847" s="42" t="s">
        <v>4501</v>
      </c>
      <c r="P847" s="42" t="s">
        <v>278</v>
      </c>
      <c r="Q847" s="43">
        <v>1019603</v>
      </c>
      <c r="R847" s="42" t="s">
        <v>394</v>
      </c>
      <c r="S847" s="42" t="s">
        <v>2137</v>
      </c>
      <c r="T847" s="42" t="s">
        <v>704</v>
      </c>
      <c r="U847" s="42" t="s">
        <v>109</v>
      </c>
      <c r="V847" s="46" t="str">
        <f t="shared" si="139"/>
        <v>16</v>
      </c>
      <c r="W847" s="46" t="str">
        <f t="shared" si="1"/>
        <v>5</v>
      </c>
      <c r="X847" s="46" t="str">
        <f t="shared" si="2"/>
        <v>568551246165</v>
      </c>
      <c r="Y847" s="48">
        <f t="shared" si="3"/>
        <v>1019603</v>
      </c>
      <c r="Z847" s="46"/>
      <c r="AA847" s="46"/>
      <c r="AB847" s="40"/>
    </row>
    <row r="848" spans="1:28" ht="12.75" customHeight="1">
      <c r="A848" s="41">
        <v>840</v>
      </c>
      <c r="B848" s="42" t="s">
        <v>82</v>
      </c>
      <c r="C848" s="42" t="s">
        <v>98</v>
      </c>
      <c r="D848" s="8"/>
      <c r="E848" s="42" t="s">
        <v>697</v>
      </c>
      <c r="F848" s="42" t="s">
        <v>698</v>
      </c>
      <c r="G848" s="42" t="s">
        <v>82</v>
      </c>
      <c r="H848" s="42" t="s">
        <v>98</v>
      </c>
      <c r="I848" s="8"/>
      <c r="J848" s="42" t="s">
        <v>697</v>
      </c>
      <c r="K848" s="42" t="s">
        <v>698</v>
      </c>
      <c r="L848" s="42" t="s">
        <v>102</v>
      </c>
      <c r="M848" s="42" t="s">
        <v>4502</v>
      </c>
      <c r="N848" s="42" t="s">
        <v>4503</v>
      </c>
      <c r="O848" s="42" t="s">
        <v>4504</v>
      </c>
      <c r="P848" s="42" t="s">
        <v>4505</v>
      </c>
      <c r="Q848" s="43">
        <v>1013000</v>
      </c>
      <c r="R848" s="42" t="s">
        <v>153</v>
      </c>
      <c r="S848" s="42" t="s">
        <v>1095</v>
      </c>
      <c r="T848" s="42" t="s">
        <v>359</v>
      </c>
      <c r="U848" s="42" t="s">
        <v>109</v>
      </c>
      <c r="V848" s="46" t="str">
        <f t="shared" si="139"/>
        <v>23</v>
      </c>
      <c r="W848" s="46" t="str">
        <f t="shared" si="1"/>
        <v>5</v>
      </c>
      <c r="X848" s="46" t="str">
        <f t="shared" si="2"/>
        <v>568852668235</v>
      </c>
      <c r="Y848" s="48">
        <f t="shared" si="3"/>
        <v>1013000</v>
      </c>
      <c r="Z848" s="46"/>
      <c r="AA848" s="46"/>
      <c r="AB848" s="40"/>
    </row>
    <row r="849" spans="1:28" ht="12.75" customHeight="1">
      <c r="A849" s="41">
        <v>841</v>
      </c>
      <c r="B849" s="42" t="s">
        <v>82</v>
      </c>
      <c r="C849" s="42" t="s">
        <v>98</v>
      </c>
      <c r="D849" s="8"/>
      <c r="E849" s="42" t="s">
        <v>697</v>
      </c>
      <c r="F849" s="42" t="s">
        <v>698</v>
      </c>
      <c r="G849" s="42" t="s">
        <v>82</v>
      </c>
      <c r="H849" s="42" t="s">
        <v>98</v>
      </c>
      <c r="I849" s="8"/>
      <c r="J849" s="42" t="s">
        <v>697</v>
      </c>
      <c r="K849" s="42" t="s">
        <v>698</v>
      </c>
      <c r="L849" s="42" t="s">
        <v>102</v>
      </c>
      <c r="M849" s="42" t="s">
        <v>4506</v>
      </c>
      <c r="N849" s="42" t="s">
        <v>4507</v>
      </c>
      <c r="O849" s="42" t="s">
        <v>4508</v>
      </c>
      <c r="P849" s="42" t="s">
        <v>4509</v>
      </c>
      <c r="Q849" s="43">
        <v>30090560</v>
      </c>
      <c r="R849" s="42" t="s">
        <v>284</v>
      </c>
      <c r="S849" s="42" t="s">
        <v>833</v>
      </c>
      <c r="T849" s="42" t="s">
        <v>245</v>
      </c>
      <c r="U849" s="42" t="s">
        <v>109</v>
      </c>
      <c r="V849" s="46" t="str">
        <f t="shared" si="139"/>
        <v>27</v>
      </c>
      <c r="W849" s="46" t="str">
        <f t="shared" si="1"/>
        <v>5</v>
      </c>
      <c r="X849" s="46" t="str">
        <f t="shared" si="2"/>
        <v>568586462275</v>
      </c>
      <c r="Y849" s="48">
        <f t="shared" si="3"/>
        <v>30090560</v>
      </c>
      <c r="Z849" s="46"/>
      <c r="AA849" s="46"/>
      <c r="AB849" s="40"/>
    </row>
    <row r="850" spans="1:28" ht="12.75" customHeight="1">
      <c r="A850" s="41">
        <v>842</v>
      </c>
      <c r="B850" s="42" t="s">
        <v>114</v>
      </c>
      <c r="C850" s="42" t="s">
        <v>115</v>
      </c>
      <c r="D850" s="42" t="s">
        <v>116</v>
      </c>
      <c r="E850" s="42" t="s">
        <v>713</v>
      </c>
      <c r="F850" s="42" t="s">
        <v>714</v>
      </c>
      <c r="G850" s="42" t="s">
        <v>114</v>
      </c>
      <c r="H850" s="42" t="s">
        <v>115</v>
      </c>
      <c r="I850" s="42" t="s">
        <v>116</v>
      </c>
      <c r="J850" s="42" t="s">
        <v>713</v>
      </c>
      <c r="K850" s="42" t="s">
        <v>714</v>
      </c>
      <c r="L850" s="42" t="s">
        <v>102</v>
      </c>
      <c r="M850" s="42" t="s">
        <v>4512</v>
      </c>
      <c r="N850" s="42" t="s">
        <v>4513</v>
      </c>
      <c r="O850" s="42" t="s">
        <v>4514</v>
      </c>
      <c r="P850" s="42" t="s">
        <v>4515</v>
      </c>
      <c r="Q850" s="43">
        <v>10375380</v>
      </c>
      <c r="R850" s="42" t="s">
        <v>1222</v>
      </c>
      <c r="S850" s="42" t="s">
        <v>2460</v>
      </c>
      <c r="T850" s="42" t="s">
        <v>704</v>
      </c>
      <c r="U850" s="42" t="s">
        <v>109</v>
      </c>
      <c r="V850" s="46" t="str">
        <f t="shared" si="139"/>
        <v>10</v>
      </c>
      <c r="W850" s="46" t="str">
        <f t="shared" si="1"/>
        <v>5</v>
      </c>
      <c r="X850" s="46" t="str">
        <f t="shared" si="2"/>
        <v>569027770105</v>
      </c>
      <c r="Y850" s="48">
        <f t="shared" si="3"/>
        <v>10375380</v>
      </c>
      <c r="Z850" s="46"/>
      <c r="AA850" s="46"/>
      <c r="AB850" s="40"/>
    </row>
    <row r="851" spans="1:28" ht="12.75" customHeight="1">
      <c r="A851" s="41">
        <v>843</v>
      </c>
      <c r="B851" s="42" t="s">
        <v>82</v>
      </c>
      <c r="C851" s="42" t="s">
        <v>98</v>
      </c>
      <c r="D851" s="42" t="s">
        <v>12</v>
      </c>
      <c r="E851" s="42" t="s">
        <v>3114</v>
      </c>
      <c r="F851" s="42" t="s">
        <v>4516</v>
      </c>
      <c r="G851" s="42" t="s">
        <v>82</v>
      </c>
      <c r="H851" s="42" t="s">
        <v>98</v>
      </c>
      <c r="I851" s="42" t="s">
        <v>12</v>
      </c>
      <c r="J851" s="42" t="s">
        <v>3114</v>
      </c>
      <c r="K851" s="42" t="s">
        <v>4516</v>
      </c>
      <c r="L851" s="42" t="s">
        <v>102</v>
      </c>
      <c r="M851" s="42" t="s">
        <v>4517</v>
      </c>
      <c r="N851" s="42" t="s">
        <v>4518</v>
      </c>
      <c r="O851" s="42" t="s">
        <v>4519</v>
      </c>
      <c r="P851" s="42" t="s">
        <v>4520</v>
      </c>
      <c r="Q851" s="43">
        <v>5776903</v>
      </c>
      <c r="R851" s="42" t="s">
        <v>163</v>
      </c>
      <c r="S851" s="42" t="s">
        <v>2099</v>
      </c>
      <c r="T851" s="42" t="s">
        <v>245</v>
      </c>
      <c r="U851" s="42" t="s">
        <v>109</v>
      </c>
      <c r="V851" s="46" t="str">
        <f t="shared" si="139"/>
        <v>14</v>
      </c>
      <c r="W851" s="46" t="str">
        <f t="shared" si="1"/>
        <v>5</v>
      </c>
      <c r="X851" s="46" t="str">
        <f t="shared" si="2"/>
        <v>569437670145</v>
      </c>
      <c r="Y851" s="48">
        <f t="shared" si="3"/>
        <v>5776903</v>
      </c>
      <c r="Z851" s="46"/>
      <c r="AA851" s="46"/>
      <c r="AB851" s="40"/>
    </row>
    <row r="852" spans="1:28" ht="12.75" customHeight="1">
      <c r="A852" s="41">
        <v>844</v>
      </c>
      <c r="B852" s="42" t="s">
        <v>82</v>
      </c>
      <c r="C852" s="42" t="s">
        <v>84</v>
      </c>
      <c r="D852" s="42" t="s">
        <v>86</v>
      </c>
      <c r="E852" s="42" t="s">
        <v>165</v>
      </c>
      <c r="F852" s="42" t="s">
        <v>166</v>
      </c>
      <c r="G852" s="42" t="s">
        <v>82</v>
      </c>
      <c r="H852" s="42" t="s">
        <v>84</v>
      </c>
      <c r="I852" s="42" t="s">
        <v>86</v>
      </c>
      <c r="J852" s="42" t="s">
        <v>165</v>
      </c>
      <c r="K852" s="42" t="s">
        <v>166</v>
      </c>
      <c r="L852" s="42" t="s">
        <v>102</v>
      </c>
      <c r="M852" s="42" t="s">
        <v>4521</v>
      </c>
      <c r="N852" s="42" t="s">
        <v>524</v>
      </c>
      <c r="O852" s="42" t="s">
        <v>520</v>
      </c>
      <c r="P852" s="42" t="s">
        <v>521</v>
      </c>
      <c r="Q852" s="43">
        <v>2001804</v>
      </c>
      <c r="R852" s="42" t="s">
        <v>4522</v>
      </c>
      <c r="S852" s="42" t="s">
        <v>1222</v>
      </c>
      <c r="T852" s="42" t="s">
        <v>471</v>
      </c>
      <c r="U852" s="42" t="s">
        <v>109</v>
      </c>
      <c r="V852" s="46" t="str">
        <f t="shared" si="139"/>
        <v>11</v>
      </c>
      <c r="W852" s="46" t="str">
        <f t="shared" si="1"/>
        <v>4</v>
      </c>
      <c r="X852" s="46" t="str">
        <f t="shared" si="2"/>
        <v>569452501114</v>
      </c>
      <c r="Y852" s="48">
        <f t="shared" si="3"/>
        <v>2001804</v>
      </c>
      <c r="Z852" s="46"/>
      <c r="AA852" s="46"/>
      <c r="AB852" s="40"/>
    </row>
    <row r="853" spans="1:28" ht="12.75" customHeight="1">
      <c r="A853" s="41">
        <v>845</v>
      </c>
      <c r="B853" s="42" t="s">
        <v>82</v>
      </c>
      <c r="C853" s="42" t="s">
        <v>98</v>
      </c>
      <c r="D853" s="42" t="s">
        <v>100</v>
      </c>
      <c r="E853" s="42" t="s">
        <v>3387</v>
      </c>
      <c r="F853" s="42" t="s">
        <v>4524</v>
      </c>
      <c r="G853" s="42" t="s">
        <v>82</v>
      </c>
      <c r="H853" s="42" t="s">
        <v>98</v>
      </c>
      <c r="I853" s="42" t="s">
        <v>100</v>
      </c>
      <c r="J853" s="42" t="s">
        <v>3387</v>
      </c>
      <c r="K853" s="42" t="s">
        <v>4524</v>
      </c>
      <c r="L853" s="42" t="s">
        <v>102</v>
      </c>
      <c r="M853" s="42" t="s">
        <v>4525</v>
      </c>
      <c r="N853" s="42" t="s">
        <v>4526</v>
      </c>
      <c r="O853" s="42" t="s">
        <v>4527</v>
      </c>
      <c r="P853" s="42" t="s">
        <v>4528</v>
      </c>
      <c r="Q853" s="43">
        <v>1061067</v>
      </c>
      <c r="R853" s="42" t="s">
        <v>290</v>
      </c>
      <c r="S853" s="42" t="s">
        <v>1908</v>
      </c>
      <c r="T853" s="42" t="s">
        <v>471</v>
      </c>
      <c r="U853" s="42" t="s">
        <v>704</v>
      </c>
      <c r="V853" s="46" t="str">
        <f t="shared" si="139"/>
        <v>30</v>
      </c>
      <c r="W853" s="46" t="str">
        <f t="shared" si="1"/>
        <v>5</v>
      </c>
      <c r="X853" s="46" t="str">
        <f t="shared" si="2"/>
        <v>569488846305</v>
      </c>
      <c r="Y853" s="48">
        <f t="shared" si="3"/>
        <v>1061067</v>
      </c>
      <c r="Z853" s="46"/>
      <c r="AA853" s="46"/>
      <c r="AB853" s="40"/>
    </row>
    <row r="854" spans="1:28" ht="12.75" customHeight="1">
      <c r="A854" s="41">
        <v>846</v>
      </c>
      <c r="B854" s="42" t="s">
        <v>82</v>
      </c>
      <c r="C854" s="42" t="s">
        <v>98</v>
      </c>
      <c r="D854" s="42" t="s">
        <v>12</v>
      </c>
      <c r="E854" s="42" t="s">
        <v>4529</v>
      </c>
      <c r="F854" s="42" t="s">
        <v>4530</v>
      </c>
      <c r="G854" s="42" t="s">
        <v>82</v>
      </c>
      <c r="H854" s="42" t="s">
        <v>98</v>
      </c>
      <c r="I854" s="42" t="s">
        <v>12</v>
      </c>
      <c r="J854" s="42" t="s">
        <v>4529</v>
      </c>
      <c r="K854" s="42" t="s">
        <v>4530</v>
      </c>
      <c r="L854" s="42" t="s">
        <v>102</v>
      </c>
      <c r="M854" s="42" t="s">
        <v>4531</v>
      </c>
      <c r="N854" s="42" t="s">
        <v>4532</v>
      </c>
      <c r="O854" s="42" t="s">
        <v>4533</v>
      </c>
      <c r="P854" s="42" t="s">
        <v>4534</v>
      </c>
      <c r="Q854" s="43">
        <v>15403800</v>
      </c>
      <c r="R854" s="42" t="s">
        <v>4535</v>
      </c>
      <c r="S854" s="42" t="s">
        <v>4536</v>
      </c>
      <c r="T854" s="42" t="s">
        <v>433</v>
      </c>
      <c r="U854" s="42" t="s">
        <v>433</v>
      </c>
      <c r="V854" s="46" t="str">
        <f t="shared" si="139"/>
        <v>21</v>
      </c>
      <c r="W854" s="46" t="str">
        <f t="shared" si="1"/>
        <v>3</v>
      </c>
      <c r="X854" s="46" t="str">
        <f t="shared" si="2"/>
        <v>05708700000928213</v>
      </c>
      <c r="Y854" s="48">
        <f t="shared" si="3"/>
        <v>15403800</v>
      </c>
      <c r="Z854" s="46"/>
      <c r="AA854" s="46"/>
      <c r="AB854" s="40"/>
    </row>
    <row r="855" spans="1:28" ht="12.75" customHeight="1">
      <c r="A855" s="41">
        <v>847</v>
      </c>
      <c r="B855" s="42" t="s">
        <v>82</v>
      </c>
      <c r="C855" s="42" t="s">
        <v>98</v>
      </c>
      <c r="D855" s="42" t="s">
        <v>16</v>
      </c>
      <c r="E855" s="42" t="s">
        <v>4537</v>
      </c>
      <c r="F855" s="42" t="s">
        <v>4538</v>
      </c>
      <c r="G855" s="42" t="s">
        <v>82</v>
      </c>
      <c r="H855" s="42" t="s">
        <v>98</v>
      </c>
      <c r="I855" s="42" t="s">
        <v>16</v>
      </c>
      <c r="J855" s="42" t="s">
        <v>4537</v>
      </c>
      <c r="K855" s="42" t="s">
        <v>4538</v>
      </c>
      <c r="L855" s="42" t="s">
        <v>102</v>
      </c>
      <c r="M855" s="42" t="s">
        <v>4539</v>
      </c>
      <c r="N855" s="42" t="s">
        <v>4540</v>
      </c>
      <c r="O855" s="42" t="s">
        <v>4541</v>
      </c>
      <c r="P855" s="42" t="s">
        <v>4542</v>
      </c>
      <c r="Q855" s="43">
        <v>1250000</v>
      </c>
      <c r="R855" s="42" t="s">
        <v>366</v>
      </c>
      <c r="S855" s="42" t="s">
        <v>1074</v>
      </c>
      <c r="T855" s="42" t="s">
        <v>433</v>
      </c>
      <c r="U855" s="42" t="s">
        <v>433</v>
      </c>
      <c r="V855" s="46" t="str">
        <f t="shared" si="139"/>
        <v>19</v>
      </c>
      <c r="W855" s="46" t="str">
        <f t="shared" si="1"/>
        <v>5</v>
      </c>
      <c r="X855" s="46" t="str">
        <f t="shared" si="2"/>
        <v>569162486195</v>
      </c>
      <c r="Y855" s="48">
        <f t="shared" si="3"/>
        <v>1250000</v>
      </c>
      <c r="Z855" s="46"/>
      <c r="AA855" s="46"/>
      <c r="AB855" s="40"/>
    </row>
    <row r="856" spans="1:28" ht="12.75" customHeight="1">
      <c r="A856" s="41">
        <v>848</v>
      </c>
      <c r="B856" s="42" t="s">
        <v>82</v>
      </c>
      <c r="C856" s="42" t="s">
        <v>98</v>
      </c>
      <c r="D856" s="8"/>
      <c r="E856" s="42" t="s">
        <v>122</v>
      </c>
      <c r="F856" s="42" t="s">
        <v>661</v>
      </c>
      <c r="G856" s="42" t="s">
        <v>82</v>
      </c>
      <c r="H856" s="42" t="s">
        <v>98</v>
      </c>
      <c r="I856" s="8"/>
      <c r="J856" s="42" t="s">
        <v>122</v>
      </c>
      <c r="K856" s="42" t="s">
        <v>661</v>
      </c>
      <c r="L856" s="42" t="s">
        <v>102</v>
      </c>
      <c r="M856" s="42" t="s">
        <v>4543</v>
      </c>
      <c r="N856" s="42" t="s">
        <v>4544</v>
      </c>
      <c r="O856" s="42" t="s">
        <v>4545</v>
      </c>
      <c r="P856" s="42" t="s">
        <v>625</v>
      </c>
      <c r="Q856" s="43">
        <v>1116600</v>
      </c>
      <c r="R856" s="42" t="s">
        <v>290</v>
      </c>
      <c r="S856" s="42" t="s">
        <v>1908</v>
      </c>
      <c r="T856" s="42" t="s">
        <v>433</v>
      </c>
      <c r="U856" s="42" t="s">
        <v>433</v>
      </c>
      <c r="V856" s="46" t="str">
        <f t="shared" si="139"/>
        <v>30</v>
      </c>
      <c r="W856" s="46" t="str">
        <f t="shared" si="1"/>
        <v>5</v>
      </c>
      <c r="X856" s="46" t="str">
        <f t="shared" si="2"/>
        <v>08608700000225305</v>
      </c>
      <c r="Y856" s="48">
        <f t="shared" si="3"/>
        <v>1116600</v>
      </c>
      <c r="Z856" s="46"/>
      <c r="AA856" s="46"/>
      <c r="AB856" s="40"/>
    </row>
    <row r="857" spans="1:28" ht="12.75" customHeight="1">
      <c r="A857" s="41"/>
      <c r="B857" s="42"/>
      <c r="C857" s="42"/>
      <c r="D857" s="42"/>
      <c r="E857" s="42"/>
      <c r="F857" s="42"/>
      <c r="G857" s="42"/>
      <c r="H857" s="42"/>
      <c r="I857" s="42"/>
      <c r="J857" s="42"/>
      <c r="K857" s="42"/>
      <c r="L857" s="42"/>
      <c r="M857" s="42"/>
      <c r="N857" s="42"/>
      <c r="O857" s="42"/>
      <c r="P857" s="42"/>
      <c r="Q857" s="43"/>
      <c r="R857" s="42"/>
      <c r="S857" s="42"/>
      <c r="T857" s="42"/>
      <c r="U857" s="42"/>
      <c r="V857" s="46" t="str">
        <f t="shared" si="139"/>
        <v/>
      </c>
      <c r="W857" s="46" t="str">
        <f t="shared" si="1"/>
        <v/>
      </c>
      <c r="X857" s="46" t="str">
        <f t="shared" si="2"/>
        <v/>
      </c>
      <c r="Y857" s="48">
        <f t="shared" si="3"/>
        <v>0</v>
      </c>
      <c r="Z857" s="46"/>
      <c r="AA857" s="46"/>
      <c r="AB857" s="40"/>
    </row>
    <row r="858" spans="1:28" ht="12.75" customHeight="1">
      <c r="A858" s="41"/>
      <c r="B858" s="42"/>
      <c r="C858" s="42"/>
      <c r="D858" s="42"/>
      <c r="E858" s="42"/>
      <c r="F858" s="42"/>
      <c r="G858" s="42"/>
      <c r="H858" s="42"/>
      <c r="I858" s="42"/>
      <c r="J858" s="42"/>
      <c r="K858" s="42"/>
      <c r="L858" s="42"/>
      <c r="M858" s="42"/>
      <c r="N858" s="42"/>
      <c r="O858" s="42"/>
      <c r="P858" s="42"/>
      <c r="Q858" s="43"/>
      <c r="R858" s="42"/>
      <c r="S858" s="42"/>
      <c r="T858" s="42"/>
      <c r="U858" s="42"/>
      <c r="V858" s="46" t="str">
        <f t="shared" si="139"/>
        <v/>
      </c>
      <c r="W858" s="46" t="str">
        <f t="shared" si="1"/>
        <v/>
      </c>
      <c r="X858" s="46" t="str">
        <f t="shared" si="2"/>
        <v/>
      </c>
      <c r="Y858" s="48">
        <f t="shared" si="3"/>
        <v>0</v>
      </c>
      <c r="Z858" s="46"/>
      <c r="AA858" s="46"/>
      <c r="AB858" s="40"/>
    </row>
    <row r="859" spans="1:28" ht="12.75" customHeight="1">
      <c r="A859" s="41"/>
      <c r="B859" s="42"/>
      <c r="C859" s="42"/>
      <c r="D859" s="42"/>
      <c r="E859" s="42"/>
      <c r="F859" s="42"/>
      <c r="G859" s="42"/>
      <c r="H859" s="42"/>
      <c r="I859" s="42"/>
      <c r="J859" s="42"/>
      <c r="K859" s="42"/>
      <c r="L859" s="42"/>
      <c r="M859" s="42"/>
      <c r="N859" s="42"/>
      <c r="O859" s="42"/>
      <c r="P859" s="42"/>
      <c r="Q859" s="43"/>
      <c r="R859" s="42"/>
      <c r="S859" s="42"/>
      <c r="T859" s="42"/>
      <c r="U859" s="42"/>
      <c r="V859" s="46" t="str">
        <f t="shared" si="139"/>
        <v/>
      </c>
      <c r="W859" s="46" t="str">
        <f t="shared" si="1"/>
        <v/>
      </c>
      <c r="X859" s="46" t="str">
        <f t="shared" si="2"/>
        <v/>
      </c>
      <c r="Y859" s="48">
        <f t="shared" si="3"/>
        <v>0</v>
      </c>
      <c r="Z859" s="46"/>
      <c r="AA859" s="46"/>
      <c r="AB859" s="40"/>
    </row>
    <row r="860" spans="1:28" ht="12.75" customHeight="1">
      <c r="A860" s="41"/>
      <c r="B860" s="42"/>
      <c r="C860" s="42"/>
      <c r="D860" s="42"/>
      <c r="E860" s="42"/>
      <c r="F860" s="42"/>
      <c r="G860" s="42"/>
      <c r="H860" s="42"/>
      <c r="I860" s="42"/>
      <c r="J860" s="42"/>
      <c r="K860" s="42"/>
      <c r="L860" s="42"/>
      <c r="M860" s="42"/>
      <c r="N860" s="42"/>
      <c r="O860" s="42"/>
      <c r="P860" s="42"/>
      <c r="Q860" s="43"/>
      <c r="R860" s="42"/>
      <c r="S860" s="42"/>
      <c r="T860" s="42"/>
      <c r="U860" s="42"/>
      <c r="V860" s="46" t="str">
        <f t="shared" si="139"/>
        <v/>
      </c>
      <c r="W860" s="46" t="str">
        <f t="shared" si="1"/>
        <v/>
      </c>
      <c r="X860" s="46" t="str">
        <f t="shared" si="2"/>
        <v/>
      </c>
      <c r="Y860" s="48">
        <f t="shared" si="3"/>
        <v>0</v>
      </c>
      <c r="Z860" s="46"/>
      <c r="AA860" s="46"/>
      <c r="AB860" s="40"/>
    </row>
    <row r="861" spans="1:28" ht="12.75" customHeight="1">
      <c r="A861" s="41"/>
      <c r="B861" s="42"/>
      <c r="C861" s="42"/>
      <c r="D861" s="42"/>
      <c r="E861" s="42"/>
      <c r="F861" s="42"/>
      <c r="G861" s="42"/>
      <c r="H861" s="42"/>
      <c r="I861" s="42"/>
      <c r="J861" s="42"/>
      <c r="K861" s="42"/>
      <c r="L861" s="42"/>
      <c r="M861" s="42"/>
      <c r="N861" s="42"/>
      <c r="O861" s="42"/>
      <c r="P861" s="42"/>
      <c r="Q861" s="43"/>
      <c r="R861" s="42"/>
      <c r="S861" s="42"/>
      <c r="T861" s="42"/>
      <c r="U861" s="42"/>
      <c r="V861" s="46" t="str">
        <f t="shared" si="139"/>
        <v/>
      </c>
      <c r="W861" s="46" t="str">
        <f t="shared" si="1"/>
        <v/>
      </c>
      <c r="X861" s="46" t="str">
        <f t="shared" si="2"/>
        <v/>
      </c>
      <c r="Y861" s="48">
        <f t="shared" si="3"/>
        <v>0</v>
      </c>
      <c r="Z861" s="46"/>
      <c r="AA861" s="46"/>
      <c r="AB861" s="40"/>
    </row>
    <row r="862" spans="1:28" ht="12.75" customHeight="1">
      <c r="A862" s="41"/>
      <c r="B862" s="42"/>
      <c r="C862" s="42"/>
      <c r="D862" s="42"/>
      <c r="E862" s="42"/>
      <c r="F862" s="42"/>
      <c r="G862" s="42"/>
      <c r="H862" s="42"/>
      <c r="I862" s="42"/>
      <c r="J862" s="42"/>
      <c r="K862" s="42"/>
      <c r="L862" s="42"/>
      <c r="M862" s="42"/>
      <c r="N862" s="42"/>
      <c r="O862" s="42"/>
      <c r="P862" s="42"/>
      <c r="Q862" s="43"/>
      <c r="R862" s="42"/>
      <c r="S862" s="42"/>
      <c r="T862" s="42"/>
      <c r="U862" s="42"/>
      <c r="V862" s="46" t="str">
        <f t="shared" si="139"/>
        <v/>
      </c>
      <c r="W862" s="46" t="str">
        <f t="shared" si="1"/>
        <v/>
      </c>
      <c r="X862" s="46" t="str">
        <f t="shared" si="2"/>
        <v/>
      </c>
      <c r="Y862" s="48">
        <f t="shared" si="3"/>
        <v>0</v>
      </c>
      <c r="Z862" s="46"/>
      <c r="AA862" s="46"/>
      <c r="AB862" s="40"/>
    </row>
    <row r="863" spans="1:28" ht="12.75" customHeight="1">
      <c r="A863" s="41"/>
      <c r="B863" s="42"/>
      <c r="C863" s="42"/>
      <c r="D863" s="42"/>
      <c r="E863" s="42"/>
      <c r="F863" s="42"/>
      <c r="G863" s="42"/>
      <c r="H863" s="42"/>
      <c r="I863" s="42"/>
      <c r="J863" s="42"/>
      <c r="K863" s="42"/>
      <c r="L863" s="42"/>
      <c r="M863" s="42"/>
      <c r="N863" s="42"/>
      <c r="O863" s="42"/>
      <c r="P863" s="42"/>
      <c r="Q863" s="43"/>
      <c r="R863" s="42"/>
      <c r="S863" s="42"/>
      <c r="T863" s="42"/>
      <c r="U863" s="42"/>
      <c r="V863" s="46" t="str">
        <f t="shared" si="139"/>
        <v/>
      </c>
      <c r="W863" s="46" t="str">
        <f t="shared" si="1"/>
        <v/>
      </c>
      <c r="X863" s="46" t="str">
        <f t="shared" si="2"/>
        <v/>
      </c>
      <c r="Y863" s="48">
        <f t="shared" si="3"/>
        <v>0</v>
      </c>
      <c r="Z863" s="46"/>
      <c r="AA863" s="46"/>
      <c r="AB863" s="40"/>
    </row>
    <row r="864" spans="1:28" ht="12.75" customHeight="1">
      <c r="A864" s="41"/>
      <c r="B864" s="42"/>
      <c r="C864" s="42"/>
      <c r="D864" s="42"/>
      <c r="E864" s="42"/>
      <c r="F864" s="42"/>
      <c r="G864" s="42"/>
      <c r="H864" s="42"/>
      <c r="I864" s="42"/>
      <c r="J864" s="42"/>
      <c r="K864" s="42"/>
      <c r="L864" s="42"/>
      <c r="M864" s="42"/>
      <c r="N864" s="42"/>
      <c r="O864" s="42"/>
      <c r="P864" s="42"/>
      <c r="Q864" s="43"/>
      <c r="R864" s="42"/>
      <c r="S864" s="42"/>
      <c r="T864" s="42"/>
      <c r="U864" s="42"/>
      <c r="V864" s="46" t="str">
        <f t="shared" si="139"/>
        <v/>
      </c>
      <c r="W864" s="46" t="str">
        <f t="shared" si="1"/>
        <v/>
      </c>
      <c r="X864" s="46" t="str">
        <f t="shared" si="2"/>
        <v/>
      </c>
      <c r="Y864" s="48">
        <f t="shared" si="3"/>
        <v>0</v>
      </c>
      <c r="Z864" s="46"/>
      <c r="AA864" s="46"/>
      <c r="AB864" s="40"/>
    </row>
    <row r="865" spans="1:28" ht="12.75" customHeight="1">
      <c r="A865" s="41"/>
      <c r="B865" s="42"/>
      <c r="C865" s="42"/>
      <c r="D865" s="42"/>
      <c r="E865" s="42"/>
      <c r="F865" s="42"/>
      <c r="G865" s="42"/>
      <c r="H865" s="42"/>
      <c r="I865" s="42"/>
      <c r="J865" s="42"/>
      <c r="K865" s="42"/>
      <c r="L865" s="42"/>
      <c r="M865" s="42"/>
      <c r="N865" s="42"/>
      <c r="O865" s="42"/>
      <c r="P865" s="42"/>
      <c r="Q865" s="43"/>
      <c r="R865" s="42"/>
      <c r="S865" s="42"/>
      <c r="T865" s="42"/>
      <c r="U865" s="42"/>
      <c r="V865" s="46" t="str">
        <f t="shared" si="139"/>
        <v/>
      </c>
      <c r="W865" s="46" t="str">
        <f t="shared" si="1"/>
        <v/>
      </c>
      <c r="X865" s="46" t="str">
        <f t="shared" si="2"/>
        <v/>
      </c>
      <c r="Y865" s="48">
        <f t="shared" si="3"/>
        <v>0</v>
      </c>
      <c r="Z865" s="46"/>
      <c r="AA865" s="46"/>
      <c r="AB865" s="40"/>
    </row>
    <row r="866" spans="1:28" ht="12.75" customHeight="1">
      <c r="A866" s="41"/>
      <c r="B866" s="42"/>
      <c r="C866" s="42"/>
      <c r="D866" s="42"/>
      <c r="E866" s="42"/>
      <c r="F866" s="42"/>
      <c r="G866" s="42"/>
      <c r="H866" s="42"/>
      <c r="I866" s="42"/>
      <c r="J866" s="42"/>
      <c r="K866" s="42"/>
      <c r="L866" s="42"/>
      <c r="M866" s="42"/>
      <c r="N866" s="42"/>
      <c r="O866" s="42"/>
      <c r="P866" s="42"/>
      <c r="Q866" s="43"/>
      <c r="R866" s="42"/>
      <c r="S866" s="42"/>
      <c r="T866" s="42"/>
      <c r="U866" s="42"/>
      <c r="V866" s="46"/>
      <c r="W866" s="46" t="str">
        <f t="shared" si="1"/>
        <v/>
      </c>
      <c r="X866" s="46" t="str">
        <f t="shared" si="2"/>
        <v/>
      </c>
      <c r="Y866" s="48">
        <f t="shared" si="3"/>
        <v>0</v>
      </c>
      <c r="Z866" s="46"/>
      <c r="AA866" s="46"/>
      <c r="AB866" s="40"/>
    </row>
    <row r="867" spans="1:28" ht="12.75" customHeight="1">
      <c r="A867" s="41"/>
      <c r="B867" s="42"/>
      <c r="C867" s="42"/>
      <c r="D867" s="42"/>
      <c r="E867" s="42"/>
      <c r="F867" s="42"/>
      <c r="G867" s="42"/>
      <c r="H867" s="42"/>
      <c r="I867" s="42"/>
      <c r="J867" s="42"/>
      <c r="K867" s="42"/>
      <c r="L867" s="42"/>
      <c r="M867" s="42"/>
      <c r="N867" s="42"/>
      <c r="O867" s="42"/>
      <c r="P867" s="42"/>
      <c r="Q867" s="43"/>
      <c r="R867" s="42"/>
      <c r="S867" s="42"/>
      <c r="T867" s="42"/>
      <c r="U867" s="42"/>
      <c r="V867" s="46"/>
      <c r="W867" s="46" t="str">
        <f t="shared" si="1"/>
        <v/>
      </c>
      <c r="X867" s="46" t="str">
        <f t="shared" si="2"/>
        <v/>
      </c>
      <c r="Y867" s="48">
        <f t="shared" si="3"/>
        <v>0</v>
      </c>
      <c r="Z867" s="46"/>
      <c r="AA867" s="46"/>
      <c r="AB867" s="40"/>
    </row>
    <row r="868" spans="1:28" ht="12.75" customHeight="1">
      <c r="A868" s="41"/>
      <c r="B868" s="42"/>
      <c r="C868" s="42"/>
      <c r="D868" s="42"/>
      <c r="E868" s="42"/>
      <c r="F868" s="42"/>
      <c r="G868" s="42"/>
      <c r="H868" s="42"/>
      <c r="I868" s="42"/>
      <c r="J868" s="42"/>
      <c r="K868" s="42"/>
      <c r="L868" s="42"/>
      <c r="M868" s="42"/>
      <c r="N868" s="42"/>
      <c r="O868" s="42"/>
      <c r="P868" s="42"/>
      <c r="Q868" s="43"/>
      <c r="R868" s="42"/>
      <c r="S868" s="42"/>
      <c r="T868" s="42"/>
      <c r="U868" s="42"/>
      <c r="V868" s="46"/>
      <c r="W868" s="46" t="str">
        <f t="shared" si="1"/>
        <v/>
      </c>
      <c r="X868" s="46" t="str">
        <f t="shared" si="2"/>
        <v/>
      </c>
      <c r="Y868" s="48">
        <f t="shared" si="3"/>
        <v>0</v>
      </c>
      <c r="Z868" s="46"/>
      <c r="AA868" s="46"/>
      <c r="AB868" s="40"/>
    </row>
    <row r="869" spans="1:28" ht="12.75" customHeight="1">
      <c r="A869" s="41"/>
      <c r="B869" s="42"/>
      <c r="C869" s="42"/>
      <c r="D869" s="42"/>
      <c r="E869" s="42"/>
      <c r="F869" s="42"/>
      <c r="G869" s="42"/>
      <c r="H869" s="42"/>
      <c r="I869" s="42"/>
      <c r="J869" s="42"/>
      <c r="K869" s="42"/>
      <c r="L869" s="42"/>
      <c r="M869" s="42"/>
      <c r="N869" s="42"/>
      <c r="O869" s="42"/>
      <c r="P869" s="42"/>
      <c r="Q869" s="43"/>
      <c r="R869" s="42"/>
      <c r="S869" s="42"/>
      <c r="T869" s="42"/>
      <c r="U869" s="42"/>
      <c r="V869" s="46"/>
      <c r="W869" s="46" t="str">
        <f t="shared" si="1"/>
        <v/>
      </c>
      <c r="X869" s="46" t="str">
        <f t="shared" si="2"/>
        <v/>
      </c>
      <c r="Y869" s="48">
        <f t="shared" si="3"/>
        <v>0</v>
      </c>
      <c r="Z869" s="46"/>
      <c r="AA869" s="46"/>
      <c r="AB869" s="40"/>
    </row>
    <row r="870" spans="1:28" ht="12.75" customHeight="1">
      <c r="A870" s="41"/>
      <c r="B870" s="42"/>
      <c r="C870" s="42"/>
      <c r="D870" s="42"/>
      <c r="E870" s="42"/>
      <c r="F870" s="42"/>
      <c r="G870" s="42"/>
      <c r="H870" s="42"/>
      <c r="I870" s="42"/>
      <c r="J870" s="42"/>
      <c r="K870" s="42"/>
      <c r="L870" s="42"/>
      <c r="M870" s="42"/>
      <c r="N870" s="42"/>
      <c r="O870" s="42"/>
      <c r="P870" s="42"/>
      <c r="Q870" s="43"/>
      <c r="R870" s="42"/>
      <c r="S870" s="42"/>
      <c r="T870" s="42"/>
      <c r="U870" s="42"/>
      <c r="V870" s="46"/>
      <c r="W870" s="46" t="str">
        <f t="shared" si="1"/>
        <v/>
      </c>
      <c r="X870" s="46" t="str">
        <f t="shared" si="2"/>
        <v/>
      </c>
      <c r="Y870" s="48">
        <f t="shared" si="3"/>
        <v>0</v>
      </c>
      <c r="Z870" s="46"/>
      <c r="AA870" s="46"/>
      <c r="AB870" s="40"/>
    </row>
    <row r="871" spans="1:28" ht="12.75" customHeight="1">
      <c r="A871" s="41"/>
      <c r="B871" s="42"/>
      <c r="C871" s="42"/>
      <c r="D871" s="42"/>
      <c r="E871" s="42"/>
      <c r="F871" s="42"/>
      <c r="G871" s="42"/>
      <c r="H871" s="42"/>
      <c r="I871" s="42"/>
      <c r="J871" s="42"/>
      <c r="K871" s="42"/>
      <c r="L871" s="42"/>
      <c r="M871" s="42"/>
      <c r="N871" s="42"/>
      <c r="O871" s="42"/>
      <c r="P871" s="42"/>
      <c r="Q871" s="43"/>
      <c r="R871" s="42"/>
      <c r="S871" s="42"/>
      <c r="T871" s="42"/>
      <c r="U871" s="42"/>
      <c r="V871" s="46"/>
      <c r="W871" s="46" t="str">
        <f t="shared" si="1"/>
        <v/>
      </c>
      <c r="X871" s="46" t="str">
        <f t="shared" si="2"/>
        <v/>
      </c>
      <c r="Y871" s="48">
        <f t="shared" si="3"/>
        <v>0</v>
      </c>
      <c r="Z871" s="46"/>
      <c r="AA871" s="46"/>
      <c r="AB871" s="40"/>
    </row>
    <row r="872" spans="1:28" ht="12.75" customHeight="1">
      <c r="A872" s="41"/>
      <c r="B872" s="42"/>
      <c r="C872" s="42"/>
      <c r="D872" s="42"/>
      <c r="E872" s="42"/>
      <c r="F872" s="42"/>
      <c r="G872" s="42"/>
      <c r="H872" s="42"/>
      <c r="I872" s="42"/>
      <c r="J872" s="42"/>
      <c r="K872" s="42"/>
      <c r="L872" s="42"/>
      <c r="M872" s="42"/>
      <c r="N872" s="42"/>
      <c r="O872" s="42"/>
      <c r="P872" s="42"/>
      <c r="Q872" s="43"/>
      <c r="R872" s="42"/>
      <c r="S872" s="42"/>
      <c r="T872" s="42"/>
      <c r="U872" s="42"/>
      <c r="V872" s="46"/>
      <c r="W872" s="46" t="str">
        <f t="shared" si="1"/>
        <v/>
      </c>
      <c r="X872" s="46" t="str">
        <f t="shared" si="2"/>
        <v/>
      </c>
      <c r="Y872" s="48">
        <f t="shared" si="3"/>
        <v>0</v>
      </c>
      <c r="Z872" s="46"/>
      <c r="AA872" s="46"/>
      <c r="AB872" s="40"/>
    </row>
    <row r="873" spans="1:28" ht="12.75" customHeight="1">
      <c r="A873" s="41"/>
      <c r="B873" s="42"/>
      <c r="C873" s="42"/>
      <c r="D873" s="42"/>
      <c r="E873" s="42"/>
      <c r="F873" s="42"/>
      <c r="G873" s="42"/>
      <c r="H873" s="42"/>
      <c r="I873" s="42"/>
      <c r="J873" s="42"/>
      <c r="K873" s="42"/>
      <c r="L873" s="42"/>
      <c r="M873" s="42"/>
      <c r="N873" s="42"/>
      <c r="O873" s="42"/>
      <c r="P873" s="42"/>
      <c r="Q873" s="43"/>
      <c r="R873" s="42"/>
      <c r="S873" s="42"/>
      <c r="T873" s="42"/>
      <c r="U873" s="42"/>
      <c r="V873" s="46"/>
      <c r="W873" s="46" t="str">
        <f t="shared" si="1"/>
        <v/>
      </c>
      <c r="X873" s="46" t="str">
        <f t="shared" si="2"/>
        <v/>
      </c>
      <c r="Y873" s="48">
        <f t="shared" si="3"/>
        <v>0</v>
      </c>
      <c r="Z873" s="46"/>
      <c r="AA873" s="46"/>
      <c r="AB873" s="40"/>
    </row>
    <row r="874" spans="1:28" ht="12.75" customHeight="1">
      <c r="A874" s="41"/>
      <c r="B874" s="42"/>
      <c r="C874" s="42"/>
      <c r="D874" s="42"/>
      <c r="E874" s="42"/>
      <c r="F874" s="42"/>
      <c r="G874" s="42"/>
      <c r="H874" s="42"/>
      <c r="I874" s="42"/>
      <c r="J874" s="42"/>
      <c r="K874" s="42"/>
      <c r="L874" s="42"/>
      <c r="M874" s="42"/>
      <c r="N874" s="42"/>
      <c r="O874" s="42"/>
      <c r="P874" s="42"/>
      <c r="Q874" s="43"/>
      <c r="R874" s="42"/>
      <c r="S874" s="42"/>
      <c r="T874" s="42"/>
      <c r="U874" s="42"/>
      <c r="V874" s="46"/>
      <c r="W874" s="46" t="str">
        <f t="shared" si="1"/>
        <v/>
      </c>
      <c r="X874" s="46" t="str">
        <f t="shared" si="2"/>
        <v/>
      </c>
      <c r="Y874" s="48">
        <f t="shared" si="3"/>
        <v>0</v>
      </c>
      <c r="Z874" s="46"/>
      <c r="AA874" s="46"/>
      <c r="AB874" s="40"/>
    </row>
    <row r="875" spans="1:28" ht="12.75" customHeight="1">
      <c r="A875" s="41"/>
      <c r="B875" s="42"/>
      <c r="C875" s="42"/>
      <c r="D875" s="42"/>
      <c r="E875" s="42"/>
      <c r="F875" s="42"/>
      <c r="G875" s="42"/>
      <c r="H875" s="42"/>
      <c r="I875" s="42"/>
      <c r="J875" s="42"/>
      <c r="K875" s="42"/>
      <c r="L875" s="42"/>
      <c r="M875" s="42"/>
      <c r="N875" s="42"/>
      <c r="O875" s="42"/>
      <c r="P875" s="42"/>
      <c r="Q875" s="43"/>
      <c r="R875" s="42"/>
      <c r="S875" s="42"/>
      <c r="T875" s="42"/>
      <c r="U875" s="42"/>
      <c r="V875" s="46"/>
      <c r="W875" s="46" t="str">
        <f t="shared" si="1"/>
        <v/>
      </c>
      <c r="X875" s="46" t="str">
        <f t="shared" si="2"/>
        <v/>
      </c>
      <c r="Y875" s="48">
        <f t="shared" si="3"/>
        <v>0</v>
      </c>
      <c r="Z875" s="46"/>
      <c r="AA875" s="46"/>
      <c r="AB875" s="40"/>
    </row>
    <row r="876" spans="1:28" ht="12.75" customHeight="1">
      <c r="A876" s="41"/>
      <c r="B876" s="42"/>
      <c r="C876" s="42"/>
      <c r="D876" s="42"/>
      <c r="E876" s="42"/>
      <c r="F876" s="42"/>
      <c r="G876" s="42"/>
      <c r="H876" s="42"/>
      <c r="I876" s="42"/>
      <c r="J876" s="42"/>
      <c r="K876" s="42"/>
      <c r="L876" s="42"/>
      <c r="M876" s="42"/>
      <c r="N876" s="42"/>
      <c r="O876" s="42"/>
      <c r="P876" s="42"/>
      <c r="Q876" s="43"/>
      <c r="R876" s="42"/>
      <c r="S876" s="42"/>
      <c r="T876" s="42"/>
      <c r="U876" s="42"/>
      <c r="V876" s="46"/>
      <c r="W876" s="46" t="str">
        <f t="shared" si="1"/>
        <v/>
      </c>
      <c r="X876" s="46" t="str">
        <f t="shared" si="2"/>
        <v/>
      </c>
      <c r="Y876" s="48">
        <f t="shared" si="3"/>
        <v>0</v>
      </c>
      <c r="Z876" s="46"/>
      <c r="AA876" s="46"/>
      <c r="AB876" s="40"/>
    </row>
    <row r="877" spans="1:28" ht="12.75" customHeight="1">
      <c r="A877" s="41"/>
      <c r="B877" s="42"/>
      <c r="C877" s="42"/>
      <c r="D877" s="42"/>
      <c r="E877" s="42"/>
      <c r="F877" s="42"/>
      <c r="G877" s="42"/>
      <c r="H877" s="42"/>
      <c r="I877" s="42"/>
      <c r="J877" s="42"/>
      <c r="K877" s="42"/>
      <c r="L877" s="42"/>
      <c r="M877" s="42"/>
      <c r="N877" s="42"/>
      <c r="O877" s="42"/>
      <c r="P877" s="42"/>
      <c r="Q877" s="43"/>
      <c r="R877" s="42"/>
      <c r="S877" s="42"/>
      <c r="T877" s="42"/>
      <c r="U877" s="42"/>
      <c r="V877" s="46"/>
      <c r="W877" s="46" t="str">
        <f t="shared" si="1"/>
        <v/>
      </c>
      <c r="X877" s="46" t="str">
        <f t="shared" si="2"/>
        <v/>
      </c>
      <c r="Y877" s="48">
        <f t="shared" si="3"/>
        <v>0</v>
      </c>
      <c r="Z877" s="46"/>
      <c r="AA877" s="46"/>
      <c r="AB877" s="40"/>
    </row>
    <row r="878" spans="1:28" ht="12.75" customHeight="1">
      <c r="A878" s="41"/>
      <c r="B878" s="42"/>
      <c r="C878" s="42"/>
      <c r="D878" s="42"/>
      <c r="E878" s="42"/>
      <c r="F878" s="42"/>
      <c r="G878" s="42"/>
      <c r="H878" s="42"/>
      <c r="I878" s="42"/>
      <c r="J878" s="42"/>
      <c r="K878" s="42"/>
      <c r="L878" s="42"/>
      <c r="M878" s="42"/>
      <c r="N878" s="42"/>
      <c r="O878" s="42"/>
      <c r="P878" s="42"/>
      <c r="Q878" s="43"/>
      <c r="R878" s="42"/>
      <c r="S878" s="42"/>
      <c r="T878" s="42"/>
      <c r="U878" s="42"/>
      <c r="V878" s="46"/>
      <c r="W878" s="46" t="str">
        <f t="shared" si="1"/>
        <v/>
      </c>
      <c r="X878" s="46" t="str">
        <f t="shared" si="2"/>
        <v/>
      </c>
      <c r="Y878" s="48">
        <f t="shared" si="3"/>
        <v>0</v>
      </c>
      <c r="Z878" s="46"/>
      <c r="AA878" s="46"/>
      <c r="AB878" s="40"/>
    </row>
    <row r="879" spans="1:28" ht="12.75" customHeight="1">
      <c r="A879" s="41"/>
      <c r="B879" s="42"/>
      <c r="C879" s="42"/>
      <c r="D879" s="42"/>
      <c r="E879" s="42"/>
      <c r="F879" s="42"/>
      <c r="G879" s="42"/>
      <c r="H879" s="42"/>
      <c r="I879" s="42"/>
      <c r="J879" s="42"/>
      <c r="K879" s="42"/>
      <c r="L879" s="42"/>
      <c r="M879" s="42"/>
      <c r="N879" s="42"/>
      <c r="O879" s="42"/>
      <c r="P879" s="42"/>
      <c r="Q879" s="43"/>
      <c r="R879" s="42"/>
      <c r="S879" s="42"/>
      <c r="T879" s="42"/>
      <c r="U879" s="42"/>
      <c r="V879" s="46"/>
      <c r="W879" s="46" t="str">
        <f t="shared" si="1"/>
        <v/>
      </c>
      <c r="X879" s="46" t="str">
        <f t="shared" si="2"/>
        <v/>
      </c>
      <c r="Y879" s="48">
        <f t="shared" si="3"/>
        <v>0</v>
      </c>
      <c r="Z879" s="46"/>
      <c r="AA879" s="46"/>
      <c r="AB879" s="40"/>
    </row>
    <row r="880" spans="1:28" ht="12.75" customHeight="1">
      <c r="A880" s="41"/>
      <c r="B880" s="42"/>
      <c r="C880" s="42"/>
      <c r="D880" s="42"/>
      <c r="E880" s="42"/>
      <c r="F880" s="42"/>
      <c r="G880" s="42"/>
      <c r="H880" s="42"/>
      <c r="I880" s="42"/>
      <c r="J880" s="42"/>
      <c r="K880" s="42"/>
      <c r="L880" s="42"/>
      <c r="M880" s="42"/>
      <c r="N880" s="42"/>
      <c r="O880" s="42"/>
      <c r="P880" s="42"/>
      <c r="Q880" s="43"/>
      <c r="R880" s="42"/>
      <c r="S880" s="42"/>
      <c r="T880" s="42"/>
      <c r="U880" s="42"/>
      <c r="V880" s="46"/>
      <c r="W880" s="46" t="str">
        <f t="shared" si="1"/>
        <v/>
      </c>
      <c r="X880" s="46" t="str">
        <f t="shared" si="2"/>
        <v/>
      </c>
      <c r="Y880" s="48">
        <f t="shared" si="3"/>
        <v>0</v>
      </c>
      <c r="Z880" s="46"/>
      <c r="AA880" s="46"/>
      <c r="AB880" s="40"/>
    </row>
    <row r="881" spans="1:28" ht="12.75" customHeight="1">
      <c r="A881" s="41"/>
      <c r="B881" s="42"/>
      <c r="C881" s="42"/>
      <c r="D881" s="42"/>
      <c r="E881" s="42"/>
      <c r="F881" s="42"/>
      <c r="G881" s="42"/>
      <c r="H881" s="42"/>
      <c r="I881" s="42"/>
      <c r="J881" s="42"/>
      <c r="K881" s="42"/>
      <c r="L881" s="42"/>
      <c r="M881" s="42"/>
      <c r="N881" s="42"/>
      <c r="O881" s="42"/>
      <c r="P881" s="42"/>
      <c r="Q881" s="43"/>
      <c r="R881" s="42"/>
      <c r="S881" s="42"/>
      <c r="T881" s="42"/>
      <c r="U881" s="42"/>
      <c r="V881" s="46"/>
      <c r="W881" s="46" t="str">
        <f t="shared" si="1"/>
        <v/>
      </c>
      <c r="X881" s="46" t="str">
        <f t="shared" si="2"/>
        <v/>
      </c>
      <c r="Y881" s="48">
        <f t="shared" si="3"/>
        <v>0</v>
      </c>
      <c r="Z881" s="46"/>
      <c r="AA881" s="46"/>
      <c r="AB881" s="40"/>
    </row>
    <row r="882" spans="1:28" ht="12.75" customHeight="1">
      <c r="A882" s="41"/>
      <c r="B882" s="42"/>
      <c r="C882" s="42"/>
      <c r="D882" s="42"/>
      <c r="E882" s="42"/>
      <c r="F882" s="42"/>
      <c r="G882" s="42"/>
      <c r="H882" s="42"/>
      <c r="I882" s="42"/>
      <c r="J882" s="42"/>
      <c r="K882" s="42"/>
      <c r="L882" s="42"/>
      <c r="M882" s="42"/>
      <c r="N882" s="42"/>
      <c r="O882" s="42"/>
      <c r="P882" s="42"/>
      <c r="Q882" s="43"/>
      <c r="R882" s="42"/>
      <c r="S882" s="42"/>
      <c r="T882" s="42"/>
      <c r="U882" s="42"/>
      <c r="V882" s="46"/>
      <c r="W882" s="46" t="str">
        <f t="shared" si="1"/>
        <v/>
      </c>
      <c r="X882" s="46" t="str">
        <f t="shared" si="2"/>
        <v/>
      </c>
      <c r="Y882" s="48">
        <f t="shared" si="3"/>
        <v>0</v>
      </c>
      <c r="Z882" s="46"/>
      <c r="AA882" s="46"/>
      <c r="AB882" s="40"/>
    </row>
    <row r="883" spans="1:28" ht="12.75" customHeight="1">
      <c r="A883" s="41"/>
      <c r="B883" s="42"/>
      <c r="C883" s="42"/>
      <c r="D883" s="42"/>
      <c r="E883" s="42"/>
      <c r="F883" s="42"/>
      <c r="G883" s="42"/>
      <c r="H883" s="42"/>
      <c r="I883" s="42"/>
      <c r="J883" s="42"/>
      <c r="K883" s="42"/>
      <c r="L883" s="42"/>
      <c r="M883" s="42"/>
      <c r="N883" s="42"/>
      <c r="O883" s="42"/>
      <c r="P883" s="42"/>
      <c r="Q883" s="43"/>
      <c r="R883" s="42"/>
      <c r="S883" s="42"/>
      <c r="T883" s="42"/>
      <c r="U883" s="42"/>
      <c r="V883" s="46"/>
      <c r="W883" s="46" t="str">
        <f t="shared" si="1"/>
        <v/>
      </c>
      <c r="X883" s="46" t="str">
        <f t="shared" si="2"/>
        <v/>
      </c>
      <c r="Y883" s="48">
        <f t="shared" si="3"/>
        <v>0</v>
      </c>
      <c r="Z883" s="46"/>
      <c r="AA883" s="46"/>
      <c r="AB883" s="40"/>
    </row>
    <row r="884" spans="1:28" ht="12.75" customHeight="1">
      <c r="A884" s="41"/>
      <c r="B884" s="42"/>
      <c r="C884" s="42"/>
      <c r="D884" s="42"/>
      <c r="E884" s="42"/>
      <c r="F884" s="42"/>
      <c r="G884" s="42"/>
      <c r="H884" s="42"/>
      <c r="I884" s="42"/>
      <c r="J884" s="42"/>
      <c r="K884" s="42"/>
      <c r="L884" s="42"/>
      <c r="M884" s="42"/>
      <c r="N884" s="42"/>
      <c r="O884" s="42"/>
      <c r="P884" s="42"/>
      <c r="Q884" s="43"/>
      <c r="R884" s="42"/>
      <c r="S884" s="42"/>
      <c r="T884" s="42"/>
      <c r="U884" s="42"/>
      <c r="V884" s="46"/>
      <c r="W884" s="46" t="str">
        <f t="shared" si="1"/>
        <v/>
      </c>
      <c r="X884" s="46" t="str">
        <f t="shared" si="2"/>
        <v/>
      </c>
      <c r="Y884" s="48">
        <f t="shared" si="3"/>
        <v>0</v>
      </c>
      <c r="Z884" s="46"/>
      <c r="AA884" s="46"/>
      <c r="AB884" s="40"/>
    </row>
    <row r="885" spans="1:28" ht="12.75" customHeight="1">
      <c r="A885" s="41"/>
      <c r="B885" s="42"/>
      <c r="C885" s="42"/>
      <c r="D885" s="42"/>
      <c r="E885" s="42"/>
      <c r="F885" s="42"/>
      <c r="G885" s="42"/>
      <c r="H885" s="42"/>
      <c r="I885" s="42"/>
      <c r="J885" s="42"/>
      <c r="K885" s="42"/>
      <c r="L885" s="42"/>
      <c r="M885" s="42"/>
      <c r="N885" s="42"/>
      <c r="O885" s="42"/>
      <c r="P885" s="42"/>
      <c r="Q885" s="43"/>
      <c r="R885" s="42"/>
      <c r="S885" s="42"/>
      <c r="T885" s="42"/>
      <c r="U885" s="42"/>
      <c r="V885" s="46"/>
      <c r="W885" s="46" t="str">
        <f t="shared" si="1"/>
        <v/>
      </c>
      <c r="X885" s="46" t="str">
        <f t="shared" si="2"/>
        <v/>
      </c>
      <c r="Y885" s="48">
        <f t="shared" si="3"/>
        <v>0</v>
      </c>
      <c r="Z885" s="46"/>
      <c r="AA885" s="46"/>
      <c r="AB885" s="40"/>
    </row>
    <row r="886" spans="1:28" ht="12.75" customHeight="1">
      <c r="A886" s="41"/>
      <c r="B886" s="42"/>
      <c r="C886" s="42"/>
      <c r="D886" s="42"/>
      <c r="E886" s="42"/>
      <c r="F886" s="42"/>
      <c r="G886" s="42"/>
      <c r="H886" s="42"/>
      <c r="I886" s="42"/>
      <c r="J886" s="42"/>
      <c r="K886" s="42"/>
      <c r="L886" s="42"/>
      <c r="M886" s="42"/>
      <c r="N886" s="42"/>
      <c r="O886" s="42"/>
      <c r="P886" s="42"/>
      <c r="Q886" s="43"/>
      <c r="R886" s="42"/>
      <c r="S886" s="42"/>
      <c r="T886" s="42"/>
      <c r="U886" s="42"/>
      <c r="V886" s="46"/>
      <c r="W886" s="46" t="str">
        <f t="shared" si="1"/>
        <v/>
      </c>
      <c r="X886" s="46" t="str">
        <f t="shared" si="2"/>
        <v/>
      </c>
      <c r="Y886" s="48">
        <f t="shared" si="3"/>
        <v>0</v>
      </c>
      <c r="Z886" s="46"/>
      <c r="AA886" s="46"/>
      <c r="AB886" s="40"/>
    </row>
    <row r="887" spans="1:28" ht="12.75" customHeight="1">
      <c r="A887" s="41"/>
      <c r="B887" s="42"/>
      <c r="C887" s="42"/>
      <c r="D887" s="42"/>
      <c r="E887" s="42"/>
      <c r="F887" s="42"/>
      <c r="G887" s="42"/>
      <c r="H887" s="42"/>
      <c r="I887" s="42"/>
      <c r="J887" s="42"/>
      <c r="K887" s="42"/>
      <c r="L887" s="42"/>
      <c r="M887" s="42"/>
      <c r="N887" s="42"/>
      <c r="O887" s="42"/>
      <c r="P887" s="42"/>
      <c r="Q887" s="43"/>
      <c r="R887" s="42"/>
      <c r="S887" s="42"/>
      <c r="T887" s="42"/>
      <c r="U887" s="42"/>
      <c r="V887" s="46"/>
      <c r="W887" s="46" t="str">
        <f t="shared" si="1"/>
        <v/>
      </c>
      <c r="X887" s="46" t="str">
        <f t="shared" si="2"/>
        <v/>
      </c>
      <c r="Y887" s="48">
        <f t="shared" si="3"/>
        <v>0</v>
      </c>
      <c r="Z887" s="46"/>
      <c r="AA887" s="46"/>
      <c r="AB887" s="40"/>
    </row>
    <row r="888" spans="1:28" ht="12.75" customHeight="1">
      <c r="A888" s="41"/>
      <c r="B888" s="42"/>
      <c r="C888" s="42"/>
      <c r="D888" s="42"/>
      <c r="E888" s="42"/>
      <c r="F888" s="42"/>
      <c r="G888" s="42"/>
      <c r="H888" s="42"/>
      <c r="I888" s="42"/>
      <c r="J888" s="42"/>
      <c r="K888" s="42"/>
      <c r="L888" s="42"/>
      <c r="M888" s="42"/>
      <c r="N888" s="42"/>
      <c r="O888" s="42"/>
      <c r="P888" s="42"/>
      <c r="Q888" s="43"/>
      <c r="R888" s="42"/>
      <c r="S888" s="42"/>
      <c r="T888" s="42"/>
      <c r="U888" s="42"/>
      <c r="V888" s="46"/>
      <c r="W888" s="46" t="str">
        <f t="shared" si="1"/>
        <v/>
      </c>
      <c r="X888" s="46" t="str">
        <f t="shared" si="2"/>
        <v/>
      </c>
      <c r="Y888" s="48">
        <f t="shared" si="3"/>
        <v>0</v>
      </c>
      <c r="Z888" s="46"/>
      <c r="AA888" s="46"/>
      <c r="AB888" s="40"/>
    </row>
    <row r="889" spans="1:28" ht="12.75" customHeight="1">
      <c r="A889" s="41"/>
      <c r="B889" s="42"/>
      <c r="C889" s="42"/>
      <c r="D889" s="42"/>
      <c r="E889" s="42"/>
      <c r="F889" s="42"/>
      <c r="G889" s="42"/>
      <c r="H889" s="42"/>
      <c r="I889" s="42"/>
      <c r="J889" s="42"/>
      <c r="K889" s="42"/>
      <c r="L889" s="42"/>
      <c r="M889" s="42"/>
      <c r="N889" s="42"/>
      <c r="O889" s="42"/>
      <c r="P889" s="42"/>
      <c r="Q889" s="43"/>
      <c r="R889" s="42"/>
      <c r="S889" s="42"/>
      <c r="T889" s="42"/>
      <c r="U889" s="42"/>
      <c r="V889" s="46"/>
      <c r="W889" s="46" t="str">
        <f t="shared" si="1"/>
        <v/>
      </c>
      <c r="X889" s="46" t="str">
        <f t="shared" si="2"/>
        <v/>
      </c>
      <c r="Y889" s="48">
        <f t="shared" si="3"/>
        <v>0</v>
      </c>
      <c r="Z889" s="46"/>
      <c r="AA889" s="46"/>
      <c r="AB889" s="40"/>
    </row>
    <row r="890" spans="1:28" ht="12.75" customHeight="1">
      <c r="A890" s="41"/>
      <c r="B890" s="42"/>
      <c r="C890" s="42"/>
      <c r="D890" s="42"/>
      <c r="E890" s="42"/>
      <c r="F890" s="42"/>
      <c r="G890" s="42"/>
      <c r="H890" s="42"/>
      <c r="I890" s="42"/>
      <c r="J890" s="42"/>
      <c r="K890" s="42"/>
      <c r="L890" s="42"/>
      <c r="M890" s="42"/>
      <c r="N890" s="42"/>
      <c r="O890" s="42"/>
      <c r="P890" s="42"/>
      <c r="Q890" s="43"/>
      <c r="R890" s="42"/>
      <c r="S890" s="42"/>
      <c r="T890" s="42"/>
      <c r="U890" s="42"/>
      <c r="V890" s="46"/>
      <c r="W890" s="46" t="str">
        <f t="shared" si="1"/>
        <v/>
      </c>
      <c r="X890" s="46" t="str">
        <f t="shared" si="2"/>
        <v/>
      </c>
      <c r="Y890" s="48">
        <f t="shared" si="3"/>
        <v>0</v>
      </c>
      <c r="Z890" s="46"/>
      <c r="AA890" s="46"/>
      <c r="AB890" s="40"/>
    </row>
    <row r="891" spans="1:28" ht="12.75" customHeight="1">
      <c r="A891" s="41"/>
      <c r="B891" s="42"/>
      <c r="C891" s="42"/>
      <c r="D891" s="42"/>
      <c r="E891" s="42"/>
      <c r="F891" s="42"/>
      <c r="G891" s="42"/>
      <c r="H891" s="42"/>
      <c r="I891" s="42"/>
      <c r="J891" s="42"/>
      <c r="K891" s="42"/>
      <c r="L891" s="42"/>
      <c r="M891" s="42"/>
      <c r="N891" s="42"/>
      <c r="O891" s="42"/>
      <c r="P891" s="42"/>
      <c r="Q891" s="43"/>
      <c r="R891" s="42"/>
      <c r="S891" s="42"/>
      <c r="T891" s="42"/>
      <c r="U891" s="42"/>
      <c r="V891" s="46"/>
      <c r="W891" s="46" t="str">
        <f t="shared" si="1"/>
        <v/>
      </c>
      <c r="X891" s="46" t="str">
        <f t="shared" si="2"/>
        <v/>
      </c>
      <c r="Y891" s="48">
        <f t="shared" si="3"/>
        <v>0</v>
      </c>
      <c r="Z891" s="46"/>
      <c r="AA891" s="46"/>
      <c r="AB891" s="40"/>
    </row>
    <row r="892" spans="1:28" ht="12.75" customHeight="1">
      <c r="A892" s="41"/>
      <c r="B892" s="42"/>
      <c r="C892" s="42"/>
      <c r="D892" s="42"/>
      <c r="E892" s="42"/>
      <c r="F892" s="42"/>
      <c r="G892" s="42"/>
      <c r="H892" s="42"/>
      <c r="I892" s="42"/>
      <c r="J892" s="42"/>
      <c r="K892" s="42"/>
      <c r="L892" s="42"/>
      <c r="M892" s="42"/>
      <c r="N892" s="42"/>
      <c r="O892" s="42"/>
      <c r="P892" s="42"/>
      <c r="Q892" s="43"/>
      <c r="R892" s="42"/>
      <c r="S892" s="42"/>
      <c r="T892" s="42"/>
      <c r="U892" s="42"/>
      <c r="V892" s="46"/>
      <c r="W892" s="46" t="str">
        <f t="shared" si="1"/>
        <v/>
      </c>
      <c r="X892" s="46" t="str">
        <f t="shared" si="2"/>
        <v/>
      </c>
      <c r="Y892" s="48">
        <f t="shared" si="3"/>
        <v>0</v>
      </c>
      <c r="Z892" s="46"/>
      <c r="AA892" s="46"/>
      <c r="AB892" s="40"/>
    </row>
    <row r="893" spans="1:28" ht="12.75" customHeight="1">
      <c r="A893" s="41"/>
      <c r="B893" s="42"/>
      <c r="C893" s="42"/>
      <c r="D893" s="42"/>
      <c r="E893" s="42"/>
      <c r="F893" s="42"/>
      <c r="G893" s="42"/>
      <c r="H893" s="42"/>
      <c r="I893" s="42"/>
      <c r="J893" s="42"/>
      <c r="K893" s="42"/>
      <c r="L893" s="42"/>
      <c r="M893" s="42"/>
      <c r="N893" s="42"/>
      <c r="O893" s="42"/>
      <c r="P893" s="42"/>
      <c r="Q893" s="43"/>
      <c r="R893" s="42"/>
      <c r="S893" s="42"/>
      <c r="T893" s="42"/>
      <c r="U893" s="42"/>
      <c r="V893" s="46"/>
      <c r="W893" s="46" t="str">
        <f t="shared" si="1"/>
        <v/>
      </c>
      <c r="X893" s="46" t="str">
        <f t="shared" si="2"/>
        <v/>
      </c>
      <c r="Y893" s="48">
        <f t="shared" si="3"/>
        <v>0</v>
      </c>
      <c r="Z893" s="46"/>
      <c r="AA893" s="46"/>
      <c r="AB893" s="40"/>
    </row>
    <row r="894" spans="1:28" ht="12.75" customHeight="1">
      <c r="A894" s="41"/>
      <c r="B894" s="42"/>
      <c r="C894" s="42"/>
      <c r="D894" s="42"/>
      <c r="E894" s="42"/>
      <c r="F894" s="42"/>
      <c r="G894" s="42"/>
      <c r="H894" s="42"/>
      <c r="I894" s="42"/>
      <c r="J894" s="42"/>
      <c r="K894" s="42"/>
      <c r="L894" s="42"/>
      <c r="M894" s="42"/>
      <c r="N894" s="42"/>
      <c r="O894" s="42"/>
      <c r="P894" s="42"/>
      <c r="Q894" s="43"/>
      <c r="R894" s="42"/>
      <c r="S894" s="42"/>
      <c r="T894" s="42"/>
      <c r="U894" s="42"/>
      <c r="V894" s="46"/>
      <c r="W894" s="46" t="str">
        <f t="shared" si="1"/>
        <v/>
      </c>
      <c r="X894" s="46" t="str">
        <f t="shared" si="2"/>
        <v/>
      </c>
      <c r="Y894" s="48">
        <f t="shared" si="3"/>
        <v>0</v>
      </c>
      <c r="Z894" s="46"/>
      <c r="AA894" s="46"/>
      <c r="AB894" s="40"/>
    </row>
    <row r="895" spans="1:28" ht="12.75" customHeight="1">
      <c r="A895" s="41"/>
      <c r="B895" s="42"/>
      <c r="C895" s="42"/>
      <c r="D895" s="42"/>
      <c r="E895" s="42"/>
      <c r="F895" s="42"/>
      <c r="G895" s="42"/>
      <c r="H895" s="42"/>
      <c r="I895" s="42"/>
      <c r="J895" s="42"/>
      <c r="K895" s="42"/>
      <c r="L895" s="42"/>
      <c r="M895" s="42"/>
      <c r="N895" s="42"/>
      <c r="O895" s="42"/>
      <c r="P895" s="42"/>
      <c r="Q895" s="43"/>
      <c r="R895" s="42"/>
      <c r="S895" s="42"/>
      <c r="T895" s="42"/>
      <c r="U895" s="42"/>
      <c r="V895" s="46"/>
      <c r="W895" s="46" t="str">
        <f t="shared" si="1"/>
        <v/>
      </c>
      <c r="X895" s="46" t="str">
        <f t="shared" si="2"/>
        <v/>
      </c>
      <c r="Y895" s="48">
        <f t="shared" si="3"/>
        <v>0</v>
      </c>
      <c r="Z895" s="46"/>
      <c r="AA895" s="46"/>
      <c r="AB895" s="40"/>
    </row>
    <row r="896" spans="1:28" ht="12.75" customHeight="1">
      <c r="A896" s="41"/>
      <c r="B896" s="42"/>
      <c r="C896" s="42"/>
      <c r="D896" s="42"/>
      <c r="E896" s="42"/>
      <c r="F896" s="42"/>
      <c r="G896" s="42"/>
      <c r="H896" s="42"/>
      <c r="I896" s="42"/>
      <c r="J896" s="42"/>
      <c r="K896" s="42"/>
      <c r="L896" s="42"/>
      <c r="M896" s="42"/>
      <c r="N896" s="42"/>
      <c r="O896" s="42"/>
      <c r="P896" s="42"/>
      <c r="Q896" s="43"/>
      <c r="R896" s="42"/>
      <c r="S896" s="42"/>
      <c r="T896" s="42"/>
      <c r="U896" s="42"/>
      <c r="V896" s="46"/>
      <c r="W896" s="46" t="str">
        <f t="shared" si="1"/>
        <v/>
      </c>
      <c r="X896" s="46" t="str">
        <f t="shared" si="2"/>
        <v/>
      </c>
      <c r="Y896" s="48">
        <f t="shared" si="3"/>
        <v>0</v>
      </c>
      <c r="Z896" s="46"/>
      <c r="AA896" s="46"/>
      <c r="AB896" s="40"/>
    </row>
    <row r="897" spans="1:28" ht="12.75" customHeight="1">
      <c r="A897" s="41"/>
      <c r="B897" s="42"/>
      <c r="C897" s="42"/>
      <c r="D897" s="42"/>
      <c r="E897" s="42"/>
      <c r="F897" s="42"/>
      <c r="G897" s="42"/>
      <c r="H897" s="42"/>
      <c r="I897" s="42"/>
      <c r="J897" s="42"/>
      <c r="K897" s="42"/>
      <c r="L897" s="42"/>
      <c r="M897" s="42"/>
      <c r="N897" s="42"/>
      <c r="O897" s="42"/>
      <c r="P897" s="42"/>
      <c r="Q897" s="43"/>
      <c r="R897" s="42"/>
      <c r="S897" s="42"/>
      <c r="T897" s="42"/>
      <c r="U897" s="42"/>
      <c r="V897" s="46"/>
      <c r="W897" s="46" t="str">
        <f t="shared" si="1"/>
        <v/>
      </c>
      <c r="X897" s="46" t="str">
        <f t="shared" si="2"/>
        <v/>
      </c>
      <c r="Y897" s="48">
        <f t="shared" si="3"/>
        <v>0</v>
      </c>
      <c r="Z897" s="46"/>
      <c r="AA897" s="46"/>
      <c r="AB897" s="40"/>
    </row>
    <row r="898" spans="1:28" ht="12.75" customHeight="1">
      <c r="A898" s="41"/>
      <c r="B898" s="42"/>
      <c r="C898" s="42"/>
      <c r="D898" s="42"/>
      <c r="E898" s="42"/>
      <c r="F898" s="42"/>
      <c r="G898" s="42"/>
      <c r="H898" s="42"/>
      <c r="I898" s="42"/>
      <c r="J898" s="42"/>
      <c r="K898" s="42"/>
      <c r="L898" s="42"/>
      <c r="M898" s="42"/>
      <c r="N898" s="42"/>
      <c r="O898" s="42"/>
      <c r="P898" s="42"/>
      <c r="Q898" s="43"/>
      <c r="R898" s="42"/>
      <c r="S898" s="42"/>
      <c r="T898" s="42"/>
      <c r="U898" s="42"/>
      <c r="V898" s="46"/>
      <c r="W898" s="46" t="str">
        <f t="shared" si="1"/>
        <v/>
      </c>
      <c r="X898" s="46" t="str">
        <f t="shared" si="2"/>
        <v/>
      </c>
      <c r="Y898" s="48">
        <f t="shared" si="3"/>
        <v>0</v>
      </c>
      <c r="Z898" s="46"/>
      <c r="AA898" s="46"/>
      <c r="AB898" s="40"/>
    </row>
    <row r="899" spans="1:28" ht="12.75" customHeight="1">
      <c r="A899" s="41"/>
      <c r="B899" s="42"/>
      <c r="C899" s="42"/>
      <c r="D899" s="42"/>
      <c r="E899" s="42"/>
      <c r="F899" s="42"/>
      <c r="G899" s="42"/>
      <c r="H899" s="42"/>
      <c r="I899" s="42"/>
      <c r="J899" s="42"/>
      <c r="K899" s="42"/>
      <c r="L899" s="42"/>
      <c r="M899" s="42"/>
      <c r="N899" s="42"/>
      <c r="O899" s="42"/>
      <c r="P899" s="42"/>
      <c r="Q899" s="43"/>
      <c r="R899" s="42"/>
      <c r="S899" s="42"/>
      <c r="T899" s="42"/>
      <c r="U899" s="42"/>
      <c r="V899" s="46"/>
      <c r="W899" s="46"/>
      <c r="X899" s="46" t="str">
        <f t="shared" si="2"/>
        <v/>
      </c>
      <c r="Y899" s="48">
        <f t="shared" si="3"/>
        <v>0</v>
      </c>
      <c r="Z899" s="46"/>
      <c r="AA899" s="46"/>
      <c r="AB899" s="40"/>
    </row>
    <row r="900" spans="1:28" ht="12.75" customHeight="1">
      <c r="A900" s="41"/>
      <c r="B900" s="42"/>
      <c r="C900" s="42"/>
      <c r="D900" s="42"/>
      <c r="E900" s="42"/>
      <c r="F900" s="42"/>
      <c r="G900" s="42"/>
      <c r="H900" s="42"/>
      <c r="I900" s="42"/>
      <c r="J900" s="42"/>
      <c r="K900" s="42"/>
      <c r="L900" s="42"/>
      <c r="M900" s="42"/>
      <c r="N900" s="42"/>
      <c r="O900" s="42"/>
      <c r="P900" s="42"/>
      <c r="Q900" s="43"/>
      <c r="R900" s="42"/>
      <c r="S900" s="42"/>
      <c r="T900" s="42"/>
      <c r="U900" s="42"/>
      <c r="V900" s="46"/>
      <c r="W900" s="46"/>
      <c r="X900" s="46" t="str">
        <f t="shared" si="2"/>
        <v/>
      </c>
      <c r="Y900" s="48">
        <f t="shared" si="3"/>
        <v>0</v>
      </c>
      <c r="Z900" s="46"/>
      <c r="AA900" s="46"/>
      <c r="AB900" s="40"/>
    </row>
    <row r="901" spans="1:28" ht="12.75" customHeight="1">
      <c r="A901" s="41"/>
      <c r="B901" s="42"/>
      <c r="C901" s="42"/>
      <c r="D901" s="42"/>
      <c r="E901" s="42"/>
      <c r="F901" s="42"/>
      <c r="G901" s="42"/>
      <c r="H901" s="42"/>
      <c r="I901" s="42"/>
      <c r="J901" s="42"/>
      <c r="K901" s="42"/>
      <c r="L901" s="42"/>
      <c r="M901" s="42"/>
      <c r="N901" s="42"/>
      <c r="O901" s="42"/>
      <c r="P901" s="42"/>
      <c r="Q901" s="43"/>
      <c r="R901" s="42"/>
      <c r="S901" s="42"/>
      <c r="T901" s="42"/>
      <c r="U901" s="42"/>
      <c r="V901" s="46"/>
      <c r="W901" s="46"/>
      <c r="X901" s="46" t="str">
        <f t="shared" si="2"/>
        <v/>
      </c>
      <c r="Y901" s="48">
        <f t="shared" si="3"/>
        <v>0</v>
      </c>
      <c r="Z901" s="46"/>
      <c r="AA901" s="46"/>
      <c r="AB901" s="40"/>
    </row>
    <row r="902" spans="1:28" ht="12.75" customHeight="1">
      <c r="A902" s="41"/>
      <c r="B902" s="42"/>
      <c r="C902" s="42"/>
      <c r="D902" s="42"/>
      <c r="E902" s="42"/>
      <c r="F902" s="42"/>
      <c r="G902" s="42"/>
      <c r="H902" s="42"/>
      <c r="I902" s="42"/>
      <c r="J902" s="42"/>
      <c r="K902" s="42"/>
      <c r="L902" s="42"/>
      <c r="M902" s="42"/>
      <c r="N902" s="42"/>
      <c r="O902" s="42"/>
      <c r="P902" s="42"/>
      <c r="Q902" s="43"/>
      <c r="R902" s="42"/>
      <c r="S902" s="42"/>
      <c r="T902" s="42"/>
      <c r="U902" s="42"/>
      <c r="V902" s="46"/>
      <c r="W902" s="46"/>
      <c r="X902" s="46" t="str">
        <f t="shared" si="2"/>
        <v/>
      </c>
      <c r="Y902" s="48">
        <f t="shared" si="3"/>
        <v>0</v>
      </c>
      <c r="Z902" s="46"/>
      <c r="AA902" s="46"/>
      <c r="AB902" s="40"/>
    </row>
    <row r="903" spans="1:28" ht="12.75" customHeight="1">
      <c r="A903" s="41"/>
      <c r="B903" s="42"/>
      <c r="C903" s="42"/>
      <c r="D903" s="42"/>
      <c r="E903" s="42"/>
      <c r="F903" s="42"/>
      <c r="G903" s="42"/>
      <c r="H903" s="42"/>
      <c r="I903" s="42"/>
      <c r="J903" s="42"/>
      <c r="K903" s="42"/>
      <c r="L903" s="42"/>
      <c r="M903" s="42"/>
      <c r="N903" s="42"/>
      <c r="O903" s="42"/>
      <c r="P903" s="42"/>
      <c r="Q903" s="43"/>
      <c r="R903" s="42"/>
      <c r="S903" s="42"/>
      <c r="T903" s="42"/>
      <c r="U903" s="42"/>
      <c r="V903" s="46"/>
      <c r="W903" s="46"/>
      <c r="X903" s="46" t="str">
        <f t="shared" si="2"/>
        <v/>
      </c>
      <c r="Y903" s="48">
        <f t="shared" si="3"/>
        <v>0</v>
      </c>
      <c r="Z903" s="46"/>
      <c r="AA903" s="46"/>
      <c r="AB903" s="40"/>
    </row>
    <row r="904" spans="1:28" ht="12.75" customHeight="1">
      <c r="A904" s="41"/>
      <c r="B904" s="42"/>
      <c r="C904" s="42"/>
      <c r="D904" s="42"/>
      <c r="E904" s="42"/>
      <c r="F904" s="42"/>
      <c r="G904" s="42"/>
      <c r="H904" s="42"/>
      <c r="I904" s="42"/>
      <c r="J904" s="42"/>
      <c r="K904" s="42"/>
      <c r="L904" s="42"/>
      <c r="M904" s="42"/>
      <c r="N904" s="42"/>
      <c r="O904" s="42"/>
      <c r="P904" s="42"/>
      <c r="Q904" s="43"/>
      <c r="R904" s="42"/>
      <c r="S904" s="42"/>
      <c r="T904" s="42"/>
      <c r="U904" s="42"/>
      <c r="V904" s="46"/>
      <c r="W904" s="46"/>
      <c r="X904" s="46" t="str">
        <f t="shared" si="2"/>
        <v/>
      </c>
      <c r="Y904" s="48">
        <f t="shared" si="3"/>
        <v>0</v>
      </c>
      <c r="Z904" s="46"/>
      <c r="AA904" s="46"/>
      <c r="AB904" s="40"/>
    </row>
    <row r="905" spans="1:28" ht="12.75" customHeight="1">
      <c r="A905" s="41"/>
      <c r="B905" s="42"/>
      <c r="C905" s="42"/>
      <c r="D905" s="42"/>
      <c r="E905" s="42"/>
      <c r="F905" s="42"/>
      <c r="G905" s="42"/>
      <c r="H905" s="42"/>
      <c r="I905" s="42"/>
      <c r="J905" s="42"/>
      <c r="K905" s="42"/>
      <c r="L905" s="42"/>
      <c r="M905" s="42"/>
      <c r="N905" s="42"/>
      <c r="O905" s="42"/>
      <c r="P905" s="42"/>
      <c r="Q905" s="43"/>
      <c r="R905" s="42"/>
      <c r="S905" s="42"/>
      <c r="T905" s="42"/>
      <c r="U905" s="42"/>
      <c r="V905" s="46"/>
      <c r="W905" s="46"/>
      <c r="X905" s="46" t="str">
        <f t="shared" si="2"/>
        <v/>
      </c>
      <c r="Y905" s="48">
        <f t="shared" si="3"/>
        <v>0</v>
      </c>
      <c r="Z905" s="46"/>
      <c r="AA905" s="46"/>
      <c r="AB905" s="40"/>
    </row>
    <row r="906" spans="1:28" ht="12.75" customHeight="1">
      <c r="A906" s="41"/>
      <c r="B906" s="42"/>
      <c r="C906" s="42"/>
      <c r="D906" s="42"/>
      <c r="E906" s="42"/>
      <c r="F906" s="42"/>
      <c r="G906" s="42"/>
      <c r="H906" s="42"/>
      <c r="I906" s="42"/>
      <c r="J906" s="42"/>
      <c r="K906" s="42"/>
      <c r="L906" s="42"/>
      <c r="M906" s="42"/>
      <c r="N906" s="42"/>
      <c r="O906" s="42"/>
      <c r="P906" s="42"/>
      <c r="Q906" s="43"/>
      <c r="R906" s="42"/>
      <c r="S906" s="42"/>
      <c r="T906" s="42"/>
      <c r="U906" s="42"/>
      <c r="V906" s="46"/>
      <c r="W906" s="46"/>
      <c r="X906" s="46" t="str">
        <f t="shared" si="2"/>
        <v/>
      </c>
      <c r="Y906" s="48">
        <f t="shared" si="3"/>
        <v>0</v>
      </c>
      <c r="Z906" s="46"/>
      <c r="AA906" s="46"/>
      <c r="AB906" s="40"/>
    </row>
    <row r="907" spans="1:28" ht="12.75" customHeight="1">
      <c r="A907" s="41"/>
      <c r="B907" s="42"/>
      <c r="C907" s="42"/>
      <c r="D907" s="42"/>
      <c r="E907" s="42"/>
      <c r="F907" s="42"/>
      <c r="G907" s="42"/>
      <c r="H907" s="42"/>
      <c r="I907" s="42"/>
      <c r="J907" s="42"/>
      <c r="K907" s="42"/>
      <c r="L907" s="42"/>
      <c r="M907" s="42"/>
      <c r="N907" s="42"/>
      <c r="O907" s="42"/>
      <c r="P907" s="42"/>
      <c r="Q907" s="43"/>
      <c r="R907" s="42"/>
      <c r="S907" s="42"/>
      <c r="T907" s="42"/>
      <c r="U907" s="42"/>
      <c r="V907" s="46"/>
      <c r="W907" s="46"/>
      <c r="X907" s="46" t="str">
        <f t="shared" si="2"/>
        <v/>
      </c>
      <c r="Y907" s="48">
        <f t="shared" si="3"/>
        <v>0</v>
      </c>
      <c r="Z907" s="46"/>
      <c r="AA907" s="46"/>
      <c r="AB907" s="40"/>
    </row>
    <row r="908" spans="1:28" ht="12.75" customHeight="1">
      <c r="A908" s="41"/>
      <c r="B908" s="42"/>
      <c r="C908" s="42"/>
      <c r="D908" s="42"/>
      <c r="E908" s="42"/>
      <c r="F908" s="42"/>
      <c r="G908" s="42"/>
      <c r="H908" s="42"/>
      <c r="I908" s="42"/>
      <c r="J908" s="42"/>
      <c r="K908" s="42"/>
      <c r="L908" s="42"/>
      <c r="M908" s="42"/>
      <c r="N908" s="42"/>
      <c r="O908" s="42"/>
      <c r="P908" s="42"/>
      <c r="Q908" s="43"/>
      <c r="R908" s="42"/>
      <c r="S908" s="42"/>
      <c r="T908" s="42"/>
      <c r="U908" s="42"/>
      <c r="V908" s="46"/>
      <c r="W908" s="46"/>
      <c r="X908" s="46" t="str">
        <f t="shared" si="2"/>
        <v/>
      </c>
      <c r="Y908" s="48">
        <f t="shared" si="3"/>
        <v>0</v>
      </c>
      <c r="Z908" s="46"/>
      <c r="AA908" s="46"/>
      <c r="AB908" s="40"/>
    </row>
    <row r="909" spans="1:28" ht="12.75" customHeight="1">
      <c r="A909" s="41"/>
      <c r="B909" s="42"/>
      <c r="C909" s="42"/>
      <c r="D909" s="42"/>
      <c r="E909" s="42"/>
      <c r="F909" s="42"/>
      <c r="G909" s="42"/>
      <c r="H909" s="42"/>
      <c r="I909" s="42"/>
      <c r="J909" s="42"/>
      <c r="K909" s="42"/>
      <c r="L909" s="42"/>
      <c r="M909" s="42"/>
      <c r="N909" s="42"/>
      <c r="O909" s="42"/>
      <c r="P909" s="42"/>
      <c r="Q909" s="43"/>
      <c r="R909" s="42"/>
      <c r="S909" s="42"/>
      <c r="T909" s="42"/>
      <c r="U909" s="42"/>
      <c r="V909" s="46"/>
      <c r="W909" s="46"/>
      <c r="X909" s="46" t="str">
        <f t="shared" si="2"/>
        <v/>
      </c>
      <c r="Y909" s="48">
        <f t="shared" si="3"/>
        <v>0</v>
      </c>
      <c r="Z909" s="46"/>
      <c r="AA909" s="46"/>
      <c r="AB909" s="40"/>
    </row>
    <row r="910" spans="1:28" ht="12.75" customHeight="1">
      <c r="A910" s="41"/>
      <c r="B910" s="42"/>
      <c r="C910" s="42"/>
      <c r="D910" s="42"/>
      <c r="E910" s="42"/>
      <c r="F910" s="42"/>
      <c r="G910" s="42"/>
      <c r="H910" s="42"/>
      <c r="I910" s="42"/>
      <c r="J910" s="42"/>
      <c r="K910" s="42"/>
      <c r="L910" s="42"/>
      <c r="M910" s="42"/>
      <c r="N910" s="42"/>
      <c r="O910" s="42"/>
      <c r="P910" s="42"/>
      <c r="Q910" s="43"/>
      <c r="R910" s="42"/>
      <c r="S910" s="42"/>
      <c r="T910" s="42"/>
      <c r="U910" s="42"/>
      <c r="V910" s="46"/>
      <c r="W910" s="46"/>
      <c r="X910" s="46" t="str">
        <f t="shared" si="2"/>
        <v/>
      </c>
      <c r="Y910" s="48">
        <f t="shared" si="3"/>
        <v>0</v>
      </c>
      <c r="Z910" s="46"/>
      <c r="AA910" s="46"/>
      <c r="AB910" s="40"/>
    </row>
    <row r="911" spans="1:28" ht="12.75" customHeight="1">
      <c r="A911" s="41"/>
      <c r="B911" s="42"/>
      <c r="C911" s="42"/>
      <c r="D911" s="42"/>
      <c r="E911" s="42"/>
      <c r="F911" s="42"/>
      <c r="G911" s="42"/>
      <c r="H911" s="42"/>
      <c r="I911" s="42"/>
      <c r="J911" s="42"/>
      <c r="K911" s="42"/>
      <c r="L911" s="42"/>
      <c r="M911" s="42"/>
      <c r="N911" s="42"/>
      <c r="O911" s="42"/>
      <c r="P911" s="42"/>
      <c r="Q911" s="43"/>
      <c r="R911" s="42"/>
      <c r="S911" s="42"/>
      <c r="T911" s="42"/>
      <c r="U911" s="42"/>
      <c r="V911" s="46"/>
      <c r="W911" s="46"/>
      <c r="X911" s="46" t="str">
        <f t="shared" si="2"/>
        <v/>
      </c>
      <c r="Y911" s="48">
        <f t="shared" si="3"/>
        <v>0</v>
      </c>
      <c r="Z911" s="46"/>
      <c r="AA911" s="46"/>
      <c r="AB911" s="40"/>
    </row>
    <row r="912" spans="1:28" ht="12.75" customHeight="1">
      <c r="A912" s="41"/>
      <c r="B912" s="42"/>
      <c r="C912" s="42"/>
      <c r="D912" s="42"/>
      <c r="E912" s="42"/>
      <c r="F912" s="42"/>
      <c r="G912" s="42"/>
      <c r="H912" s="42"/>
      <c r="I912" s="42"/>
      <c r="J912" s="42"/>
      <c r="K912" s="42"/>
      <c r="L912" s="42"/>
      <c r="M912" s="42"/>
      <c r="N912" s="42"/>
      <c r="O912" s="42"/>
      <c r="P912" s="42"/>
      <c r="Q912" s="43"/>
      <c r="R912" s="42"/>
      <c r="S912" s="42"/>
      <c r="T912" s="42"/>
      <c r="U912" s="42"/>
      <c r="V912" s="46"/>
      <c r="W912" s="46"/>
      <c r="X912" s="46" t="str">
        <f t="shared" si="2"/>
        <v/>
      </c>
      <c r="Y912" s="48">
        <f t="shared" si="3"/>
        <v>0</v>
      </c>
      <c r="Z912" s="46"/>
      <c r="AA912" s="46"/>
      <c r="AB912" s="40"/>
    </row>
    <row r="913" spans="1:28" ht="12.75" customHeight="1">
      <c r="A913" s="41"/>
      <c r="B913" s="42"/>
      <c r="C913" s="42"/>
      <c r="D913" s="42"/>
      <c r="E913" s="42"/>
      <c r="F913" s="42"/>
      <c r="G913" s="42"/>
      <c r="H913" s="42"/>
      <c r="I913" s="42"/>
      <c r="J913" s="42"/>
      <c r="K913" s="42"/>
      <c r="L913" s="42"/>
      <c r="M913" s="42"/>
      <c r="N913" s="42"/>
      <c r="O913" s="42"/>
      <c r="P913" s="42"/>
      <c r="Q913" s="43"/>
      <c r="R913" s="42"/>
      <c r="S913" s="42"/>
      <c r="T913" s="42"/>
      <c r="U913" s="42"/>
      <c r="V913" s="46"/>
      <c r="W913" s="46"/>
      <c r="X913" s="46" t="str">
        <f t="shared" si="2"/>
        <v/>
      </c>
      <c r="Y913" s="48">
        <f t="shared" si="3"/>
        <v>0</v>
      </c>
      <c r="Z913" s="46"/>
      <c r="AA913" s="46"/>
      <c r="AB913" s="40"/>
    </row>
    <row r="914" spans="1:28" ht="12.75" customHeight="1">
      <c r="A914" s="41"/>
      <c r="B914" s="42"/>
      <c r="C914" s="42"/>
      <c r="D914" s="42"/>
      <c r="E914" s="42"/>
      <c r="F914" s="42"/>
      <c r="G914" s="42"/>
      <c r="H914" s="42"/>
      <c r="I914" s="42"/>
      <c r="J914" s="42"/>
      <c r="K914" s="42"/>
      <c r="L914" s="42"/>
      <c r="M914" s="42"/>
      <c r="N914" s="42"/>
      <c r="O914" s="42"/>
      <c r="P914" s="42"/>
      <c r="Q914" s="43"/>
      <c r="R914" s="42"/>
      <c r="S914" s="42"/>
      <c r="T914" s="42"/>
      <c r="U914" s="42"/>
      <c r="V914" s="46"/>
      <c r="W914" s="46"/>
      <c r="X914" s="46" t="str">
        <f t="shared" si="2"/>
        <v/>
      </c>
      <c r="Y914" s="48">
        <f t="shared" si="3"/>
        <v>0</v>
      </c>
      <c r="Z914" s="46"/>
      <c r="AA914" s="46"/>
      <c r="AB914" s="40"/>
    </row>
    <row r="915" spans="1:28" ht="12.75" customHeight="1">
      <c r="A915" s="41"/>
      <c r="B915" s="42"/>
      <c r="C915" s="42"/>
      <c r="D915" s="42"/>
      <c r="E915" s="42"/>
      <c r="F915" s="42"/>
      <c r="G915" s="42"/>
      <c r="H915" s="42"/>
      <c r="I915" s="42"/>
      <c r="J915" s="42"/>
      <c r="K915" s="42"/>
      <c r="L915" s="42"/>
      <c r="M915" s="42"/>
      <c r="N915" s="42"/>
      <c r="O915" s="42"/>
      <c r="P915" s="42"/>
      <c r="Q915" s="43"/>
      <c r="R915" s="42"/>
      <c r="S915" s="42"/>
      <c r="T915" s="42"/>
      <c r="U915" s="42"/>
      <c r="V915" s="46"/>
      <c r="W915" s="46"/>
      <c r="X915" s="46" t="str">
        <f t="shared" si="2"/>
        <v/>
      </c>
      <c r="Y915" s="48">
        <f t="shared" si="3"/>
        <v>0</v>
      </c>
      <c r="Z915" s="46"/>
      <c r="AA915" s="46"/>
      <c r="AB915" s="40"/>
    </row>
    <row r="916" spans="1:28" ht="12.75" customHeight="1">
      <c r="A916" s="41"/>
      <c r="B916" s="42"/>
      <c r="C916" s="42"/>
      <c r="D916" s="42"/>
      <c r="E916" s="42"/>
      <c r="F916" s="42"/>
      <c r="G916" s="42"/>
      <c r="H916" s="42"/>
      <c r="I916" s="42"/>
      <c r="J916" s="42"/>
      <c r="K916" s="42"/>
      <c r="L916" s="42"/>
      <c r="M916" s="42"/>
      <c r="N916" s="42"/>
      <c r="O916" s="42"/>
      <c r="P916" s="42"/>
      <c r="Q916" s="43"/>
      <c r="R916" s="42"/>
      <c r="S916" s="42"/>
      <c r="T916" s="42"/>
      <c r="U916" s="42"/>
      <c r="V916" s="46"/>
      <c r="W916" s="46"/>
      <c r="X916" s="46" t="str">
        <f t="shared" si="2"/>
        <v/>
      </c>
      <c r="Y916" s="48">
        <f t="shared" si="3"/>
        <v>0</v>
      </c>
      <c r="Z916" s="46"/>
      <c r="AA916" s="46"/>
      <c r="AB916" s="40"/>
    </row>
    <row r="917" spans="1:28" ht="12.75" customHeight="1">
      <c r="A917" s="41"/>
      <c r="B917" s="42"/>
      <c r="C917" s="42"/>
      <c r="D917" s="42"/>
      <c r="E917" s="42"/>
      <c r="F917" s="42"/>
      <c r="G917" s="42"/>
      <c r="H917" s="42"/>
      <c r="I917" s="42"/>
      <c r="J917" s="42"/>
      <c r="K917" s="42"/>
      <c r="L917" s="42"/>
      <c r="M917" s="42"/>
      <c r="N917" s="42"/>
      <c r="O917" s="42"/>
      <c r="P917" s="42"/>
      <c r="Q917" s="43"/>
      <c r="R917" s="42"/>
      <c r="S917" s="42"/>
      <c r="T917" s="42"/>
      <c r="U917" s="42"/>
      <c r="V917" s="46"/>
      <c r="W917" s="46"/>
      <c r="X917" s="46" t="str">
        <f t="shared" si="2"/>
        <v/>
      </c>
      <c r="Y917" s="48">
        <f t="shared" si="3"/>
        <v>0</v>
      </c>
      <c r="Z917" s="46"/>
      <c r="AA917" s="46"/>
      <c r="AB917" s="40"/>
    </row>
    <row r="918" spans="1:28" ht="12.75" customHeight="1">
      <c r="A918" s="41"/>
      <c r="B918" s="42"/>
      <c r="C918" s="42"/>
      <c r="D918" s="42"/>
      <c r="E918" s="42"/>
      <c r="F918" s="42"/>
      <c r="G918" s="42"/>
      <c r="H918" s="42"/>
      <c r="I918" s="42"/>
      <c r="J918" s="42"/>
      <c r="K918" s="42"/>
      <c r="L918" s="42"/>
      <c r="M918" s="42"/>
      <c r="N918" s="42"/>
      <c r="O918" s="42"/>
      <c r="P918" s="42"/>
      <c r="Q918" s="43"/>
      <c r="R918" s="42"/>
      <c r="S918" s="42"/>
      <c r="T918" s="42"/>
      <c r="U918" s="42"/>
      <c r="V918" s="46"/>
      <c r="W918" s="46"/>
      <c r="X918" s="46"/>
      <c r="Y918" s="48">
        <f t="shared" si="3"/>
        <v>0</v>
      </c>
      <c r="Z918" s="46"/>
      <c r="AA918" s="46"/>
      <c r="AB918" s="40"/>
    </row>
    <row r="919" spans="1:28" ht="12.75" customHeight="1">
      <c r="A919" s="41"/>
      <c r="B919" s="42"/>
      <c r="C919" s="42"/>
      <c r="D919" s="42"/>
      <c r="E919" s="42"/>
      <c r="F919" s="42"/>
      <c r="G919" s="42"/>
      <c r="H919" s="42"/>
      <c r="I919" s="42"/>
      <c r="J919" s="42"/>
      <c r="K919" s="42"/>
      <c r="L919" s="42"/>
      <c r="M919" s="42"/>
      <c r="N919" s="42"/>
      <c r="O919" s="42"/>
      <c r="P919" s="42"/>
      <c r="Q919" s="43"/>
      <c r="R919" s="42"/>
      <c r="S919" s="42"/>
      <c r="T919" s="42"/>
      <c r="U919" s="42"/>
      <c r="V919" s="46"/>
      <c r="W919" s="46"/>
      <c r="X919" s="46"/>
      <c r="Y919" s="48">
        <f t="shared" si="3"/>
        <v>0</v>
      </c>
      <c r="Z919" s="46"/>
      <c r="AA919" s="46"/>
      <c r="AB919" s="40"/>
    </row>
    <row r="920" spans="1:28" ht="12.75" customHeight="1">
      <c r="A920" s="41"/>
      <c r="B920" s="42"/>
      <c r="C920" s="42"/>
      <c r="D920" s="42"/>
      <c r="E920" s="42"/>
      <c r="F920" s="42"/>
      <c r="G920" s="42"/>
      <c r="H920" s="42"/>
      <c r="I920" s="42"/>
      <c r="J920" s="42"/>
      <c r="K920" s="42"/>
      <c r="L920" s="42"/>
      <c r="M920" s="42"/>
      <c r="N920" s="42"/>
      <c r="O920" s="42"/>
      <c r="P920" s="42"/>
      <c r="Q920" s="43"/>
      <c r="R920" s="42"/>
      <c r="S920" s="42"/>
      <c r="T920" s="42"/>
      <c r="U920" s="42"/>
      <c r="V920" s="46"/>
      <c r="W920" s="46"/>
      <c r="X920" s="46"/>
      <c r="Y920" s="48">
        <f t="shared" si="3"/>
        <v>0</v>
      </c>
      <c r="Z920" s="46"/>
      <c r="AA920" s="46"/>
      <c r="AB920" s="40"/>
    </row>
    <row r="921" spans="1:28" ht="12.75" customHeight="1">
      <c r="A921" s="41"/>
      <c r="B921" s="42"/>
      <c r="C921" s="42"/>
      <c r="D921" s="42"/>
      <c r="E921" s="42"/>
      <c r="F921" s="42"/>
      <c r="G921" s="42"/>
      <c r="H921" s="42"/>
      <c r="I921" s="42"/>
      <c r="J921" s="42"/>
      <c r="K921" s="42"/>
      <c r="L921" s="42"/>
      <c r="M921" s="42"/>
      <c r="N921" s="42"/>
      <c r="O921" s="42"/>
      <c r="P921" s="42"/>
      <c r="Q921" s="43"/>
      <c r="R921" s="42"/>
      <c r="S921" s="42"/>
      <c r="T921" s="42"/>
      <c r="U921" s="42"/>
      <c r="V921" s="46"/>
      <c r="W921" s="46"/>
      <c r="X921" s="46"/>
      <c r="Y921" s="48">
        <f t="shared" si="3"/>
        <v>0</v>
      </c>
      <c r="Z921" s="46"/>
      <c r="AA921" s="46"/>
      <c r="AB921" s="40"/>
    </row>
    <row r="922" spans="1:28" ht="12.75" customHeight="1">
      <c r="A922" s="41"/>
      <c r="B922" s="42"/>
      <c r="C922" s="42"/>
      <c r="D922" s="42"/>
      <c r="E922" s="42"/>
      <c r="F922" s="42"/>
      <c r="G922" s="42"/>
      <c r="H922" s="42"/>
      <c r="I922" s="42"/>
      <c r="J922" s="42"/>
      <c r="K922" s="42"/>
      <c r="L922" s="42"/>
      <c r="M922" s="42"/>
      <c r="N922" s="42"/>
      <c r="O922" s="42"/>
      <c r="P922" s="42"/>
      <c r="Q922" s="43"/>
      <c r="R922" s="42"/>
      <c r="S922" s="42"/>
      <c r="T922" s="42"/>
      <c r="U922" s="42"/>
      <c r="V922" s="46"/>
      <c r="W922" s="46"/>
      <c r="X922" s="46"/>
      <c r="Y922" s="48">
        <f t="shared" si="3"/>
        <v>0</v>
      </c>
      <c r="Z922" s="46"/>
      <c r="AA922" s="46"/>
      <c r="AB922" s="40"/>
    </row>
    <row r="923" spans="1:28" ht="12.75" customHeight="1">
      <c r="A923" s="41"/>
      <c r="B923" s="42"/>
      <c r="C923" s="42"/>
      <c r="D923" s="42"/>
      <c r="E923" s="42"/>
      <c r="F923" s="42"/>
      <c r="G923" s="42"/>
      <c r="H923" s="42"/>
      <c r="I923" s="42"/>
      <c r="J923" s="42"/>
      <c r="K923" s="42"/>
      <c r="L923" s="42"/>
      <c r="M923" s="42"/>
      <c r="N923" s="42"/>
      <c r="O923" s="42"/>
      <c r="P923" s="42"/>
      <c r="Q923" s="43"/>
      <c r="R923" s="42"/>
      <c r="S923" s="42"/>
      <c r="T923" s="42"/>
      <c r="U923" s="42"/>
      <c r="V923" s="46"/>
      <c r="W923" s="46"/>
      <c r="X923" s="46"/>
      <c r="Y923" s="48">
        <f t="shared" si="3"/>
        <v>0</v>
      </c>
      <c r="Z923" s="46"/>
      <c r="AA923" s="46"/>
      <c r="AB923" s="40"/>
    </row>
    <row r="924" spans="1:28" ht="12.75" customHeight="1">
      <c r="A924" s="41"/>
      <c r="B924" s="42"/>
      <c r="C924" s="42"/>
      <c r="D924" s="42"/>
      <c r="E924" s="42"/>
      <c r="F924" s="42"/>
      <c r="G924" s="42"/>
      <c r="H924" s="42"/>
      <c r="I924" s="42"/>
      <c r="J924" s="42"/>
      <c r="K924" s="42"/>
      <c r="L924" s="42"/>
      <c r="M924" s="42"/>
      <c r="N924" s="42"/>
      <c r="O924" s="42"/>
      <c r="P924" s="42"/>
      <c r="Q924" s="43"/>
      <c r="R924" s="42"/>
      <c r="S924" s="42"/>
      <c r="T924" s="42"/>
      <c r="U924" s="42"/>
      <c r="V924" s="46"/>
      <c r="W924" s="46"/>
      <c r="X924" s="46"/>
      <c r="Y924" s="48">
        <f t="shared" si="3"/>
        <v>0</v>
      </c>
      <c r="Z924" s="46"/>
      <c r="AA924" s="46"/>
      <c r="AB924" s="40"/>
    </row>
    <row r="925" spans="1:28" ht="12.75" customHeight="1">
      <c r="A925" s="41"/>
      <c r="B925" s="42"/>
      <c r="C925" s="42"/>
      <c r="D925" s="42"/>
      <c r="E925" s="42"/>
      <c r="F925" s="42"/>
      <c r="G925" s="42"/>
      <c r="H925" s="42"/>
      <c r="I925" s="42"/>
      <c r="J925" s="42"/>
      <c r="K925" s="42"/>
      <c r="L925" s="42"/>
      <c r="M925" s="42"/>
      <c r="N925" s="42"/>
      <c r="O925" s="42"/>
      <c r="P925" s="42"/>
      <c r="Q925" s="43"/>
      <c r="R925" s="42"/>
      <c r="S925" s="42"/>
      <c r="T925" s="42"/>
      <c r="U925" s="42"/>
      <c r="V925" s="46"/>
      <c r="W925" s="46"/>
      <c r="X925" s="46"/>
      <c r="Y925" s="48">
        <f t="shared" si="3"/>
        <v>0</v>
      </c>
      <c r="Z925" s="46"/>
      <c r="AA925" s="46"/>
      <c r="AB925" s="40"/>
    </row>
    <row r="926" spans="1:28" ht="12.75" customHeight="1">
      <c r="A926" s="41"/>
      <c r="B926" s="42"/>
      <c r="C926" s="42"/>
      <c r="D926" s="42"/>
      <c r="E926" s="42"/>
      <c r="F926" s="42"/>
      <c r="G926" s="42"/>
      <c r="H926" s="42"/>
      <c r="I926" s="42"/>
      <c r="J926" s="42"/>
      <c r="K926" s="42"/>
      <c r="L926" s="42"/>
      <c r="M926" s="42"/>
      <c r="N926" s="42"/>
      <c r="O926" s="42"/>
      <c r="P926" s="42"/>
      <c r="Q926" s="43"/>
      <c r="R926" s="42"/>
      <c r="S926" s="42"/>
      <c r="T926" s="42"/>
      <c r="U926" s="42"/>
      <c r="V926" s="46"/>
      <c r="W926" s="46"/>
      <c r="X926" s="46"/>
      <c r="Y926" s="48"/>
      <c r="Z926" s="46"/>
      <c r="AA926" s="46"/>
      <c r="AB926" s="40"/>
    </row>
    <row r="927" spans="1:28" ht="12.75" customHeight="1">
      <c r="A927" s="41"/>
      <c r="B927" s="42"/>
      <c r="C927" s="42"/>
      <c r="D927" s="42"/>
      <c r="E927" s="42"/>
      <c r="F927" s="42"/>
      <c r="G927" s="42"/>
      <c r="H927" s="42"/>
      <c r="I927" s="42"/>
      <c r="J927" s="42"/>
      <c r="K927" s="42"/>
      <c r="L927" s="42"/>
      <c r="M927" s="42"/>
      <c r="N927" s="42"/>
      <c r="O927" s="42"/>
      <c r="P927" s="42"/>
      <c r="Q927" s="43"/>
      <c r="R927" s="42"/>
      <c r="S927" s="42"/>
      <c r="T927" s="42"/>
      <c r="U927" s="42"/>
      <c r="V927" s="46"/>
      <c r="W927" s="46"/>
      <c r="X927" s="46"/>
      <c r="Y927" s="48"/>
      <c r="Z927" s="46"/>
      <c r="AA927" s="46"/>
      <c r="AB927" s="40"/>
    </row>
    <row r="928" spans="1:28" ht="12.75" customHeight="1">
      <c r="A928" s="41"/>
      <c r="B928" s="42"/>
      <c r="C928" s="42"/>
      <c r="D928" s="42"/>
      <c r="E928" s="42"/>
      <c r="F928" s="42"/>
      <c r="G928" s="42"/>
      <c r="H928" s="42"/>
      <c r="I928" s="42"/>
      <c r="J928" s="42"/>
      <c r="K928" s="42"/>
      <c r="L928" s="42"/>
      <c r="M928" s="42"/>
      <c r="N928" s="42"/>
      <c r="O928" s="42"/>
      <c r="P928" s="42"/>
      <c r="Q928" s="43"/>
      <c r="R928" s="42"/>
      <c r="S928" s="42"/>
      <c r="T928" s="42"/>
      <c r="U928" s="42"/>
      <c r="V928" s="46"/>
      <c r="W928" s="46"/>
      <c r="X928" s="46"/>
      <c r="Y928" s="48"/>
      <c r="Z928" s="46"/>
      <c r="AA928" s="46"/>
      <c r="AB928" s="40"/>
    </row>
    <row r="929" spans="1:28" ht="12.75" customHeight="1">
      <c r="A929" s="41"/>
      <c r="B929" s="42"/>
      <c r="C929" s="42"/>
      <c r="D929" s="42"/>
      <c r="E929" s="42"/>
      <c r="F929" s="42"/>
      <c r="G929" s="42"/>
      <c r="H929" s="42"/>
      <c r="I929" s="42"/>
      <c r="J929" s="42"/>
      <c r="K929" s="42"/>
      <c r="L929" s="42"/>
      <c r="M929" s="42"/>
      <c r="N929" s="42"/>
      <c r="O929" s="42"/>
      <c r="P929" s="42"/>
      <c r="Q929" s="43"/>
      <c r="R929" s="42"/>
      <c r="S929" s="42"/>
      <c r="T929" s="42"/>
      <c r="U929" s="42"/>
      <c r="V929" s="46"/>
      <c r="W929" s="46"/>
      <c r="X929" s="46"/>
      <c r="Y929" s="48"/>
      <c r="Z929" s="46"/>
      <c r="AA929" s="46"/>
      <c r="AB929" s="40"/>
    </row>
    <row r="930" spans="1:28" ht="12.75" customHeight="1">
      <c r="A930" s="41"/>
      <c r="B930" s="42"/>
      <c r="C930" s="42"/>
      <c r="D930" s="42"/>
      <c r="E930" s="42"/>
      <c r="F930" s="42"/>
      <c r="G930" s="42"/>
      <c r="H930" s="42"/>
      <c r="I930" s="42"/>
      <c r="J930" s="42"/>
      <c r="K930" s="42"/>
      <c r="L930" s="42"/>
      <c r="M930" s="42"/>
      <c r="N930" s="42"/>
      <c r="O930" s="42"/>
      <c r="P930" s="42"/>
      <c r="Q930" s="43"/>
      <c r="R930" s="42"/>
      <c r="S930" s="42"/>
      <c r="T930" s="42"/>
      <c r="U930" s="42"/>
      <c r="V930" s="46"/>
      <c r="W930" s="46"/>
      <c r="X930" s="46"/>
      <c r="Y930" s="48"/>
      <c r="Z930" s="46"/>
      <c r="AA930" s="46"/>
      <c r="AB930" s="40"/>
    </row>
    <row r="931" spans="1:28" ht="12.75" customHeight="1">
      <c r="A931" s="41"/>
      <c r="B931" s="42"/>
      <c r="C931" s="42"/>
      <c r="D931" s="42"/>
      <c r="E931" s="42"/>
      <c r="F931" s="42"/>
      <c r="G931" s="42"/>
      <c r="H931" s="42"/>
      <c r="I931" s="42"/>
      <c r="J931" s="42"/>
      <c r="K931" s="42"/>
      <c r="L931" s="42"/>
      <c r="M931" s="42"/>
      <c r="N931" s="42"/>
      <c r="O931" s="42"/>
      <c r="P931" s="42"/>
      <c r="Q931" s="43"/>
      <c r="R931" s="42"/>
      <c r="S931" s="42"/>
      <c r="T931" s="42"/>
      <c r="U931" s="42"/>
      <c r="V931" s="46"/>
      <c r="W931" s="46"/>
      <c r="X931" s="46"/>
      <c r="Y931" s="48"/>
      <c r="Z931" s="46"/>
      <c r="AA931" s="46"/>
      <c r="AB931" s="40"/>
    </row>
    <row r="932" spans="1:28" ht="12.75" customHeight="1">
      <c r="A932" s="41"/>
      <c r="B932" s="42"/>
      <c r="C932" s="42"/>
      <c r="D932" s="42"/>
      <c r="E932" s="42"/>
      <c r="F932" s="42"/>
      <c r="G932" s="42"/>
      <c r="H932" s="42"/>
      <c r="I932" s="42"/>
      <c r="J932" s="42"/>
      <c r="K932" s="42"/>
      <c r="L932" s="42"/>
      <c r="M932" s="42"/>
      <c r="N932" s="42"/>
      <c r="O932" s="42"/>
      <c r="P932" s="42"/>
      <c r="Q932" s="43"/>
      <c r="R932" s="42"/>
      <c r="S932" s="42"/>
      <c r="T932" s="42"/>
      <c r="U932" s="42"/>
      <c r="V932" s="46"/>
      <c r="W932" s="46"/>
      <c r="X932" s="46"/>
      <c r="Y932" s="48"/>
      <c r="Z932" s="46"/>
      <c r="AA932" s="46"/>
      <c r="AB932" s="40"/>
    </row>
    <row r="933" spans="1:28" ht="12.75" customHeight="1">
      <c r="A933" s="41"/>
      <c r="B933" s="42"/>
      <c r="C933" s="42"/>
      <c r="D933" s="42"/>
      <c r="E933" s="42"/>
      <c r="F933" s="42"/>
      <c r="G933" s="42"/>
      <c r="H933" s="42"/>
      <c r="I933" s="42"/>
      <c r="J933" s="42"/>
      <c r="K933" s="42"/>
      <c r="L933" s="42"/>
      <c r="M933" s="42"/>
      <c r="N933" s="42"/>
      <c r="O933" s="42"/>
      <c r="P933" s="42"/>
      <c r="Q933" s="43"/>
      <c r="R933" s="42"/>
      <c r="S933" s="42"/>
      <c r="T933" s="42"/>
      <c r="U933" s="42"/>
      <c r="V933" s="46"/>
      <c r="W933" s="46"/>
      <c r="X933" s="46"/>
      <c r="Y933" s="48"/>
      <c r="Z933" s="46"/>
      <c r="AA933" s="46"/>
      <c r="AB933" s="40"/>
    </row>
    <row r="934" spans="1:28" ht="12.75" customHeight="1">
      <c r="A934" s="41"/>
      <c r="B934" s="42"/>
      <c r="C934" s="42"/>
      <c r="D934" s="42"/>
      <c r="E934" s="42"/>
      <c r="F934" s="42"/>
      <c r="G934" s="42"/>
      <c r="H934" s="42"/>
      <c r="I934" s="42"/>
      <c r="J934" s="42"/>
      <c r="K934" s="42"/>
      <c r="L934" s="42"/>
      <c r="M934" s="42"/>
      <c r="N934" s="42"/>
      <c r="O934" s="42"/>
      <c r="P934" s="42"/>
      <c r="Q934" s="43"/>
      <c r="R934" s="42"/>
      <c r="S934" s="42"/>
      <c r="T934" s="42"/>
      <c r="U934" s="42"/>
      <c r="V934" s="46"/>
      <c r="W934" s="46"/>
      <c r="X934" s="46"/>
      <c r="Y934" s="48"/>
      <c r="Z934" s="46"/>
      <c r="AA934" s="46"/>
      <c r="AB934" s="40"/>
    </row>
    <row r="935" spans="1:28" ht="12.75" customHeight="1">
      <c r="A935" s="41"/>
      <c r="B935" s="42"/>
      <c r="C935" s="42"/>
      <c r="D935" s="42"/>
      <c r="E935" s="42"/>
      <c r="F935" s="42"/>
      <c r="G935" s="42"/>
      <c r="H935" s="42"/>
      <c r="I935" s="42"/>
      <c r="J935" s="42"/>
      <c r="K935" s="42"/>
      <c r="L935" s="42"/>
      <c r="M935" s="42"/>
      <c r="N935" s="42"/>
      <c r="O935" s="42"/>
      <c r="P935" s="42"/>
      <c r="Q935" s="43"/>
      <c r="R935" s="42"/>
      <c r="S935" s="42"/>
      <c r="T935" s="42"/>
      <c r="U935" s="42"/>
      <c r="V935" s="46"/>
      <c r="W935" s="46"/>
      <c r="X935" s="46"/>
      <c r="Y935" s="48"/>
      <c r="Z935" s="46"/>
      <c r="AA935" s="46"/>
      <c r="AB935" s="40"/>
    </row>
    <row r="936" spans="1:28" ht="12.75" customHeight="1">
      <c r="A936" s="41"/>
      <c r="B936" s="42"/>
      <c r="C936" s="42"/>
      <c r="D936" s="42"/>
      <c r="E936" s="42"/>
      <c r="F936" s="42"/>
      <c r="G936" s="42"/>
      <c r="H936" s="42"/>
      <c r="I936" s="42"/>
      <c r="J936" s="42"/>
      <c r="K936" s="42"/>
      <c r="L936" s="42"/>
      <c r="M936" s="42"/>
      <c r="N936" s="42"/>
      <c r="O936" s="42"/>
      <c r="P936" s="42"/>
      <c r="Q936" s="43"/>
      <c r="R936" s="42"/>
      <c r="S936" s="42"/>
      <c r="T936" s="42"/>
      <c r="U936" s="42"/>
      <c r="V936" s="46"/>
      <c r="W936" s="46"/>
      <c r="X936" s="46"/>
      <c r="Y936" s="48"/>
      <c r="Z936" s="46"/>
      <c r="AA936" s="46"/>
      <c r="AB936" s="40"/>
    </row>
    <row r="937" spans="1:28" ht="12.75" customHeight="1">
      <c r="A937" s="41"/>
      <c r="B937" s="42"/>
      <c r="C937" s="42"/>
      <c r="D937" s="42"/>
      <c r="E937" s="42"/>
      <c r="F937" s="42"/>
      <c r="G937" s="42"/>
      <c r="H937" s="42"/>
      <c r="I937" s="42"/>
      <c r="J937" s="42"/>
      <c r="K937" s="42"/>
      <c r="L937" s="42"/>
      <c r="M937" s="42"/>
      <c r="N937" s="42"/>
      <c r="O937" s="42"/>
      <c r="P937" s="42"/>
      <c r="Q937" s="43"/>
      <c r="R937" s="42"/>
      <c r="S937" s="42"/>
      <c r="T937" s="42"/>
      <c r="U937" s="42"/>
      <c r="V937" s="46"/>
      <c r="W937" s="46"/>
      <c r="X937" s="46"/>
      <c r="Y937" s="48"/>
      <c r="Z937" s="46"/>
      <c r="AA937" s="46"/>
      <c r="AB937" s="40"/>
    </row>
    <row r="938" spans="1:28" ht="12.75" customHeight="1">
      <c r="A938" s="41"/>
      <c r="B938" s="42"/>
      <c r="C938" s="42"/>
      <c r="D938" s="42"/>
      <c r="E938" s="42"/>
      <c r="F938" s="42"/>
      <c r="G938" s="42"/>
      <c r="H938" s="42"/>
      <c r="I938" s="42"/>
      <c r="J938" s="42"/>
      <c r="K938" s="42"/>
      <c r="L938" s="42"/>
      <c r="M938" s="42"/>
      <c r="N938" s="42"/>
      <c r="O938" s="42"/>
      <c r="P938" s="42"/>
      <c r="Q938" s="43"/>
      <c r="R938" s="42"/>
      <c r="S938" s="42"/>
      <c r="T938" s="42"/>
      <c r="U938" s="42"/>
      <c r="V938" s="46"/>
      <c r="W938" s="46"/>
      <c r="X938" s="46"/>
      <c r="Y938" s="48"/>
      <c r="Z938" s="46"/>
      <c r="AA938" s="46"/>
      <c r="AB938" s="40"/>
    </row>
    <row r="939" spans="1:28" ht="12.75" customHeight="1">
      <c r="A939" s="41"/>
      <c r="B939" s="42"/>
      <c r="C939" s="42"/>
      <c r="D939" s="42"/>
      <c r="E939" s="42"/>
      <c r="F939" s="42"/>
      <c r="G939" s="42"/>
      <c r="H939" s="42"/>
      <c r="I939" s="42"/>
      <c r="J939" s="42"/>
      <c r="K939" s="42"/>
      <c r="L939" s="42"/>
      <c r="M939" s="42"/>
      <c r="N939" s="42"/>
      <c r="O939" s="42"/>
      <c r="P939" s="42"/>
      <c r="Q939" s="43"/>
      <c r="R939" s="42"/>
      <c r="S939" s="42"/>
      <c r="T939" s="42"/>
      <c r="U939" s="42"/>
      <c r="V939" s="46"/>
      <c r="W939" s="46"/>
      <c r="X939" s="46"/>
      <c r="Y939" s="48"/>
      <c r="Z939" s="46"/>
      <c r="AA939" s="46"/>
      <c r="AB939" s="40"/>
    </row>
    <row r="940" spans="1:28" ht="12.75" customHeight="1">
      <c r="A940" s="41"/>
      <c r="B940" s="42"/>
      <c r="C940" s="42"/>
      <c r="D940" s="42"/>
      <c r="E940" s="42"/>
      <c r="F940" s="42"/>
      <c r="G940" s="42"/>
      <c r="H940" s="42"/>
      <c r="I940" s="42"/>
      <c r="J940" s="42"/>
      <c r="K940" s="42"/>
      <c r="L940" s="42"/>
      <c r="M940" s="42"/>
      <c r="N940" s="42"/>
      <c r="O940" s="42"/>
      <c r="P940" s="42"/>
      <c r="Q940" s="43"/>
      <c r="R940" s="42"/>
      <c r="S940" s="42"/>
      <c r="T940" s="42"/>
      <c r="U940" s="42"/>
      <c r="V940" s="46"/>
      <c r="W940" s="46"/>
      <c r="X940" s="46"/>
      <c r="Y940" s="48"/>
      <c r="Z940" s="46"/>
      <c r="AA940" s="46"/>
      <c r="AB940" s="40"/>
    </row>
    <row r="941" spans="1:28" ht="12.75" customHeight="1">
      <c r="A941" s="41"/>
      <c r="B941" s="42"/>
      <c r="C941" s="42"/>
      <c r="D941" s="42"/>
      <c r="E941" s="42"/>
      <c r="F941" s="42"/>
      <c r="G941" s="42"/>
      <c r="H941" s="42"/>
      <c r="I941" s="42"/>
      <c r="J941" s="42"/>
      <c r="K941" s="42"/>
      <c r="L941" s="42"/>
      <c r="M941" s="42"/>
      <c r="N941" s="42"/>
      <c r="O941" s="42"/>
      <c r="P941" s="42"/>
      <c r="Q941" s="43"/>
      <c r="R941" s="42"/>
      <c r="S941" s="42"/>
      <c r="T941" s="42"/>
      <c r="U941" s="42"/>
      <c r="V941" s="46"/>
      <c r="W941" s="46"/>
      <c r="X941" s="46"/>
      <c r="Y941" s="48"/>
      <c r="Z941" s="46"/>
      <c r="AA941" s="46"/>
      <c r="AB941" s="40"/>
    </row>
    <row r="942" spans="1:28" ht="12.75" customHeight="1">
      <c r="A942" s="41"/>
      <c r="B942" s="42"/>
      <c r="C942" s="42"/>
      <c r="D942" s="42"/>
      <c r="E942" s="42"/>
      <c r="F942" s="42"/>
      <c r="G942" s="42"/>
      <c r="H942" s="42"/>
      <c r="I942" s="42"/>
      <c r="J942" s="42"/>
      <c r="K942" s="42"/>
      <c r="L942" s="42"/>
      <c r="M942" s="42"/>
      <c r="N942" s="42"/>
      <c r="O942" s="42"/>
      <c r="P942" s="42"/>
      <c r="Q942" s="43"/>
      <c r="R942" s="42"/>
      <c r="S942" s="42"/>
      <c r="T942" s="42"/>
      <c r="U942" s="42"/>
      <c r="V942" s="46"/>
      <c r="W942" s="46"/>
      <c r="X942" s="46"/>
      <c r="Y942" s="48"/>
      <c r="Z942" s="46"/>
      <c r="AA942" s="46"/>
      <c r="AB942" s="40"/>
    </row>
    <row r="943" spans="1:28" ht="12.75" customHeight="1">
      <c r="A943" s="41"/>
      <c r="B943" s="42"/>
      <c r="C943" s="42"/>
      <c r="D943" s="42"/>
      <c r="E943" s="42"/>
      <c r="F943" s="42"/>
      <c r="G943" s="42"/>
      <c r="H943" s="42"/>
      <c r="I943" s="42"/>
      <c r="J943" s="42"/>
      <c r="K943" s="42"/>
      <c r="L943" s="42"/>
      <c r="M943" s="42"/>
      <c r="N943" s="42"/>
      <c r="O943" s="42"/>
      <c r="P943" s="42"/>
      <c r="Q943" s="43"/>
      <c r="R943" s="42"/>
      <c r="S943" s="42"/>
      <c r="T943" s="42"/>
      <c r="U943" s="42"/>
      <c r="V943" s="46"/>
      <c r="W943" s="46"/>
      <c r="X943" s="46"/>
      <c r="Y943" s="48"/>
      <c r="Z943" s="46"/>
      <c r="AA943" s="46"/>
      <c r="AB943" s="40"/>
    </row>
    <row r="944" spans="1:28" ht="12.75" customHeight="1">
      <c r="A944" s="41"/>
      <c r="B944" s="42"/>
      <c r="C944" s="42"/>
      <c r="D944" s="42"/>
      <c r="E944" s="42"/>
      <c r="F944" s="42"/>
      <c r="G944" s="42"/>
      <c r="H944" s="42"/>
      <c r="I944" s="42"/>
      <c r="J944" s="42"/>
      <c r="K944" s="42"/>
      <c r="L944" s="42"/>
      <c r="M944" s="42"/>
      <c r="N944" s="42"/>
      <c r="O944" s="42"/>
      <c r="P944" s="42"/>
      <c r="Q944" s="43"/>
      <c r="R944" s="42"/>
      <c r="S944" s="42"/>
      <c r="T944" s="42"/>
      <c r="U944" s="42"/>
      <c r="V944" s="46"/>
      <c r="W944" s="46"/>
      <c r="X944" s="46"/>
      <c r="Y944" s="48"/>
      <c r="Z944" s="46"/>
      <c r="AA944" s="46"/>
      <c r="AB944" s="40"/>
    </row>
    <row r="945" spans="1:28" ht="12.75" customHeight="1">
      <c r="A945" s="41"/>
      <c r="B945" s="42"/>
      <c r="C945" s="42"/>
      <c r="D945" s="42"/>
      <c r="E945" s="42"/>
      <c r="F945" s="42"/>
      <c r="G945" s="42"/>
      <c r="H945" s="42"/>
      <c r="I945" s="42"/>
      <c r="J945" s="42"/>
      <c r="K945" s="42"/>
      <c r="L945" s="42"/>
      <c r="M945" s="42"/>
      <c r="N945" s="42"/>
      <c r="O945" s="42"/>
      <c r="P945" s="42"/>
      <c r="Q945" s="43"/>
      <c r="R945" s="42"/>
      <c r="S945" s="42"/>
      <c r="T945" s="42"/>
      <c r="U945" s="42"/>
      <c r="V945" s="46"/>
      <c r="W945" s="46"/>
      <c r="X945" s="46"/>
      <c r="Y945" s="48"/>
      <c r="Z945" s="46"/>
      <c r="AA945" s="46"/>
      <c r="AB945" s="40"/>
    </row>
    <row r="946" spans="1:28" ht="12.75" customHeight="1">
      <c r="A946" s="41"/>
      <c r="B946" s="42"/>
      <c r="C946" s="42"/>
      <c r="D946" s="42"/>
      <c r="E946" s="42"/>
      <c r="F946" s="42"/>
      <c r="G946" s="42"/>
      <c r="H946" s="42"/>
      <c r="I946" s="42"/>
      <c r="J946" s="42"/>
      <c r="K946" s="42"/>
      <c r="L946" s="42"/>
      <c r="M946" s="42"/>
      <c r="N946" s="42"/>
      <c r="O946" s="42"/>
      <c r="P946" s="42"/>
      <c r="Q946" s="43"/>
      <c r="R946" s="42"/>
      <c r="S946" s="42"/>
      <c r="T946" s="42"/>
      <c r="U946" s="42"/>
      <c r="V946" s="46"/>
      <c r="W946" s="46"/>
      <c r="X946" s="46"/>
      <c r="Y946" s="48"/>
      <c r="Z946" s="46"/>
      <c r="AA946" s="46"/>
      <c r="AB946" s="40"/>
    </row>
    <row r="947" spans="1:28" ht="12.75" customHeight="1">
      <c r="A947" s="41"/>
      <c r="B947" s="42"/>
      <c r="C947" s="42"/>
      <c r="D947" s="42"/>
      <c r="E947" s="42"/>
      <c r="F947" s="42"/>
      <c r="G947" s="42"/>
      <c r="H947" s="42"/>
      <c r="I947" s="42"/>
      <c r="J947" s="42"/>
      <c r="K947" s="42"/>
      <c r="L947" s="42"/>
      <c r="M947" s="42"/>
      <c r="N947" s="42"/>
      <c r="O947" s="42"/>
      <c r="P947" s="42"/>
      <c r="Q947" s="43"/>
      <c r="R947" s="42"/>
      <c r="S947" s="42"/>
      <c r="T947" s="42"/>
      <c r="U947" s="42"/>
      <c r="V947" s="46"/>
      <c r="W947" s="46"/>
      <c r="X947" s="46"/>
      <c r="Y947" s="48"/>
      <c r="Z947" s="46"/>
      <c r="AA947" s="46"/>
      <c r="AB947" s="40"/>
    </row>
    <row r="948" spans="1:28" ht="12.75" customHeight="1">
      <c r="A948" s="41"/>
      <c r="B948" s="42"/>
      <c r="C948" s="42"/>
      <c r="D948" s="42"/>
      <c r="E948" s="42"/>
      <c r="F948" s="42"/>
      <c r="G948" s="42"/>
      <c r="H948" s="42"/>
      <c r="I948" s="42"/>
      <c r="J948" s="42"/>
      <c r="K948" s="42"/>
      <c r="L948" s="42"/>
      <c r="M948" s="42"/>
      <c r="N948" s="42"/>
      <c r="O948" s="42"/>
      <c r="P948" s="42"/>
      <c r="Q948" s="43"/>
      <c r="R948" s="42"/>
      <c r="S948" s="42"/>
      <c r="T948" s="42"/>
      <c r="U948" s="42"/>
      <c r="V948" s="46"/>
      <c r="W948" s="46"/>
      <c r="X948" s="46"/>
      <c r="Y948" s="48"/>
      <c r="Z948" s="46"/>
      <c r="AA948" s="46"/>
      <c r="AB948" s="40"/>
    </row>
    <row r="949" spans="1:28" ht="12.75" customHeight="1">
      <c r="A949" s="41"/>
      <c r="B949" s="42"/>
      <c r="C949" s="42"/>
      <c r="D949" s="42"/>
      <c r="E949" s="42"/>
      <c r="F949" s="42"/>
      <c r="G949" s="42"/>
      <c r="H949" s="42"/>
      <c r="I949" s="42"/>
      <c r="J949" s="42"/>
      <c r="K949" s="42"/>
      <c r="L949" s="42"/>
      <c r="M949" s="42"/>
      <c r="N949" s="42"/>
      <c r="O949" s="42"/>
      <c r="P949" s="42"/>
      <c r="Q949" s="43"/>
      <c r="R949" s="42"/>
      <c r="S949" s="42"/>
      <c r="T949" s="42"/>
      <c r="U949" s="42"/>
      <c r="V949" s="46"/>
      <c r="W949" s="46"/>
      <c r="X949" s="46"/>
      <c r="Y949" s="48"/>
      <c r="Z949" s="46"/>
      <c r="AA949" s="46"/>
      <c r="AB949" s="40"/>
    </row>
    <row r="950" spans="1:28" ht="12.75" customHeight="1">
      <c r="A950" s="41"/>
      <c r="B950" s="42"/>
      <c r="C950" s="42"/>
      <c r="D950" s="42"/>
      <c r="E950" s="42"/>
      <c r="F950" s="42"/>
      <c r="G950" s="42"/>
      <c r="H950" s="42"/>
      <c r="I950" s="42"/>
      <c r="J950" s="42"/>
      <c r="K950" s="42"/>
      <c r="L950" s="42"/>
      <c r="M950" s="42"/>
      <c r="N950" s="42"/>
      <c r="O950" s="42"/>
      <c r="P950" s="42"/>
      <c r="Q950" s="43"/>
      <c r="R950" s="42"/>
      <c r="S950" s="42"/>
      <c r="T950" s="42"/>
      <c r="U950" s="42"/>
      <c r="V950" s="46"/>
      <c r="W950" s="46"/>
      <c r="X950" s="46"/>
      <c r="Y950" s="48"/>
      <c r="Z950" s="46"/>
      <c r="AA950" s="46"/>
      <c r="AB950" s="40"/>
    </row>
    <row r="951" spans="1:28" ht="12.75" customHeight="1">
      <c r="A951" s="41"/>
      <c r="B951" s="42"/>
      <c r="C951" s="42"/>
      <c r="D951" s="42"/>
      <c r="E951" s="42"/>
      <c r="F951" s="42"/>
      <c r="G951" s="42"/>
      <c r="H951" s="42"/>
      <c r="I951" s="42"/>
      <c r="J951" s="42"/>
      <c r="K951" s="42"/>
      <c r="L951" s="42"/>
      <c r="M951" s="42"/>
      <c r="N951" s="42"/>
      <c r="O951" s="42"/>
      <c r="P951" s="42"/>
      <c r="Q951" s="43"/>
      <c r="R951" s="42"/>
      <c r="S951" s="42"/>
      <c r="T951" s="42"/>
      <c r="U951" s="42"/>
      <c r="V951" s="46"/>
      <c r="W951" s="46"/>
      <c r="X951" s="46"/>
      <c r="Y951" s="48"/>
      <c r="Z951" s="46"/>
      <c r="AA951" s="46"/>
      <c r="AB951" s="40"/>
    </row>
    <row r="952" spans="1:28" ht="12.75" customHeight="1">
      <c r="A952" s="41"/>
      <c r="B952" s="42"/>
      <c r="C952" s="42"/>
      <c r="D952" s="42"/>
      <c r="E952" s="42"/>
      <c r="F952" s="42"/>
      <c r="G952" s="42"/>
      <c r="H952" s="42"/>
      <c r="I952" s="42"/>
      <c r="J952" s="42"/>
      <c r="K952" s="42"/>
      <c r="L952" s="42"/>
      <c r="M952" s="42"/>
      <c r="N952" s="42"/>
      <c r="O952" s="42"/>
      <c r="P952" s="42"/>
      <c r="Q952" s="43"/>
      <c r="R952" s="42"/>
      <c r="S952" s="42"/>
      <c r="T952" s="42"/>
      <c r="U952" s="42"/>
      <c r="V952" s="46"/>
      <c r="W952" s="46"/>
      <c r="X952" s="46"/>
      <c r="Y952" s="48"/>
      <c r="Z952" s="46"/>
      <c r="AA952" s="46"/>
      <c r="AB952" s="40"/>
    </row>
    <row r="953" spans="1:28" ht="12.75" customHeight="1">
      <c r="A953" s="41"/>
      <c r="B953" s="42"/>
      <c r="C953" s="42"/>
      <c r="D953" s="42"/>
      <c r="E953" s="42"/>
      <c r="F953" s="42"/>
      <c r="G953" s="42"/>
      <c r="H953" s="42"/>
      <c r="I953" s="42"/>
      <c r="J953" s="42"/>
      <c r="K953" s="42"/>
      <c r="L953" s="42"/>
      <c r="M953" s="42"/>
      <c r="N953" s="42"/>
      <c r="O953" s="42"/>
      <c r="P953" s="42"/>
      <c r="Q953" s="43"/>
      <c r="R953" s="42"/>
      <c r="S953" s="42"/>
      <c r="T953" s="42"/>
      <c r="U953" s="42"/>
      <c r="V953" s="46"/>
      <c r="W953" s="46"/>
      <c r="X953" s="46"/>
      <c r="Y953" s="48"/>
      <c r="Z953" s="46"/>
      <c r="AA953" s="46"/>
      <c r="AB953" s="40"/>
    </row>
    <row r="954" spans="1:28" ht="12.75" customHeight="1">
      <c r="A954" s="41"/>
      <c r="B954" s="42"/>
      <c r="C954" s="42"/>
      <c r="D954" s="42"/>
      <c r="E954" s="42"/>
      <c r="F954" s="42"/>
      <c r="G954" s="42"/>
      <c r="H954" s="42"/>
      <c r="I954" s="42"/>
      <c r="J954" s="42"/>
      <c r="K954" s="42"/>
      <c r="L954" s="42"/>
      <c r="M954" s="42"/>
      <c r="N954" s="42"/>
      <c r="O954" s="42"/>
      <c r="P954" s="42"/>
      <c r="Q954" s="43"/>
      <c r="R954" s="42"/>
      <c r="S954" s="42"/>
      <c r="T954" s="42"/>
      <c r="U954" s="42"/>
      <c r="V954" s="46"/>
      <c r="W954" s="46"/>
      <c r="X954" s="46"/>
      <c r="Y954" s="48"/>
      <c r="Z954" s="46"/>
      <c r="AA954" s="46"/>
      <c r="AB954" s="40"/>
    </row>
    <row r="955" spans="1:28" ht="12.75" customHeight="1">
      <c r="A955" s="41"/>
      <c r="B955" s="42"/>
      <c r="C955" s="42"/>
      <c r="D955" s="42"/>
      <c r="E955" s="42"/>
      <c r="F955" s="42"/>
      <c r="G955" s="42"/>
      <c r="H955" s="42"/>
      <c r="I955" s="42"/>
      <c r="J955" s="42"/>
      <c r="K955" s="42"/>
      <c r="L955" s="42"/>
      <c r="M955" s="42"/>
      <c r="N955" s="42"/>
      <c r="O955" s="42"/>
      <c r="P955" s="42"/>
      <c r="Q955" s="43"/>
      <c r="R955" s="42"/>
      <c r="S955" s="42"/>
      <c r="T955" s="42"/>
      <c r="U955" s="42"/>
      <c r="V955" s="46"/>
      <c r="W955" s="46"/>
      <c r="X955" s="46"/>
      <c r="Y955" s="48"/>
      <c r="Z955" s="46"/>
      <c r="AA955" s="46"/>
      <c r="AB955" s="40"/>
    </row>
    <row r="956" spans="1:28" ht="12.75" customHeight="1">
      <c r="A956" s="41"/>
      <c r="B956" s="42"/>
      <c r="C956" s="42"/>
      <c r="D956" s="42"/>
      <c r="E956" s="42"/>
      <c r="F956" s="42"/>
      <c r="G956" s="42"/>
      <c r="H956" s="42"/>
      <c r="I956" s="42"/>
      <c r="J956" s="42"/>
      <c r="K956" s="42"/>
      <c r="L956" s="42"/>
      <c r="M956" s="42"/>
      <c r="N956" s="42"/>
      <c r="O956" s="42"/>
      <c r="P956" s="42"/>
      <c r="Q956" s="43"/>
      <c r="R956" s="42"/>
      <c r="S956" s="42"/>
      <c r="T956" s="42"/>
      <c r="U956" s="42"/>
      <c r="V956" s="46"/>
      <c r="W956" s="46"/>
      <c r="X956" s="46"/>
      <c r="Y956" s="48"/>
      <c r="Z956" s="46"/>
      <c r="AA956" s="46"/>
      <c r="AB956" s="40"/>
    </row>
    <row r="957" spans="1:28" ht="12.75" customHeight="1">
      <c r="A957" s="41"/>
      <c r="B957" s="42"/>
      <c r="C957" s="42"/>
      <c r="D957" s="8"/>
      <c r="E957" s="42"/>
      <c r="F957" s="42"/>
      <c r="G957" s="42"/>
      <c r="H957" s="42"/>
      <c r="I957" s="8"/>
      <c r="J957" s="42"/>
      <c r="K957" s="42"/>
      <c r="L957" s="42"/>
      <c r="M957" s="42"/>
      <c r="N957" s="42"/>
      <c r="O957" s="42"/>
      <c r="P957" s="42"/>
      <c r="Q957" s="43"/>
      <c r="R957" s="42"/>
      <c r="S957" s="42"/>
      <c r="T957" s="42"/>
      <c r="U957" s="42"/>
      <c r="V957" s="46"/>
      <c r="W957" s="46"/>
      <c r="X957" s="46"/>
      <c r="Y957" s="48"/>
      <c r="Z957" s="46"/>
      <c r="AA957" s="46"/>
      <c r="AB957" s="40"/>
    </row>
    <row r="958" spans="1:28" ht="12.75" customHeight="1">
      <c r="A958" s="41"/>
      <c r="B958" s="42"/>
      <c r="C958" s="42"/>
      <c r="D958" s="8"/>
      <c r="E958" s="42"/>
      <c r="F958" s="42"/>
      <c r="G958" s="42"/>
      <c r="H958" s="42"/>
      <c r="I958" s="8"/>
      <c r="J958" s="42"/>
      <c r="K958" s="42"/>
      <c r="L958" s="42"/>
      <c r="M958" s="42"/>
      <c r="N958" s="42"/>
      <c r="O958" s="42"/>
      <c r="P958" s="42"/>
      <c r="Q958" s="43"/>
      <c r="R958" s="42"/>
      <c r="S958" s="42"/>
      <c r="T958" s="42"/>
      <c r="U958" s="42"/>
      <c r="V958" s="46"/>
      <c r="W958" s="46"/>
      <c r="X958" s="46"/>
      <c r="Y958" s="48"/>
      <c r="Z958" s="46"/>
      <c r="AA958" s="46"/>
      <c r="AB958" s="40"/>
    </row>
    <row r="959" spans="1:28" ht="12.75" customHeight="1">
      <c r="A959" s="41"/>
      <c r="B959" s="42"/>
      <c r="C959" s="42"/>
      <c r="D959" s="8"/>
      <c r="E959" s="42"/>
      <c r="F959" s="42"/>
      <c r="G959" s="42"/>
      <c r="H959" s="42"/>
      <c r="I959" s="8"/>
      <c r="J959" s="42"/>
      <c r="K959" s="42"/>
      <c r="L959" s="42"/>
      <c r="M959" s="42"/>
      <c r="N959" s="42"/>
      <c r="O959" s="42"/>
      <c r="P959" s="42"/>
      <c r="Q959" s="43"/>
      <c r="R959" s="42"/>
      <c r="S959" s="42"/>
      <c r="T959" s="42"/>
      <c r="U959" s="42"/>
      <c r="V959" s="46"/>
      <c r="W959" s="46"/>
      <c r="X959" s="46"/>
      <c r="Y959" s="48"/>
      <c r="Z959" s="46"/>
      <c r="AA959" s="46"/>
      <c r="AB959" s="40"/>
    </row>
    <row r="960" spans="1:28" ht="12.75" customHeight="1">
      <c r="A960" s="41"/>
      <c r="B960" s="42"/>
      <c r="C960" s="42"/>
      <c r="D960" s="8"/>
      <c r="E960" s="42"/>
      <c r="F960" s="42"/>
      <c r="G960" s="42"/>
      <c r="H960" s="42"/>
      <c r="I960" s="8"/>
      <c r="J960" s="42"/>
      <c r="K960" s="42"/>
      <c r="L960" s="42"/>
      <c r="M960" s="42"/>
      <c r="N960" s="42"/>
      <c r="O960" s="42"/>
      <c r="P960" s="42"/>
      <c r="Q960" s="43"/>
      <c r="R960" s="42"/>
      <c r="S960" s="42"/>
      <c r="T960" s="42"/>
      <c r="U960" s="42"/>
      <c r="V960" s="46"/>
      <c r="W960" s="46"/>
      <c r="X960" s="46"/>
      <c r="Y960" s="48"/>
      <c r="Z960" s="46"/>
      <c r="AA960" s="46"/>
      <c r="AB960" s="40"/>
    </row>
    <row r="961" spans="1:28" ht="12.75" customHeight="1">
      <c r="A961" s="41"/>
      <c r="B961" s="42"/>
      <c r="C961" s="42"/>
      <c r="D961" s="8"/>
      <c r="E961" s="42"/>
      <c r="F961" s="42"/>
      <c r="G961" s="42"/>
      <c r="H961" s="42"/>
      <c r="I961" s="8"/>
      <c r="J961" s="42"/>
      <c r="K961" s="42"/>
      <c r="L961" s="42"/>
      <c r="M961" s="42"/>
      <c r="N961" s="42"/>
      <c r="O961" s="42"/>
      <c r="P961" s="42"/>
      <c r="Q961" s="43"/>
      <c r="R961" s="42"/>
      <c r="S961" s="42"/>
      <c r="T961" s="42"/>
      <c r="U961" s="42"/>
      <c r="V961" s="46"/>
      <c r="W961" s="46"/>
      <c r="X961" s="46"/>
      <c r="Y961" s="48"/>
      <c r="Z961" s="46"/>
      <c r="AA961" s="46"/>
      <c r="AB961" s="40"/>
    </row>
    <row r="962" spans="1:28" ht="12.75" customHeight="1">
      <c r="A962" s="41"/>
      <c r="B962" s="42"/>
      <c r="C962" s="42"/>
      <c r="D962" s="8"/>
      <c r="E962" s="42"/>
      <c r="F962" s="42"/>
      <c r="G962" s="42"/>
      <c r="H962" s="42"/>
      <c r="I962" s="8"/>
      <c r="J962" s="42"/>
      <c r="K962" s="42"/>
      <c r="L962" s="42"/>
      <c r="M962" s="42"/>
      <c r="N962" s="42"/>
      <c r="O962" s="42"/>
      <c r="P962" s="42"/>
      <c r="Q962" s="43"/>
      <c r="R962" s="42"/>
      <c r="S962" s="42"/>
      <c r="T962" s="42"/>
      <c r="U962" s="42"/>
      <c r="V962" s="46"/>
      <c r="W962" s="46"/>
      <c r="X962" s="46"/>
      <c r="Y962" s="48"/>
      <c r="Z962" s="46"/>
      <c r="AA962" s="46"/>
      <c r="AB962" s="40"/>
    </row>
    <row r="963" spans="1:28" ht="12.75" customHeight="1">
      <c r="A963" s="41"/>
      <c r="B963" s="42"/>
      <c r="C963" s="42"/>
      <c r="D963" s="8"/>
      <c r="E963" s="42"/>
      <c r="F963" s="42"/>
      <c r="G963" s="42"/>
      <c r="H963" s="42"/>
      <c r="I963" s="8"/>
      <c r="J963" s="42"/>
      <c r="K963" s="42"/>
      <c r="L963" s="42"/>
      <c r="M963" s="42"/>
      <c r="N963" s="42"/>
      <c r="O963" s="42"/>
      <c r="P963" s="42"/>
      <c r="Q963" s="43"/>
      <c r="R963" s="42"/>
      <c r="S963" s="42"/>
      <c r="T963" s="42"/>
      <c r="U963" s="42"/>
      <c r="V963" s="46"/>
      <c r="W963" s="46"/>
      <c r="X963" s="46"/>
      <c r="Y963" s="48"/>
      <c r="Z963" s="46"/>
      <c r="AA963" s="46"/>
      <c r="AB963" s="40"/>
    </row>
    <row r="964" spans="1:28" ht="12.75" customHeight="1">
      <c r="A964" s="41"/>
      <c r="B964" s="42"/>
      <c r="C964" s="42"/>
      <c r="D964" s="8"/>
      <c r="E964" s="42"/>
      <c r="F964" s="42"/>
      <c r="G964" s="42"/>
      <c r="H964" s="42"/>
      <c r="I964" s="8"/>
      <c r="J964" s="42"/>
      <c r="K964" s="42"/>
      <c r="L964" s="42"/>
      <c r="M964" s="42"/>
      <c r="N964" s="42"/>
      <c r="O964" s="42"/>
      <c r="P964" s="42"/>
      <c r="Q964" s="43"/>
      <c r="R964" s="42"/>
      <c r="S964" s="42"/>
      <c r="T964" s="42"/>
      <c r="U964" s="42"/>
      <c r="V964" s="46"/>
      <c r="W964" s="46"/>
      <c r="X964" s="46"/>
      <c r="Y964" s="48"/>
      <c r="Z964" s="46"/>
      <c r="AA964" s="46"/>
      <c r="AB964" s="40"/>
    </row>
    <row r="965" spans="1:28" ht="12.75" customHeight="1">
      <c r="A965" s="41"/>
      <c r="B965" s="42"/>
      <c r="C965" s="42"/>
      <c r="D965" s="8"/>
      <c r="E965" s="42"/>
      <c r="F965" s="42"/>
      <c r="G965" s="42"/>
      <c r="H965" s="42"/>
      <c r="I965" s="8"/>
      <c r="J965" s="42"/>
      <c r="K965" s="42"/>
      <c r="L965" s="42"/>
      <c r="M965" s="42"/>
      <c r="N965" s="42"/>
      <c r="O965" s="42"/>
      <c r="P965" s="42"/>
      <c r="Q965" s="43"/>
      <c r="R965" s="42"/>
      <c r="S965" s="42"/>
      <c r="T965" s="42"/>
      <c r="U965" s="42"/>
      <c r="V965" s="46"/>
      <c r="W965" s="46"/>
      <c r="X965" s="46"/>
      <c r="Y965" s="48"/>
      <c r="Z965" s="46"/>
      <c r="AA965" s="46"/>
      <c r="AB965" s="40"/>
    </row>
    <row r="966" spans="1:28" ht="12.75" customHeight="1">
      <c r="A966" s="41"/>
      <c r="B966" s="42"/>
      <c r="C966" s="42"/>
      <c r="D966" s="8"/>
      <c r="E966" s="42"/>
      <c r="F966" s="42"/>
      <c r="G966" s="42"/>
      <c r="H966" s="42"/>
      <c r="I966" s="8"/>
      <c r="J966" s="42"/>
      <c r="K966" s="42"/>
      <c r="L966" s="42"/>
      <c r="M966" s="42"/>
      <c r="N966" s="42"/>
      <c r="O966" s="42"/>
      <c r="P966" s="42"/>
      <c r="Q966" s="43"/>
      <c r="R966" s="42"/>
      <c r="S966" s="42"/>
      <c r="T966" s="42"/>
      <c r="U966" s="42"/>
      <c r="V966" s="46"/>
      <c r="W966" s="46"/>
      <c r="X966" s="46"/>
      <c r="Y966" s="48"/>
      <c r="Z966" s="46"/>
      <c r="AA966" s="46"/>
      <c r="AB966" s="40"/>
    </row>
    <row r="967" spans="1:28" ht="12.75" customHeight="1">
      <c r="A967" s="41"/>
      <c r="B967" s="42"/>
      <c r="C967" s="42"/>
      <c r="D967" s="8"/>
      <c r="E967" s="42"/>
      <c r="F967" s="42"/>
      <c r="G967" s="42"/>
      <c r="H967" s="42"/>
      <c r="I967" s="8"/>
      <c r="J967" s="42"/>
      <c r="K967" s="42"/>
      <c r="L967" s="42"/>
      <c r="M967" s="42"/>
      <c r="N967" s="42"/>
      <c r="O967" s="42"/>
      <c r="P967" s="42"/>
      <c r="Q967" s="43"/>
      <c r="R967" s="42"/>
      <c r="S967" s="42"/>
      <c r="T967" s="42"/>
      <c r="U967" s="42"/>
      <c r="V967" s="46"/>
      <c r="W967" s="46"/>
      <c r="X967" s="46"/>
      <c r="Y967" s="48"/>
      <c r="Z967" s="46"/>
      <c r="AA967" s="46"/>
      <c r="AB967" s="40"/>
    </row>
    <row r="968" spans="1:28" ht="12.75" customHeight="1">
      <c r="A968" s="41"/>
      <c r="B968" s="42"/>
      <c r="C968" s="42"/>
      <c r="D968" s="8"/>
      <c r="E968" s="42"/>
      <c r="F968" s="42"/>
      <c r="G968" s="42"/>
      <c r="H968" s="42"/>
      <c r="I968" s="8"/>
      <c r="J968" s="42"/>
      <c r="K968" s="42"/>
      <c r="L968" s="42"/>
      <c r="M968" s="42"/>
      <c r="N968" s="42"/>
      <c r="O968" s="42"/>
      <c r="P968" s="42"/>
      <c r="Q968" s="43"/>
      <c r="R968" s="42"/>
      <c r="S968" s="42"/>
      <c r="T968" s="42"/>
      <c r="U968" s="42"/>
      <c r="V968" s="46"/>
      <c r="W968" s="46"/>
      <c r="X968" s="46"/>
      <c r="Y968" s="48"/>
      <c r="Z968" s="46"/>
      <c r="AA968" s="46"/>
      <c r="AB968" s="40"/>
    </row>
    <row r="969" spans="1:28" ht="12.75" customHeight="1">
      <c r="A969" s="41"/>
      <c r="B969" s="42"/>
      <c r="C969" s="42"/>
      <c r="D969" s="8"/>
      <c r="E969" s="42"/>
      <c r="F969" s="42"/>
      <c r="G969" s="42"/>
      <c r="H969" s="42"/>
      <c r="I969" s="8"/>
      <c r="J969" s="42"/>
      <c r="K969" s="42"/>
      <c r="L969" s="42"/>
      <c r="M969" s="42"/>
      <c r="N969" s="42"/>
      <c r="O969" s="42"/>
      <c r="P969" s="42"/>
      <c r="Q969" s="43"/>
      <c r="R969" s="42"/>
      <c r="S969" s="42"/>
      <c r="T969" s="42"/>
      <c r="U969" s="42"/>
      <c r="V969" s="46"/>
      <c r="W969" s="46"/>
      <c r="X969" s="46"/>
      <c r="Y969" s="48"/>
      <c r="Z969" s="46"/>
      <c r="AA969" s="46"/>
      <c r="AB969" s="40"/>
    </row>
    <row r="970" spans="1:28" ht="12.75" customHeight="1">
      <c r="A970" s="41"/>
      <c r="B970" s="42"/>
      <c r="C970" s="42"/>
      <c r="D970" s="8"/>
      <c r="E970" s="42"/>
      <c r="F970" s="42"/>
      <c r="G970" s="42"/>
      <c r="H970" s="42"/>
      <c r="I970" s="8"/>
      <c r="J970" s="42"/>
      <c r="K970" s="42"/>
      <c r="L970" s="42"/>
      <c r="M970" s="42"/>
      <c r="N970" s="42"/>
      <c r="O970" s="42"/>
      <c r="P970" s="42"/>
      <c r="Q970" s="43"/>
      <c r="R970" s="42"/>
      <c r="S970" s="42"/>
      <c r="T970" s="42"/>
      <c r="U970" s="42"/>
      <c r="V970" s="46"/>
      <c r="W970" s="46"/>
      <c r="X970" s="46"/>
      <c r="Y970" s="48"/>
      <c r="Z970" s="46"/>
      <c r="AA970" s="46"/>
      <c r="AB970" s="40"/>
    </row>
    <row r="971" spans="1:28" ht="12.75" customHeight="1">
      <c r="A971" s="41"/>
      <c r="B971" s="42"/>
      <c r="C971" s="42"/>
      <c r="D971" s="8"/>
      <c r="E971" s="42"/>
      <c r="F971" s="42"/>
      <c r="G971" s="42"/>
      <c r="H971" s="42"/>
      <c r="I971" s="8"/>
      <c r="J971" s="42"/>
      <c r="K971" s="42"/>
      <c r="L971" s="42"/>
      <c r="M971" s="42"/>
      <c r="N971" s="42"/>
      <c r="O971" s="42"/>
      <c r="P971" s="42"/>
      <c r="Q971" s="43"/>
      <c r="R971" s="42"/>
      <c r="S971" s="42"/>
      <c r="T971" s="42"/>
      <c r="U971" s="42"/>
      <c r="V971" s="46"/>
      <c r="W971" s="46"/>
      <c r="X971" s="46"/>
      <c r="Y971" s="48"/>
      <c r="Z971" s="46"/>
      <c r="AA971" s="46"/>
      <c r="AB971" s="40"/>
    </row>
    <row r="972" spans="1:28" ht="12.75" customHeight="1">
      <c r="A972" s="41"/>
      <c r="B972" s="42"/>
      <c r="C972" s="42"/>
      <c r="D972" s="8"/>
      <c r="E972" s="42"/>
      <c r="F972" s="42"/>
      <c r="G972" s="42"/>
      <c r="H972" s="42"/>
      <c r="I972" s="8"/>
      <c r="J972" s="42"/>
      <c r="K972" s="42"/>
      <c r="L972" s="42"/>
      <c r="M972" s="42"/>
      <c r="N972" s="42"/>
      <c r="O972" s="42"/>
      <c r="P972" s="42"/>
      <c r="Q972" s="43"/>
      <c r="R972" s="42"/>
      <c r="S972" s="42"/>
      <c r="T972" s="42"/>
      <c r="U972" s="42"/>
      <c r="V972" s="46"/>
      <c r="W972" s="46"/>
      <c r="X972" s="46"/>
      <c r="Y972" s="48"/>
      <c r="Z972" s="46"/>
      <c r="AA972" s="46"/>
      <c r="AB972" s="40"/>
    </row>
    <row r="973" spans="1:28" ht="12.75" customHeight="1">
      <c r="A973" s="41"/>
      <c r="B973" s="42"/>
      <c r="C973" s="42"/>
      <c r="D973" s="8"/>
      <c r="E973" s="42"/>
      <c r="F973" s="42"/>
      <c r="G973" s="42"/>
      <c r="H973" s="42"/>
      <c r="I973" s="8"/>
      <c r="J973" s="42"/>
      <c r="K973" s="42"/>
      <c r="L973" s="42"/>
      <c r="M973" s="42"/>
      <c r="N973" s="42"/>
      <c r="O973" s="42"/>
      <c r="P973" s="42"/>
      <c r="Q973" s="43"/>
      <c r="R973" s="42"/>
      <c r="S973" s="42"/>
      <c r="T973" s="42"/>
      <c r="U973" s="42"/>
      <c r="V973" s="46"/>
      <c r="W973" s="46"/>
      <c r="X973" s="46"/>
      <c r="Y973" s="48"/>
      <c r="Z973" s="46"/>
      <c r="AA973" s="46"/>
      <c r="AB973" s="40"/>
    </row>
    <row r="974" spans="1:28" ht="12.75" customHeight="1">
      <c r="A974" s="41"/>
      <c r="B974" s="42"/>
      <c r="C974" s="42"/>
      <c r="D974" s="8"/>
      <c r="E974" s="42"/>
      <c r="F974" s="42"/>
      <c r="G974" s="42"/>
      <c r="H974" s="42"/>
      <c r="I974" s="8"/>
      <c r="J974" s="42"/>
      <c r="K974" s="42"/>
      <c r="L974" s="42"/>
      <c r="M974" s="42"/>
      <c r="N974" s="42"/>
      <c r="O974" s="42"/>
      <c r="P974" s="42"/>
      <c r="Q974" s="43"/>
      <c r="R974" s="42"/>
      <c r="S974" s="42"/>
      <c r="T974" s="42"/>
      <c r="U974" s="42"/>
      <c r="V974" s="46"/>
      <c r="W974" s="46"/>
      <c r="X974" s="46"/>
      <c r="Y974" s="48"/>
      <c r="Z974" s="46"/>
      <c r="AA974" s="46"/>
      <c r="AB974" s="40"/>
    </row>
    <row r="975" spans="1:28" ht="12.75" customHeight="1">
      <c r="A975" s="41"/>
      <c r="B975" s="42"/>
      <c r="C975" s="42"/>
      <c r="D975" s="8"/>
      <c r="E975" s="42"/>
      <c r="F975" s="42"/>
      <c r="G975" s="42"/>
      <c r="H975" s="42"/>
      <c r="I975" s="8"/>
      <c r="J975" s="42"/>
      <c r="K975" s="42"/>
      <c r="L975" s="42"/>
      <c r="M975" s="42"/>
      <c r="N975" s="42"/>
      <c r="O975" s="42"/>
      <c r="P975" s="42"/>
      <c r="Q975" s="43"/>
      <c r="R975" s="42"/>
      <c r="S975" s="42"/>
      <c r="T975" s="42"/>
      <c r="U975" s="42"/>
      <c r="V975" s="46"/>
      <c r="W975" s="46"/>
      <c r="X975" s="46"/>
      <c r="Y975" s="48"/>
      <c r="Z975" s="46"/>
      <c r="AA975" s="46"/>
      <c r="AB975" s="40"/>
    </row>
    <row r="976" spans="1:28" ht="12.75" customHeight="1">
      <c r="A976" s="41"/>
      <c r="B976" s="42"/>
      <c r="C976" s="42"/>
      <c r="D976" s="8"/>
      <c r="E976" s="42"/>
      <c r="F976" s="42"/>
      <c r="G976" s="42"/>
      <c r="H976" s="42"/>
      <c r="I976" s="8"/>
      <c r="J976" s="42"/>
      <c r="K976" s="42"/>
      <c r="L976" s="42"/>
      <c r="M976" s="42"/>
      <c r="N976" s="42"/>
      <c r="O976" s="42"/>
      <c r="P976" s="42"/>
      <c r="Q976" s="43"/>
      <c r="R976" s="42"/>
      <c r="S976" s="42"/>
      <c r="T976" s="42"/>
      <c r="U976" s="42"/>
      <c r="V976" s="46"/>
      <c r="W976" s="46"/>
      <c r="X976" s="46"/>
      <c r="Y976" s="48"/>
      <c r="Z976" s="46"/>
      <c r="AA976" s="46"/>
      <c r="AB976" s="40"/>
    </row>
    <row r="977" spans="1:28" ht="12.75" customHeight="1">
      <c r="A977" s="41"/>
      <c r="B977" s="42"/>
      <c r="C977" s="42"/>
      <c r="D977" s="8"/>
      <c r="E977" s="42"/>
      <c r="F977" s="42"/>
      <c r="G977" s="42"/>
      <c r="H977" s="42"/>
      <c r="I977" s="8"/>
      <c r="J977" s="42"/>
      <c r="K977" s="42"/>
      <c r="L977" s="42"/>
      <c r="M977" s="42"/>
      <c r="N977" s="42"/>
      <c r="O977" s="42"/>
      <c r="P977" s="42"/>
      <c r="Q977" s="43"/>
      <c r="R977" s="42"/>
      <c r="S977" s="42"/>
      <c r="T977" s="42"/>
      <c r="U977" s="42"/>
      <c r="V977" s="46"/>
      <c r="W977" s="46"/>
      <c r="X977" s="46"/>
      <c r="Y977" s="48"/>
      <c r="Z977" s="46"/>
      <c r="AA977" s="46"/>
      <c r="AB977" s="40"/>
    </row>
    <row r="978" spans="1:28" ht="12.75" customHeight="1">
      <c r="A978" s="41"/>
      <c r="B978" s="42"/>
      <c r="C978" s="42"/>
      <c r="D978" s="8"/>
      <c r="E978" s="42"/>
      <c r="F978" s="42"/>
      <c r="G978" s="42"/>
      <c r="H978" s="42"/>
      <c r="I978" s="8"/>
      <c r="J978" s="42"/>
      <c r="K978" s="42"/>
      <c r="L978" s="42"/>
      <c r="M978" s="42"/>
      <c r="N978" s="42"/>
      <c r="O978" s="42"/>
      <c r="P978" s="42"/>
      <c r="Q978" s="43"/>
      <c r="R978" s="42"/>
      <c r="S978" s="42"/>
      <c r="T978" s="42"/>
      <c r="U978" s="42"/>
      <c r="V978" s="46"/>
      <c r="W978" s="46"/>
      <c r="X978" s="46"/>
      <c r="Y978" s="48"/>
      <c r="Z978" s="46"/>
      <c r="AA978" s="46"/>
      <c r="AB978" s="40"/>
    </row>
    <row r="979" spans="1:28" ht="12.75" customHeight="1">
      <c r="A979" s="41"/>
      <c r="B979" s="42"/>
      <c r="C979" s="42"/>
      <c r="D979" s="8"/>
      <c r="E979" s="42"/>
      <c r="F979" s="42"/>
      <c r="G979" s="42"/>
      <c r="H979" s="42"/>
      <c r="I979" s="8"/>
      <c r="J979" s="42"/>
      <c r="K979" s="42"/>
      <c r="L979" s="42"/>
      <c r="M979" s="42"/>
      <c r="N979" s="42"/>
      <c r="O979" s="42"/>
      <c r="P979" s="42"/>
      <c r="Q979" s="43"/>
      <c r="R979" s="42"/>
      <c r="S979" s="42"/>
      <c r="T979" s="42"/>
      <c r="U979" s="42"/>
      <c r="V979" s="46"/>
      <c r="W979" s="46"/>
      <c r="X979" s="46"/>
      <c r="Y979" s="48"/>
      <c r="Z979" s="46"/>
      <c r="AA979" s="46"/>
      <c r="AB979" s="40"/>
    </row>
    <row r="980" spans="1:28" ht="12.75" customHeight="1">
      <c r="A980" s="41"/>
      <c r="B980" s="42"/>
      <c r="C980" s="42"/>
      <c r="D980" s="8"/>
      <c r="E980" s="42"/>
      <c r="F980" s="42"/>
      <c r="G980" s="42"/>
      <c r="H980" s="42"/>
      <c r="I980" s="8"/>
      <c r="J980" s="42"/>
      <c r="K980" s="42"/>
      <c r="L980" s="42"/>
      <c r="M980" s="42"/>
      <c r="N980" s="42"/>
      <c r="O980" s="42"/>
      <c r="P980" s="42"/>
      <c r="Q980" s="43"/>
      <c r="R980" s="42"/>
      <c r="S980" s="42"/>
      <c r="T980" s="42"/>
      <c r="U980" s="42"/>
      <c r="V980" s="46"/>
      <c r="W980" s="46"/>
      <c r="X980" s="46"/>
      <c r="Y980" s="48"/>
      <c r="Z980" s="46"/>
      <c r="AA980" s="46"/>
      <c r="AB980" s="40"/>
    </row>
    <row r="981" spans="1:28" ht="12.75" customHeight="1">
      <c r="A981" s="41"/>
      <c r="B981" s="42"/>
      <c r="C981" s="42"/>
      <c r="D981" s="8"/>
      <c r="E981" s="42"/>
      <c r="F981" s="42"/>
      <c r="G981" s="42"/>
      <c r="H981" s="42"/>
      <c r="I981" s="8"/>
      <c r="J981" s="42"/>
      <c r="K981" s="42"/>
      <c r="L981" s="42"/>
      <c r="M981" s="42"/>
      <c r="N981" s="42"/>
      <c r="O981" s="42"/>
      <c r="P981" s="42"/>
      <c r="Q981" s="43"/>
      <c r="R981" s="42"/>
      <c r="S981" s="42"/>
      <c r="T981" s="42"/>
      <c r="U981" s="42"/>
      <c r="V981" s="46"/>
      <c r="W981" s="46"/>
      <c r="X981" s="46"/>
      <c r="Y981" s="48"/>
      <c r="Z981" s="46"/>
      <c r="AA981" s="46"/>
      <c r="AB981" s="40"/>
    </row>
    <row r="982" spans="1:28" ht="12.75" customHeight="1">
      <c r="A982" s="41"/>
      <c r="B982" s="42"/>
      <c r="C982" s="42"/>
      <c r="D982" s="8"/>
      <c r="E982" s="42"/>
      <c r="F982" s="42"/>
      <c r="G982" s="42"/>
      <c r="H982" s="42"/>
      <c r="I982" s="8"/>
      <c r="J982" s="42"/>
      <c r="K982" s="42"/>
      <c r="L982" s="42"/>
      <c r="M982" s="42"/>
      <c r="N982" s="42"/>
      <c r="O982" s="42"/>
      <c r="P982" s="42"/>
      <c r="Q982" s="43"/>
      <c r="R982" s="42"/>
      <c r="S982" s="42"/>
      <c r="T982" s="42"/>
      <c r="U982" s="42"/>
      <c r="V982" s="46"/>
      <c r="W982" s="46"/>
      <c r="X982" s="46"/>
      <c r="Y982" s="48"/>
      <c r="Z982" s="46"/>
      <c r="AA982" s="46"/>
      <c r="AB982" s="40"/>
    </row>
    <row r="983" spans="1:28" ht="12.75" customHeight="1">
      <c r="A983" s="41"/>
      <c r="B983" s="42"/>
      <c r="C983" s="42"/>
      <c r="D983" s="8"/>
      <c r="E983" s="42"/>
      <c r="F983" s="42"/>
      <c r="G983" s="42"/>
      <c r="H983" s="42"/>
      <c r="I983" s="8"/>
      <c r="J983" s="42"/>
      <c r="K983" s="42"/>
      <c r="L983" s="42"/>
      <c r="M983" s="42"/>
      <c r="N983" s="42"/>
      <c r="O983" s="42"/>
      <c r="P983" s="42"/>
      <c r="Q983" s="43"/>
      <c r="R983" s="42"/>
      <c r="S983" s="42"/>
      <c r="T983" s="42"/>
      <c r="U983" s="42"/>
      <c r="V983" s="46"/>
      <c r="W983" s="46"/>
      <c r="X983" s="46"/>
      <c r="Y983" s="48"/>
      <c r="Z983" s="46"/>
      <c r="AA983" s="46"/>
      <c r="AB983" s="40"/>
    </row>
    <row r="984" spans="1:28" ht="12.75" customHeight="1">
      <c r="A984" s="41"/>
      <c r="B984" s="42"/>
      <c r="C984" s="42"/>
      <c r="D984" s="8"/>
      <c r="E984" s="42"/>
      <c r="F984" s="42"/>
      <c r="G984" s="42"/>
      <c r="H984" s="42"/>
      <c r="I984" s="8"/>
      <c r="J984" s="42"/>
      <c r="K984" s="42"/>
      <c r="L984" s="42"/>
      <c r="M984" s="42"/>
      <c r="N984" s="42"/>
      <c r="O984" s="42"/>
      <c r="P984" s="42"/>
      <c r="Q984" s="43"/>
      <c r="R984" s="42"/>
      <c r="S984" s="42"/>
      <c r="T984" s="42"/>
      <c r="U984" s="42"/>
      <c r="V984" s="46"/>
      <c r="W984" s="46"/>
      <c r="X984" s="46"/>
      <c r="Y984" s="48"/>
      <c r="Z984" s="46"/>
      <c r="AA984" s="46"/>
      <c r="AB984" s="40"/>
    </row>
    <row r="985" spans="1:28" ht="12.75" customHeight="1">
      <c r="A985" s="41"/>
      <c r="B985" s="42"/>
      <c r="C985" s="42"/>
      <c r="D985" s="8"/>
      <c r="E985" s="42"/>
      <c r="F985" s="42"/>
      <c r="G985" s="42"/>
      <c r="H985" s="42"/>
      <c r="I985" s="8"/>
      <c r="J985" s="42"/>
      <c r="K985" s="42"/>
      <c r="L985" s="42"/>
      <c r="M985" s="42"/>
      <c r="N985" s="42"/>
      <c r="O985" s="42"/>
      <c r="P985" s="42"/>
      <c r="Q985" s="43"/>
      <c r="R985" s="42"/>
      <c r="S985" s="42"/>
      <c r="T985" s="42"/>
      <c r="U985" s="42"/>
      <c r="V985" s="46"/>
      <c r="W985" s="46"/>
      <c r="X985" s="46"/>
      <c r="Y985" s="48"/>
      <c r="Z985" s="46"/>
      <c r="AA985" s="46"/>
      <c r="AB985" s="40"/>
    </row>
    <row r="986" spans="1:28" ht="12.75" customHeight="1">
      <c r="A986" s="41"/>
      <c r="B986" s="42"/>
      <c r="C986" s="42"/>
      <c r="D986" s="8"/>
      <c r="E986" s="42"/>
      <c r="F986" s="42"/>
      <c r="G986" s="42"/>
      <c r="H986" s="42"/>
      <c r="I986" s="8"/>
      <c r="J986" s="42"/>
      <c r="K986" s="42"/>
      <c r="L986" s="42"/>
      <c r="M986" s="42"/>
      <c r="N986" s="42"/>
      <c r="O986" s="42"/>
      <c r="P986" s="42"/>
      <c r="Q986" s="43"/>
      <c r="R986" s="42"/>
      <c r="S986" s="42"/>
      <c r="T986" s="42"/>
      <c r="U986" s="42"/>
      <c r="V986" s="46"/>
      <c r="W986" s="46"/>
      <c r="X986" s="46"/>
      <c r="Y986" s="48"/>
      <c r="Z986" s="46"/>
      <c r="AA986" s="46"/>
      <c r="AB986" s="40"/>
    </row>
    <row r="987" spans="1:28" ht="12.75" customHeight="1">
      <c r="A987" s="41"/>
      <c r="B987" s="42"/>
      <c r="C987" s="42"/>
      <c r="D987" s="8"/>
      <c r="E987" s="42"/>
      <c r="F987" s="42"/>
      <c r="G987" s="42"/>
      <c r="H987" s="42"/>
      <c r="I987" s="8"/>
      <c r="J987" s="42"/>
      <c r="K987" s="42"/>
      <c r="L987" s="42"/>
      <c r="M987" s="42"/>
      <c r="N987" s="42"/>
      <c r="O987" s="42"/>
      <c r="P987" s="42"/>
      <c r="Q987" s="43"/>
      <c r="R987" s="42"/>
      <c r="S987" s="42"/>
      <c r="T987" s="42"/>
      <c r="U987" s="42"/>
      <c r="V987" s="46"/>
      <c r="W987" s="46"/>
      <c r="X987" s="46"/>
      <c r="Y987" s="48"/>
      <c r="Z987" s="46"/>
      <c r="AA987" s="46"/>
      <c r="AB987" s="40"/>
    </row>
    <row r="988" spans="1:28" ht="12.75" customHeight="1">
      <c r="A988" s="41"/>
      <c r="B988" s="42"/>
      <c r="C988" s="42"/>
      <c r="D988" s="8"/>
      <c r="E988" s="42"/>
      <c r="F988" s="42"/>
      <c r="G988" s="42"/>
      <c r="H988" s="42"/>
      <c r="I988" s="8"/>
      <c r="J988" s="42"/>
      <c r="K988" s="42"/>
      <c r="L988" s="42"/>
      <c r="M988" s="42"/>
      <c r="N988" s="42"/>
      <c r="O988" s="42"/>
      <c r="P988" s="42"/>
      <c r="Q988" s="43"/>
      <c r="R988" s="42"/>
      <c r="S988" s="42"/>
      <c r="T988" s="42"/>
      <c r="U988" s="42"/>
      <c r="V988" s="46"/>
      <c r="W988" s="46"/>
      <c r="X988" s="46"/>
      <c r="Y988" s="48"/>
      <c r="Z988" s="46"/>
      <c r="AA988" s="46"/>
      <c r="AB988" s="40"/>
    </row>
    <row r="989" spans="1:28" ht="12.75" customHeight="1">
      <c r="A989" s="41"/>
      <c r="B989" s="42"/>
      <c r="C989" s="42"/>
      <c r="D989" s="8"/>
      <c r="E989" s="42"/>
      <c r="F989" s="42"/>
      <c r="G989" s="42"/>
      <c r="H989" s="42"/>
      <c r="I989" s="8"/>
      <c r="J989" s="42"/>
      <c r="K989" s="42"/>
      <c r="L989" s="42"/>
      <c r="M989" s="42"/>
      <c r="N989" s="42"/>
      <c r="O989" s="42"/>
      <c r="P989" s="42"/>
      <c r="Q989" s="43"/>
      <c r="R989" s="42"/>
      <c r="S989" s="42"/>
      <c r="T989" s="42"/>
      <c r="U989" s="42"/>
      <c r="V989" s="46"/>
      <c r="W989" s="46"/>
      <c r="X989" s="46"/>
      <c r="Y989" s="48"/>
      <c r="Z989" s="46"/>
      <c r="AA989" s="46"/>
      <c r="AB989" s="40"/>
    </row>
    <row r="990" spans="1:28" ht="12.75" customHeight="1">
      <c r="A990" s="41"/>
      <c r="B990" s="42"/>
      <c r="C990" s="42"/>
      <c r="D990" s="8"/>
      <c r="E990" s="42"/>
      <c r="F990" s="42"/>
      <c r="G990" s="42"/>
      <c r="H990" s="42"/>
      <c r="I990" s="8"/>
      <c r="J990" s="42"/>
      <c r="K990" s="42"/>
      <c r="L990" s="42"/>
      <c r="M990" s="42"/>
      <c r="N990" s="42"/>
      <c r="O990" s="42"/>
      <c r="P990" s="42"/>
      <c r="Q990" s="43"/>
      <c r="R990" s="42"/>
      <c r="S990" s="42"/>
      <c r="T990" s="42"/>
      <c r="U990" s="42"/>
      <c r="V990" s="46"/>
      <c r="W990" s="46"/>
      <c r="X990" s="46"/>
      <c r="Y990" s="48"/>
      <c r="Z990" s="46"/>
      <c r="AA990" s="46"/>
      <c r="AB990" s="40"/>
    </row>
    <row r="991" spans="1:28" ht="12.75" customHeight="1">
      <c r="A991" s="41"/>
      <c r="B991" s="42"/>
      <c r="C991" s="42"/>
      <c r="D991" s="8"/>
      <c r="E991" s="42"/>
      <c r="F991" s="42"/>
      <c r="G991" s="42"/>
      <c r="H991" s="42"/>
      <c r="I991" s="8"/>
      <c r="J991" s="42"/>
      <c r="K991" s="42"/>
      <c r="L991" s="42"/>
      <c r="M991" s="42"/>
      <c r="N991" s="42"/>
      <c r="O991" s="42"/>
      <c r="P991" s="42"/>
      <c r="Q991" s="43"/>
      <c r="R991" s="42"/>
      <c r="S991" s="42"/>
      <c r="T991" s="42"/>
      <c r="U991" s="42"/>
      <c r="V991" s="46"/>
      <c r="W991" s="46"/>
      <c r="X991" s="46"/>
      <c r="Y991" s="48"/>
      <c r="Z991" s="46"/>
      <c r="AA991" s="46"/>
      <c r="AB991" s="40"/>
    </row>
    <row r="992" spans="1:28" ht="12.75" customHeight="1">
      <c r="A992" s="41"/>
      <c r="B992" s="42"/>
      <c r="C992" s="42"/>
      <c r="D992" s="8"/>
      <c r="E992" s="42"/>
      <c r="F992" s="42"/>
      <c r="G992" s="42"/>
      <c r="H992" s="42"/>
      <c r="I992" s="8"/>
      <c r="J992" s="42"/>
      <c r="K992" s="42"/>
      <c r="L992" s="42"/>
      <c r="M992" s="42"/>
      <c r="N992" s="42"/>
      <c r="O992" s="42"/>
      <c r="P992" s="42"/>
      <c r="Q992" s="43"/>
      <c r="R992" s="42"/>
      <c r="S992" s="42"/>
      <c r="T992" s="42"/>
      <c r="U992" s="42"/>
      <c r="V992" s="46"/>
      <c r="W992" s="46"/>
      <c r="X992" s="46"/>
      <c r="Y992" s="48"/>
      <c r="Z992" s="46"/>
      <c r="AA992" s="46"/>
      <c r="AB992" s="40"/>
    </row>
    <row r="993" spans="1:28" ht="12.75" customHeight="1">
      <c r="A993" s="41"/>
      <c r="B993" s="42"/>
      <c r="C993" s="42"/>
      <c r="D993" s="8"/>
      <c r="E993" s="42"/>
      <c r="F993" s="42"/>
      <c r="G993" s="42"/>
      <c r="H993" s="42"/>
      <c r="I993" s="8"/>
      <c r="J993" s="42"/>
      <c r="K993" s="42"/>
      <c r="L993" s="42"/>
      <c r="M993" s="42"/>
      <c r="N993" s="42"/>
      <c r="O993" s="42"/>
      <c r="P993" s="42"/>
      <c r="Q993" s="43"/>
      <c r="R993" s="42"/>
      <c r="S993" s="42"/>
      <c r="T993" s="42"/>
      <c r="U993" s="42"/>
      <c r="V993" s="46"/>
      <c r="W993" s="46"/>
      <c r="X993" s="46"/>
      <c r="Y993" s="48"/>
      <c r="Z993" s="46"/>
      <c r="AA993" s="46"/>
      <c r="AB993" s="40"/>
    </row>
    <row r="994" spans="1:28" ht="12.75" customHeight="1">
      <c r="A994" s="41"/>
      <c r="B994" s="42"/>
      <c r="C994" s="42"/>
      <c r="D994" s="8"/>
      <c r="E994" s="42"/>
      <c r="F994" s="42"/>
      <c r="G994" s="42"/>
      <c r="H994" s="42"/>
      <c r="I994" s="8"/>
      <c r="J994" s="42"/>
      <c r="K994" s="42"/>
      <c r="L994" s="42"/>
      <c r="M994" s="42"/>
      <c r="N994" s="42"/>
      <c r="O994" s="42"/>
      <c r="P994" s="42"/>
      <c r="Q994" s="43"/>
      <c r="R994" s="42"/>
      <c r="S994" s="42"/>
      <c r="T994" s="42"/>
      <c r="U994" s="42"/>
      <c r="V994" s="46"/>
      <c r="W994" s="46"/>
      <c r="X994" s="46"/>
      <c r="Y994" s="48"/>
      <c r="Z994" s="46"/>
      <c r="AA994" s="46"/>
      <c r="AB994" s="40"/>
    </row>
    <row r="995" spans="1:28" ht="12.75" customHeight="1">
      <c r="A995" s="41"/>
      <c r="B995" s="42"/>
      <c r="C995" s="42"/>
      <c r="D995" s="8"/>
      <c r="E995" s="42"/>
      <c r="F995" s="42"/>
      <c r="G995" s="42"/>
      <c r="H995" s="42"/>
      <c r="I995" s="8"/>
      <c r="J995" s="42"/>
      <c r="K995" s="42"/>
      <c r="L995" s="42"/>
      <c r="M995" s="42"/>
      <c r="N995" s="42"/>
      <c r="O995" s="42"/>
      <c r="P995" s="42"/>
      <c r="Q995" s="43"/>
      <c r="R995" s="42"/>
      <c r="S995" s="42"/>
      <c r="T995" s="42"/>
      <c r="U995" s="42"/>
      <c r="V995" s="46"/>
      <c r="W995" s="46"/>
      <c r="X995" s="46"/>
      <c r="Y995" s="48"/>
      <c r="Z995" s="46"/>
      <c r="AA995" s="46"/>
      <c r="AB995" s="40"/>
    </row>
    <row r="996" spans="1:28" ht="12.75" customHeight="1">
      <c r="A996" s="41"/>
      <c r="B996" s="42"/>
      <c r="C996" s="42"/>
      <c r="D996" s="8"/>
      <c r="E996" s="42"/>
      <c r="F996" s="42"/>
      <c r="G996" s="42"/>
      <c r="H996" s="42"/>
      <c r="I996" s="8"/>
      <c r="J996" s="42"/>
      <c r="K996" s="42"/>
      <c r="L996" s="42"/>
      <c r="M996" s="42"/>
      <c r="N996" s="42"/>
      <c r="O996" s="42"/>
      <c r="P996" s="42"/>
      <c r="Q996" s="43"/>
      <c r="R996" s="42"/>
      <c r="S996" s="42"/>
      <c r="T996" s="42"/>
      <c r="U996" s="42"/>
      <c r="V996" s="46"/>
      <c r="W996" s="46"/>
      <c r="X996" s="46"/>
      <c r="Y996" s="48"/>
      <c r="Z996" s="46"/>
      <c r="AA996" s="46"/>
      <c r="AB996" s="40"/>
    </row>
    <row r="997" spans="1:28" ht="12.75" customHeight="1">
      <c r="A997" s="41"/>
      <c r="B997" s="42"/>
      <c r="C997" s="42"/>
      <c r="D997" s="8"/>
      <c r="E997" s="42"/>
      <c r="F997" s="42"/>
      <c r="G997" s="42"/>
      <c r="H997" s="42"/>
      <c r="I997" s="8"/>
      <c r="J997" s="42"/>
      <c r="K997" s="42"/>
      <c r="L997" s="42"/>
      <c r="M997" s="42"/>
      <c r="N997" s="42"/>
      <c r="O997" s="42"/>
      <c r="P997" s="42"/>
      <c r="Q997" s="43"/>
      <c r="R997" s="42"/>
      <c r="S997" s="42"/>
      <c r="T997" s="42"/>
      <c r="U997" s="42"/>
      <c r="V997" s="46"/>
      <c r="W997" s="46"/>
      <c r="X997" s="46"/>
      <c r="Y997" s="48"/>
      <c r="Z997" s="46"/>
      <c r="AA997" s="46"/>
      <c r="AB997" s="40"/>
    </row>
    <row r="998" spans="1:28" ht="12.75" customHeight="1">
      <c r="A998" s="41"/>
      <c r="B998" s="42"/>
      <c r="C998" s="42"/>
      <c r="D998" s="8"/>
      <c r="E998" s="42"/>
      <c r="F998" s="42"/>
      <c r="G998" s="42"/>
      <c r="H998" s="42"/>
      <c r="I998" s="8"/>
      <c r="J998" s="42"/>
      <c r="K998" s="42"/>
      <c r="L998" s="42"/>
      <c r="M998" s="42"/>
      <c r="N998" s="42"/>
      <c r="O998" s="42"/>
      <c r="P998" s="42"/>
      <c r="Q998" s="43"/>
      <c r="R998" s="42"/>
      <c r="S998" s="42"/>
      <c r="T998" s="42"/>
      <c r="U998" s="42"/>
      <c r="V998" s="46"/>
      <c r="W998" s="46"/>
      <c r="X998" s="46"/>
      <c r="Y998" s="48"/>
      <c r="Z998" s="46"/>
      <c r="AA998" s="46"/>
      <c r="AB998" s="40"/>
    </row>
    <row r="999" spans="1:28" ht="12.75" customHeight="1">
      <c r="A999" s="41"/>
      <c r="B999" s="42"/>
      <c r="C999" s="42"/>
      <c r="D999" s="8"/>
      <c r="E999" s="42"/>
      <c r="F999" s="42"/>
      <c r="G999" s="42"/>
      <c r="H999" s="42"/>
      <c r="I999" s="8"/>
      <c r="J999" s="42"/>
      <c r="K999" s="42"/>
      <c r="L999" s="42"/>
      <c r="M999" s="42"/>
      <c r="N999" s="42"/>
      <c r="O999" s="42"/>
      <c r="P999" s="42"/>
      <c r="Q999" s="43"/>
      <c r="R999" s="42"/>
      <c r="S999" s="42"/>
      <c r="T999" s="42"/>
      <c r="U999" s="42"/>
      <c r="V999" s="46"/>
      <c r="W999" s="46"/>
      <c r="X999" s="46"/>
      <c r="Y999" s="48"/>
      <c r="Z999" s="46"/>
      <c r="AA999" s="46"/>
      <c r="AB999" s="40"/>
    </row>
    <row r="1000" spans="1:28" ht="12.75" customHeight="1">
      <c r="A1000" s="41"/>
      <c r="B1000" s="42"/>
      <c r="C1000" s="42"/>
      <c r="D1000" s="8"/>
      <c r="E1000" s="42"/>
      <c r="F1000" s="42"/>
      <c r="G1000" s="42"/>
      <c r="H1000" s="42"/>
      <c r="I1000" s="8"/>
      <c r="J1000" s="42"/>
      <c r="K1000" s="42"/>
      <c r="L1000" s="42"/>
      <c r="M1000" s="42"/>
      <c r="N1000" s="42"/>
      <c r="O1000" s="42"/>
      <c r="P1000" s="42"/>
      <c r="Q1000" s="43"/>
      <c r="R1000" s="42"/>
      <c r="S1000" s="42"/>
      <c r="T1000" s="42"/>
      <c r="U1000" s="42"/>
      <c r="V1000" s="46"/>
      <c r="W1000" s="46"/>
      <c r="X1000" s="46"/>
      <c r="Y1000" s="48"/>
      <c r="Z1000" s="46"/>
      <c r="AA1000" s="46"/>
      <c r="AB1000" s="40"/>
    </row>
    <row r="1001" spans="1:28" ht="12.75" customHeight="1">
      <c r="A1001" s="41"/>
      <c r="B1001" s="42"/>
      <c r="C1001" s="42"/>
      <c r="D1001" s="8"/>
      <c r="E1001" s="42"/>
      <c r="F1001" s="42"/>
      <c r="G1001" s="42"/>
      <c r="H1001" s="42"/>
      <c r="I1001" s="8"/>
      <c r="J1001" s="42"/>
      <c r="K1001" s="42"/>
      <c r="L1001" s="42"/>
      <c r="M1001" s="42"/>
      <c r="N1001" s="42"/>
      <c r="O1001" s="42"/>
      <c r="P1001" s="42"/>
      <c r="Q1001" s="43"/>
      <c r="R1001" s="42"/>
      <c r="S1001" s="42"/>
      <c r="T1001" s="42"/>
      <c r="U1001" s="42"/>
      <c r="V1001" s="46"/>
      <c r="W1001" s="46"/>
      <c r="X1001" s="46"/>
      <c r="Y1001" s="48"/>
      <c r="Z1001" s="46"/>
      <c r="AA1001" s="46"/>
      <c r="AB1001" s="40"/>
    </row>
    <row r="1002" spans="1:28" ht="12.75" customHeight="1">
      <c r="A1002" s="41"/>
      <c r="B1002" s="42"/>
      <c r="C1002" s="42"/>
      <c r="D1002" s="8"/>
      <c r="E1002" s="42"/>
      <c r="F1002" s="42"/>
      <c r="G1002" s="42"/>
      <c r="H1002" s="42"/>
      <c r="I1002" s="8"/>
      <c r="J1002" s="42"/>
      <c r="K1002" s="42"/>
      <c r="L1002" s="42"/>
      <c r="M1002" s="42"/>
      <c r="N1002" s="42"/>
      <c r="O1002" s="42"/>
      <c r="P1002" s="42"/>
      <c r="Q1002" s="43"/>
      <c r="R1002" s="42"/>
      <c r="S1002" s="42"/>
      <c r="T1002" s="42"/>
      <c r="U1002" s="42"/>
      <c r="V1002" s="46"/>
      <c r="W1002" s="46"/>
      <c r="X1002" s="46"/>
      <c r="Y1002" s="48"/>
      <c r="Z1002" s="46"/>
      <c r="AA1002" s="46"/>
      <c r="AB1002" s="40"/>
    </row>
    <row r="1003" spans="1:28" ht="12.75" customHeight="1">
      <c r="A1003" s="41"/>
      <c r="B1003" s="42"/>
      <c r="C1003" s="42"/>
      <c r="D1003" s="8"/>
      <c r="E1003" s="42"/>
      <c r="F1003" s="42"/>
      <c r="G1003" s="42"/>
      <c r="H1003" s="42"/>
      <c r="I1003" s="8"/>
      <c r="J1003" s="42"/>
      <c r="K1003" s="42"/>
      <c r="L1003" s="42"/>
      <c r="M1003" s="42"/>
      <c r="N1003" s="42"/>
      <c r="O1003" s="42"/>
      <c r="P1003" s="42"/>
      <c r="Q1003" s="43"/>
      <c r="R1003" s="42"/>
      <c r="S1003" s="42"/>
      <c r="T1003" s="42"/>
      <c r="U1003" s="42"/>
      <c r="V1003" s="46"/>
      <c r="W1003" s="46"/>
      <c r="X1003" s="46"/>
      <c r="Y1003" s="48"/>
      <c r="Z1003" s="46"/>
      <c r="AA1003" s="46"/>
      <c r="AB1003" s="40"/>
    </row>
    <row r="1004" spans="1:28" ht="12.75" customHeight="1">
      <c r="A1004" s="41"/>
      <c r="B1004" s="42"/>
      <c r="C1004" s="42"/>
      <c r="D1004" s="8"/>
      <c r="E1004" s="42"/>
      <c r="F1004" s="42"/>
      <c r="G1004" s="42"/>
      <c r="H1004" s="42"/>
      <c r="I1004" s="8"/>
      <c r="J1004" s="42"/>
      <c r="K1004" s="42"/>
      <c r="L1004" s="42"/>
      <c r="M1004" s="42"/>
      <c r="N1004" s="42"/>
      <c r="O1004" s="42"/>
      <c r="P1004" s="42"/>
      <c r="Q1004" s="43"/>
      <c r="R1004" s="42"/>
      <c r="S1004" s="42"/>
      <c r="T1004" s="42"/>
      <c r="U1004" s="42"/>
      <c r="V1004" s="46"/>
      <c r="W1004" s="46"/>
      <c r="X1004" s="46"/>
      <c r="Y1004" s="48"/>
      <c r="Z1004" s="46"/>
      <c r="AA1004" s="46"/>
      <c r="AB1004" s="40"/>
    </row>
    <row r="1005" spans="1:28" ht="12.75" customHeight="1">
      <c r="A1005" s="41"/>
      <c r="B1005" s="42"/>
      <c r="C1005" s="42"/>
      <c r="D1005" s="8"/>
      <c r="E1005" s="42"/>
      <c r="F1005" s="42"/>
      <c r="G1005" s="42"/>
      <c r="H1005" s="42"/>
      <c r="I1005" s="8"/>
      <c r="J1005" s="42"/>
      <c r="K1005" s="42"/>
      <c r="L1005" s="42"/>
      <c r="M1005" s="42"/>
      <c r="N1005" s="42"/>
      <c r="O1005" s="42"/>
      <c r="P1005" s="42"/>
      <c r="Q1005" s="43"/>
      <c r="R1005" s="42"/>
      <c r="S1005" s="42"/>
      <c r="T1005" s="42"/>
      <c r="U1005" s="42"/>
      <c r="V1005" s="46"/>
      <c r="W1005" s="46"/>
      <c r="X1005" s="46"/>
      <c r="Y1005" s="48"/>
      <c r="Z1005" s="46"/>
      <c r="AA1005" s="46"/>
      <c r="AB1005" s="40"/>
    </row>
    <row r="1006" spans="1:28" ht="12.75" customHeight="1">
      <c r="A1006" s="41"/>
      <c r="B1006" s="42"/>
      <c r="C1006" s="42"/>
      <c r="D1006" s="8"/>
      <c r="E1006" s="42"/>
      <c r="F1006" s="42"/>
      <c r="G1006" s="42"/>
      <c r="H1006" s="42"/>
      <c r="I1006" s="8"/>
      <c r="J1006" s="42"/>
      <c r="K1006" s="42"/>
      <c r="L1006" s="42"/>
      <c r="M1006" s="42"/>
      <c r="N1006" s="42"/>
      <c r="O1006" s="42"/>
      <c r="P1006" s="42"/>
      <c r="Q1006" s="43"/>
      <c r="R1006" s="42"/>
      <c r="S1006" s="42"/>
      <c r="T1006" s="42"/>
      <c r="U1006" s="42"/>
      <c r="V1006" s="46"/>
      <c r="W1006" s="46"/>
      <c r="X1006" s="46"/>
      <c r="Y1006" s="48"/>
      <c r="Z1006" s="46"/>
      <c r="AA1006" s="46"/>
      <c r="AB1006" s="40"/>
    </row>
    <row r="1007" spans="1:28" ht="12.75" customHeight="1">
      <c r="A1007" s="41"/>
      <c r="B1007" s="42"/>
      <c r="C1007" s="42"/>
      <c r="D1007" s="8"/>
      <c r="E1007" s="42"/>
      <c r="F1007" s="42"/>
      <c r="G1007" s="42"/>
      <c r="H1007" s="42"/>
      <c r="I1007" s="8"/>
      <c r="J1007" s="42"/>
      <c r="K1007" s="42"/>
      <c r="L1007" s="42"/>
      <c r="M1007" s="42"/>
      <c r="N1007" s="42"/>
      <c r="O1007" s="42"/>
      <c r="P1007" s="42"/>
      <c r="Q1007" s="43"/>
      <c r="R1007" s="42"/>
      <c r="S1007" s="42"/>
      <c r="T1007" s="42"/>
      <c r="U1007" s="42"/>
      <c r="V1007" s="46"/>
      <c r="W1007" s="46"/>
      <c r="X1007" s="46"/>
      <c r="Y1007" s="48"/>
      <c r="Z1007" s="46"/>
      <c r="AA1007" s="46"/>
      <c r="AB1007" s="40"/>
    </row>
    <row r="1008" spans="1:28" ht="12.75" customHeight="1">
      <c r="A1008" s="41"/>
      <c r="B1008" s="42"/>
      <c r="C1008" s="42"/>
      <c r="D1008" s="8"/>
      <c r="E1008" s="42"/>
      <c r="F1008" s="42"/>
      <c r="G1008" s="42"/>
      <c r="H1008" s="42"/>
      <c r="I1008" s="8"/>
      <c r="J1008" s="42"/>
      <c r="K1008" s="42"/>
      <c r="L1008" s="42"/>
      <c r="M1008" s="42"/>
      <c r="N1008" s="42"/>
      <c r="O1008" s="42"/>
      <c r="P1008" s="42"/>
      <c r="Q1008" s="43"/>
      <c r="R1008" s="42"/>
      <c r="S1008" s="42"/>
      <c r="T1008" s="42"/>
      <c r="U1008" s="42"/>
      <c r="V1008" s="46"/>
      <c r="W1008" s="46"/>
      <c r="X1008" s="46"/>
      <c r="Y1008" s="48"/>
      <c r="Z1008" s="46"/>
      <c r="AA1008" s="46"/>
      <c r="AB1008" s="40"/>
    </row>
    <row r="1009" spans="1:28" ht="12.75" customHeight="1">
      <c r="A1009" s="41"/>
      <c r="B1009" s="42"/>
      <c r="C1009" s="42"/>
      <c r="D1009" s="8"/>
      <c r="E1009" s="42"/>
      <c r="F1009" s="42"/>
      <c r="G1009" s="42"/>
      <c r="H1009" s="42"/>
      <c r="I1009" s="8"/>
      <c r="J1009" s="42"/>
      <c r="K1009" s="42"/>
      <c r="L1009" s="42"/>
      <c r="M1009" s="42"/>
      <c r="N1009" s="42"/>
      <c r="O1009" s="42"/>
      <c r="P1009" s="42"/>
      <c r="Q1009" s="43"/>
      <c r="R1009" s="42"/>
      <c r="S1009" s="42"/>
      <c r="T1009" s="42"/>
      <c r="U1009" s="42"/>
      <c r="V1009" s="46"/>
      <c r="W1009" s="46"/>
      <c r="X1009" s="46"/>
      <c r="Y1009" s="48"/>
      <c r="Z1009" s="46"/>
      <c r="AA1009" s="46"/>
      <c r="AB1009" s="40"/>
    </row>
    <row r="1010" spans="1:28" ht="12.75" customHeight="1">
      <c r="A1010" s="41"/>
      <c r="B1010" s="42"/>
      <c r="C1010" s="42"/>
      <c r="D1010" s="8"/>
      <c r="E1010" s="42"/>
      <c r="F1010" s="42"/>
      <c r="G1010" s="42"/>
      <c r="H1010" s="42"/>
      <c r="I1010" s="8"/>
      <c r="J1010" s="42"/>
      <c r="K1010" s="42"/>
      <c r="L1010" s="42"/>
      <c r="M1010" s="42"/>
      <c r="N1010" s="42"/>
      <c r="O1010" s="42"/>
      <c r="P1010" s="42"/>
      <c r="Q1010" s="43"/>
      <c r="R1010" s="42"/>
      <c r="S1010" s="42"/>
      <c r="T1010" s="42"/>
      <c r="U1010" s="42"/>
      <c r="V1010" s="46"/>
      <c r="W1010" s="46"/>
      <c r="X1010" s="46"/>
      <c r="Y1010" s="48"/>
      <c r="Z1010" s="46"/>
      <c r="AA1010" s="46"/>
      <c r="AB1010" s="40"/>
    </row>
    <row r="1011" spans="1:28" ht="12.75" customHeight="1">
      <c r="A1011" s="41"/>
      <c r="B1011" s="42"/>
      <c r="C1011" s="42"/>
      <c r="D1011" s="8"/>
      <c r="E1011" s="42"/>
      <c r="F1011" s="42"/>
      <c r="G1011" s="42"/>
      <c r="H1011" s="42"/>
      <c r="I1011" s="8"/>
      <c r="J1011" s="42"/>
      <c r="K1011" s="42"/>
      <c r="L1011" s="42"/>
      <c r="M1011" s="42"/>
      <c r="N1011" s="42"/>
      <c r="O1011" s="42"/>
      <c r="P1011" s="42"/>
      <c r="Q1011" s="43"/>
      <c r="R1011" s="42"/>
      <c r="S1011" s="42"/>
      <c r="T1011" s="42"/>
      <c r="U1011" s="42"/>
      <c r="V1011" s="46"/>
      <c r="W1011" s="46"/>
      <c r="X1011" s="46"/>
      <c r="Y1011" s="48"/>
      <c r="Z1011" s="46"/>
      <c r="AA1011" s="46"/>
      <c r="AB1011" s="40"/>
    </row>
    <row r="1012" spans="1:28" ht="12.75" customHeight="1">
      <c r="A1012" s="41"/>
      <c r="B1012" s="42"/>
      <c r="C1012" s="42"/>
      <c r="D1012" s="8"/>
      <c r="E1012" s="42"/>
      <c r="F1012" s="42"/>
      <c r="G1012" s="42"/>
      <c r="H1012" s="42"/>
      <c r="I1012" s="8"/>
      <c r="J1012" s="42"/>
      <c r="K1012" s="42"/>
      <c r="L1012" s="42"/>
      <c r="M1012" s="42"/>
      <c r="N1012" s="42"/>
      <c r="O1012" s="42"/>
      <c r="P1012" s="42"/>
      <c r="Q1012" s="43"/>
      <c r="R1012" s="42"/>
      <c r="S1012" s="42"/>
      <c r="T1012" s="42"/>
      <c r="U1012" s="42"/>
      <c r="V1012" s="46"/>
      <c r="W1012" s="46"/>
      <c r="X1012" s="46"/>
      <c r="Y1012" s="48"/>
      <c r="Z1012" s="46"/>
      <c r="AA1012" s="46"/>
      <c r="AB1012" s="40"/>
    </row>
    <row r="1013" spans="1:28" ht="12.75" customHeight="1">
      <c r="A1013" s="41"/>
      <c r="B1013" s="42"/>
      <c r="C1013" s="42"/>
      <c r="D1013" s="8"/>
      <c r="E1013" s="42"/>
      <c r="F1013" s="42"/>
      <c r="G1013" s="42"/>
      <c r="H1013" s="42"/>
      <c r="I1013" s="8"/>
      <c r="J1013" s="42"/>
      <c r="K1013" s="42"/>
      <c r="L1013" s="42"/>
      <c r="M1013" s="42"/>
      <c r="N1013" s="42"/>
      <c r="O1013" s="42"/>
      <c r="P1013" s="42"/>
      <c r="Q1013" s="43"/>
      <c r="R1013" s="42"/>
      <c r="S1013" s="42"/>
      <c r="T1013" s="42"/>
      <c r="U1013" s="42"/>
      <c r="V1013" s="46"/>
      <c r="W1013" s="46"/>
      <c r="X1013" s="46"/>
      <c r="Y1013" s="48"/>
      <c r="Z1013" s="46"/>
      <c r="AA1013" s="46"/>
      <c r="AB1013" s="40"/>
    </row>
    <row r="1014" spans="1:28" ht="12.75" customHeight="1">
      <c r="A1014" s="41"/>
      <c r="B1014" s="42"/>
      <c r="C1014" s="42"/>
      <c r="D1014" s="8"/>
      <c r="E1014" s="42"/>
      <c r="F1014" s="42"/>
      <c r="G1014" s="42"/>
      <c r="H1014" s="42"/>
      <c r="I1014" s="8"/>
      <c r="J1014" s="42"/>
      <c r="K1014" s="42"/>
      <c r="L1014" s="42"/>
      <c r="M1014" s="42"/>
      <c r="N1014" s="42"/>
      <c r="O1014" s="42"/>
      <c r="P1014" s="42"/>
      <c r="Q1014" s="43"/>
      <c r="R1014" s="42"/>
      <c r="S1014" s="42"/>
      <c r="T1014" s="42"/>
      <c r="U1014" s="42"/>
      <c r="V1014" s="46"/>
      <c r="W1014" s="46"/>
      <c r="X1014" s="46"/>
      <c r="Y1014" s="48"/>
      <c r="Z1014" s="46"/>
      <c r="AA1014" s="46"/>
      <c r="AB1014" s="40"/>
    </row>
    <row r="1015" spans="1:28" ht="12.75" customHeight="1">
      <c r="A1015" s="41"/>
      <c r="B1015" s="42"/>
      <c r="C1015" s="42"/>
      <c r="D1015" s="8"/>
      <c r="E1015" s="42"/>
      <c r="F1015" s="42"/>
      <c r="G1015" s="42"/>
      <c r="H1015" s="42"/>
      <c r="I1015" s="8"/>
      <c r="J1015" s="42"/>
      <c r="K1015" s="42"/>
      <c r="L1015" s="42"/>
      <c r="M1015" s="42"/>
      <c r="N1015" s="42"/>
      <c r="O1015" s="42"/>
      <c r="P1015" s="42"/>
      <c r="Q1015" s="43"/>
      <c r="R1015" s="42"/>
      <c r="S1015" s="42"/>
      <c r="T1015" s="42"/>
      <c r="U1015" s="42"/>
      <c r="V1015" s="46"/>
      <c r="W1015" s="46"/>
      <c r="X1015" s="46"/>
      <c r="Y1015" s="48"/>
      <c r="Z1015" s="46"/>
      <c r="AA1015" s="46"/>
      <c r="AB1015" s="40"/>
    </row>
    <row r="1016" spans="1:28" ht="12.75" customHeight="1">
      <c r="A1016" s="41"/>
      <c r="B1016" s="42"/>
      <c r="C1016" s="42"/>
      <c r="D1016" s="8"/>
      <c r="E1016" s="42"/>
      <c r="F1016" s="42"/>
      <c r="G1016" s="42"/>
      <c r="H1016" s="42"/>
      <c r="I1016" s="8"/>
      <c r="J1016" s="42"/>
      <c r="K1016" s="42"/>
      <c r="L1016" s="42"/>
      <c r="M1016" s="42"/>
      <c r="N1016" s="42"/>
      <c r="O1016" s="42"/>
      <c r="P1016" s="42"/>
      <c r="Q1016" s="43"/>
      <c r="R1016" s="42"/>
      <c r="S1016" s="42"/>
      <c r="T1016" s="42"/>
      <c r="U1016" s="42"/>
      <c r="V1016" s="46"/>
      <c r="W1016" s="46"/>
      <c r="X1016" s="46"/>
      <c r="Y1016" s="48"/>
      <c r="Z1016" s="46"/>
      <c r="AA1016" s="46"/>
      <c r="AB1016" s="40"/>
    </row>
    <row r="1017" spans="1:28" ht="12.75" customHeight="1">
      <c r="A1017" s="41"/>
      <c r="B1017" s="42"/>
      <c r="C1017" s="42"/>
      <c r="D1017" s="8"/>
      <c r="E1017" s="42"/>
      <c r="F1017" s="42"/>
      <c r="G1017" s="42"/>
      <c r="H1017" s="42"/>
      <c r="I1017" s="8"/>
      <c r="J1017" s="42"/>
      <c r="K1017" s="42"/>
      <c r="L1017" s="42"/>
      <c r="M1017" s="42"/>
      <c r="N1017" s="42"/>
      <c r="O1017" s="42"/>
      <c r="P1017" s="42"/>
      <c r="Q1017" s="43"/>
      <c r="R1017" s="42"/>
      <c r="S1017" s="42"/>
      <c r="T1017" s="42"/>
      <c r="U1017" s="42"/>
      <c r="V1017" s="46"/>
      <c r="W1017" s="46"/>
      <c r="X1017" s="46"/>
      <c r="Y1017" s="48"/>
      <c r="Z1017" s="46"/>
      <c r="AA1017" s="46"/>
      <c r="AB1017" s="40"/>
    </row>
    <row r="1018" spans="1:28" ht="12.75" customHeight="1">
      <c r="A1018" s="41"/>
      <c r="B1018" s="42"/>
      <c r="C1018" s="42"/>
      <c r="D1018" s="8"/>
      <c r="E1018" s="42"/>
      <c r="F1018" s="42"/>
      <c r="G1018" s="42"/>
      <c r="H1018" s="42"/>
      <c r="I1018" s="8"/>
      <c r="J1018" s="42"/>
      <c r="K1018" s="42"/>
      <c r="L1018" s="42"/>
      <c r="M1018" s="42"/>
      <c r="N1018" s="42"/>
      <c r="O1018" s="42"/>
      <c r="P1018" s="42"/>
      <c r="Q1018" s="43"/>
      <c r="R1018" s="42"/>
      <c r="S1018" s="42"/>
      <c r="T1018" s="42"/>
      <c r="U1018" s="42"/>
      <c r="V1018" s="46"/>
      <c r="W1018" s="46"/>
      <c r="X1018" s="46"/>
      <c r="Y1018" s="48"/>
      <c r="Z1018" s="46"/>
      <c r="AA1018" s="46"/>
      <c r="AB1018" s="40"/>
    </row>
    <row r="1019" spans="1:28" ht="12.75" customHeight="1">
      <c r="A1019" s="41"/>
      <c r="B1019" s="42"/>
      <c r="C1019" s="42"/>
      <c r="D1019" s="8"/>
      <c r="E1019" s="42"/>
      <c r="F1019" s="42"/>
      <c r="G1019" s="42"/>
      <c r="H1019" s="42"/>
      <c r="I1019" s="8"/>
      <c r="J1019" s="42"/>
      <c r="K1019" s="42"/>
      <c r="L1019" s="42"/>
      <c r="M1019" s="42"/>
      <c r="N1019" s="42"/>
      <c r="O1019" s="42"/>
      <c r="P1019" s="42"/>
      <c r="Q1019" s="43"/>
      <c r="R1019" s="42"/>
      <c r="S1019" s="42"/>
      <c r="T1019" s="42"/>
      <c r="U1019" s="42"/>
      <c r="V1019" s="46"/>
      <c r="W1019" s="46"/>
      <c r="X1019" s="46"/>
      <c r="Y1019" s="48"/>
      <c r="Z1019" s="46"/>
      <c r="AA1019" s="46"/>
      <c r="AB1019" s="40"/>
    </row>
    <row r="1020" spans="1:28" ht="12.75" customHeight="1">
      <c r="A1020" s="41"/>
      <c r="B1020" s="42"/>
      <c r="C1020" s="42"/>
      <c r="D1020" s="8"/>
      <c r="E1020" s="42"/>
      <c r="F1020" s="42"/>
      <c r="G1020" s="42"/>
      <c r="H1020" s="42"/>
      <c r="I1020" s="8"/>
      <c r="J1020" s="42"/>
      <c r="K1020" s="42"/>
      <c r="L1020" s="42"/>
      <c r="M1020" s="42"/>
      <c r="N1020" s="42"/>
      <c r="O1020" s="42"/>
      <c r="P1020" s="42"/>
      <c r="Q1020" s="43"/>
      <c r="R1020" s="42"/>
      <c r="S1020" s="42"/>
      <c r="T1020" s="42"/>
      <c r="U1020" s="42"/>
      <c r="V1020" s="46"/>
      <c r="W1020" s="46"/>
      <c r="X1020" s="46"/>
      <c r="Y1020" s="48"/>
      <c r="Z1020" s="46"/>
      <c r="AA1020" s="46"/>
      <c r="AB1020" s="40"/>
    </row>
    <row r="1021" spans="1:28" ht="12.75" customHeight="1">
      <c r="A1021" s="41"/>
      <c r="B1021" s="42"/>
      <c r="C1021" s="42"/>
      <c r="D1021" s="8"/>
      <c r="E1021" s="42"/>
      <c r="F1021" s="42"/>
      <c r="G1021" s="42"/>
      <c r="H1021" s="42"/>
      <c r="I1021" s="8"/>
      <c r="J1021" s="42"/>
      <c r="K1021" s="42"/>
      <c r="L1021" s="42"/>
      <c r="M1021" s="42"/>
      <c r="N1021" s="42"/>
      <c r="O1021" s="42"/>
      <c r="P1021" s="42"/>
      <c r="Q1021" s="43"/>
      <c r="R1021" s="42"/>
      <c r="S1021" s="42"/>
      <c r="T1021" s="42"/>
      <c r="U1021" s="42"/>
      <c r="V1021" s="46"/>
      <c r="W1021" s="46"/>
      <c r="X1021" s="46"/>
      <c r="Y1021" s="48"/>
      <c r="Z1021" s="46"/>
      <c r="AA1021" s="46"/>
      <c r="AB1021" s="40"/>
    </row>
    <row r="1022" spans="1:28" ht="12.75" customHeight="1">
      <c r="A1022" s="41"/>
      <c r="B1022" s="42"/>
      <c r="C1022" s="42"/>
      <c r="D1022" s="8"/>
      <c r="E1022" s="42"/>
      <c r="F1022" s="42"/>
      <c r="G1022" s="42"/>
      <c r="H1022" s="42"/>
      <c r="I1022" s="8"/>
      <c r="J1022" s="42"/>
      <c r="K1022" s="42"/>
      <c r="L1022" s="42"/>
      <c r="M1022" s="42"/>
      <c r="N1022" s="42"/>
      <c r="O1022" s="42"/>
      <c r="P1022" s="42"/>
      <c r="Q1022" s="43"/>
      <c r="R1022" s="42"/>
      <c r="S1022" s="42"/>
      <c r="T1022" s="42"/>
      <c r="U1022" s="42"/>
      <c r="V1022" s="46"/>
      <c r="W1022" s="46"/>
      <c r="X1022" s="46"/>
      <c r="Y1022" s="48"/>
      <c r="Z1022" s="46"/>
      <c r="AA1022" s="46"/>
      <c r="AB1022" s="40"/>
    </row>
    <row r="1023" spans="1:28" ht="12.75" customHeight="1">
      <c r="A1023" s="41"/>
      <c r="B1023" s="42"/>
      <c r="C1023" s="42"/>
      <c r="D1023" s="8"/>
      <c r="E1023" s="42"/>
      <c r="F1023" s="42"/>
      <c r="G1023" s="42"/>
      <c r="H1023" s="42"/>
      <c r="I1023" s="8"/>
      <c r="J1023" s="42"/>
      <c r="K1023" s="42"/>
      <c r="L1023" s="42"/>
      <c r="M1023" s="42"/>
      <c r="N1023" s="42"/>
      <c r="O1023" s="42"/>
      <c r="P1023" s="42"/>
      <c r="Q1023" s="43"/>
      <c r="R1023" s="42"/>
      <c r="S1023" s="42"/>
      <c r="T1023" s="42"/>
      <c r="U1023" s="42"/>
      <c r="V1023" s="46"/>
      <c r="W1023" s="46"/>
      <c r="X1023" s="46"/>
      <c r="Y1023" s="48"/>
      <c r="Z1023" s="46"/>
      <c r="AA1023" s="46"/>
      <c r="AB1023" s="40"/>
    </row>
    <row r="1024" spans="1:28" ht="12.75" customHeight="1">
      <c r="A1024" s="41"/>
      <c r="B1024" s="42"/>
      <c r="C1024" s="42"/>
      <c r="D1024" s="8"/>
      <c r="E1024" s="42"/>
      <c r="F1024" s="42"/>
      <c r="G1024" s="42"/>
      <c r="H1024" s="42"/>
      <c r="I1024" s="8"/>
      <c r="J1024" s="42"/>
      <c r="K1024" s="42"/>
      <c r="L1024" s="42"/>
      <c r="M1024" s="42"/>
      <c r="N1024" s="42"/>
      <c r="O1024" s="42"/>
      <c r="P1024" s="42"/>
      <c r="Q1024" s="43"/>
      <c r="R1024" s="42"/>
      <c r="S1024" s="42"/>
      <c r="T1024" s="42"/>
      <c r="U1024" s="42"/>
      <c r="V1024" s="46"/>
      <c r="W1024" s="46"/>
      <c r="X1024" s="46"/>
      <c r="Y1024" s="48"/>
      <c r="Z1024" s="46"/>
      <c r="AA1024" s="46"/>
      <c r="AB1024" s="40"/>
    </row>
    <row r="1025" spans="1:28" ht="12.75" customHeight="1">
      <c r="A1025" s="41"/>
      <c r="B1025" s="42"/>
      <c r="C1025" s="42"/>
      <c r="D1025" s="8"/>
      <c r="E1025" s="42"/>
      <c r="F1025" s="42"/>
      <c r="G1025" s="42"/>
      <c r="H1025" s="42"/>
      <c r="I1025" s="8"/>
      <c r="J1025" s="42"/>
      <c r="K1025" s="42"/>
      <c r="L1025" s="42"/>
      <c r="M1025" s="42"/>
      <c r="N1025" s="42"/>
      <c r="O1025" s="42"/>
      <c r="P1025" s="42"/>
      <c r="Q1025" s="43"/>
      <c r="R1025" s="42"/>
      <c r="S1025" s="42"/>
      <c r="T1025" s="42"/>
      <c r="U1025" s="42"/>
      <c r="V1025" s="46"/>
      <c r="W1025" s="46"/>
      <c r="X1025" s="46"/>
      <c r="Y1025" s="48"/>
      <c r="Z1025" s="46"/>
      <c r="AA1025" s="46"/>
      <c r="AB1025" s="40"/>
    </row>
    <row r="1026" spans="1:28" ht="12.75" customHeight="1">
      <c r="A1026" s="41"/>
      <c r="B1026" s="42"/>
      <c r="C1026" s="42"/>
      <c r="D1026" s="8"/>
      <c r="E1026" s="42"/>
      <c r="F1026" s="42"/>
      <c r="G1026" s="42"/>
      <c r="H1026" s="42"/>
      <c r="I1026" s="8"/>
      <c r="J1026" s="42"/>
      <c r="K1026" s="42"/>
      <c r="L1026" s="42"/>
      <c r="M1026" s="42"/>
      <c r="N1026" s="42"/>
      <c r="O1026" s="42"/>
      <c r="P1026" s="42"/>
      <c r="Q1026" s="43"/>
      <c r="R1026" s="42"/>
      <c r="S1026" s="42"/>
      <c r="T1026" s="42"/>
      <c r="U1026" s="42"/>
      <c r="V1026" s="46"/>
      <c r="W1026" s="46"/>
      <c r="X1026" s="46"/>
      <c r="Y1026" s="48"/>
      <c r="Z1026" s="46"/>
      <c r="AA1026" s="46"/>
      <c r="AB1026" s="40"/>
    </row>
    <row r="1027" spans="1:28" ht="12.75" customHeight="1">
      <c r="A1027" s="41"/>
      <c r="B1027" s="42"/>
      <c r="C1027" s="42"/>
      <c r="D1027" s="8"/>
      <c r="E1027" s="42"/>
      <c r="F1027" s="42"/>
      <c r="G1027" s="42"/>
      <c r="H1027" s="42"/>
      <c r="I1027" s="8"/>
      <c r="J1027" s="42"/>
      <c r="K1027" s="42"/>
      <c r="L1027" s="42"/>
      <c r="M1027" s="42"/>
      <c r="N1027" s="42"/>
      <c r="O1027" s="42"/>
      <c r="P1027" s="42"/>
      <c r="Q1027" s="43"/>
      <c r="R1027" s="42"/>
      <c r="S1027" s="42"/>
      <c r="T1027" s="42"/>
      <c r="U1027" s="42"/>
      <c r="V1027" s="46"/>
      <c r="W1027" s="46"/>
      <c r="X1027" s="46"/>
      <c r="Y1027" s="48"/>
      <c r="Z1027" s="46"/>
      <c r="AA1027" s="46"/>
      <c r="AB1027" s="40"/>
    </row>
    <row r="1028" spans="1:28" ht="12.75" customHeight="1">
      <c r="A1028" s="41"/>
      <c r="B1028" s="42"/>
      <c r="C1028" s="42"/>
      <c r="D1028" s="8"/>
      <c r="E1028" s="42"/>
      <c r="F1028" s="42"/>
      <c r="G1028" s="42"/>
      <c r="H1028" s="42"/>
      <c r="I1028" s="8"/>
      <c r="J1028" s="42"/>
      <c r="K1028" s="42"/>
      <c r="L1028" s="42"/>
      <c r="M1028" s="42"/>
      <c r="N1028" s="42"/>
      <c r="O1028" s="42"/>
      <c r="P1028" s="42"/>
      <c r="Q1028" s="43"/>
      <c r="R1028" s="42"/>
      <c r="S1028" s="42"/>
      <c r="T1028" s="42"/>
      <c r="U1028" s="42"/>
      <c r="V1028" s="46"/>
      <c r="W1028" s="46"/>
      <c r="X1028" s="46"/>
      <c r="Y1028" s="48"/>
      <c r="Z1028" s="46"/>
      <c r="AA1028" s="46"/>
      <c r="AB1028" s="40"/>
    </row>
    <row r="1029" spans="1:28" ht="12.75" customHeight="1">
      <c r="A1029" s="41"/>
      <c r="B1029" s="42"/>
      <c r="C1029" s="42"/>
      <c r="D1029" s="8"/>
      <c r="E1029" s="42"/>
      <c r="F1029" s="42"/>
      <c r="G1029" s="42"/>
      <c r="H1029" s="42"/>
      <c r="I1029" s="8"/>
      <c r="J1029" s="42"/>
      <c r="K1029" s="42"/>
      <c r="L1029" s="42"/>
      <c r="M1029" s="42"/>
      <c r="N1029" s="42"/>
      <c r="O1029" s="42"/>
      <c r="P1029" s="42"/>
      <c r="Q1029" s="43"/>
      <c r="R1029" s="42"/>
      <c r="S1029" s="42"/>
      <c r="T1029" s="42"/>
      <c r="U1029" s="42"/>
      <c r="V1029" s="46"/>
      <c r="W1029" s="46"/>
      <c r="X1029" s="46"/>
      <c r="Y1029" s="48"/>
      <c r="Z1029" s="46"/>
      <c r="AA1029" s="46"/>
      <c r="AB1029" s="40"/>
    </row>
    <row r="1030" spans="1:28" ht="12.75" customHeight="1">
      <c r="A1030" s="41"/>
      <c r="B1030" s="42"/>
      <c r="C1030" s="42"/>
      <c r="D1030" s="8"/>
      <c r="E1030" s="42"/>
      <c r="F1030" s="42"/>
      <c r="G1030" s="42"/>
      <c r="H1030" s="42"/>
      <c r="I1030" s="8"/>
      <c r="J1030" s="42"/>
      <c r="K1030" s="42"/>
      <c r="L1030" s="42"/>
      <c r="M1030" s="42"/>
      <c r="N1030" s="42"/>
      <c r="O1030" s="42"/>
      <c r="P1030" s="42"/>
      <c r="Q1030" s="43"/>
      <c r="R1030" s="42"/>
      <c r="S1030" s="42"/>
      <c r="T1030" s="42"/>
      <c r="U1030" s="42"/>
      <c r="V1030" s="46"/>
      <c r="W1030" s="46"/>
      <c r="X1030" s="46"/>
      <c r="Y1030" s="48"/>
      <c r="Z1030" s="46"/>
      <c r="AA1030" s="46"/>
      <c r="AB1030" s="40"/>
    </row>
    <row r="1031" spans="1:28" ht="12.75" customHeight="1">
      <c r="A1031" s="41"/>
      <c r="B1031" s="42"/>
      <c r="C1031" s="42"/>
      <c r="D1031" s="8"/>
      <c r="E1031" s="42"/>
      <c r="F1031" s="42"/>
      <c r="G1031" s="42"/>
      <c r="H1031" s="42"/>
      <c r="I1031" s="8"/>
      <c r="J1031" s="42"/>
      <c r="K1031" s="42"/>
      <c r="L1031" s="42"/>
      <c r="M1031" s="42"/>
      <c r="N1031" s="42"/>
      <c r="O1031" s="42"/>
      <c r="P1031" s="42"/>
      <c r="Q1031" s="43"/>
      <c r="R1031" s="42"/>
      <c r="S1031" s="42"/>
      <c r="T1031" s="42"/>
      <c r="U1031" s="42"/>
      <c r="V1031" s="46"/>
      <c r="W1031" s="46"/>
      <c r="X1031" s="46"/>
      <c r="Y1031" s="48"/>
      <c r="Z1031" s="46"/>
      <c r="AA1031" s="46"/>
      <c r="AB1031" s="40"/>
    </row>
    <row r="1032" spans="1:28" ht="12.75" customHeight="1">
      <c r="A1032" s="41"/>
      <c r="B1032" s="42"/>
      <c r="C1032" s="42"/>
      <c r="D1032" s="8"/>
      <c r="E1032" s="42"/>
      <c r="F1032" s="42"/>
      <c r="G1032" s="42"/>
      <c r="H1032" s="42"/>
      <c r="I1032" s="8"/>
      <c r="J1032" s="42"/>
      <c r="K1032" s="42"/>
      <c r="L1032" s="42"/>
      <c r="M1032" s="42"/>
      <c r="N1032" s="42"/>
      <c r="O1032" s="42"/>
      <c r="P1032" s="42"/>
      <c r="Q1032" s="43"/>
      <c r="R1032" s="42"/>
      <c r="S1032" s="42"/>
      <c r="T1032" s="42"/>
      <c r="U1032" s="42"/>
      <c r="V1032" s="46"/>
      <c r="W1032" s="46"/>
      <c r="X1032" s="46"/>
      <c r="Y1032" s="48"/>
      <c r="Z1032" s="46"/>
      <c r="AA1032" s="46"/>
      <c r="AB1032" s="40"/>
    </row>
    <row r="1033" spans="1:28" ht="12.75" customHeight="1">
      <c r="A1033" s="41"/>
      <c r="B1033" s="42"/>
      <c r="C1033" s="42"/>
      <c r="D1033" s="8"/>
      <c r="E1033" s="42"/>
      <c r="F1033" s="42"/>
      <c r="G1033" s="42"/>
      <c r="H1033" s="42"/>
      <c r="I1033" s="8"/>
      <c r="J1033" s="42"/>
      <c r="K1033" s="42"/>
      <c r="L1033" s="42"/>
      <c r="M1033" s="42"/>
      <c r="N1033" s="42"/>
      <c r="O1033" s="42"/>
      <c r="P1033" s="42"/>
      <c r="Q1033" s="43"/>
      <c r="R1033" s="42"/>
      <c r="S1033" s="42"/>
      <c r="T1033" s="42"/>
      <c r="U1033" s="42"/>
      <c r="V1033" s="46"/>
      <c r="W1033" s="46"/>
      <c r="X1033" s="46"/>
      <c r="Y1033" s="48"/>
      <c r="Z1033" s="46"/>
      <c r="AA1033" s="46"/>
      <c r="AB1033" s="40"/>
    </row>
    <row r="1034" spans="1:28" ht="12.75" customHeight="1">
      <c r="A1034" s="41"/>
      <c r="B1034" s="42"/>
      <c r="C1034" s="42"/>
      <c r="D1034" s="8"/>
      <c r="E1034" s="42"/>
      <c r="F1034" s="42"/>
      <c r="G1034" s="42"/>
      <c r="H1034" s="42"/>
      <c r="I1034" s="8"/>
      <c r="J1034" s="42"/>
      <c r="K1034" s="42"/>
      <c r="L1034" s="42"/>
      <c r="M1034" s="42"/>
      <c r="N1034" s="42"/>
      <c r="O1034" s="42"/>
      <c r="P1034" s="42"/>
      <c r="Q1034" s="43"/>
      <c r="R1034" s="42"/>
      <c r="S1034" s="42"/>
      <c r="T1034" s="42"/>
      <c r="U1034" s="42"/>
      <c r="V1034" s="46"/>
      <c r="W1034" s="46"/>
      <c r="X1034" s="46"/>
      <c r="Y1034" s="48"/>
      <c r="Z1034" s="46"/>
      <c r="AA1034" s="46"/>
      <c r="AB1034" s="40"/>
    </row>
    <row r="1035" spans="1:28" ht="12.75" customHeight="1">
      <c r="A1035" s="41"/>
      <c r="B1035" s="42"/>
      <c r="C1035" s="42"/>
      <c r="D1035" s="8"/>
      <c r="E1035" s="42"/>
      <c r="F1035" s="42"/>
      <c r="G1035" s="42"/>
      <c r="H1035" s="42"/>
      <c r="I1035" s="8"/>
      <c r="J1035" s="42"/>
      <c r="K1035" s="42"/>
      <c r="L1035" s="42"/>
      <c r="M1035" s="42"/>
      <c r="N1035" s="42"/>
      <c r="O1035" s="42"/>
      <c r="P1035" s="42"/>
      <c r="Q1035" s="43"/>
      <c r="R1035" s="42"/>
      <c r="S1035" s="42"/>
      <c r="T1035" s="42"/>
      <c r="U1035" s="42"/>
      <c r="V1035" s="46"/>
      <c r="W1035" s="46"/>
      <c r="X1035" s="46"/>
      <c r="Y1035" s="48"/>
      <c r="Z1035" s="46"/>
      <c r="AA1035" s="46"/>
      <c r="AB1035" s="40"/>
    </row>
    <row r="1036" spans="1:28" ht="12.75" customHeight="1">
      <c r="A1036" s="41"/>
      <c r="B1036" s="42"/>
      <c r="C1036" s="42"/>
      <c r="D1036" s="8"/>
      <c r="E1036" s="42"/>
      <c r="F1036" s="42"/>
      <c r="G1036" s="42"/>
      <c r="H1036" s="42"/>
      <c r="I1036" s="8"/>
      <c r="J1036" s="42"/>
      <c r="K1036" s="42"/>
      <c r="L1036" s="42"/>
      <c r="M1036" s="42"/>
      <c r="N1036" s="42"/>
      <c r="O1036" s="42"/>
      <c r="P1036" s="42"/>
      <c r="Q1036" s="43"/>
      <c r="R1036" s="42"/>
      <c r="S1036" s="42"/>
      <c r="T1036" s="42"/>
      <c r="U1036" s="42"/>
      <c r="V1036" s="46"/>
      <c r="W1036" s="46"/>
      <c r="X1036" s="46"/>
      <c r="Y1036" s="48"/>
      <c r="Z1036" s="46"/>
      <c r="AA1036" s="46"/>
      <c r="AB1036" s="40"/>
    </row>
    <row r="1037" spans="1:28" ht="12.75" customHeight="1">
      <c r="A1037" s="41"/>
      <c r="B1037" s="42"/>
      <c r="C1037" s="42"/>
      <c r="D1037" s="8"/>
      <c r="E1037" s="42"/>
      <c r="F1037" s="42"/>
      <c r="G1037" s="42"/>
      <c r="H1037" s="42"/>
      <c r="I1037" s="8"/>
      <c r="J1037" s="42"/>
      <c r="K1037" s="42"/>
      <c r="L1037" s="42"/>
      <c r="M1037" s="42"/>
      <c r="N1037" s="42"/>
      <c r="O1037" s="42"/>
      <c r="P1037" s="42"/>
      <c r="Q1037" s="43"/>
      <c r="R1037" s="42"/>
      <c r="S1037" s="42"/>
      <c r="T1037" s="42"/>
      <c r="U1037" s="42"/>
      <c r="V1037" s="46"/>
      <c r="W1037" s="46"/>
      <c r="X1037" s="46"/>
      <c r="Y1037" s="48"/>
      <c r="Z1037" s="46"/>
      <c r="AA1037" s="46"/>
      <c r="AB1037" s="40"/>
    </row>
    <row r="1038" spans="1:28" ht="12.75" customHeight="1">
      <c r="A1038" s="41"/>
      <c r="B1038" s="42"/>
      <c r="C1038" s="42"/>
      <c r="D1038" s="8"/>
      <c r="E1038" s="42"/>
      <c r="F1038" s="42"/>
      <c r="G1038" s="42"/>
      <c r="H1038" s="42"/>
      <c r="I1038" s="8"/>
      <c r="J1038" s="42"/>
      <c r="K1038" s="42"/>
      <c r="L1038" s="42"/>
      <c r="M1038" s="42"/>
      <c r="N1038" s="42"/>
      <c r="O1038" s="42"/>
      <c r="P1038" s="42"/>
      <c r="Q1038" s="43"/>
      <c r="R1038" s="42"/>
      <c r="S1038" s="42"/>
      <c r="T1038" s="42"/>
      <c r="U1038" s="42"/>
      <c r="V1038" s="46"/>
      <c r="W1038" s="46"/>
      <c r="X1038" s="46"/>
      <c r="Y1038" s="48"/>
      <c r="Z1038" s="46"/>
      <c r="AA1038" s="46"/>
      <c r="AB1038" s="40"/>
    </row>
    <row r="1039" spans="1:28" ht="12.75" customHeight="1">
      <c r="A1039" s="41"/>
      <c r="B1039" s="42"/>
      <c r="C1039" s="42"/>
      <c r="D1039" s="8"/>
      <c r="E1039" s="42"/>
      <c r="F1039" s="42"/>
      <c r="G1039" s="42"/>
      <c r="H1039" s="42"/>
      <c r="I1039" s="8"/>
      <c r="J1039" s="42"/>
      <c r="K1039" s="42"/>
      <c r="L1039" s="42"/>
      <c r="M1039" s="42"/>
      <c r="N1039" s="42"/>
      <c r="O1039" s="42"/>
      <c r="P1039" s="42"/>
      <c r="Q1039" s="43"/>
      <c r="R1039" s="42"/>
      <c r="S1039" s="42"/>
      <c r="T1039" s="42"/>
      <c r="U1039" s="42"/>
      <c r="V1039" s="46"/>
      <c r="W1039" s="46"/>
      <c r="X1039" s="46"/>
      <c r="Y1039" s="48"/>
      <c r="Z1039" s="46"/>
      <c r="AA1039" s="46"/>
      <c r="AB1039" s="40"/>
    </row>
    <row r="1040" spans="1:28" ht="12.75" customHeight="1">
      <c r="A1040" s="41"/>
      <c r="B1040" s="42"/>
      <c r="C1040" s="42"/>
      <c r="D1040" s="8"/>
      <c r="E1040" s="42"/>
      <c r="F1040" s="42"/>
      <c r="G1040" s="42"/>
      <c r="H1040" s="42"/>
      <c r="I1040" s="8"/>
      <c r="J1040" s="42"/>
      <c r="K1040" s="42"/>
      <c r="L1040" s="42"/>
      <c r="M1040" s="42"/>
      <c r="N1040" s="42"/>
      <c r="O1040" s="42"/>
      <c r="P1040" s="42"/>
      <c r="Q1040" s="43"/>
      <c r="R1040" s="42"/>
      <c r="S1040" s="42"/>
      <c r="T1040" s="42"/>
      <c r="U1040" s="42"/>
      <c r="V1040" s="46"/>
      <c r="W1040" s="46"/>
      <c r="X1040" s="46"/>
      <c r="Y1040" s="48"/>
      <c r="Z1040" s="46"/>
      <c r="AA1040" s="46"/>
      <c r="AB1040" s="40"/>
    </row>
    <row r="1041" spans="1:28" ht="12.75" customHeight="1">
      <c r="A1041" s="41"/>
      <c r="B1041" s="42"/>
      <c r="C1041" s="42"/>
      <c r="D1041" s="8"/>
      <c r="E1041" s="42"/>
      <c r="F1041" s="42"/>
      <c r="G1041" s="42"/>
      <c r="H1041" s="42"/>
      <c r="I1041" s="8"/>
      <c r="J1041" s="42"/>
      <c r="K1041" s="42"/>
      <c r="L1041" s="42"/>
      <c r="M1041" s="42"/>
      <c r="N1041" s="42"/>
      <c r="O1041" s="42"/>
      <c r="P1041" s="42"/>
      <c r="Q1041" s="43"/>
      <c r="R1041" s="42"/>
      <c r="S1041" s="42"/>
      <c r="T1041" s="42"/>
      <c r="U1041" s="42"/>
      <c r="V1041" s="46"/>
      <c r="W1041" s="46"/>
      <c r="X1041" s="46"/>
      <c r="Y1041" s="48"/>
      <c r="Z1041" s="46"/>
      <c r="AA1041" s="46"/>
      <c r="AB1041" s="40"/>
    </row>
    <row r="1042" spans="1:28" ht="12.75" customHeight="1">
      <c r="A1042" s="41"/>
      <c r="B1042" s="42"/>
      <c r="C1042" s="42"/>
      <c r="D1042" s="8"/>
      <c r="E1042" s="42"/>
      <c r="F1042" s="42"/>
      <c r="G1042" s="42"/>
      <c r="H1042" s="42"/>
      <c r="I1042" s="8"/>
      <c r="J1042" s="42"/>
      <c r="K1042" s="42"/>
      <c r="L1042" s="42"/>
      <c r="M1042" s="42"/>
      <c r="N1042" s="42"/>
      <c r="O1042" s="42"/>
      <c r="P1042" s="42"/>
      <c r="Q1042" s="43"/>
      <c r="R1042" s="42"/>
      <c r="S1042" s="42"/>
      <c r="T1042" s="42"/>
      <c r="U1042" s="42"/>
      <c r="V1042" s="46"/>
      <c r="W1042" s="46"/>
      <c r="X1042" s="46"/>
      <c r="Y1042" s="48"/>
      <c r="Z1042" s="46"/>
      <c r="AA1042" s="46"/>
      <c r="AB1042" s="40"/>
    </row>
    <row r="1043" spans="1:28" ht="12.75" customHeight="1">
      <c r="A1043" s="41"/>
      <c r="B1043" s="42"/>
      <c r="C1043" s="42"/>
      <c r="D1043" s="8"/>
      <c r="E1043" s="42"/>
      <c r="F1043" s="42"/>
      <c r="G1043" s="42"/>
      <c r="H1043" s="42"/>
      <c r="I1043" s="8"/>
      <c r="J1043" s="42"/>
      <c r="K1043" s="42"/>
      <c r="L1043" s="42"/>
      <c r="M1043" s="42"/>
      <c r="N1043" s="42"/>
      <c r="O1043" s="42"/>
      <c r="P1043" s="42"/>
      <c r="Q1043" s="43"/>
      <c r="R1043" s="42"/>
      <c r="S1043" s="42"/>
      <c r="T1043" s="42"/>
      <c r="U1043" s="42"/>
      <c r="V1043" s="46"/>
      <c r="W1043" s="46"/>
      <c r="X1043" s="46"/>
      <c r="Y1043" s="48"/>
      <c r="Z1043" s="46"/>
      <c r="AA1043" s="46"/>
      <c r="AB1043" s="40"/>
    </row>
    <row r="1044" spans="1:28" ht="12.75" customHeight="1">
      <c r="A1044" s="41"/>
      <c r="B1044" s="42"/>
      <c r="C1044" s="42"/>
      <c r="D1044" s="8"/>
      <c r="E1044" s="42"/>
      <c r="F1044" s="42"/>
      <c r="G1044" s="42"/>
      <c r="H1044" s="42"/>
      <c r="I1044" s="8"/>
      <c r="J1044" s="42"/>
      <c r="K1044" s="42"/>
      <c r="L1044" s="42"/>
      <c r="M1044" s="42"/>
      <c r="N1044" s="42"/>
      <c r="O1044" s="42"/>
      <c r="P1044" s="42"/>
      <c r="Q1044" s="43"/>
      <c r="R1044" s="42"/>
      <c r="S1044" s="42"/>
      <c r="T1044" s="42"/>
      <c r="U1044" s="42"/>
      <c r="V1044" s="46"/>
      <c r="W1044" s="46"/>
      <c r="X1044" s="46"/>
      <c r="Y1044" s="48"/>
      <c r="Z1044" s="46"/>
      <c r="AA1044" s="46"/>
      <c r="AB1044" s="40"/>
    </row>
    <row r="1045" spans="1:28" ht="12.75" customHeight="1">
      <c r="A1045" s="41"/>
      <c r="B1045" s="42"/>
      <c r="C1045" s="42"/>
      <c r="D1045" s="8"/>
      <c r="E1045" s="42"/>
      <c r="F1045" s="42"/>
      <c r="G1045" s="42"/>
      <c r="H1045" s="42"/>
      <c r="I1045" s="8"/>
      <c r="J1045" s="42"/>
      <c r="K1045" s="42"/>
      <c r="L1045" s="42"/>
      <c r="M1045" s="42"/>
      <c r="N1045" s="42"/>
      <c r="O1045" s="42"/>
      <c r="P1045" s="42"/>
      <c r="Q1045" s="43"/>
      <c r="R1045" s="42"/>
      <c r="S1045" s="42"/>
      <c r="T1045" s="42"/>
      <c r="U1045" s="42"/>
      <c r="V1045" s="46"/>
      <c r="W1045" s="46"/>
      <c r="X1045" s="46"/>
      <c r="Y1045" s="48"/>
      <c r="Z1045" s="46"/>
      <c r="AA1045" s="46"/>
      <c r="AB1045" s="40"/>
    </row>
    <row r="1046" spans="1:28" ht="12.75" customHeight="1">
      <c r="A1046" s="41"/>
      <c r="B1046" s="42"/>
      <c r="C1046" s="42"/>
      <c r="D1046" s="8"/>
      <c r="E1046" s="42"/>
      <c r="F1046" s="42"/>
      <c r="G1046" s="42"/>
      <c r="H1046" s="42"/>
      <c r="I1046" s="8"/>
      <c r="J1046" s="42"/>
      <c r="K1046" s="42"/>
      <c r="L1046" s="42"/>
      <c r="M1046" s="42"/>
      <c r="N1046" s="42"/>
      <c r="O1046" s="42"/>
      <c r="P1046" s="42"/>
      <c r="Q1046" s="43"/>
      <c r="R1046" s="42"/>
      <c r="S1046" s="42"/>
      <c r="T1046" s="42"/>
      <c r="U1046" s="42"/>
      <c r="V1046" s="46"/>
      <c r="W1046" s="46"/>
      <c r="X1046" s="46"/>
      <c r="Y1046" s="48"/>
      <c r="Z1046" s="46"/>
      <c r="AA1046" s="46"/>
      <c r="AB1046" s="40"/>
    </row>
    <row r="1047" spans="1:28" ht="12.75" customHeight="1">
      <c r="A1047" s="41"/>
      <c r="B1047" s="42"/>
      <c r="C1047" s="42"/>
      <c r="D1047" s="8"/>
      <c r="E1047" s="42"/>
      <c r="F1047" s="42"/>
      <c r="G1047" s="42"/>
      <c r="H1047" s="42"/>
      <c r="I1047" s="8"/>
      <c r="J1047" s="42"/>
      <c r="K1047" s="42"/>
      <c r="L1047" s="42"/>
      <c r="M1047" s="42"/>
      <c r="N1047" s="42"/>
      <c r="O1047" s="42"/>
      <c r="P1047" s="42"/>
      <c r="Q1047" s="43"/>
      <c r="R1047" s="42"/>
      <c r="S1047" s="42"/>
      <c r="T1047" s="42"/>
      <c r="U1047" s="42"/>
      <c r="V1047" s="46"/>
      <c r="W1047" s="46"/>
      <c r="X1047" s="46"/>
      <c r="Y1047" s="48"/>
      <c r="Z1047" s="46"/>
      <c r="AA1047" s="46"/>
      <c r="AB1047" s="40"/>
    </row>
    <row r="1048" spans="1:28" ht="12.75" customHeight="1">
      <c r="A1048" s="41"/>
      <c r="B1048" s="42"/>
      <c r="C1048" s="42"/>
      <c r="D1048" s="8"/>
      <c r="E1048" s="42"/>
      <c r="F1048" s="42"/>
      <c r="G1048" s="42"/>
      <c r="H1048" s="42"/>
      <c r="I1048" s="8"/>
      <c r="J1048" s="42"/>
      <c r="K1048" s="42"/>
      <c r="L1048" s="42"/>
      <c r="M1048" s="42"/>
      <c r="N1048" s="42"/>
      <c r="O1048" s="42"/>
      <c r="P1048" s="42"/>
      <c r="Q1048" s="43"/>
      <c r="R1048" s="42"/>
      <c r="S1048" s="42"/>
      <c r="T1048" s="42"/>
      <c r="U1048" s="42"/>
      <c r="V1048" s="46"/>
      <c r="W1048" s="46"/>
      <c r="X1048" s="46"/>
      <c r="Y1048" s="48"/>
      <c r="Z1048" s="46"/>
      <c r="AA1048" s="46"/>
      <c r="AB1048" s="40"/>
    </row>
    <row r="1049" spans="1:28" ht="12.75" customHeight="1">
      <c r="A1049" s="41"/>
      <c r="B1049" s="42"/>
      <c r="C1049" s="42"/>
      <c r="D1049" s="8"/>
      <c r="E1049" s="42"/>
      <c r="F1049" s="42"/>
      <c r="G1049" s="42"/>
      <c r="H1049" s="42"/>
      <c r="I1049" s="8"/>
      <c r="J1049" s="42"/>
      <c r="K1049" s="42"/>
      <c r="L1049" s="42"/>
      <c r="M1049" s="42"/>
      <c r="N1049" s="42"/>
      <c r="O1049" s="42"/>
      <c r="P1049" s="42"/>
      <c r="Q1049" s="43"/>
      <c r="R1049" s="42"/>
      <c r="S1049" s="42"/>
      <c r="T1049" s="42"/>
      <c r="U1049" s="42"/>
      <c r="V1049" s="46"/>
      <c r="W1049" s="46"/>
      <c r="X1049" s="46"/>
      <c r="Y1049" s="48"/>
      <c r="Z1049" s="46"/>
      <c r="AA1049" s="46"/>
      <c r="AB1049" s="40"/>
    </row>
    <row r="1050" spans="1:28" ht="12.75" customHeight="1">
      <c r="A1050" s="41"/>
      <c r="B1050" s="42"/>
      <c r="C1050" s="42"/>
      <c r="D1050" s="8"/>
      <c r="E1050" s="42"/>
      <c r="F1050" s="42"/>
      <c r="G1050" s="42"/>
      <c r="H1050" s="42"/>
      <c r="I1050" s="8"/>
      <c r="J1050" s="42"/>
      <c r="K1050" s="42"/>
      <c r="L1050" s="42"/>
      <c r="M1050" s="42"/>
      <c r="N1050" s="42"/>
      <c r="O1050" s="42"/>
      <c r="P1050" s="42"/>
      <c r="Q1050" s="43"/>
      <c r="R1050" s="42"/>
      <c r="S1050" s="42"/>
      <c r="T1050" s="42"/>
      <c r="U1050" s="42"/>
      <c r="V1050" s="46"/>
      <c r="W1050" s="46"/>
      <c r="X1050" s="46"/>
      <c r="Y1050" s="48"/>
      <c r="Z1050" s="46"/>
      <c r="AA1050" s="46"/>
      <c r="AB1050" s="40"/>
    </row>
    <row r="1051" spans="1:28" ht="12.75" customHeight="1">
      <c r="A1051" s="41"/>
      <c r="B1051" s="42"/>
      <c r="C1051" s="42"/>
      <c r="D1051" s="8"/>
      <c r="E1051" s="42"/>
      <c r="F1051" s="42"/>
      <c r="G1051" s="42"/>
      <c r="H1051" s="42"/>
      <c r="I1051" s="8"/>
      <c r="J1051" s="42"/>
      <c r="K1051" s="42"/>
      <c r="L1051" s="42"/>
      <c r="M1051" s="42"/>
      <c r="N1051" s="42"/>
      <c r="O1051" s="42"/>
      <c r="P1051" s="42"/>
      <c r="Q1051" s="43"/>
      <c r="R1051" s="42"/>
      <c r="S1051" s="42"/>
      <c r="T1051" s="42"/>
      <c r="U1051" s="42"/>
      <c r="V1051" s="46"/>
      <c r="W1051" s="46"/>
      <c r="X1051" s="46"/>
      <c r="Y1051" s="48"/>
      <c r="Z1051" s="46"/>
      <c r="AA1051" s="46"/>
      <c r="AB1051" s="40"/>
    </row>
    <row r="1052" spans="1:28" ht="12.75" customHeight="1">
      <c r="A1052" s="41"/>
      <c r="B1052" s="42"/>
      <c r="C1052" s="42"/>
      <c r="D1052" s="8"/>
      <c r="E1052" s="42"/>
      <c r="F1052" s="42"/>
      <c r="G1052" s="42"/>
      <c r="H1052" s="42"/>
      <c r="I1052" s="8"/>
      <c r="J1052" s="42"/>
      <c r="K1052" s="42"/>
      <c r="L1052" s="42"/>
      <c r="M1052" s="42"/>
      <c r="N1052" s="42"/>
      <c r="O1052" s="42"/>
      <c r="P1052" s="42"/>
      <c r="Q1052" s="43"/>
      <c r="R1052" s="42"/>
      <c r="S1052" s="42"/>
      <c r="T1052" s="42"/>
      <c r="U1052" s="42"/>
      <c r="V1052" s="46"/>
      <c r="W1052" s="46"/>
      <c r="X1052" s="46"/>
      <c r="Y1052" s="48"/>
      <c r="Z1052" s="46"/>
      <c r="AA1052" s="46"/>
      <c r="AB1052" s="40"/>
    </row>
    <row r="1053" spans="1:28" ht="12.75" customHeight="1">
      <c r="A1053" s="41"/>
      <c r="B1053" s="42"/>
      <c r="C1053" s="42"/>
      <c r="D1053" s="8"/>
      <c r="E1053" s="42"/>
      <c r="F1053" s="42"/>
      <c r="G1053" s="42"/>
      <c r="H1053" s="42"/>
      <c r="I1053" s="8"/>
      <c r="J1053" s="42"/>
      <c r="K1053" s="42"/>
      <c r="L1053" s="42"/>
      <c r="M1053" s="42"/>
      <c r="N1053" s="42"/>
      <c r="O1053" s="42"/>
      <c r="P1053" s="42"/>
      <c r="Q1053" s="43"/>
      <c r="R1053" s="42"/>
      <c r="S1053" s="42"/>
      <c r="T1053" s="42"/>
      <c r="U1053" s="42"/>
      <c r="V1053" s="46"/>
      <c r="W1053" s="46"/>
      <c r="X1053" s="46"/>
      <c r="Y1053" s="48"/>
      <c r="Z1053" s="46"/>
      <c r="AA1053" s="46"/>
      <c r="AB1053" s="40"/>
    </row>
    <row r="1054" spans="1:28" ht="12.75" customHeight="1">
      <c r="A1054" s="41"/>
      <c r="B1054" s="42"/>
      <c r="C1054" s="42"/>
      <c r="D1054" s="8"/>
      <c r="E1054" s="42"/>
      <c r="F1054" s="42"/>
      <c r="G1054" s="42"/>
      <c r="H1054" s="42"/>
      <c r="I1054" s="8"/>
      <c r="J1054" s="42"/>
      <c r="K1054" s="42"/>
      <c r="L1054" s="42"/>
      <c r="M1054" s="42"/>
      <c r="N1054" s="42"/>
      <c r="O1054" s="42"/>
      <c r="P1054" s="42"/>
      <c r="Q1054" s="43"/>
      <c r="R1054" s="42"/>
      <c r="S1054" s="42"/>
      <c r="T1054" s="42"/>
      <c r="U1054" s="42"/>
      <c r="V1054" s="46"/>
      <c r="W1054" s="46"/>
      <c r="X1054" s="46"/>
      <c r="Y1054" s="48"/>
      <c r="Z1054" s="46"/>
      <c r="AA1054" s="46"/>
      <c r="AB1054" s="40"/>
    </row>
    <row r="1055" spans="1:28" ht="12.75" customHeight="1">
      <c r="A1055" s="41"/>
      <c r="B1055" s="42"/>
      <c r="C1055" s="42"/>
      <c r="D1055" s="8"/>
      <c r="E1055" s="42"/>
      <c r="F1055" s="42"/>
      <c r="G1055" s="42"/>
      <c r="H1055" s="42"/>
      <c r="I1055" s="8"/>
      <c r="J1055" s="42"/>
      <c r="K1055" s="42"/>
      <c r="L1055" s="42"/>
      <c r="M1055" s="42"/>
      <c r="N1055" s="42"/>
      <c r="O1055" s="42"/>
      <c r="P1055" s="42"/>
      <c r="Q1055" s="43"/>
      <c r="R1055" s="42"/>
      <c r="S1055" s="42"/>
      <c r="T1055" s="42"/>
      <c r="U1055" s="42"/>
      <c r="V1055" s="46"/>
      <c r="W1055" s="46"/>
      <c r="X1055" s="46"/>
      <c r="Y1055" s="48"/>
      <c r="Z1055" s="46"/>
      <c r="AA1055" s="46"/>
      <c r="AB1055" s="40"/>
    </row>
    <row r="1056" spans="1:28" ht="12.75" customHeight="1">
      <c r="A1056" s="41"/>
      <c r="B1056" s="42"/>
      <c r="C1056" s="42"/>
      <c r="D1056" s="8"/>
      <c r="E1056" s="42"/>
      <c r="F1056" s="42"/>
      <c r="G1056" s="42"/>
      <c r="H1056" s="42"/>
      <c r="I1056" s="8"/>
      <c r="J1056" s="42"/>
      <c r="K1056" s="42"/>
      <c r="L1056" s="42"/>
      <c r="M1056" s="42"/>
      <c r="N1056" s="42"/>
      <c r="O1056" s="42"/>
      <c r="P1056" s="42"/>
      <c r="Q1056" s="43"/>
      <c r="R1056" s="42"/>
      <c r="S1056" s="42"/>
      <c r="T1056" s="42"/>
      <c r="U1056" s="42"/>
      <c r="V1056" s="46"/>
      <c r="W1056" s="46"/>
      <c r="X1056" s="46"/>
      <c r="Y1056" s="48"/>
      <c r="Z1056" s="46"/>
      <c r="AA1056" s="46"/>
      <c r="AB1056" s="40"/>
    </row>
    <row r="1057" spans="1:28" ht="12.75" customHeight="1">
      <c r="A1057" s="41"/>
      <c r="B1057" s="42"/>
      <c r="C1057" s="42"/>
      <c r="D1057" s="8"/>
      <c r="E1057" s="42"/>
      <c r="F1057" s="42"/>
      <c r="G1057" s="42"/>
      <c r="H1057" s="42"/>
      <c r="I1057" s="8"/>
      <c r="J1057" s="42"/>
      <c r="K1057" s="42"/>
      <c r="L1057" s="42"/>
      <c r="M1057" s="42"/>
      <c r="N1057" s="42"/>
      <c r="O1057" s="42"/>
      <c r="P1057" s="42"/>
      <c r="Q1057" s="43"/>
      <c r="R1057" s="42"/>
      <c r="S1057" s="42"/>
      <c r="T1057" s="42"/>
      <c r="U1057" s="42"/>
      <c r="V1057" s="46"/>
      <c r="W1057" s="46"/>
      <c r="X1057" s="46"/>
      <c r="Y1057" s="48"/>
      <c r="Z1057" s="46"/>
      <c r="AA1057" s="46"/>
      <c r="AB1057" s="40"/>
    </row>
    <row r="1058" spans="1:28" ht="12.75" customHeight="1">
      <c r="A1058" s="41"/>
      <c r="B1058" s="42"/>
      <c r="C1058" s="42"/>
      <c r="D1058" s="8"/>
      <c r="E1058" s="42"/>
      <c r="F1058" s="42"/>
      <c r="G1058" s="42"/>
      <c r="H1058" s="42"/>
      <c r="I1058" s="8"/>
      <c r="J1058" s="42"/>
      <c r="K1058" s="42"/>
      <c r="L1058" s="42"/>
      <c r="M1058" s="42"/>
      <c r="N1058" s="42"/>
      <c r="O1058" s="42"/>
      <c r="P1058" s="42"/>
      <c r="Q1058" s="43"/>
      <c r="R1058" s="42"/>
      <c r="S1058" s="42"/>
      <c r="T1058" s="42"/>
      <c r="U1058" s="42"/>
      <c r="V1058" s="46"/>
      <c r="W1058" s="46"/>
      <c r="X1058" s="46"/>
      <c r="Y1058" s="48"/>
      <c r="Z1058" s="46"/>
      <c r="AA1058" s="46"/>
      <c r="AB1058" s="40"/>
    </row>
    <row r="1059" spans="1:28" ht="12.75" customHeight="1">
      <c r="A1059" s="41"/>
      <c r="B1059" s="42"/>
      <c r="C1059" s="42"/>
      <c r="D1059" s="8"/>
      <c r="E1059" s="42"/>
      <c r="F1059" s="42"/>
      <c r="G1059" s="42"/>
      <c r="H1059" s="42"/>
      <c r="I1059" s="8"/>
      <c r="J1059" s="42"/>
      <c r="K1059" s="42"/>
      <c r="L1059" s="42"/>
      <c r="M1059" s="42"/>
      <c r="N1059" s="42"/>
      <c r="O1059" s="42"/>
      <c r="P1059" s="42"/>
      <c r="Q1059" s="43"/>
      <c r="R1059" s="42"/>
      <c r="S1059" s="42"/>
      <c r="T1059" s="42"/>
      <c r="U1059" s="42"/>
      <c r="V1059" s="46"/>
      <c r="W1059" s="46"/>
      <c r="X1059" s="46"/>
      <c r="Y1059" s="48"/>
      <c r="Z1059" s="46"/>
      <c r="AA1059" s="46"/>
      <c r="AB1059" s="40"/>
    </row>
    <row r="1060" spans="1:28" ht="12.75" customHeight="1">
      <c r="A1060" s="41"/>
      <c r="B1060" s="42"/>
      <c r="C1060" s="42"/>
      <c r="D1060" s="8"/>
      <c r="E1060" s="42"/>
      <c r="F1060" s="42"/>
      <c r="G1060" s="42"/>
      <c r="H1060" s="42"/>
      <c r="I1060" s="8"/>
      <c r="J1060" s="42"/>
      <c r="K1060" s="42"/>
      <c r="L1060" s="42"/>
      <c r="M1060" s="42"/>
      <c r="N1060" s="42"/>
      <c r="O1060" s="42"/>
      <c r="P1060" s="42"/>
      <c r="Q1060" s="43"/>
      <c r="R1060" s="42"/>
      <c r="S1060" s="42"/>
      <c r="T1060" s="42"/>
      <c r="U1060" s="42"/>
      <c r="V1060" s="46"/>
      <c r="W1060" s="46"/>
      <c r="X1060" s="46"/>
      <c r="Y1060" s="48"/>
      <c r="Z1060" s="46"/>
      <c r="AA1060" s="46"/>
      <c r="AB1060" s="40"/>
    </row>
    <row r="1061" spans="1:28" ht="12.75" customHeight="1">
      <c r="A1061" s="41"/>
      <c r="B1061" s="42"/>
      <c r="C1061" s="42"/>
      <c r="D1061" s="8"/>
      <c r="E1061" s="42"/>
      <c r="F1061" s="42"/>
      <c r="G1061" s="42"/>
      <c r="H1061" s="42"/>
      <c r="I1061" s="8"/>
      <c r="J1061" s="42"/>
      <c r="K1061" s="42"/>
      <c r="L1061" s="42"/>
      <c r="M1061" s="42"/>
      <c r="N1061" s="42"/>
      <c r="O1061" s="42"/>
      <c r="P1061" s="42"/>
      <c r="Q1061" s="43"/>
      <c r="R1061" s="42"/>
      <c r="S1061" s="42"/>
      <c r="T1061" s="42"/>
      <c r="U1061" s="42"/>
      <c r="V1061" s="46"/>
      <c r="W1061" s="46"/>
      <c r="X1061" s="46"/>
      <c r="Y1061" s="48"/>
      <c r="Z1061" s="46"/>
      <c r="AA1061" s="46"/>
      <c r="AB1061" s="40"/>
    </row>
    <row r="1062" spans="1:28" ht="12.75" customHeight="1">
      <c r="A1062" s="41"/>
      <c r="B1062" s="42"/>
      <c r="C1062" s="42"/>
      <c r="D1062" s="8"/>
      <c r="E1062" s="42"/>
      <c r="F1062" s="42"/>
      <c r="G1062" s="42"/>
      <c r="H1062" s="42"/>
      <c r="I1062" s="8"/>
      <c r="J1062" s="42"/>
      <c r="K1062" s="42"/>
      <c r="L1062" s="42"/>
      <c r="M1062" s="42"/>
      <c r="N1062" s="42"/>
      <c r="O1062" s="42"/>
      <c r="P1062" s="42"/>
      <c r="Q1062" s="43"/>
      <c r="R1062" s="42"/>
      <c r="S1062" s="42"/>
      <c r="T1062" s="42"/>
      <c r="U1062" s="42"/>
      <c r="V1062" s="46"/>
      <c r="W1062" s="46"/>
      <c r="X1062" s="46"/>
      <c r="Y1062" s="48"/>
      <c r="Z1062" s="46"/>
      <c r="AA1062" s="46"/>
      <c r="AB1062" s="40"/>
    </row>
    <row r="1063" spans="1:28" ht="12.75" customHeight="1">
      <c r="A1063" s="41"/>
      <c r="B1063" s="42"/>
      <c r="C1063" s="42"/>
      <c r="D1063" s="8"/>
      <c r="E1063" s="42"/>
      <c r="F1063" s="42"/>
      <c r="G1063" s="42"/>
      <c r="H1063" s="42"/>
      <c r="I1063" s="8"/>
      <c r="J1063" s="42"/>
      <c r="K1063" s="42"/>
      <c r="L1063" s="42"/>
      <c r="M1063" s="42"/>
      <c r="N1063" s="42"/>
      <c r="O1063" s="42"/>
      <c r="P1063" s="42"/>
      <c r="Q1063" s="43"/>
      <c r="R1063" s="42"/>
      <c r="S1063" s="42"/>
      <c r="T1063" s="42"/>
      <c r="U1063" s="42"/>
      <c r="V1063" s="46"/>
      <c r="W1063" s="46"/>
      <c r="X1063" s="46"/>
      <c r="Y1063" s="48"/>
      <c r="Z1063" s="46"/>
      <c r="AA1063" s="46"/>
      <c r="AB1063" s="40"/>
    </row>
    <row r="1064" spans="1:28" ht="12.75" customHeight="1">
      <c r="A1064" s="41"/>
      <c r="B1064" s="42"/>
      <c r="C1064" s="42"/>
      <c r="D1064" s="8"/>
      <c r="E1064" s="42"/>
      <c r="F1064" s="42"/>
      <c r="G1064" s="42"/>
      <c r="H1064" s="42"/>
      <c r="I1064" s="8"/>
      <c r="J1064" s="42"/>
      <c r="K1064" s="42"/>
      <c r="L1064" s="42"/>
      <c r="M1064" s="42"/>
      <c r="N1064" s="42"/>
      <c r="O1064" s="42"/>
      <c r="P1064" s="42"/>
      <c r="Q1064" s="43"/>
      <c r="R1064" s="42"/>
      <c r="S1064" s="42"/>
      <c r="T1064" s="42"/>
      <c r="U1064" s="42"/>
      <c r="V1064" s="46"/>
      <c r="W1064" s="46"/>
      <c r="X1064" s="46"/>
      <c r="Y1064" s="48"/>
      <c r="Z1064" s="46"/>
      <c r="AA1064" s="46"/>
      <c r="AB1064" s="40"/>
    </row>
    <row r="1065" spans="1:28" ht="12.75" customHeight="1">
      <c r="A1065" s="41"/>
      <c r="B1065" s="42"/>
      <c r="C1065" s="42"/>
      <c r="D1065" s="8"/>
      <c r="E1065" s="42"/>
      <c r="F1065" s="42"/>
      <c r="G1065" s="42"/>
      <c r="H1065" s="42"/>
      <c r="I1065" s="8"/>
      <c r="J1065" s="42"/>
      <c r="K1065" s="42"/>
      <c r="L1065" s="42"/>
      <c r="M1065" s="42"/>
      <c r="N1065" s="42"/>
      <c r="O1065" s="42"/>
      <c r="P1065" s="42"/>
      <c r="Q1065" s="43"/>
      <c r="R1065" s="42"/>
      <c r="S1065" s="42"/>
      <c r="T1065" s="42"/>
      <c r="U1065" s="42"/>
      <c r="V1065" s="46"/>
      <c r="W1065" s="46"/>
      <c r="X1065" s="46"/>
      <c r="Y1065" s="48"/>
      <c r="Z1065" s="46"/>
      <c r="AA1065" s="46"/>
      <c r="AB1065" s="40"/>
    </row>
    <row r="1066" spans="1:28" ht="12.75" customHeight="1">
      <c r="A1066" s="41"/>
      <c r="B1066" s="42"/>
      <c r="C1066" s="42"/>
      <c r="D1066" s="8"/>
      <c r="E1066" s="42"/>
      <c r="F1066" s="42"/>
      <c r="G1066" s="42"/>
      <c r="H1066" s="42"/>
      <c r="I1066" s="8"/>
      <c r="J1066" s="42"/>
      <c r="K1066" s="42"/>
      <c r="L1066" s="42"/>
      <c r="M1066" s="42"/>
      <c r="N1066" s="42"/>
      <c r="O1066" s="42"/>
      <c r="P1066" s="42"/>
      <c r="Q1066" s="43"/>
      <c r="R1066" s="42"/>
      <c r="S1066" s="42"/>
      <c r="T1066" s="42"/>
      <c r="U1066" s="42"/>
      <c r="V1066" s="46"/>
      <c r="W1066" s="46"/>
      <c r="X1066" s="46"/>
      <c r="Y1066" s="48"/>
      <c r="Z1066" s="46"/>
      <c r="AA1066" s="46"/>
      <c r="AB1066" s="40"/>
    </row>
    <row r="1067" spans="1:28" ht="12.75" customHeight="1">
      <c r="A1067" s="41"/>
      <c r="B1067" s="42"/>
      <c r="C1067" s="42"/>
      <c r="D1067" s="8"/>
      <c r="E1067" s="42"/>
      <c r="F1067" s="42"/>
      <c r="G1067" s="42"/>
      <c r="H1067" s="42"/>
      <c r="I1067" s="8"/>
      <c r="J1067" s="42"/>
      <c r="K1067" s="42"/>
      <c r="L1067" s="42"/>
      <c r="M1067" s="42"/>
      <c r="N1067" s="42"/>
      <c r="O1067" s="42"/>
      <c r="P1067" s="42"/>
      <c r="Q1067" s="43"/>
      <c r="R1067" s="42"/>
      <c r="S1067" s="42"/>
      <c r="T1067" s="42"/>
      <c r="U1067" s="42"/>
      <c r="V1067" s="46"/>
      <c r="W1067" s="46"/>
      <c r="X1067" s="46"/>
      <c r="Y1067" s="48"/>
      <c r="Z1067" s="46"/>
      <c r="AA1067" s="46"/>
      <c r="AB1067" s="40"/>
    </row>
    <row r="1068" spans="1:28" ht="12.75" customHeight="1">
      <c r="A1068" s="41"/>
      <c r="B1068" s="42"/>
      <c r="C1068" s="42"/>
      <c r="D1068" s="8"/>
      <c r="E1068" s="42"/>
      <c r="F1068" s="42"/>
      <c r="G1068" s="42"/>
      <c r="H1068" s="42"/>
      <c r="I1068" s="8"/>
      <c r="J1068" s="42"/>
      <c r="K1068" s="42"/>
      <c r="L1068" s="42"/>
      <c r="M1068" s="42"/>
      <c r="N1068" s="42"/>
      <c r="O1068" s="42"/>
      <c r="P1068" s="42"/>
      <c r="Q1068" s="43"/>
      <c r="R1068" s="42"/>
      <c r="S1068" s="42"/>
      <c r="T1068" s="42"/>
      <c r="U1068" s="42"/>
      <c r="V1068" s="46"/>
      <c r="W1068" s="46"/>
      <c r="X1068" s="46"/>
      <c r="Y1068" s="48"/>
      <c r="Z1068" s="46"/>
      <c r="AA1068" s="46"/>
      <c r="AB1068" s="40"/>
    </row>
    <row r="1069" spans="1:28" ht="12.75" customHeight="1">
      <c r="A1069" s="41"/>
      <c r="B1069" s="42"/>
      <c r="C1069" s="42"/>
      <c r="D1069" s="8"/>
      <c r="E1069" s="42"/>
      <c r="F1069" s="42"/>
      <c r="G1069" s="42"/>
      <c r="H1069" s="42"/>
      <c r="I1069" s="8"/>
      <c r="J1069" s="42"/>
      <c r="K1069" s="42"/>
      <c r="L1069" s="42"/>
      <c r="M1069" s="42"/>
      <c r="N1069" s="42"/>
      <c r="O1069" s="42"/>
      <c r="P1069" s="42"/>
      <c r="Q1069" s="43"/>
      <c r="R1069" s="42"/>
      <c r="S1069" s="42"/>
      <c r="T1069" s="42"/>
      <c r="U1069" s="42"/>
      <c r="V1069" s="46"/>
      <c r="W1069" s="46"/>
      <c r="X1069" s="46"/>
      <c r="Y1069" s="48"/>
      <c r="Z1069" s="46"/>
      <c r="AA1069" s="46"/>
      <c r="AB1069" s="40"/>
    </row>
    <row r="1070" spans="1:28" ht="12.75" customHeight="1">
      <c r="A1070" s="41"/>
      <c r="B1070" s="42"/>
      <c r="C1070" s="42"/>
      <c r="D1070" s="8"/>
      <c r="E1070" s="42"/>
      <c r="F1070" s="42"/>
      <c r="G1070" s="42"/>
      <c r="H1070" s="42"/>
      <c r="I1070" s="8"/>
      <c r="J1070" s="42"/>
      <c r="K1070" s="42"/>
      <c r="L1070" s="42"/>
      <c r="M1070" s="42"/>
      <c r="N1070" s="42"/>
      <c r="O1070" s="42"/>
      <c r="P1070" s="42"/>
      <c r="Q1070" s="43"/>
      <c r="R1070" s="42"/>
      <c r="S1070" s="42"/>
      <c r="T1070" s="42"/>
      <c r="U1070" s="42"/>
      <c r="V1070" s="46"/>
      <c r="W1070" s="46"/>
      <c r="X1070" s="46"/>
      <c r="Y1070" s="48"/>
      <c r="Z1070" s="46"/>
      <c r="AA1070" s="46"/>
      <c r="AB1070" s="40"/>
    </row>
    <row r="1071" spans="1:28" ht="12.75" customHeight="1">
      <c r="A1071" s="41"/>
      <c r="B1071" s="42"/>
      <c r="C1071" s="42"/>
      <c r="D1071" s="8"/>
      <c r="E1071" s="42"/>
      <c r="F1071" s="42"/>
      <c r="G1071" s="42"/>
      <c r="H1071" s="42"/>
      <c r="I1071" s="8"/>
      <c r="J1071" s="42"/>
      <c r="K1071" s="42"/>
      <c r="L1071" s="42"/>
      <c r="M1071" s="42"/>
      <c r="N1071" s="42"/>
      <c r="O1071" s="42"/>
      <c r="P1071" s="42"/>
      <c r="Q1071" s="43"/>
      <c r="R1071" s="42"/>
      <c r="S1071" s="42"/>
      <c r="T1071" s="42"/>
      <c r="U1071" s="42"/>
      <c r="V1071" s="46"/>
      <c r="W1071" s="46"/>
      <c r="X1071" s="46"/>
      <c r="Y1071" s="48"/>
      <c r="Z1071" s="46"/>
      <c r="AA1071" s="46"/>
      <c r="AB1071" s="40"/>
    </row>
    <row r="1072" spans="1:28" ht="12.75" customHeight="1">
      <c r="A1072" s="41"/>
      <c r="B1072" s="42"/>
      <c r="C1072" s="42"/>
      <c r="D1072" s="8"/>
      <c r="E1072" s="42"/>
      <c r="F1072" s="42"/>
      <c r="G1072" s="42"/>
      <c r="H1072" s="42"/>
      <c r="I1072" s="8"/>
      <c r="J1072" s="42"/>
      <c r="K1072" s="42"/>
      <c r="L1072" s="42"/>
      <c r="M1072" s="42"/>
      <c r="N1072" s="42"/>
      <c r="O1072" s="42"/>
      <c r="P1072" s="42"/>
      <c r="Q1072" s="43"/>
      <c r="R1072" s="42"/>
      <c r="S1072" s="42"/>
      <c r="T1072" s="42"/>
      <c r="U1072" s="42"/>
      <c r="V1072" s="46"/>
      <c r="W1072" s="46"/>
      <c r="X1072" s="46"/>
      <c r="Y1072" s="48"/>
      <c r="Z1072" s="46"/>
      <c r="AA1072" s="46"/>
      <c r="AB1072" s="40"/>
    </row>
    <row r="1073" spans="1:28" ht="12.75" customHeight="1">
      <c r="A1073" s="41"/>
      <c r="B1073" s="42"/>
      <c r="C1073" s="42"/>
      <c r="D1073" s="8"/>
      <c r="E1073" s="42"/>
      <c r="F1073" s="42"/>
      <c r="G1073" s="42"/>
      <c r="H1073" s="42"/>
      <c r="I1073" s="8"/>
      <c r="J1073" s="42"/>
      <c r="K1073" s="42"/>
      <c r="L1073" s="42"/>
      <c r="M1073" s="42"/>
      <c r="N1073" s="42"/>
      <c r="O1073" s="42"/>
      <c r="P1073" s="42"/>
      <c r="Q1073" s="43"/>
      <c r="R1073" s="42"/>
      <c r="S1073" s="42"/>
      <c r="T1073" s="42"/>
      <c r="U1073" s="42"/>
      <c r="V1073" s="46"/>
      <c r="W1073" s="46"/>
      <c r="X1073" s="46"/>
      <c r="Y1073" s="48"/>
      <c r="Z1073" s="46"/>
      <c r="AA1073" s="46"/>
      <c r="AB1073" s="40"/>
    </row>
    <row r="1074" spans="1:28" ht="12.75" customHeight="1">
      <c r="A1074" s="41"/>
      <c r="B1074" s="42"/>
      <c r="C1074" s="42"/>
      <c r="D1074" s="8"/>
      <c r="E1074" s="42"/>
      <c r="F1074" s="42"/>
      <c r="G1074" s="42"/>
      <c r="H1074" s="42"/>
      <c r="I1074" s="8"/>
      <c r="J1074" s="42"/>
      <c r="K1074" s="42"/>
      <c r="L1074" s="42"/>
      <c r="M1074" s="42"/>
      <c r="N1074" s="42"/>
      <c r="O1074" s="42"/>
      <c r="P1074" s="42"/>
      <c r="Q1074" s="43"/>
      <c r="R1074" s="42"/>
      <c r="S1074" s="42"/>
      <c r="T1074" s="42"/>
      <c r="U1074" s="42"/>
      <c r="V1074" s="46"/>
      <c r="W1074" s="46"/>
      <c r="X1074" s="46"/>
      <c r="Y1074" s="48"/>
      <c r="Z1074" s="46"/>
      <c r="AA1074" s="46"/>
      <c r="AB1074" s="40"/>
    </row>
    <row r="1075" spans="1:28" ht="12.75" customHeight="1">
      <c r="A1075" s="41"/>
      <c r="B1075" s="42"/>
      <c r="C1075" s="42"/>
      <c r="D1075" s="8"/>
      <c r="E1075" s="42"/>
      <c r="F1075" s="42"/>
      <c r="G1075" s="42"/>
      <c r="H1075" s="42"/>
      <c r="I1075" s="8"/>
      <c r="J1075" s="42"/>
      <c r="K1075" s="42"/>
      <c r="L1075" s="42"/>
      <c r="M1075" s="42"/>
      <c r="N1075" s="42"/>
      <c r="O1075" s="42"/>
      <c r="P1075" s="42"/>
      <c r="Q1075" s="43"/>
      <c r="R1075" s="42"/>
      <c r="S1075" s="42"/>
      <c r="T1075" s="42"/>
      <c r="U1075" s="42"/>
      <c r="V1075" s="46"/>
      <c r="W1075" s="46"/>
      <c r="X1075" s="46"/>
      <c r="Y1075" s="48"/>
      <c r="Z1075" s="46"/>
      <c r="AA1075" s="46"/>
      <c r="AB1075" s="40"/>
    </row>
    <row r="1076" spans="1:28" ht="12.75" customHeight="1">
      <c r="A1076" s="41"/>
      <c r="B1076" s="42"/>
      <c r="C1076" s="42"/>
      <c r="D1076" s="8"/>
      <c r="E1076" s="42"/>
      <c r="F1076" s="42"/>
      <c r="G1076" s="42"/>
      <c r="H1076" s="42"/>
      <c r="I1076" s="8"/>
      <c r="J1076" s="42"/>
      <c r="K1076" s="42"/>
      <c r="L1076" s="42"/>
      <c r="M1076" s="42"/>
      <c r="N1076" s="42"/>
      <c r="O1076" s="42"/>
      <c r="P1076" s="42"/>
      <c r="Q1076" s="43"/>
      <c r="R1076" s="42"/>
      <c r="S1076" s="42"/>
      <c r="T1076" s="42"/>
      <c r="U1076" s="42"/>
      <c r="V1076" s="46"/>
      <c r="W1076" s="46"/>
      <c r="X1076" s="46"/>
      <c r="Y1076" s="48"/>
      <c r="Z1076" s="46"/>
      <c r="AA1076" s="46"/>
      <c r="AB1076" s="40"/>
    </row>
    <row r="1077" spans="1:28" ht="12.75" customHeight="1">
      <c r="A1077" s="41"/>
      <c r="B1077" s="42"/>
      <c r="C1077" s="42"/>
      <c r="D1077" s="8"/>
      <c r="E1077" s="42"/>
      <c r="F1077" s="42"/>
      <c r="G1077" s="42"/>
      <c r="H1077" s="42"/>
      <c r="I1077" s="8"/>
      <c r="J1077" s="42"/>
      <c r="K1077" s="42"/>
      <c r="L1077" s="42"/>
      <c r="M1077" s="42"/>
      <c r="N1077" s="42"/>
      <c r="O1077" s="42"/>
      <c r="P1077" s="42"/>
      <c r="Q1077" s="43"/>
      <c r="R1077" s="42"/>
      <c r="S1077" s="42"/>
      <c r="T1077" s="42"/>
      <c r="U1077" s="42"/>
      <c r="V1077" s="46"/>
      <c r="W1077" s="46"/>
      <c r="X1077" s="46"/>
      <c r="Y1077" s="48"/>
      <c r="Z1077" s="46"/>
      <c r="AA1077" s="46"/>
      <c r="AB1077" s="40"/>
    </row>
    <row r="1078" spans="1:28" ht="12.75" customHeight="1">
      <c r="A1078" s="41"/>
      <c r="B1078" s="42"/>
      <c r="C1078" s="42"/>
      <c r="D1078" s="8"/>
      <c r="E1078" s="42"/>
      <c r="F1078" s="42"/>
      <c r="G1078" s="42"/>
      <c r="H1078" s="42"/>
      <c r="I1078" s="8"/>
      <c r="J1078" s="42"/>
      <c r="K1078" s="42"/>
      <c r="L1078" s="42"/>
      <c r="M1078" s="42"/>
      <c r="N1078" s="42"/>
      <c r="O1078" s="42"/>
      <c r="P1078" s="42"/>
      <c r="Q1078" s="43"/>
      <c r="R1078" s="42"/>
      <c r="S1078" s="42"/>
      <c r="T1078" s="42"/>
      <c r="U1078" s="42"/>
      <c r="V1078" s="46"/>
      <c r="W1078" s="46"/>
      <c r="X1078" s="46"/>
      <c r="Y1078" s="48"/>
      <c r="Z1078" s="46"/>
      <c r="AA1078" s="46"/>
      <c r="AB1078" s="40"/>
    </row>
    <row r="1079" spans="1:28" ht="12.75" customHeight="1">
      <c r="A1079" s="41"/>
      <c r="B1079" s="42"/>
      <c r="C1079" s="42"/>
      <c r="D1079" s="8"/>
      <c r="E1079" s="42"/>
      <c r="F1079" s="42"/>
      <c r="G1079" s="42"/>
      <c r="H1079" s="42"/>
      <c r="I1079" s="8"/>
      <c r="J1079" s="42"/>
      <c r="K1079" s="42"/>
      <c r="L1079" s="42"/>
      <c r="M1079" s="42"/>
      <c r="N1079" s="42"/>
      <c r="O1079" s="42"/>
      <c r="P1079" s="42"/>
      <c r="Q1079" s="43"/>
      <c r="R1079" s="42"/>
      <c r="S1079" s="42"/>
      <c r="T1079" s="42"/>
      <c r="U1079" s="42"/>
      <c r="V1079" s="46"/>
      <c r="W1079" s="46"/>
      <c r="X1079" s="46"/>
      <c r="Y1079" s="48"/>
      <c r="Z1079" s="46"/>
      <c r="AA1079" s="46"/>
      <c r="AB1079" s="40"/>
    </row>
    <row r="1080" spans="1:28" ht="12.75" customHeight="1">
      <c r="A1080" s="41"/>
      <c r="B1080" s="42"/>
      <c r="C1080" s="42"/>
      <c r="D1080" s="8"/>
      <c r="E1080" s="42"/>
      <c r="F1080" s="42"/>
      <c r="G1080" s="42"/>
      <c r="H1080" s="42"/>
      <c r="I1080" s="8"/>
      <c r="J1080" s="42"/>
      <c r="K1080" s="42"/>
      <c r="L1080" s="42"/>
      <c r="M1080" s="42"/>
      <c r="N1080" s="42"/>
      <c r="O1080" s="42"/>
      <c r="P1080" s="42"/>
      <c r="Q1080" s="43"/>
      <c r="R1080" s="42"/>
      <c r="S1080" s="42"/>
      <c r="T1080" s="42"/>
      <c r="U1080" s="42"/>
      <c r="V1080" s="46"/>
      <c r="W1080" s="46"/>
      <c r="X1080" s="46"/>
      <c r="Y1080" s="48"/>
      <c r="Z1080" s="46"/>
      <c r="AA1080" s="46"/>
      <c r="AB1080" s="40"/>
    </row>
    <row r="1081" spans="1:28" ht="12.75" customHeight="1">
      <c r="A1081" s="41"/>
      <c r="B1081" s="42"/>
      <c r="C1081" s="42"/>
      <c r="D1081" s="8"/>
      <c r="E1081" s="42"/>
      <c r="F1081" s="42"/>
      <c r="G1081" s="42"/>
      <c r="H1081" s="42"/>
      <c r="I1081" s="8"/>
      <c r="J1081" s="42"/>
      <c r="K1081" s="42"/>
      <c r="L1081" s="42"/>
      <c r="M1081" s="42"/>
      <c r="N1081" s="42"/>
      <c r="O1081" s="42"/>
      <c r="P1081" s="42"/>
      <c r="Q1081" s="43"/>
      <c r="R1081" s="42"/>
      <c r="S1081" s="42"/>
      <c r="T1081" s="42"/>
      <c r="U1081" s="42"/>
      <c r="V1081" s="46"/>
      <c r="W1081" s="46"/>
      <c r="X1081" s="46"/>
      <c r="Y1081" s="48"/>
      <c r="Z1081" s="46"/>
      <c r="AA1081" s="46"/>
      <c r="AB1081" s="40"/>
    </row>
    <row r="1082" spans="1:28" ht="12.75" customHeight="1">
      <c r="A1082" s="41"/>
      <c r="B1082" s="42"/>
      <c r="C1082" s="42"/>
      <c r="D1082" s="8"/>
      <c r="E1082" s="42"/>
      <c r="F1082" s="42"/>
      <c r="G1082" s="42"/>
      <c r="H1082" s="42"/>
      <c r="I1082" s="8"/>
      <c r="J1082" s="42"/>
      <c r="K1082" s="42"/>
      <c r="L1082" s="42"/>
      <c r="M1082" s="42"/>
      <c r="N1082" s="42"/>
      <c r="O1082" s="42"/>
      <c r="P1082" s="42"/>
      <c r="Q1082" s="43"/>
      <c r="R1082" s="42"/>
      <c r="S1082" s="42"/>
      <c r="T1082" s="42"/>
      <c r="U1082" s="42"/>
      <c r="V1082" s="46"/>
      <c r="W1082" s="46"/>
      <c r="X1082" s="46"/>
      <c r="Y1082" s="48"/>
      <c r="Z1082" s="46"/>
      <c r="AA1082" s="46"/>
      <c r="AB1082" s="40"/>
    </row>
    <row r="1083" spans="1:28" ht="12.75" customHeight="1">
      <c r="A1083" s="41"/>
      <c r="B1083" s="42"/>
      <c r="C1083" s="42"/>
      <c r="D1083" s="8"/>
      <c r="E1083" s="42"/>
      <c r="F1083" s="42"/>
      <c r="G1083" s="42"/>
      <c r="H1083" s="42"/>
      <c r="I1083" s="8"/>
      <c r="J1083" s="42"/>
      <c r="K1083" s="42"/>
      <c r="L1083" s="42"/>
      <c r="M1083" s="42"/>
      <c r="N1083" s="42"/>
      <c r="O1083" s="42"/>
      <c r="P1083" s="42"/>
      <c r="Q1083" s="43"/>
      <c r="R1083" s="42"/>
      <c r="S1083" s="42"/>
      <c r="T1083" s="42"/>
      <c r="U1083" s="42"/>
      <c r="V1083" s="46"/>
      <c r="W1083" s="46"/>
      <c r="X1083" s="46"/>
      <c r="Y1083" s="48"/>
      <c r="Z1083" s="46"/>
      <c r="AA1083" s="46"/>
      <c r="AB1083" s="40"/>
    </row>
    <row r="1084" spans="1:28" ht="12.75" customHeight="1">
      <c r="A1084" s="41"/>
      <c r="B1084" s="42"/>
      <c r="C1084" s="42"/>
      <c r="D1084" s="8"/>
      <c r="E1084" s="42"/>
      <c r="F1084" s="42"/>
      <c r="G1084" s="42"/>
      <c r="H1084" s="42"/>
      <c r="I1084" s="8"/>
      <c r="J1084" s="42"/>
      <c r="K1084" s="42"/>
      <c r="L1084" s="42"/>
      <c r="M1084" s="42"/>
      <c r="N1084" s="42"/>
      <c r="O1084" s="42"/>
      <c r="P1084" s="42"/>
      <c r="Q1084" s="43"/>
      <c r="R1084" s="42"/>
      <c r="S1084" s="42"/>
      <c r="T1084" s="42"/>
      <c r="U1084" s="42"/>
      <c r="V1084" s="46"/>
      <c r="W1084" s="46"/>
      <c r="X1084" s="46"/>
      <c r="Y1084" s="48"/>
      <c r="Z1084" s="46"/>
      <c r="AA1084" s="46"/>
      <c r="AB1084" s="40"/>
    </row>
    <row r="1085" spans="1:28" ht="12.75" customHeight="1">
      <c r="A1085" s="41"/>
      <c r="B1085" s="42"/>
      <c r="C1085" s="42"/>
      <c r="D1085" s="8"/>
      <c r="E1085" s="42"/>
      <c r="F1085" s="42"/>
      <c r="G1085" s="42"/>
      <c r="H1085" s="42"/>
      <c r="I1085" s="8"/>
      <c r="J1085" s="42"/>
      <c r="K1085" s="42"/>
      <c r="L1085" s="42"/>
      <c r="M1085" s="42"/>
      <c r="N1085" s="42"/>
      <c r="O1085" s="42"/>
      <c r="P1085" s="42"/>
      <c r="Q1085" s="43"/>
      <c r="R1085" s="42"/>
      <c r="S1085" s="42"/>
      <c r="T1085" s="42"/>
      <c r="U1085" s="42"/>
      <c r="V1085" s="46"/>
      <c r="W1085" s="46"/>
      <c r="X1085" s="46"/>
      <c r="Y1085" s="48"/>
      <c r="Z1085" s="46"/>
      <c r="AA1085" s="46"/>
      <c r="AB1085" s="40"/>
    </row>
    <row r="1086" spans="1:28" ht="12.75" customHeight="1">
      <c r="A1086" s="41"/>
      <c r="B1086" s="42"/>
      <c r="C1086" s="42"/>
      <c r="D1086" s="8"/>
      <c r="E1086" s="42"/>
      <c r="F1086" s="42"/>
      <c r="G1086" s="42"/>
      <c r="H1086" s="42"/>
      <c r="I1086" s="8"/>
      <c r="J1086" s="42"/>
      <c r="K1086" s="42"/>
      <c r="L1086" s="42"/>
      <c r="M1086" s="42"/>
      <c r="N1086" s="42"/>
      <c r="O1086" s="42"/>
      <c r="P1086" s="42"/>
      <c r="Q1086" s="43"/>
      <c r="R1086" s="42"/>
      <c r="S1086" s="42"/>
      <c r="T1086" s="42"/>
      <c r="U1086" s="42"/>
      <c r="V1086" s="46"/>
      <c r="W1086" s="46"/>
      <c r="X1086" s="46"/>
      <c r="Y1086" s="48"/>
      <c r="Z1086" s="46"/>
      <c r="AA1086" s="46"/>
      <c r="AB1086" s="40"/>
    </row>
    <row r="1087" spans="1:28" ht="12.75" customHeight="1">
      <c r="A1087" s="41"/>
      <c r="B1087" s="42"/>
      <c r="C1087" s="42"/>
      <c r="D1087" s="8"/>
      <c r="E1087" s="42"/>
      <c r="F1087" s="42"/>
      <c r="G1087" s="42"/>
      <c r="H1087" s="42"/>
      <c r="I1087" s="8"/>
      <c r="J1087" s="42"/>
      <c r="K1087" s="42"/>
      <c r="L1087" s="42"/>
      <c r="M1087" s="42"/>
      <c r="N1087" s="42"/>
      <c r="O1087" s="42"/>
      <c r="P1087" s="42"/>
      <c r="Q1087" s="43"/>
      <c r="R1087" s="42"/>
      <c r="S1087" s="42"/>
      <c r="T1087" s="42"/>
      <c r="U1087" s="42"/>
      <c r="V1087" s="46"/>
      <c r="W1087" s="46"/>
      <c r="X1087" s="46"/>
      <c r="Y1087" s="48"/>
      <c r="Z1087" s="46"/>
      <c r="AA1087" s="46"/>
      <c r="AB1087" s="40"/>
    </row>
    <row r="1088" spans="1:28" ht="12.75" customHeight="1">
      <c r="A1088" s="41"/>
      <c r="B1088" s="42"/>
      <c r="C1088" s="42"/>
      <c r="D1088" s="8"/>
      <c r="E1088" s="42"/>
      <c r="F1088" s="42"/>
      <c r="G1088" s="42"/>
      <c r="H1088" s="42"/>
      <c r="I1088" s="8"/>
      <c r="J1088" s="42"/>
      <c r="K1088" s="42"/>
      <c r="L1088" s="42"/>
      <c r="M1088" s="42"/>
      <c r="N1088" s="42"/>
      <c r="O1088" s="42"/>
      <c r="P1088" s="42"/>
      <c r="Q1088" s="43"/>
      <c r="R1088" s="42"/>
      <c r="S1088" s="42"/>
      <c r="T1088" s="42"/>
      <c r="U1088" s="42"/>
      <c r="V1088" s="46"/>
      <c r="W1088" s="46"/>
      <c r="X1088" s="46"/>
      <c r="Y1088" s="48"/>
      <c r="Z1088" s="46"/>
      <c r="AA1088" s="46"/>
      <c r="AB1088" s="40"/>
    </row>
    <row r="1089" spans="1:28" ht="12.75" customHeight="1">
      <c r="A1089" s="41"/>
      <c r="B1089" s="42"/>
      <c r="C1089" s="42"/>
      <c r="D1089" s="8"/>
      <c r="E1089" s="42"/>
      <c r="F1089" s="42"/>
      <c r="G1089" s="42"/>
      <c r="H1089" s="42"/>
      <c r="I1089" s="8"/>
      <c r="J1089" s="42"/>
      <c r="K1089" s="42"/>
      <c r="L1089" s="42"/>
      <c r="M1089" s="42"/>
      <c r="N1089" s="42"/>
      <c r="O1089" s="42"/>
      <c r="P1089" s="42"/>
      <c r="Q1089" s="43"/>
      <c r="R1089" s="42"/>
      <c r="S1089" s="42"/>
      <c r="T1089" s="42"/>
      <c r="U1089" s="42"/>
      <c r="V1089" s="46"/>
      <c r="W1089" s="46"/>
      <c r="X1089" s="46"/>
      <c r="Y1089" s="48"/>
      <c r="Z1089" s="46"/>
      <c r="AA1089" s="46"/>
      <c r="AB1089" s="40"/>
    </row>
    <row r="1090" spans="1:28" ht="12.75" customHeight="1">
      <c r="A1090" s="41"/>
      <c r="B1090" s="42"/>
      <c r="C1090" s="42"/>
      <c r="D1090" s="8"/>
      <c r="E1090" s="42"/>
      <c r="F1090" s="42"/>
      <c r="G1090" s="42"/>
      <c r="H1090" s="42"/>
      <c r="I1090" s="8"/>
      <c r="J1090" s="42"/>
      <c r="K1090" s="42"/>
      <c r="L1090" s="42"/>
      <c r="M1090" s="42"/>
      <c r="N1090" s="42"/>
      <c r="O1090" s="42"/>
      <c r="P1090" s="42"/>
      <c r="Q1090" s="43"/>
      <c r="R1090" s="42"/>
      <c r="S1090" s="42"/>
      <c r="T1090" s="42"/>
      <c r="U1090" s="42"/>
      <c r="V1090" s="46"/>
      <c r="W1090" s="46"/>
      <c r="X1090" s="46"/>
      <c r="Y1090" s="48"/>
      <c r="Z1090" s="46"/>
      <c r="AA1090" s="46"/>
      <c r="AB1090" s="40"/>
    </row>
    <row r="1091" spans="1:28" ht="12.75" customHeight="1">
      <c r="A1091" s="41"/>
      <c r="B1091" s="42"/>
      <c r="C1091" s="42"/>
      <c r="D1091" s="8"/>
      <c r="E1091" s="42"/>
      <c r="F1091" s="42"/>
      <c r="G1091" s="42"/>
      <c r="H1091" s="42"/>
      <c r="I1091" s="8"/>
      <c r="J1091" s="42"/>
      <c r="K1091" s="42"/>
      <c r="L1091" s="42"/>
      <c r="M1091" s="42"/>
      <c r="N1091" s="42"/>
      <c r="O1091" s="42"/>
      <c r="P1091" s="42"/>
      <c r="Q1091" s="43"/>
      <c r="R1091" s="42"/>
      <c r="S1091" s="42"/>
      <c r="T1091" s="42"/>
      <c r="U1091" s="42"/>
      <c r="V1091" s="46"/>
      <c r="W1091" s="46"/>
      <c r="X1091" s="46"/>
      <c r="Y1091" s="48"/>
      <c r="Z1091" s="46"/>
      <c r="AA1091" s="46"/>
      <c r="AB1091" s="40"/>
    </row>
    <row r="1092" spans="1:28" ht="12.75" customHeight="1">
      <c r="A1092" s="41"/>
      <c r="B1092" s="42"/>
      <c r="C1092" s="42"/>
      <c r="D1092" s="8"/>
      <c r="E1092" s="42"/>
      <c r="F1092" s="42"/>
      <c r="G1092" s="42"/>
      <c r="H1092" s="42"/>
      <c r="I1092" s="8"/>
      <c r="J1092" s="42"/>
      <c r="K1092" s="42"/>
      <c r="L1092" s="42"/>
      <c r="M1092" s="42"/>
      <c r="N1092" s="42"/>
      <c r="O1092" s="42"/>
      <c r="P1092" s="42"/>
      <c r="Q1092" s="43"/>
      <c r="R1092" s="42"/>
      <c r="S1092" s="42"/>
      <c r="T1092" s="42"/>
      <c r="U1092" s="42"/>
      <c r="V1092" s="46"/>
      <c r="W1092" s="46"/>
      <c r="X1092" s="46"/>
      <c r="Y1092" s="48"/>
      <c r="Z1092" s="46"/>
      <c r="AA1092" s="46"/>
      <c r="AB1092" s="40"/>
    </row>
    <row r="1093" spans="1:28" ht="12.75" customHeight="1">
      <c r="A1093" s="41"/>
      <c r="B1093" s="42"/>
      <c r="C1093" s="42"/>
      <c r="D1093" s="8"/>
      <c r="E1093" s="42"/>
      <c r="F1093" s="42"/>
      <c r="G1093" s="42"/>
      <c r="H1093" s="42"/>
      <c r="I1093" s="8"/>
      <c r="J1093" s="42"/>
      <c r="K1093" s="42"/>
      <c r="L1093" s="42"/>
      <c r="M1093" s="42"/>
      <c r="N1093" s="42"/>
      <c r="O1093" s="42"/>
      <c r="P1093" s="42"/>
      <c r="Q1093" s="43"/>
      <c r="R1093" s="42"/>
      <c r="S1093" s="42"/>
      <c r="T1093" s="42"/>
      <c r="U1093" s="42"/>
      <c r="V1093" s="46"/>
      <c r="W1093" s="46"/>
      <c r="X1093" s="46"/>
      <c r="Y1093" s="48"/>
      <c r="Z1093" s="46"/>
      <c r="AA1093" s="46"/>
      <c r="AB1093" s="40"/>
    </row>
    <row r="1094" spans="1:28" ht="12.75" customHeight="1">
      <c r="A1094" s="41"/>
      <c r="B1094" s="42"/>
      <c r="C1094" s="42"/>
      <c r="D1094" s="8"/>
      <c r="E1094" s="42"/>
      <c r="F1094" s="42"/>
      <c r="G1094" s="42"/>
      <c r="H1094" s="42"/>
      <c r="I1094" s="8"/>
      <c r="J1094" s="42"/>
      <c r="K1094" s="42"/>
      <c r="L1094" s="42"/>
      <c r="M1094" s="42"/>
      <c r="N1094" s="42"/>
      <c r="O1094" s="42"/>
      <c r="P1094" s="42"/>
      <c r="Q1094" s="43"/>
      <c r="R1094" s="42"/>
      <c r="S1094" s="42"/>
      <c r="T1094" s="42"/>
      <c r="U1094" s="42"/>
      <c r="V1094" s="46"/>
      <c r="W1094" s="46"/>
      <c r="X1094" s="46"/>
      <c r="Y1094" s="48"/>
      <c r="Z1094" s="46"/>
      <c r="AA1094" s="46"/>
      <c r="AB1094" s="40"/>
    </row>
    <row r="1095" spans="1:28" ht="12.75" customHeight="1">
      <c r="A1095" s="41"/>
      <c r="B1095" s="42"/>
      <c r="C1095" s="42"/>
      <c r="D1095" s="8"/>
      <c r="E1095" s="42"/>
      <c r="F1095" s="42"/>
      <c r="G1095" s="42"/>
      <c r="H1095" s="42"/>
      <c r="I1095" s="8"/>
      <c r="J1095" s="42"/>
      <c r="K1095" s="42"/>
      <c r="L1095" s="42"/>
      <c r="M1095" s="42"/>
      <c r="N1095" s="42"/>
      <c r="O1095" s="42"/>
      <c r="P1095" s="42"/>
      <c r="Q1095" s="43"/>
      <c r="R1095" s="42"/>
      <c r="S1095" s="42"/>
      <c r="T1095" s="42"/>
      <c r="U1095" s="42"/>
      <c r="V1095" s="46"/>
      <c r="W1095" s="46"/>
      <c r="X1095" s="46"/>
      <c r="Y1095" s="48"/>
      <c r="Z1095" s="46"/>
      <c r="AA1095" s="46"/>
      <c r="AB1095" s="40"/>
    </row>
    <row r="1096" spans="1:28" ht="12.75" customHeight="1">
      <c r="A1096" s="41"/>
      <c r="B1096" s="42"/>
      <c r="C1096" s="42"/>
      <c r="D1096" s="8"/>
      <c r="E1096" s="42"/>
      <c r="F1096" s="42"/>
      <c r="G1096" s="42"/>
      <c r="H1096" s="42"/>
      <c r="I1096" s="8"/>
      <c r="J1096" s="42"/>
      <c r="K1096" s="42"/>
      <c r="L1096" s="42"/>
      <c r="M1096" s="42"/>
      <c r="N1096" s="42"/>
      <c r="O1096" s="42"/>
      <c r="P1096" s="42"/>
      <c r="Q1096" s="43"/>
      <c r="R1096" s="42"/>
      <c r="S1096" s="42"/>
      <c r="T1096" s="42"/>
      <c r="U1096" s="42"/>
      <c r="V1096" s="46"/>
      <c r="W1096" s="46"/>
      <c r="X1096" s="46"/>
      <c r="Y1096" s="48"/>
      <c r="Z1096" s="46"/>
      <c r="AA1096" s="46"/>
      <c r="AB1096" s="40"/>
    </row>
    <row r="1097" spans="1:28" ht="12.75" customHeight="1">
      <c r="A1097" s="41"/>
      <c r="B1097" s="42"/>
      <c r="C1097" s="42"/>
      <c r="D1097" s="8"/>
      <c r="E1097" s="42"/>
      <c r="F1097" s="42"/>
      <c r="G1097" s="42"/>
      <c r="H1097" s="42"/>
      <c r="I1097" s="8"/>
      <c r="J1097" s="42"/>
      <c r="K1097" s="42"/>
      <c r="L1097" s="42"/>
      <c r="M1097" s="42"/>
      <c r="N1097" s="42"/>
      <c r="O1097" s="42"/>
      <c r="P1097" s="42"/>
      <c r="Q1097" s="43"/>
      <c r="R1097" s="42"/>
      <c r="S1097" s="42"/>
      <c r="T1097" s="42"/>
      <c r="U1097" s="42"/>
      <c r="V1097" s="46"/>
      <c r="W1097" s="46"/>
      <c r="X1097" s="46"/>
      <c r="Y1097" s="48"/>
      <c r="Z1097" s="46"/>
      <c r="AA1097" s="46"/>
      <c r="AB1097" s="40"/>
    </row>
    <row r="1098" spans="1:28" ht="12.75" customHeight="1">
      <c r="A1098" s="41"/>
      <c r="B1098" s="42"/>
      <c r="C1098" s="42"/>
      <c r="D1098" s="8"/>
      <c r="E1098" s="42"/>
      <c r="F1098" s="42"/>
      <c r="G1098" s="42"/>
      <c r="H1098" s="42"/>
      <c r="I1098" s="8"/>
      <c r="J1098" s="42"/>
      <c r="K1098" s="42"/>
      <c r="L1098" s="42"/>
      <c r="M1098" s="42"/>
      <c r="N1098" s="42"/>
      <c r="O1098" s="42"/>
      <c r="P1098" s="42"/>
      <c r="Q1098" s="43"/>
      <c r="R1098" s="42"/>
      <c r="S1098" s="42"/>
      <c r="T1098" s="42"/>
      <c r="U1098" s="42"/>
      <c r="V1098" s="46"/>
      <c r="W1098" s="46"/>
      <c r="X1098" s="46"/>
      <c r="Y1098" s="48"/>
      <c r="Z1098" s="46"/>
      <c r="AA1098" s="46"/>
      <c r="AB1098" s="40"/>
    </row>
    <row r="1099" spans="1:28" ht="12.75" customHeight="1">
      <c r="A1099" s="41"/>
      <c r="B1099" s="42"/>
      <c r="C1099" s="42"/>
      <c r="D1099" s="8"/>
      <c r="E1099" s="42"/>
      <c r="F1099" s="42"/>
      <c r="G1099" s="42"/>
      <c r="H1099" s="42"/>
      <c r="I1099" s="8"/>
      <c r="J1099" s="42"/>
      <c r="K1099" s="42"/>
      <c r="L1099" s="42"/>
      <c r="M1099" s="42"/>
      <c r="N1099" s="42"/>
      <c r="O1099" s="42"/>
      <c r="P1099" s="42"/>
      <c r="Q1099" s="43"/>
      <c r="R1099" s="42"/>
      <c r="S1099" s="42"/>
      <c r="T1099" s="42"/>
      <c r="U1099" s="42"/>
      <c r="V1099" s="46"/>
      <c r="W1099" s="46"/>
      <c r="X1099" s="46"/>
      <c r="Y1099" s="48"/>
      <c r="Z1099" s="46"/>
      <c r="AA1099" s="46"/>
      <c r="AB1099" s="40"/>
    </row>
    <row r="1100" spans="1:28" ht="12.75" customHeight="1">
      <c r="A1100" s="41"/>
      <c r="B1100" s="42"/>
      <c r="C1100" s="42"/>
      <c r="D1100" s="8"/>
      <c r="E1100" s="42"/>
      <c r="F1100" s="42"/>
      <c r="G1100" s="42"/>
      <c r="H1100" s="42"/>
      <c r="I1100" s="8"/>
      <c r="J1100" s="42"/>
      <c r="K1100" s="42"/>
      <c r="L1100" s="42"/>
      <c r="M1100" s="42"/>
      <c r="N1100" s="42"/>
      <c r="O1100" s="42"/>
      <c r="P1100" s="42"/>
      <c r="Q1100" s="43"/>
      <c r="R1100" s="42"/>
      <c r="S1100" s="42"/>
      <c r="T1100" s="42"/>
      <c r="U1100" s="42"/>
      <c r="V1100" s="46"/>
      <c r="W1100" s="46"/>
      <c r="X1100" s="46"/>
      <c r="Y1100" s="48"/>
      <c r="Z1100" s="46"/>
      <c r="AA1100" s="46"/>
      <c r="AB1100" s="40"/>
    </row>
    <row r="1101" spans="1:28" ht="12.75" customHeight="1">
      <c r="A1101" s="41"/>
      <c r="B1101" s="42"/>
      <c r="C1101" s="42"/>
      <c r="D1101" s="8"/>
      <c r="E1101" s="42"/>
      <c r="F1101" s="42"/>
      <c r="G1101" s="42"/>
      <c r="H1101" s="42"/>
      <c r="I1101" s="8"/>
      <c r="J1101" s="42"/>
      <c r="K1101" s="42"/>
      <c r="L1101" s="42"/>
      <c r="M1101" s="42"/>
      <c r="N1101" s="42"/>
      <c r="O1101" s="42"/>
      <c r="P1101" s="42"/>
      <c r="Q1101" s="43"/>
      <c r="R1101" s="42"/>
      <c r="S1101" s="42"/>
      <c r="T1101" s="42"/>
      <c r="U1101" s="42"/>
      <c r="V1101" s="46"/>
      <c r="W1101" s="46"/>
      <c r="X1101" s="46"/>
      <c r="Y1101" s="48"/>
      <c r="Z1101" s="46"/>
      <c r="AA1101" s="46"/>
      <c r="AB1101" s="40"/>
    </row>
    <row r="1102" spans="1:28" ht="12.75" customHeight="1">
      <c r="A1102" s="41"/>
      <c r="B1102" s="42"/>
      <c r="C1102" s="42"/>
      <c r="D1102" s="8"/>
      <c r="E1102" s="42"/>
      <c r="F1102" s="42"/>
      <c r="G1102" s="42"/>
      <c r="H1102" s="42"/>
      <c r="I1102" s="8"/>
      <c r="J1102" s="42"/>
      <c r="K1102" s="42"/>
      <c r="L1102" s="42"/>
      <c r="M1102" s="42"/>
      <c r="N1102" s="42"/>
      <c r="O1102" s="42"/>
      <c r="P1102" s="42"/>
      <c r="Q1102" s="43"/>
      <c r="R1102" s="42"/>
      <c r="S1102" s="42"/>
      <c r="T1102" s="42"/>
      <c r="U1102" s="42"/>
      <c r="V1102" s="46"/>
      <c r="W1102" s="46"/>
      <c r="X1102" s="46"/>
      <c r="Y1102" s="48"/>
      <c r="Z1102" s="46"/>
      <c r="AA1102" s="46"/>
      <c r="AB1102" s="40"/>
    </row>
    <row r="1103" spans="1:28" ht="12.75" customHeight="1">
      <c r="A1103" s="41"/>
      <c r="B1103" s="42"/>
      <c r="C1103" s="42"/>
      <c r="D1103" s="8"/>
      <c r="E1103" s="42"/>
      <c r="F1103" s="42"/>
      <c r="G1103" s="42"/>
      <c r="H1103" s="42"/>
      <c r="I1103" s="8"/>
      <c r="J1103" s="42"/>
      <c r="K1103" s="42"/>
      <c r="L1103" s="42"/>
      <c r="M1103" s="42"/>
      <c r="N1103" s="42"/>
      <c r="O1103" s="42"/>
      <c r="P1103" s="42"/>
      <c r="Q1103" s="43"/>
      <c r="R1103" s="42"/>
      <c r="S1103" s="42"/>
      <c r="T1103" s="42"/>
      <c r="U1103" s="42"/>
      <c r="V1103" s="46"/>
      <c r="W1103" s="46"/>
      <c r="X1103" s="46"/>
      <c r="Y1103" s="48"/>
      <c r="Z1103" s="46"/>
      <c r="AA1103" s="46"/>
      <c r="AB1103" s="40"/>
    </row>
    <row r="1104" spans="1:28" ht="12.75" customHeight="1">
      <c r="A1104" s="41"/>
      <c r="B1104" s="42"/>
      <c r="C1104" s="42"/>
      <c r="D1104" s="8"/>
      <c r="E1104" s="42"/>
      <c r="F1104" s="42"/>
      <c r="G1104" s="42"/>
      <c r="H1104" s="42"/>
      <c r="I1104" s="8"/>
      <c r="J1104" s="42"/>
      <c r="K1104" s="42"/>
      <c r="L1104" s="42"/>
      <c r="M1104" s="42"/>
      <c r="N1104" s="42"/>
      <c r="O1104" s="42"/>
      <c r="P1104" s="42"/>
      <c r="Q1104" s="43"/>
      <c r="R1104" s="42"/>
      <c r="S1104" s="42"/>
      <c r="T1104" s="42"/>
      <c r="U1104" s="42"/>
      <c r="V1104" s="46"/>
      <c r="W1104" s="46"/>
      <c r="X1104" s="46"/>
      <c r="Y1104" s="48"/>
      <c r="Z1104" s="46"/>
      <c r="AA1104" s="46"/>
      <c r="AB1104" s="40"/>
    </row>
    <row r="1105" spans="1:28" ht="12.75" customHeight="1">
      <c r="A1105" s="41"/>
      <c r="B1105" s="42"/>
      <c r="C1105" s="42"/>
      <c r="D1105" s="8"/>
      <c r="E1105" s="42"/>
      <c r="F1105" s="42"/>
      <c r="G1105" s="42"/>
      <c r="H1105" s="42"/>
      <c r="I1105" s="8"/>
      <c r="J1105" s="42"/>
      <c r="K1105" s="42"/>
      <c r="L1105" s="42"/>
      <c r="M1105" s="42"/>
      <c r="N1105" s="42"/>
      <c r="O1105" s="42"/>
      <c r="P1105" s="42"/>
      <c r="Q1105" s="43"/>
      <c r="R1105" s="42"/>
      <c r="S1105" s="42"/>
      <c r="T1105" s="42"/>
      <c r="U1105" s="42"/>
      <c r="V1105" s="46"/>
      <c r="W1105" s="46"/>
      <c r="X1105" s="46"/>
      <c r="Y1105" s="48"/>
      <c r="Z1105" s="46"/>
      <c r="AA1105" s="46"/>
      <c r="AB1105" s="40"/>
    </row>
    <row r="1106" spans="1:28" ht="12.75" customHeight="1">
      <c r="A1106" s="41"/>
      <c r="B1106" s="42"/>
      <c r="C1106" s="42"/>
      <c r="D1106" s="8"/>
      <c r="E1106" s="42"/>
      <c r="F1106" s="42"/>
      <c r="G1106" s="42"/>
      <c r="H1106" s="42"/>
      <c r="I1106" s="8"/>
      <c r="J1106" s="42"/>
      <c r="K1106" s="42"/>
      <c r="L1106" s="42"/>
      <c r="M1106" s="42"/>
      <c r="N1106" s="42"/>
      <c r="O1106" s="42"/>
      <c r="P1106" s="42"/>
      <c r="Q1106" s="43"/>
      <c r="R1106" s="42"/>
      <c r="S1106" s="42"/>
      <c r="T1106" s="42"/>
      <c r="U1106" s="42"/>
      <c r="V1106" s="46"/>
      <c r="W1106" s="46"/>
      <c r="X1106" s="46"/>
      <c r="Y1106" s="48"/>
      <c r="Z1106" s="46"/>
      <c r="AA1106" s="46"/>
      <c r="AB1106" s="40"/>
    </row>
    <row r="1107" spans="1:28" ht="12.75" customHeight="1">
      <c r="A1107" s="41"/>
      <c r="B1107" s="42"/>
      <c r="C1107" s="42"/>
      <c r="D1107" s="8"/>
      <c r="E1107" s="42"/>
      <c r="F1107" s="42"/>
      <c r="G1107" s="42"/>
      <c r="H1107" s="42"/>
      <c r="I1107" s="8"/>
      <c r="J1107" s="42"/>
      <c r="K1107" s="42"/>
      <c r="L1107" s="42"/>
      <c r="M1107" s="42"/>
      <c r="N1107" s="42"/>
      <c r="O1107" s="42"/>
      <c r="P1107" s="42"/>
      <c r="Q1107" s="43"/>
      <c r="R1107" s="42"/>
      <c r="S1107" s="42"/>
      <c r="T1107" s="42"/>
      <c r="U1107" s="42"/>
      <c r="V1107" s="46"/>
      <c r="W1107" s="46"/>
      <c r="X1107" s="46"/>
      <c r="Y1107" s="48"/>
      <c r="Z1107" s="46"/>
      <c r="AA1107" s="46"/>
      <c r="AB1107" s="40"/>
    </row>
    <row r="1108" spans="1:28" ht="12.75" customHeight="1">
      <c r="A1108" s="41"/>
      <c r="B1108" s="42"/>
      <c r="C1108" s="42"/>
      <c r="D1108" s="8"/>
      <c r="E1108" s="42"/>
      <c r="F1108" s="42"/>
      <c r="G1108" s="42"/>
      <c r="H1108" s="42"/>
      <c r="I1108" s="8"/>
      <c r="J1108" s="42"/>
      <c r="K1108" s="42"/>
      <c r="L1108" s="42"/>
      <c r="M1108" s="42"/>
      <c r="N1108" s="42"/>
      <c r="O1108" s="42"/>
      <c r="P1108" s="42"/>
      <c r="Q1108" s="43"/>
      <c r="R1108" s="42"/>
      <c r="S1108" s="42"/>
      <c r="T1108" s="42"/>
      <c r="U1108" s="42"/>
      <c r="V1108" s="46"/>
      <c r="W1108" s="46"/>
      <c r="X1108" s="46"/>
      <c r="Y1108" s="48"/>
      <c r="Z1108" s="46"/>
      <c r="AA1108" s="46"/>
      <c r="AB1108" s="40"/>
    </row>
    <row r="1109" spans="1:28" ht="12.75" customHeight="1">
      <c r="A1109" s="41"/>
      <c r="B1109" s="42"/>
      <c r="C1109" s="42"/>
      <c r="D1109" s="8"/>
      <c r="E1109" s="42"/>
      <c r="F1109" s="42"/>
      <c r="G1109" s="42"/>
      <c r="H1109" s="42"/>
      <c r="I1109" s="8"/>
      <c r="J1109" s="42"/>
      <c r="K1109" s="42"/>
      <c r="L1109" s="42"/>
      <c r="M1109" s="42"/>
      <c r="N1109" s="42"/>
      <c r="O1109" s="42"/>
      <c r="P1109" s="42"/>
      <c r="Q1109" s="43"/>
      <c r="R1109" s="42"/>
      <c r="S1109" s="42"/>
      <c r="T1109" s="42"/>
      <c r="U1109" s="42"/>
      <c r="V1109" s="46"/>
      <c r="W1109" s="46"/>
      <c r="X1109" s="46"/>
      <c r="Y1109" s="48"/>
      <c r="Z1109" s="46"/>
      <c r="AA1109" s="46"/>
      <c r="AB1109" s="40"/>
    </row>
    <row r="1110" spans="1:28" ht="12.75" customHeight="1">
      <c r="A1110" s="41"/>
      <c r="B1110" s="42"/>
      <c r="C1110" s="42"/>
      <c r="D1110" s="8"/>
      <c r="E1110" s="42"/>
      <c r="F1110" s="42"/>
      <c r="G1110" s="42"/>
      <c r="H1110" s="42"/>
      <c r="I1110" s="8"/>
      <c r="J1110" s="42"/>
      <c r="K1110" s="42"/>
      <c r="L1110" s="42"/>
      <c r="M1110" s="42"/>
      <c r="N1110" s="42"/>
      <c r="O1110" s="42"/>
      <c r="P1110" s="42"/>
      <c r="Q1110" s="43"/>
      <c r="R1110" s="42"/>
      <c r="S1110" s="42"/>
      <c r="T1110" s="42"/>
      <c r="U1110" s="42"/>
      <c r="V1110" s="46"/>
      <c r="W1110" s="46"/>
      <c r="X1110" s="46"/>
      <c r="Y1110" s="48"/>
      <c r="Z1110" s="46"/>
      <c r="AA1110" s="46"/>
      <c r="AB1110" s="40"/>
    </row>
    <row r="1111" spans="1:28" ht="12.75" customHeight="1">
      <c r="A1111" s="41"/>
      <c r="B1111" s="42"/>
      <c r="C1111" s="42"/>
      <c r="D1111" s="8"/>
      <c r="E1111" s="42"/>
      <c r="F1111" s="42"/>
      <c r="G1111" s="42"/>
      <c r="H1111" s="42"/>
      <c r="I1111" s="8"/>
      <c r="J1111" s="42"/>
      <c r="K1111" s="42"/>
      <c r="L1111" s="42"/>
      <c r="M1111" s="42"/>
      <c r="N1111" s="42"/>
      <c r="O1111" s="42"/>
      <c r="P1111" s="42"/>
      <c r="Q1111" s="43"/>
      <c r="R1111" s="42"/>
      <c r="S1111" s="42"/>
      <c r="T1111" s="42"/>
      <c r="U1111" s="42"/>
      <c r="V1111" s="46"/>
      <c r="W1111" s="46"/>
      <c r="X1111" s="46"/>
      <c r="Y1111" s="48"/>
      <c r="Z1111" s="46"/>
      <c r="AA1111" s="46"/>
      <c r="AB1111" s="40"/>
    </row>
    <row r="1112" spans="1:28" ht="12.75" customHeight="1">
      <c r="A1112" s="41"/>
      <c r="B1112" s="42"/>
      <c r="C1112" s="42"/>
      <c r="D1112" s="8"/>
      <c r="E1112" s="42"/>
      <c r="F1112" s="42"/>
      <c r="G1112" s="42"/>
      <c r="H1112" s="42"/>
      <c r="I1112" s="8"/>
      <c r="J1112" s="42"/>
      <c r="K1112" s="42"/>
      <c r="L1112" s="42"/>
      <c r="M1112" s="42"/>
      <c r="N1112" s="42"/>
      <c r="O1112" s="42"/>
      <c r="P1112" s="42"/>
      <c r="Q1112" s="43"/>
      <c r="R1112" s="42"/>
      <c r="S1112" s="42"/>
      <c r="T1112" s="42"/>
      <c r="U1112" s="42"/>
      <c r="V1112" s="46"/>
      <c r="W1112" s="46"/>
      <c r="X1112" s="46"/>
      <c r="Y1112" s="48"/>
      <c r="Z1112" s="46"/>
      <c r="AA1112" s="46"/>
      <c r="AB1112" s="40"/>
    </row>
    <row r="1113" spans="1:28" ht="12.75" customHeight="1">
      <c r="A1113" s="41"/>
      <c r="B1113" s="42"/>
      <c r="C1113" s="42"/>
      <c r="D1113" s="8"/>
      <c r="E1113" s="42"/>
      <c r="F1113" s="42"/>
      <c r="G1113" s="42"/>
      <c r="H1113" s="42"/>
      <c r="I1113" s="8"/>
      <c r="J1113" s="42"/>
      <c r="K1113" s="42"/>
      <c r="L1113" s="42"/>
      <c r="M1113" s="42"/>
      <c r="N1113" s="42"/>
      <c r="O1113" s="42"/>
      <c r="P1113" s="42"/>
      <c r="Q1113" s="43"/>
      <c r="R1113" s="42"/>
      <c r="S1113" s="42"/>
      <c r="T1113" s="42"/>
      <c r="U1113" s="42"/>
      <c r="V1113" s="46"/>
      <c r="W1113" s="46"/>
      <c r="X1113" s="46"/>
      <c r="Y1113" s="48"/>
      <c r="Z1113" s="46"/>
      <c r="AA1113" s="46"/>
      <c r="AB1113" s="40"/>
    </row>
    <row r="1114" spans="1:28" ht="12.75" customHeight="1">
      <c r="A1114" s="41"/>
      <c r="B1114" s="42"/>
      <c r="C1114" s="42"/>
      <c r="D1114" s="8"/>
      <c r="E1114" s="42"/>
      <c r="F1114" s="42"/>
      <c r="G1114" s="42"/>
      <c r="H1114" s="42"/>
      <c r="I1114" s="8"/>
      <c r="J1114" s="42"/>
      <c r="K1114" s="42"/>
      <c r="L1114" s="42"/>
      <c r="M1114" s="42"/>
      <c r="N1114" s="42"/>
      <c r="O1114" s="42"/>
      <c r="P1114" s="42"/>
      <c r="Q1114" s="43"/>
      <c r="R1114" s="42"/>
      <c r="S1114" s="42"/>
      <c r="T1114" s="42"/>
      <c r="U1114" s="42"/>
      <c r="V1114" s="46"/>
      <c r="W1114" s="46"/>
      <c r="X1114" s="46"/>
      <c r="Y1114" s="48"/>
      <c r="Z1114" s="46"/>
      <c r="AA1114" s="46"/>
      <c r="AB1114" s="40"/>
    </row>
    <row r="1115" spans="1:28" ht="12.75" customHeight="1">
      <c r="A1115" s="41"/>
      <c r="B1115" s="42"/>
      <c r="C1115" s="42"/>
      <c r="D1115" s="8"/>
      <c r="E1115" s="42"/>
      <c r="F1115" s="42"/>
      <c r="G1115" s="42"/>
      <c r="H1115" s="42"/>
      <c r="I1115" s="8"/>
      <c r="J1115" s="42"/>
      <c r="K1115" s="42"/>
      <c r="L1115" s="42"/>
      <c r="M1115" s="42"/>
      <c r="N1115" s="42"/>
      <c r="O1115" s="42"/>
      <c r="P1115" s="42"/>
      <c r="Q1115" s="43"/>
      <c r="R1115" s="42"/>
      <c r="S1115" s="42"/>
      <c r="T1115" s="42"/>
      <c r="U1115" s="42"/>
      <c r="V1115" s="46"/>
      <c r="W1115" s="46"/>
      <c r="X1115" s="46"/>
      <c r="Y1115" s="48"/>
      <c r="Z1115" s="46"/>
      <c r="AA1115" s="46"/>
      <c r="AB1115" s="40"/>
    </row>
    <row r="1116" spans="1:28" ht="12.75" customHeight="1">
      <c r="A1116" s="41"/>
      <c r="B1116" s="42"/>
      <c r="C1116" s="42"/>
      <c r="D1116" s="8"/>
      <c r="E1116" s="42"/>
      <c r="F1116" s="42"/>
      <c r="G1116" s="42"/>
      <c r="H1116" s="42"/>
      <c r="I1116" s="8"/>
      <c r="J1116" s="42"/>
      <c r="K1116" s="42"/>
      <c r="L1116" s="42"/>
      <c r="M1116" s="42"/>
      <c r="N1116" s="42"/>
      <c r="O1116" s="42"/>
      <c r="P1116" s="42"/>
      <c r="Q1116" s="43"/>
      <c r="R1116" s="42"/>
      <c r="S1116" s="42"/>
      <c r="T1116" s="42"/>
      <c r="U1116" s="42"/>
      <c r="V1116" s="46"/>
      <c r="W1116" s="46"/>
      <c r="X1116" s="46"/>
      <c r="Y1116" s="48"/>
      <c r="Z1116" s="46"/>
      <c r="AA1116" s="46"/>
      <c r="AB1116" s="40"/>
    </row>
    <row r="1117" spans="1:28" ht="12.75" customHeight="1">
      <c r="A1117" s="41"/>
      <c r="B1117" s="42"/>
      <c r="C1117" s="42"/>
      <c r="D1117" s="8"/>
      <c r="E1117" s="42"/>
      <c r="F1117" s="42"/>
      <c r="G1117" s="42"/>
      <c r="H1117" s="42"/>
      <c r="I1117" s="8"/>
      <c r="J1117" s="42"/>
      <c r="K1117" s="42"/>
      <c r="L1117" s="42"/>
      <c r="M1117" s="42"/>
      <c r="N1117" s="42"/>
      <c r="O1117" s="42"/>
      <c r="P1117" s="42"/>
      <c r="Q1117" s="43"/>
      <c r="R1117" s="42"/>
      <c r="S1117" s="42"/>
      <c r="T1117" s="42"/>
      <c r="U1117" s="42"/>
      <c r="V1117" s="46"/>
      <c r="W1117" s="46"/>
      <c r="X1117" s="46"/>
      <c r="Y1117" s="48"/>
      <c r="Z1117" s="46"/>
      <c r="AA1117" s="46"/>
      <c r="AB1117" s="40"/>
    </row>
    <row r="1118" spans="1:28" ht="12.75" customHeight="1">
      <c r="A1118" s="41"/>
      <c r="B1118" s="42"/>
      <c r="C1118" s="42"/>
      <c r="D1118" s="8"/>
      <c r="E1118" s="42"/>
      <c r="F1118" s="42"/>
      <c r="G1118" s="42"/>
      <c r="H1118" s="42"/>
      <c r="I1118" s="8"/>
      <c r="J1118" s="42"/>
      <c r="K1118" s="42"/>
      <c r="L1118" s="42"/>
      <c r="M1118" s="42"/>
      <c r="N1118" s="42"/>
      <c r="O1118" s="42"/>
      <c r="P1118" s="42"/>
      <c r="Q1118" s="43"/>
      <c r="R1118" s="42"/>
      <c r="S1118" s="42"/>
      <c r="T1118" s="42"/>
      <c r="U1118" s="42"/>
      <c r="V1118" s="46"/>
      <c r="W1118" s="46"/>
      <c r="X1118" s="46"/>
      <c r="Y1118" s="48"/>
      <c r="Z1118" s="46"/>
      <c r="AA1118" s="46"/>
      <c r="AB1118" s="40"/>
    </row>
    <row r="1119" spans="1:28" ht="12.75" customHeight="1">
      <c r="A1119" s="41"/>
      <c r="B1119" s="42"/>
      <c r="C1119" s="42"/>
      <c r="D1119" s="8"/>
      <c r="E1119" s="42"/>
      <c r="F1119" s="42"/>
      <c r="G1119" s="42"/>
      <c r="H1119" s="42"/>
      <c r="I1119" s="8"/>
      <c r="J1119" s="42"/>
      <c r="K1119" s="42"/>
      <c r="L1119" s="42"/>
      <c r="M1119" s="42"/>
      <c r="N1119" s="42"/>
      <c r="O1119" s="42"/>
      <c r="P1119" s="42"/>
      <c r="Q1119" s="43"/>
      <c r="R1119" s="42"/>
      <c r="S1119" s="42"/>
      <c r="T1119" s="42"/>
      <c r="U1119" s="42"/>
      <c r="V1119" s="46"/>
      <c r="W1119" s="46"/>
      <c r="X1119" s="46"/>
      <c r="Y1119" s="48"/>
      <c r="Z1119" s="46"/>
      <c r="AA1119" s="46"/>
      <c r="AB1119" s="40"/>
    </row>
    <row r="1120" spans="1:28" ht="12.75" customHeight="1">
      <c r="A1120" s="41"/>
      <c r="B1120" s="42"/>
      <c r="C1120" s="42"/>
      <c r="D1120" s="8"/>
      <c r="E1120" s="42"/>
      <c r="F1120" s="42"/>
      <c r="G1120" s="42"/>
      <c r="H1120" s="42"/>
      <c r="I1120" s="8"/>
      <c r="J1120" s="42"/>
      <c r="K1120" s="42"/>
      <c r="L1120" s="42"/>
      <c r="M1120" s="42"/>
      <c r="N1120" s="42"/>
      <c r="O1120" s="42"/>
      <c r="P1120" s="42"/>
      <c r="Q1120" s="43"/>
      <c r="R1120" s="42"/>
      <c r="S1120" s="42"/>
      <c r="T1120" s="42"/>
      <c r="U1120" s="42"/>
      <c r="V1120" s="46"/>
      <c r="W1120" s="46"/>
      <c r="X1120" s="46"/>
      <c r="Y1120" s="48"/>
      <c r="Z1120" s="46"/>
      <c r="AA1120" s="46"/>
      <c r="AB1120" s="40"/>
    </row>
    <row r="1121" spans="1:28" ht="12.75" customHeight="1">
      <c r="A1121" s="41"/>
      <c r="B1121" s="42"/>
      <c r="C1121" s="42"/>
      <c r="D1121" s="8"/>
      <c r="E1121" s="42"/>
      <c r="F1121" s="42"/>
      <c r="G1121" s="42"/>
      <c r="H1121" s="42"/>
      <c r="I1121" s="8"/>
      <c r="J1121" s="42"/>
      <c r="K1121" s="42"/>
      <c r="L1121" s="42"/>
      <c r="M1121" s="42"/>
      <c r="N1121" s="42"/>
      <c r="O1121" s="42"/>
      <c r="P1121" s="42"/>
      <c r="Q1121" s="43"/>
      <c r="R1121" s="42"/>
      <c r="S1121" s="42"/>
      <c r="T1121" s="42"/>
      <c r="U1121" s="42"/>
      <c r="V1121" s="46"/>
      <c r="W1121" s="46"/>
      <c r="X1121" s="46"/>
      <c r="Y1121" s="48"/>
      <c r="Z1121" s="46"/>
      <c r="AA1121" s="46"/>
      <c r="AB1121" s="40"/>
    </row>
    <row r="1122" spans="1:28" ht="12.75" customHeight="1">
      <c r="A1122" s="41"/>
      <c r="B1122" s="42"/>
      <c r="C1122" s="42"/>
      <c r="D1122" s="8"/>
      <c r="E1122" s="42"/>
      <c r="F1122" s="42"/>
      <c r="G1122" s="42"/>
      <c r="H1122" s="42"/>
      <c r="I1122" s="8"/>
      <c r="J1122" s="42"/>
      <c r="K1122" s="42"/>
      <c r="L1122" s="42"/>
      <c r="M1122" s="42"/>
      <c r="N1122" s="42"/>
      <c r="O1122" s="42"/>
      <c r="P1122" s="42"/>
      <c r="Q1122" s="43"/>
      <c r="R1122" s="42"/>
      <c r="S1122" s="42"/>
      <c r="T1122" s="42"/>
      <c r="U1122" s="42"/>
      <c r="V1122" s="46"/>
      <c r="W1122" s="46"/>
      <c r="X1122" s="46"/>
      <c r="Y1122" s="48"/>
      <c r="Z1122" s="46"/>
      <c r="AA1122" s="46"/>
      <c r="AB1122" s="40"/>
    </row>
    <row r="1123" spans="1:28" ht="12.75" customHeight="1">
      <c r="A1123" s="41"/>
      <c r="B1123" s="42"/>
      <c r="C1123" s="42"/>
      <c r="D1123" s="8"/>
      <c r="E1123" s="42"/>
      <c r="F1123" s="42"/>
      <c r="G1123" s="42"/>
      <c r="H1123" s="42"/>
      <c r="I1123" s="8"/>
      <c r="J1123" s="42"/>
      <c r="K1123" s="42"/>
      <c r="L1123" s="42"/>
      <c r="M1123" s="42"/>
      <c r="N1123" s="42"/>
      <c r="O1123" s="42"/>
      <c r="P1123" s="42"/>
      <c r="Q1123" s="43"/>
      <c r="R1123" s="42"/>
      <c r="S1123" s="42"/>
      <c r="T1123" s="42"/>
      <c r="U1123" s="42"/>
      <c r="V1123" s="46"/>
      <c r="W1123" s="46"/>
      <c r="X1123" s="46"/>
      <c r="Y1123" s="48"/>
      <c r="Z1123" s="46"/>
      <c r="AA1123" s="46"/>
      <c r="AB1123" s="40"/>
    </row>
    <row r="1124" spans="1:28" ht="12.75" customHeight="1">
      <c r="A1124" s="41"/>
      <c r="B1124" s="42"/>
      <c r="C1124" s="42"/>
      <c r="D1124" s="8"/>
      <c r="E1124" s="42"/>
      <c r="F1124" s="42"/>
      <c r="G1124" s="42"/>
      <c r="H1124" s="42"/>
      <c r="I1124" s="8"/>
      <c r="J1124" s="42"/>
      <c r="K1124" s="42"/>
      <c r="L1124" s="42"/>
      <c r="M1124" s="42"/>
      <c r="N1124" s="42"/>
      <c r="O1124" s="42"/>
      <c r="P1124" s="42"/>
      <c r="Q1124" s="43"/>
      <c r="R1124" s="42"/>
      <c r="S1124" s="42"/>
      <c r="T1124" s="42"/>
      <c r="U1124" s="42"/>
      <c r="V1124" s="46"/>
      <c r="W1124" s="46"/>
      <c r="X1124" s="46"/>
      <c r="Y1124" s="48"/>
      <c r="Z1124" s="46"/>
      <c r="AA1124" s="46"/>
      <c r="AB1124" s="40"/>
    </row>
    <row r="1125" spans="1:28" ht="12.75" customHeight="1">
      <c r="A1125" s="41"/>
      <c r="B1125" s="42"/>
      <c r="C1125" s="42"/>
      <c r="D1125" s="42"/>
      <c r="E1125" s="42"/>
      <c r="F1125" s="42"/>
      <c r="G1125" s="42"/>
      <c r="H1125" s="42"/>
      <c r="I1125" s="42"/>
      <c r="J1125" s="42"/>
      <c r="K1125" s="42"/>
      <c r="L1125" s="42"/>
      <c r="M1125" s="42"/>
      <c r="N1125" s="42"/>
      <c r="O1125" s="42"/>
      <c r="P1125" s="42"/>
      <c r="Q1125" s="43"/>
      <c r="R1125" s="42"/>
      <c r="S1125" s="42"/>
      <c r="T1125" s="42"/>
      <c r="U1125" s="42"/>
      <c r="V1125" s="46"/>
      <c r="W1125" s="46"/>
      <c r="X1125" s="46"/>
      <c r="Y1125" s="48"/>
      <c r="Z1125" s="46"/>
      <c r="AA1125" s="46"/>
      <c r="AB1125" s="40"/>
    </row>
    <row r="1126" spans="1:28" ht="12.75" customHeight="1">
      <c r="A1126" s="41"/>
      <c r="B1126" s="42"/>
      <c r="C1126" s="42"/>
      <c r="D1126" s="8"/>
      <c r="E1126" s="42"/>
      <c r="F1126" s="42"/>
      <c r="G1126" s="42"/>
      <c r="H1126" s="42"/>
      <c r="I1126" s="8"/>
      <c r="J1126" s="42"/>
      <c r="K1126" s="42"/>
      <c r="L1126" s="42"/>
      <c r="M1126" s="42"/>
      <c r="N1126" s="42"/>
      <c r="O1126" s="42"/>
      <c r="P1126" s="42"/>
      <c r="Q1126" s="43"/>
      <c r="R1126" s="42"/>
      <c r="S1126" s="42"/>
      <c r="T1126" s="42"/>
      <c r="U1126" s="42"/>
      <c r="V1126" s="46"/>
      <c r="W1126" s="46"/>
      <c r="X1126" s="46"/>
      <c r="Y1126" s="48"/>
      <c r="Z1126" s="46"/>
      <c r="AA1126" s="46"/>
      <c r="AB1126" s="40"/>
    </row>
    <row r="1127" spans="1:28" ht="12.75" customHeight="1">
      <c r="A1127" s="41"/>
      <c r="B1127" s="42"/>
      <c r="C1127" s="42"/>
      <c r="D1127" s="42"/>
      <c r="E1127" s="42"/>
      <c r="F1127" s="42"/>
      <c r="G1127" s="42"/>
      <c r="H1127" s="42"/>
      <c r="I1127" s="42"/>
      <c r="J1127" s="42"/>
      <c r="K1127" s="42"/>
      <c r="L1127" s="42"/>
      <c r="M1127" s="42"/>
      <c r="N1127" s="42"/>
      <c r="O1127" s="42"/>
      <c r="P1127" s="42"/>
      <c r="Q1127" s="43"/>
      <c r="R1127" s="42"/>
      <c r="S1127" s="42"/>
      <c r="T1127" s="42"/>
      <c r="U1127" s="42"/>
      <c r="V1127" s="46"/>
      <c r="W1127" s="46"/>
      <c r="X1127" s="46"/>
      <c r="Y1127" s="48"/>
      <c r="Z1127" s="46"/>
      <c r="AA1127" s="46"/>
      <c r="AB1127" s="40"/>
    </row>
    <row r="1128" spans="1:28" ht="12.75" customHeight="1">
      <c r="A1128" s="41"/>
      <c r="B1128" s="42"/>
      <c r="C1128" s="42"/>
      <c r="D1128" s="8"/>
      <c r="E1128" s="42"/>
      <c r="F1128" s="42"/>
      <c r="G1128" s="42"/>
      <c r="H1128" s="42"/>
      <c r="I1128" s="8"/>
      <c r="J1128" s="42"/>
      <c r="K1128" s="42"/>
      <c r="L1128" s="42"/>
      <c r="M1128" s="42"/>
      <c r="N1128" s="42"/>
      <c r="O1128" s="42"/>
      <c r="P1128" s="42"/>
      <c r="Q1128" s="43"/>
      <c r="R1128" s="42"/>
      <c r="S1128" s="42"/>
      <c r="T1128" s="42"/>
      <c r="U1128" s="42"/>
      <c r="V1128" s="46" t="str">
        <f t="shared" ref="V1128:V1142" si="140">RIGHT(LEFT(R1128,2),2)</f>
        <v/>
      </c>
      <c r="W1128" s="46" t="str">
        <f t="shared" ref="W1128:W1145" si="141">RIGHT(LEFT(R1128,5),1)</f>
        <v/>
      </c>
      <c r="X1128" s="46" t="str">
        <f t="shared" ref="X1128:X1145" si="142">O1128&amp;V1128&amp;W1128</f>
        <v/>
      </c>
      <c r="Y1128" s="48">
        <f t="shared" ref="Y1128:Y1140" si="143">Q1128</f>
        <v>0</v>
      </c>
      <c r="Z1128" s="46">
        <f t="shared" ref="Z1128:Z1146" si="144">N1128</f>
        <v>0</v>
      </c>
      <c r="AA1128" s="46"/>
      <c r="AB1128" s="40"/>
    </row>
    <row r="1129" spans="1:28" ht="12.75" customHeight="1">
      <c r="A1129" s="41"/>
      <c r="B1129" s="42"/>
      <c r="C1129" s="42"/>
      <c r="D1129" s="8"/>
      <c r="E1129" s="42"/>
      <c r="F1129" s="42"/>
      <c r="G1129" s="42"/>
      <c r="H1129" s="42"/>
      <c r="I1129" s="8"/>
      <c r="J1129" s="42"/>
      <c r="K1129" s="42"/>
      <c r="L1129" s="42"/>
      <c r="M1129" s="42"/>
      <c r="N1129" s="42"/>
      <c r="O1129" s="42"/>
      <c r="P1129" s="42"/>
      <c r="Q1129" s="43"/>
      <c r="R1129" s="42"/>
      <c r="S1129" s="42"/>
      <c r="T1129" s="42"/>
      <c r="U1129" s="42"/>
      <c r="V1129" s="46" t="str">
        <f t="shared" si="140"/>
        <v/>
      </c>
      <c r="W1129" s="46" t="str">
        <f t="shared" si="141"/>
        <v/>
      </c>
      <c r="X1129" s="46" t="str">
        <f t="shared" si="142"/>
        <v/>
      </c>
      <c r="Y1129" s="48">
        <f t="shared" si="143"/>
        <v>0</v>
      </c>
      <c r="Z1129" s="46">
        <f t="shared" si="144"/>
        <v>0</v>
      </c>
      <c r="AA1129" s="46"/>
      <c r="AB1129" s="40"/>
    </row>
    <row r="1130" spans="1:28" ht="12.75" customHeight="1">
      <c r="A1130" s="41"/>
      <c r="B1130" s="42"/>
      <c r="C1130" s="42"/>
      <c r="D1130" s="8"/>
      <c r="E1130" s="42"/>
      <c r="F1130" s="42"/>
      <c r="G1130" s="42"/>
      <c r="H1130" s="42"/>
      <c r="I1130" s="8"/>
      <c r="J1130" s="42"/>
      <c r="K1130" s="42"/>
      <c r="L1130" s="42"/>
      <c r="M1130" s="42"/>
      <c r="N1130" s="42"/>
      <c r="O1130" s="42"/>
      <c r="P1130" s="42"/>
      <c r="Q1130" s="43"/>
      <c r="R1130" s="42"/>
      <c r="S1130" s="42"/>
      <c r="T1130" s="42"/>
      <c r="U1130" s="42"/>
      <c r="V1130" s="46" t="str">
        <f t="shared" si="140"/>
        <v/>
      </c>
      <c r="W1130" s="46" t="str">
        <f t="shared" si="141"/>
        <v/>
      </c>
      <c r="X1130" s="46" t="str">
        <f t="shared" si="142"/>
        <v/>
      </c>
      <c r="Y1130" s="48">
        <f t="shared" si="143"/>
        <v>0</v>
      </c>
      <c r="Z1130" s="46">
        <f t="shared" si="144"/>
        <v>0</v>
      </c>
      <c r="AA1130" s="46"/>
      <c r="AB1130" s="40"/>
    </row>
    <row r="1131" spans="1:28" ht="12.75" customHeight="1">
      <c r="A1131" s="41"/>
      <c r="B1131" s="42"/>
      <c r="C1131" s="42"/>
      <c r="D1131" s="8"/>
      <c r="E1131" s="42"/>
      <c r="F1131" s="42"/>
      <c r="G1131" s="42"/>
      <c r="H1131" s="42"/>
      <c r="I1131" s="8"/>
      <c r="J1131" s="42"/>
      <c r="K1131" s="42"/>
      <c r="L1131" s="42"/>
      <c r="M1131" s="42"/>
      <c r="N1131" s="42"/>
      <c r="O1131" s="42"/>
      <c r="P1131" s="42"/>
      <c r="Q1131" s="43"/>
      <c r="R1131" s="42"/>
      <c r="S1131" s="42"/>
      <c r="T1131" s="42"/>
      <c r="U1131" s="42"/>
      <c r="V1131" s="46" t="str">
        <f t="shared" si="140"/>
        <v/>
      </c>
      <c r="W1131" s="46" t="str">
        <f t="shared" si="141"/>
        <v/>
      </c>
      <c r="X1131" s="46" t="str">
        <f t="shared" si="142"/>
        <v/>
      </c>
      <c r="Y1131" s="48">
        <f t="shared" si="143"/>
        <v>0</v>
      </c>
      <c r="Z1131" s="46">
        <f t="shared" si="144"/>
        <v>0</v>
      </c>
      <c r="AA1131" s="46"/>
      <c r="AB1131" s="40"/>
    </row>
    <row r="1132" spans="1:28" ht="12.75" customHeight="1">
      <c r="A1132" s="41"/>
      <c r="B1132" s="42"/>
      <c r="C1132" s="42"/>
      <c r="D1132" s="8"/>
      <c r="E1132" s="42"/>
      <c r="F1132" s="42"/>
      <c r="G1132" s="42"/>
      <c r="H1132" s="42"/>
      <c r="I1132" s="8"/>
      <c r="J1132" s="42"/>
      <c r="K1132" s="42"/>
      <c r="L1132" s="42"/>
      <c r="M1132" s="42"/>
      <c r="N1132" s="42"/>
      <c r="O1132" s="42"/>
      <c r="P1132" s="42"/>
      <c r="Q1132" s="43"/>
      <c r="R1132" s="42"/>
      <c r="S1132" s="42"/>
      <c r="T1132" s="42"/>
      <c r="U1132" s="42"/>
      <c r="V1132" s="46" t="str">
        <f t="shared" si="140"/>
        <v/>
      </c>
      <c r="W1132" s="46" t="str">
        <f t="shared" si="141"/>
        <v/>
      </c>
      <c r="X1132" s="46" t="str">
        <f t="shared" si="142"/>
        <v/>
      </c>
      <c r="Y1132" s="48">
        <f t="shared" si="143"/>
        <v>0</v>
      </c>
      <c r="Z1132" s="46">
        <f t="shared" si="144"/>
        <v>0</v>
      </c>
      <c r="AA1132" s="46"/>
      <c r="AB1132" s="40"/>
    </row>
    <row r="1133" spans="1:28" ht="12.75" customHeight="1">
      <c r="A1133" s="41"/>
      <c r="B1133" s="42"/>
      <c r="C1133" s="42"/>
      <c r="D1133" s="8"/>
      <c r="E1133" s="42"/>
      <c r="F1133" s="42"/>
      <c r="G1133" s="42"/>
      <c r="H1133" s="42"/>
      <c r="I1133" s="8"/>
      <c r="J1133" s="42"/>
      <c r="K1133" s="42"/>
      <c r="L1133" s="42"/>
      <c r="M1133" s="42"/>
      <c r="N1133" s="42"/>
      <c r="O1133" s="42"/>
      <c r="P1133" s="42"/>
      <c r="Q1133" s="43"/>
      <c r="R1133" s="42"/>
      <c r="S1133" s="42"/>
      <c r="T1133" s="42"/>
      <c r="U1133" s="42"/>
      <c r="V1133" s="46" t="str">
        <f t="shared" si="140"/>
        <v/>
      </c>
      <c r="W1133" s="46" t="str">
        <f t="shared" si="141"/>
        <v/>
      </c>
      <c r="X1133" s="46" t="str">
        <f t="shared" si="142"/>
        <v/>
      </c>
      <c r="Y1133" s="48">
        <f t="shared" si="143"/>
        <v>0</v>
      </c>
      <c r="Z1133" s="46">
        <f t="shared" si="144"/>
        <v>0</v>
      </c>
      <c r="AA1133" s="46"/>
      <c r="AB1133" s="40"/>
    </row>
    <row r="1134" spans="1:28" ht="12.75" customHeight="1">
      <c r="A1134" s="41"/>
      <c r="B1134" s="42"/>
      <c r="C1134" s="42"/>
      <c r="D1134" s="8"/>
      <c r="E1134" s="42"/>
      <c r="F1134" s="42"/>
      <c r="G1134" s="42"/>
      <c r="H1134" s="42"/>
      <c r="I1134" s="8"/>
      <c r="J1134" s="42"/>
      <c r="K1134" s="42"/>
      <c r="L1134" s="42"/>
      <c r="M1134" s="42"/>
      <c r="N1134" s="42"/>
      <c r="O1134" s="42"/>
      <c r="P1134" s="42"/>
      <c r="Q1134" s="43"/>
      <c r="R1134" s="42"/>
      <c r="S1134" s="42"/>
      <c r="T1134" s="42"/>
      <c r="U1134" s="42"/>
      <c r="V1134" s="46" t="str">
        <f t="shared" si="140"/>
        <v/>
      </c>
      <c r="W1134" s="46" t="str">
        <f t="shared" si="141"/>
        <v/>
      </c>
      <c r="X1134" s="46" t="str">
        <f t="shared" si="142"/>
        <v/>
      </c>
      <c r="Y1134" s="48">
        <f t="shared" si="143"/>
        <v>0</v>
      </c>
      <c r="Z1134" s="46">
        <f t="shared" si="144"/>
        <v>0</v>
      </c>
      <c r="AA1134" s="46"/>
      <c r="AB1134" s="40"/>
    </row>
    <row r="1135" spans="1:28" ht="12.75" customHeight="1">
      <c r="A1135" s="41"/>
      <c r="B1135" s="42"/>
      <c r="C1135" s="42"/>
      <c r="D1135" s="8"/>
      <c r="E1135" s="42"/>
      <c r="F1135" s="42"/>
      <c r="G1135" s="42"/>
      <c r="H1135" s="42"/>
      <c r="I1135" s="8"/>
      <c r="J1135" s="42"/>
      <c r="K1135" s="42"/>
      <c r="L1135" s="42"/>
      <c r="M1135" s="42"/>
      <c r="N1135" s="42"/>
      <c r="O1135" s="42"/>
      <c r="P1135" s="42"/>
      <c r="Q1135" s="43"/>
      <c r="R1135" s="42"/>
      <c r="S1135" s="42"/>
      <c r="T1135" s="42"/>
      <c r="U1135" s="42"/>
      <c r="V1135" s="46" t="str">
        <f t="shared" si="140"/>
        <v/>
      </c>
      <c r="W1135" s="46" t="str">
        <f t="shared" si="141"/>
        <v/>
      </c>
      <c r="X1135" s="46" t="str">
        <f t="shared" si="142"/>
        <v/>
      </c>
      <c r="Y1135" s="48">
        <f t="shared" si="143"/>
        <v>0</v>
      </c>
      <c r="Z1135" s="46">
        <f t="shared" si="144"/>
        <v>0</v>
      </c>
      <c r="AA1135" s="46"/>
      <c r="AB1135" s="40"/>
    </row>
    <row r="1136" spans="1:28" ht="12.75" customHeight="1">
      <c r="A1136" s="41"/>
      <c r="B1136" s="42"/>
      <c r="C1136" s="42"/>
      <c r="D1136" s="8"/>
      <c r="E1136" s="42"/>
      <c r="F1136" s="42"/>
      <c r="G1136" s="42"/>
      <c r="H1136" s="42"/>
      <c r="I1136" s="8"/>
      <c r="J1136" s="42"/>
      <c r="K1136" s="42"/>
      <c r="L1136" s="42"/>
      <c r="M1136" s="42"/>
      <c r="N1136" s="42"/>
      <c r="O1136" s="42"/>
      <c r="P1136" s="42"/>
      <c r="Q1136" s="43"/>
      <c r="R1136" s="42"/>
      <c r="S1136" s="42"/>
      <c r="T1136" s="42"/>
      <c r="U1136" s="42"/>
      <c r="V1136" s="46" t="str">
        <f t="shared" si="140"/>
        <v/>
      </c>
      <c r="W1136" s="46" t="str">
        <f t="shared" si="141"/>
        <v/>
      </c>
      <c r="X1136" s="46" t="str">
        <f t="shared" si="142"/>
        <v/>
      </c>
      <c r="Y1136" s="48">
        <f t="shared" si="143"/>
        <v>0</v>
      </c>
      <c r="Z1136" s="46">
        <f t="shared" si="144"/>
        <v>0</v>
      </c>
      <c r="AA1136" s="46"/>
      <c r="AB1136" s="40"/>
    </row>
    <row r="1137" spans="1:28" ht="12.75" customHeight="1">
      <c r="A1137" s="41"/>
      <c r="B1137" s="42"/>
      <c r="C1137" s="42"/>
      <c r="D1137" s="8"/>
      <c r="E1137" s="42"/>
      <c r="F1137" s="42"/>
      <c r="G1137" s="42"/>
      <c r="H1137" s="42"/>
      <c r="I1137" s="8"/>
      <c r="J1137" s="42"/>
      <c r="K1137" s="42"/>
      <c r="L1137" s="42"/>
      <c r="M1137" s="42"/>
      <c r="N1137" s="42"/>
      <c r="O1137" s="42"/>
      <c r="P1137" s="42"/>
      <c r="Q1137" s="43"/>
      <c r="R1137" s="42"/>
      <c r="S1137" s="42"/>
      <c r="T1137" s="42"/>
      <c r="U1137" s="42"/>
      <c r="V1137" s="46" t="str">
        <f t="shared" si="140"/>
        <v/>
      </c>
      <c r="W1137" s="46" t="str">
        <f t="shared" si="141"/>
        <v/>
      </c>
      <c r="X1137" s="46" t="str">
        <f t="shared" si="142"/>
        <v/>
      </c>
      <c r="Y1137" s="48">
        <f t="shared" si="143"/>
        <v>0</v>
      </c>
      <c r="Z1137" s="46">
        <f t="shared" si="144"/>
        <v>0</v>
      </c>
      <c r="AA1137" s="46"/>
      <c r="AB1137" s="40"/>
    </row>
    <row r="1138" spans="1:28" ht="12.75" customHeight="1">
      <c r="A1138" s="41"/>
      <c r="B1138" s="42"/>
      <c r="C1138" s="42"/>
      <c r="D1138" s="8"/>
      <c r="E1138" s="42"/>
      <c r="F1138" s="42"/>
      <c r="G1138" s="42"/>
      <c r="H1138" s="42"/>
      <c r="I1138" s="8"/>
      <c r="J1138" s="42"/>
      <c r="K1138" s="42"/>
      <c r="L1138" s="42"/>
      <c r="M1138" s="42"/>
      <c r="N1138" s="42"/>
      <c r="O1138" s="42"/>
      <c r="P1138" s="42"/>
      <c r="Q1138" s="43"/>
      <c r="R1138" s="42"/>
      <c r="S1138" s="42"/>
      <c r="T1138" s="42"/>
      <c r="U1138" s="42"/>
      <c r="V1138" s="46" t="str">
        <f t="shared" si="140"/>
        <v/>
      </c>
      <c r="W1138" s="46" t="str">
        <f t="shared" si="141"/>
        <v/>
      </c>
      <c r="X1138" s="46" t="str">
        <f t="shared" si="142"/>
        <v/>
      </c>
      <c r="Y1138" s="48">
        <f t="shared" si="143"/>
        <v>0</v>
      </c>
      <c r="Z1138" s="46">
        <f t="shared" si="144"/>
        <v>0</v>
      </c>
      <c r="AA1138" s="46"/>
      <c r="AB1138" s="40"/>
    </row>
    <row r="1139" spans="1:28" ht="12.75" customHeight="1">
      <c r="A1139" s="41"/>
      <c r="B1139" s="42"/>
      <c r="C1139" s="42"/>
      <c r="D1139" s="8"/>
      <c r="E1139" s="42"/>
      <c r="F1139" s="42"/>
      <c r="G1139" s="42"/>
      <c r="H1139" s="42"/>
      <c r="I1139" s="8"/>
      <c r="J1139" s="42"/>
      <c r="K1139" s="42"/>
      <c r="L1139" s="42"/>
      <c r="M1139" s="42"/>
      <c r="N1139" s="42"/>
      <c r="O1139" s="42"/>
      <c r="P1139" s="42"/>
      <c r="Q1139" s="43"/>
      <c r="R1139" s="42"/>
      <c r="S1139" s="42"/>
      <c r="T1139" s="42"/>
      <c r="U1139" s="42"/>
      <c r="V1139" s="46" t="str">
        <f t="shared" si="140"/>
        <v/>
      </c>
      <c r="W1139" s="46" t="str">
        <f t="shared" si="141"/>
        <v/>
      </c>
      <c r="X1139" s="46" t="str">
        <f t="shared" si="142"/>
        <v/>
      </c>
      <c r="Y1139" s="48">
        <f t="shared" si="143"/>
        <v>0</v>
      </c>
      <c r="Z1139" s="46">
        <f t="shared" si="144"/>
        <v>0</v>
      </c>
      <c r="AA1139" s="46"/>
      <c r="AB1139" s="40"/>
    </row>
    <row r="1140" spans="1:28" ht="12.75" customHeight="1">
      <c r="A1140" s="41"/>
      <c r="B1140" s="42"/>
      <c r="C1140" s="42"/>
      <c r="D1140" s="8"/>
      <c r="E1140" s="42"/>
      <c r="F1140" s="42"/>
      <c r="G1140" s="42"/>
      <c r="H1140" s="42"/>
      <c r="I1140" s="8"/>
      <c r="J1140" s="42"/>
      <c r="K1140" s="42"/>
      <c r="L1140" s="42"/>
      <c r="M1140" s="42"/>
      <c r="N1140" s="42"/>
      <c r="O1140" s="42"/>
      <c r="P1140" s="42"/>
      <c r="Q1140" s="43"/>
      <c r="R1140" s="42"/>
      <c r="S1140" s="42"/>
      <c r="T1140" s="42"/>
      <c r="U1140" s="42"/>
      <c r="V1140" s="46" t="str">
        <f t="shared" si="140"/>
        <v/>
      </c>
      <c r="W1140" s="46" t="str">
        <f t="shared" si="141"/>
        <v/>
      </c>
      <c r="X1140" s="46" t="str">
        <f t="shared" si="142"/>
        <v/>
      </c>
      <c r="Y1140" s="48">
        <f t="shared" si="143"/>
        <v>0</v>
      </c>
      <c r="Z1140" s="46">
        <f t="shared" si="144"/>
        <v>0</v>
      </c>
      <c r="AA1140" s="46"/>
      <c r="AB1140" s="40"/>
    </row>
    <row r="1141" spans="1:28" ht="12.75" customHeight="1">
      <c r="A1141" s="41"/>
      <c r="B1141" s="42"/>
      <c r="C1141" s="42"/>
      <c r="D1141" s="8"/>
      <c r="E1141" s="42"/>
      <c r="F1141" s="42"/>
      <c r="G1141" s="42"/>
      <c r="H1141" s="42"/>
      <c r="I1141" s="8"/>
      <c r="J1141" s="42"/>
      <c r="K1141" s="42"/>
      <c r="L1141" s="42"/>
      <c r="M1141" s="42"/>
      <c r="N1141" s="42"/>
      <c r="O1141" s="42"/>
      <c r="P1141" s="42"/>
      <c r="Q1141" s="43"/>
      <c r="R1141" s="42"/>
      <c r="S1141" s="42"/>
      <c r="T1141" s="42"/>
      <c r="U1141" s="42"/>
      <c r="V1141" s="46" t="str">
        <f t="shared" si="140"/>
        <v/>
      </c>
      <c r="W1141" s="46" t="str">
        <f t="shared" si="141"/>
        <v/>
      </c>
      <c r="X1141" s="46" t="str">
        <f t="shared" si="142"/>
        <v/>
      </c>
      <c r="Y1141" s="48"/>
      <c r="Z1141" s="46">
        <f t="shared" si="144"/>
        <v>0</v>
      </c>
      <c r="AA1141" s="46"/>
      <c r="AB1141" s="40"/>
    </row>
    <row r="1142" spans="1:28" ht="12.75" customHeight="1">
      <c r="A1142" s="41"/>
      <c r="B1142" s="42"/>
      <c r="C1142" s="42"/>
      <c r="D1142" s="8"/>
      <c r="E1142" s="42"/>
      <c r="F1142" s="42"/>
      <c r="G1142" s="42"/>
      <c r="H1142" s="42"/>
      <c r="I1142" s="8"/>
      <c r="J1142" s="42"/>
      <c r="K1142" s="42"/>
      <c r="L1142" s="42"/>
      <c r="M1142" s="42"/>
      <c r="N1142" s="42"/>
      <c r="O1142" s="42"/>
      <c r="P1142" s="42"/>
      <c r="Q1142" s="43"/>
      <c r="R1142" s="42"/>
      <c r="S1142" s="42"/>
      <c r="T1142" s="42"/>
      <c r="U1142" s="42"/>
      <c r="V1142" s="46" t="str">
        <f t="shared" si="140"/>
        <v/>
      </c>
      <c r="W1142" s="46" t="str">
        <f t="shared" si="141"/>
        <v/>
      </c>
      <c r="X1142" s="46" t="str">
        <f t="shared" si="142"/>
        <v/>
      </c>
      <c r="Y1142" s="48"/>
      <c r="Z1142" s="46">
        <f t="shared" si="144"/>
        <v>0</v>
      </c>
      <c r="AA1142" s="46"/>
      <c r="AB1142" s="40"/>
    </row>
    <row r="1143" spans="1:28" ht="12.75" customHeight="1">
      <c r="A1143" s="41"/>
      <c r="B1143" s="42"/>
      <c r="C1143" s="42"/>
      <c r="D1143" s="8"/>
      <c r="E1143" s="42"/>
      <c r="F1143" s="42"/>
      <c r="G1143" s="42"/>
      <c r="H1143" s="42"/>
      <c r="I1143" s="8"/>
      <c r="J1143" s="42"/>
      <c r="K1143" s="42"/>
      <c r="L1143" s="42"/>
      <c r="M1143" s="42"/>
      <c r="N1143" s="42"/>
      <c r="O1143" s="42"/>
      <c r="P1143" s="42"/>
      <c r="Q1143" s="43"/>
      <c r="R1143" s="42"/>
      <c r="S1143" s="42"/>
      <c r="T1143" s="42"/>
      <c r="U1143" s="42"/>
      <c r="V1143" s="46"/>
      <c r="W1143" s="46" t="str">
        <f t="shared" si="141"/>
        <v/>
      </c>
      <c r="X1143" s="46" t="str">
        <f t="shared" si="142"/>
        <v/>
      </c>
      <c r="Y1143" s="48"/>
      <c r="Z1143" s="46">
        <f t="shared" si="144"/>
        <v>0</v>
      </c>
      <c r="AA1143" s="46"/>
      <c r="AB1143" s="40"/>
    </row>
    <row r="1144" spans="1:28" ht="12.75" customHeight="1">
      <c r="A1144" s="41"/>
      <c r="B1144" s="42"/>
      <c r="C1144" s="42"/>
      <c r="D1144" s="8"/>
      <c r="E1144" s="42"/>
      <c r="F1144" s="42"/>
      <c r="G1144" s="42"/>
      <c r="H1144" s="42"/>
      <c r="I1144" s="8"/>
      <c r="J1144" s="42"/>
      <c r="K1144" s="42"/>
      <c r="L1144" s="42"/>
      <c r="M1144" s="42"/>
      <c r="N1144" s="42"/>
      <c r="O1144" s="42"/>
      <c r="P1144" s="42"/>
      <c r="Q1144" s="43"/>
      <c r="R1144" s="42"/>
      <c r="S1144" s="42"/>
      <c r="T1144" s="42"/>
      <c r="U1144" s="42"/>
      <c r="V1144" s="46"/>
      <c r="W1144" s="46" t="str">
        <f t="shared" si="141"/>
        <v/>
      </c>
      <c r="X1144" s="46" t="str">
        <f t="shared" si="142"/>
        <v/>
      </c>
      <c r="Y1144" s="48"/>
      <c r="Z1144" s="46">
        <f t="shared" si="144"/>
        <v>0</v>
      </c>
      <c r="AA1144" s="46"/>
      <c r="AB1144" s="40"/>
    </row>
    <row r="1145" spans="1:28" ht="12.75" customHeight="1">
      <c r="A1145" s="41"/>
      <c r="B1145" s="42"/>
      <c r="C1145" s="42"/>
      <c r="D1145" s="8"/>
      <c r="E1145" s="42"/>
      <c r="F1145" s="42"/>
      <c r="G1145" s="42"/>
      <c r="H1145" s="42"/>
      <c r="I1145" s="8"/>
      <c r="J1145" s="42"/>
      <c r="K1145" s="42"/>
      <c r="L1145" s="42"/>
      <c r="M1145" s="42"/>
      <c r="N1145" s="42"/>
      <c r="O1145" s="42"/>
      <c r="P1145" s="42"/>
      <c r="Q1145" s="43"/>
      <c r="R1145" s="42"/>
      <c r="S1145" s="42"/>
      <c r="T1145" s="42"/>
      <c r="U1145" s="42"/>
      <c r="V1145" s="46"/>
      <c r="W1145" s="46" t="str">
        <f t="shared" si="141"/>
        <v/>
      </c>
      <c r="X1145" s="46" t="str">
        <f t="shared" si="142"/>
        <v/>
      </c>
      <c r="Y1145" s="48"/>
      <c r="Z1145" s="46">
        <f t="shared" si="144"/>
        <v>0</v>
      </c>
      <c r="AA1145" s="46"/>
      <c r="AB1145" s="40"/>
    </row>
    <row r="1146" spans="1:28" ht="12.75" customHeight="1">
      <c r="A1146" s="41"/>
      <c r="B1146" s="42"/>
      <c r="C1146" s="42"/>
      <c r="D1146" s="8"/>
      <c r="E1146" s="42"/>
      <c r="F1146" s="42"/>
      <c r="G1146" s="42"/>
      <c r="H1146" s="42"/>
      <c r="I1146" s="8"/>
      <c r="J1146" s="42"/>
      <c r="K1146" s="42"/>
      <c r="L1146" s="42"/>
      <c r="M1146" s="42"/>
      <c r="N1146" s="42"/>
      <c r="O1146" s="42"/>
      <c r="P1146" s="42"/>
      <c r="Q1146" s="43"/>
      <c r="R1146" s="42"/>
      <c r="S1146" s="42"/>
      <c r="T1146" s="42"/>
      <c r="U1146" s="42"/>
      <c r="V1146" s="46"/>
      <c r="W1146" s="46"/>
      <c r="X1146" s="46"/>
      <c r="Y1146" s="48"/>
      <c r="Z1146" s="46">
        <f t="shared" si="144"/>
        <v>0</v>
      </c>
      <c r="AA1146" s="46"/>
      <c r="AB1146" s="40"/>
    </row>
    <row r="1147" spans="1:28" ht="12.75" customHeight="1">
      <c r="A1147" s="41"/>
      <c r="B1147" s="42"/>
      <c r="C1147" s="42"/>
      <c r="D1147" s="8"/>
      <c r="E1147" s="42"/>
      <c r="F1147" s="42"/>
      <c r="G1147" s="42"/>
      <c r="H1147" s="42"/>
      <c r="I1147" s="8"/>
      <c r="J1147" s="42"/>
      <c r="K1147" s="42"/>
      <c r="L1147" s="42"/>
      <c r="M1147" s="42"/>
      <c r="N1147" s="42"/>
      <c r="O1147" s="42"/>
      <c r="P1147" s="42"/>
      <c r="Q1147" s="43"/>
      <c r="R1147" s="42"/>
      <c r="S1147" s="42"/>
      <c r="T1147" s="42"/>
      <c r="U1147" s="42"/>
      <c r="V1147" s="46"/>
      <c r="W1147" s="46"/>
      <c r="X1147" s="46"/>
      <c r="Y1147" s="48"/>
      <c r="Z1147" s="46"/>
      <c r="AA1147" s="46"/>
      <c r="AB1147" s="40"/>
    </row>
    <row r="1148" spans="1:28" ht="12.75" customHeight="1">
      <c r="A1148" s="41"/>
      <c r="B1148" s="42"/>
      <c r="C1148" s="42"/>
      <c r="D1148" s="8"/>
      <c r="E1148" s="42"/>
      <c r="F1148" s="42"/>
      <c r="G1148" s="42"/>
      <c r="H1148" s="42"/>
      <c r="I1148" s="8"/>
      <c r="J1148" s="42"/>
      <c r="K1148" s="42"/>
      <c r="L1148" s="42"/>
      <c r="M1148" s="42"/>
      <c r="N1148" s="42"/>
      <c r="O1148" s="42"/>
      <c r="P1148" s="42"/>
      <c r="Q1148" s="43"/>
      <c r="R1148" s="42"/>
      <c r="S1148" s="42"/>
      <c r="T1148" s="42"/>
      <c r="U1148" s="42"/>
      <c r="V1148" s="46"/>
      <c r="W1148" s="46"/>
      <c r="X1148" s="46"/>
      <c r="Y1148" s="48"/>
      <c r="Z1148" s="46"/>
      <c r="AA1148" s="46"/>
      <c r="AB1148" s="40"/>
    </row>
    <row r="1149" spans="1:28" ht="12.75" customHeight="1">
      <c r="A1149" s="41"/>
      <c r="B1149" s="42"/>
      <c r="C1149" s="42"/>
      <c r="D1149" s="8"/>
      <c r="E1149" s="42"/>
      <c r="F1149" s="42"/>
      <c r="G1149" s="42"/>
      <c r="H1149" s="42"/>
      <c r="I1149" s="8"/>
      <c r="J1149" s="42"/>
      <c r="K1149" s="42"/>
      <c r="L1149" s="42"/>
      <c r="M1149" s="42"/>
      <c r="N1149" s="42"/>
      <c r="O1149" s="42"/>
      <c r="P1149" s="42"/>
      <c r="Q1149" s="43"/>
      <c r="R1149" s="42"/>
      <c r="S1149" s="42"/>
      <c r="T1149" s="42"/>
      <c r="U1149" s="42"/>
      <c r="V1149" s="46"/>
      <c r="W1149" s="46"/>
      <c r="X1149" s="46"/>
      <c r="Y1149" s="48"/>
      <c r="Z1149" s="46"/>
      <c r="AA1149" s="46"/>
      <c r="AB1149" s="40"/>
    </row>
    <row r="1150" spans="1:28" ht="12.75" customHeight="1">
      <c r="A1150" s="41"/>
      <c r="B1150" s="42"/>
      <c r="C1150" s="42"/>
      <c r="D1150" s="8"/>
      <c r="E1150" s="42"/>
      <c r="F1150" s="42"/>
      <c r="G1150" s="42"/>
      <c r="H1150" s="42"/>
      <c r="I1150" s="8"/>
      <c r="J1150" s="42"/>
      <c r="K1150" s="42"/>
      <c r="L1150" s="42"/>
      <c r="M1150" s="42"/>
      <c r="N1150" s="42"/>
      <c r="O1150" s="42"/>
      <c r="P1150" s="42"/>
      <c r="Q1150" s="43"/>
      <c r="R1150" s="42"/>
      <c r="S1150" s="42"/>
      <c r="T1150" s="42"/>
      <c r="U1150" s="42"/>
      <c r="V1150" s="46"/>
      <c r="W1150" s="46"/>
      <c r="X1150" s="46"/>
      <c r="Y1150" s="48"/>
      <c r="Z1150" s="46"/>
      <c r="AA1150" s="46"/>
      <c r="AB1150" s="40"/>
    </row>
    <row r="1151" spans="1:28" ht="12.75" customHeight="1">
      <c r="A1151" s="41"/>
      <c r="B1151" s="42"/>
      <c r="C1151" s="42"/>
      <c r="D1151" s="8"/>
      <c r="E1151" s="42"/>
      <c r="F1151" s="42"/>
      <c r="G1151" s="42"/>
      <c r="H1151" s="42"/>
      <c r="I1151" s="8"/>
      <c r="J1151" s="42"/>
      <c r="K1151" s="42"/>
      <c r="L1151" s="42"/>
      <c r="M1151" s="42"/>
      <c r="N1151" s="42"/>
      <c r="O1151" s="42"/>
      <c r="P1151" s="42"/>
      <c r="Q1151" s="43"/>
      <c r="R1151" s="42"/>
      <c r="S1151" s="42"/>
      <c r="T1151" s="42"/>
      <c r="U1151" s="42"/>
      <c r="V1151" s="46"/>
      <c r="W1151" s="46"/>
      <c r="X1151" s="46"/>
      <c r="Y1151" s="48"/>
      <c r="Z1151" s="46"/>
      <c r="AA1151" s="46"/>
      <c r="AB1151" s="40"/>
    </row>
    <row r="1152" spans="1:28" ht="12.75" customHeight="1">
      <c r="A1152" s="41"/>
      <c r="B1152" s="42"/>
      <c r="C1152" s="42"/>
      <c r="D1152" s="8"/>
      <c r="E1152" s="42"/>
      <c r="F1152" s="42"/>
      <c r="G1152" s="42"/>
      <c r="H1152" s="42"/>
      <c r="I1152" s="8"/>
      <c r="J1152" s="42"/>
      <c r="K1152" s="42"/>
      <c r="L1152" s="42"/>
      <c r="M1152" s="42"/>
      <c r="N1152" s="42"/>
      <c r="O1152" s="42"/>
      <c r="P1152" s="42"/>
      <c r="Q1152" s="43"/>
      <c r="R1152" s="42"/>
      <c r="S1152" s="42"/>
      <c r="T1152" s="42"/>
      <c r="U1152" s="42"/>
      <c r="V1152" s="46"/>
      <c r="W1152" s="46"/>
      <c r="X1152" s="46"/>
      <c r="Y1152" s="48"/>
      <c r="Z1152" s="46"/>
      <c r="AA1152" s="46"/>
      <c r="AB1152" s="40"/>
    </row>
    <row r="1153" spans="1:28" ht="12.75" customHeight="1">
      <c r="A1153" s="41"/>
      <c r="B1153" s="42"/>
      <c r="C1153" s="42"/>
      <c r="D1153" s="8"/>
      <c r="E1153" s="42"/>
      <c r="F1153" s="42"/>
      <c r="G1153" s="42"/>
      <c r="H1153" s="42"/>
      <c r="I1153" s="8"/>
      <c r="J1153" s="42"/>
      <c r="K1153" s="42"/>
      <c r="L1153" s="42"/>
      <c r="M1153" s="42"/>
      <c r="N1153" s="42"/>
      <c r="O1153" s="42"/>
      <c r="P1153" s="42"/>
      <c r="Q1153" s="43"/>
      <c r="R1153" s="42"/>
      <c r="S1153" s="42"/>
      <c r="T1153" s="42"/>
      <c r="U1153" s="42"/>
      <c r="V1153" s="46"/>
      <c r="W1153" s="46"/>
      <c r="X1153" s="46"/>
      <c r="Y1153" s="48"/>
      <c r="Z1153" s="46"/>
      <c r="AA1153" s="46"/>
      <c r="AB1153" s="40"/>
    </row>
    <row r="1154" spans="1:28" ht="12.75" customHeight="1">
      <c r="A1154" s="41"/>
      <c r="B1154" s="42"/>
      <c r="C1154" s="42"/>
      <c r="D1154" s="8"/>
      <c r="E1154" s="42"/>
      <c r="F1154" s="42"/>
      <c r="G1154" s="42"/>
      <c r="H1154" s="42"/>
      <c r="I1154" s="8"/>
      <c r="J1154" s="42"/>
      <c r="K1154" s="42"/>
      <c r="L1154" s="42"/>
      <c r="M1154" s="42"/>
      <c r="N1154" s="42"/>
      <c r="O1154" s="42"/>
      <c r="P1154" s="42"/>
      <c r="Q1154" s="43"/>
      <c r="R1154" s="42"/>
      <c r="S1154" s="42"/>
      <c r="T1154" s="42"/>
      <c r="U1154" s="42"/>
      <c r="V1154" s="46"/>
      <c r="W1154" s="46"/>
      <c r="X1154" s="46"/>
      <c r="Y1154" s="48"/>
      <c r="Z1154" s="46"/>
      <c r="AA1154" s="46"/>
      <c r="AB1154" s="40"/>
    </row>
    <row r="1155" spans="1:28" ht="12.75" customHeight="1">
      <c r="A1155" s="41"/>
      <c r="B1155" s="42"/>
      <c r="C1155" s="42"/>
      <c r="D1155" s="8"/>
      <c r="E1155" s="42"/>
      <c r="F1155" s="42"/>
      <c r="G1155" s="42"/>
      <c r="H1155" s="42"/>
      <c r="I1155" s="8"/>
      <c r="J1155" s="42"/>
      <c r="K1155" s="42"/>
      <c r="L1155" s="42"/>
      <c r="M1155" s="42"/>
      <c r="N1155" s="42"/>
      <c r="O1155" s="42"/>
      <c r="P1155" s="42"/>
      <c r="Q1155" s="43"/>
      <c r="R1155" s="42"/>
      <c r="S1155" s="42"/>
      <c r="T1155" s="42"/>
      <c r="U1155" s="42"/>
      <c r="V1155" s="46"/>
      <c r="W1155" s="46"/>
      <c r="X1155" s="46"/>
      <c r="Y1155" s="48"/>
      <c r="Z1155" s="46"/>
      <c r="AA1155" s="46"/>
      <c r="AB1155" s="40"/>
    </row>
    <row r="1156" spans="1:28" ht="12.75" customHeight="1">
      <c r="A1156" s="41"/>
      <c r="B1156" s="42"/>
      <c r="C1156" s="42"/>
      <c r="D1156" s="8"/>
      <c r="E1156" s="42"/>
      <c r="F1156" s="42"/>
      <c r="G1156" s="42"/>
      <c r="H1156" s="42"/>
      <c r="I1156" s="8"/>
      <c r="J1156" s="42"/>
      <c r="K1156" s="42"/>
      <c r="L1156" s="42"/>
      <c r="M1156" s="42"/>
      <c r="N1156" s="42"/>
      <c r="O1156" s="42"/>
      <c r="P1156" s="42"/>
      <c r="Q1156" s="43"/>
      <c r="R1156" s="42"/>
      <c r="S1156" s="42"/>
      <c r="T1156" s="42"/>
      <c r="U1156" s="42"/>
      <c r="V1156" s="46"/>
      <c r="W1156" s="46"/>
      <c r="X1156" s="46"/>
      <c r="Y1156" s="48"/>
      <c r="Z1156" s="46"/>
      <c r="AA1156" s="46"/>
      <c r="AB1156" s="40"/>
    </row>
    <row r="1157" spans="1:28" ht="12.75" customHeight="1">
      <c r="A1157" s="41"/>
      <c r="B1157" s="42"/>
      <c r="C1157" s="42"/>
      <c r="D1157" s="8"/>
      <c r="E1157" s="42"/>
      <c r="F1157" s="42"/>
      <c r="G1157" s="42"/>
      <c r="H1157" s="42"/>
      <c r="I1157" s="8"/>
      <c r="J1157" s="42"/>
      <c r="K1157" s="42"/>
      <c r="L1157" s="42"/>
      <c r="M1157" s="42"/>
      <c r="N1157" s="42"/>
      <c r="O1157" s="42"/>
      <c r="P1157" s="42"/>
      <c r="Q1157" s="43"/>
      <c r="R1157" s="42"/>
      <c r="S1157" s="42"/>
      <c r="T1157" s="42"/>
      <c r="U1157" s="42"/>
      <c r="V1157" s="46"/>
      <c r="W1157" s="46"/>
      <c r="X1157" s="46"/>
      <c r="Y1157" s="48"/>
      <c r="Z1157" s="46"/>
      <c r="AA1157" s="46"/>
      <c r="AB1157" s="40"/>
    </row>
    <row r="1158" spans="1:28" ht="12.75" customHeight="1">
      <c r="A1158" s="41"/>
      <c r="B1158" s="42"/>
      <c r="C1158" s="42"/>
      <c r="D1158" s="8"/>
      <c r="E1158" s="42"/>
      <c r="F1158" s="42"/>
      <c r="G1158" s="42"/>
      <c r="H1158" s="42"/>
      <c r="I1158" s="8"/>
      <c r="J1158" s="42"/>
      <c r="K1158" s="42"/>
      <c r="L1158" s="42"/>
      <c r="M1158" s="42"/>
      <c r="N1158" s="42"/>
      <c r="O1158" s="42"/>
      <c r="P1158" s="42"/>
      <c r="Q1158" s="43"/>
      <c r="R1158" s="42"/>
      <c r="S1158" s="42"/>
      <c r="T1158" s="42"/>
      <c r="U1158" s="42"/>
      <c r="V1158" s="46"/>
      <c r="W1158" s="46"/>
      <c r="X1158" s="46"/>
      <c r="Y1158" s="48"/>
      <c r="Z1158" s="46"/>
      <c r="AA1158" s="46"/>
      <c r="AB1158" s="40"/>
    </row>
    <row r="1159" spans="1:28" ht="12.75" customHeight="1">
      <c r="A1159" s="41"/>
      <c r="B1159" s="42"/>
      <c r="C1159" s="42"/>
      <c r="D1159" s="8"/>
      <c r="E1159" s="42"/>
      <c r="F1159" s="42"/>
      <c r="G1159" s="42"/>
      <c r="H1159" s="42"/>
      <c r="I1159" s="8"/>
      <c r="J1159" s="42"/>
      <c r="K1159" s="42"/>
      <c r="L1159" s="42"/>
      <c r="M1159" s="42"/>
      <c r="N1159" s="42"/>
      <c r="O1159" s="42"/>
      <c r="P1159" s="42"/>
      <c r="Q1159" s="43"/>
      <c r="R1159" s="42"/>
      <c r="S1159" s="42"/>
      <c r="T1159" s="42"/>
      <c r="U1159" s="42"/>
      <c r="V1159" s="46"/>
      <c r="W1159" s="46"/>
      <c r="X1159" s="46"/>
      <c r="Y1159" s="48"/>
      <c r="Z1159" s="46"/>
      <c r="AA1159" s="46"/>
      <c r="AB1159" s="40"/>
    </row>
    <row r="1160" spans="1:28" ht="12.75" customHeight="1">
      <c r="A1160" s="41"/>
      <c r="B1160" s="42"/>
      <c r="C1160" s="42"/>
      <c r="D1160" s="8"/>
      <c r="E1160" s="42"/>
      <c r="F1160" s="42"/>
      <c r="G1160" s="42"/>
      <c r="H1160" s="42"/>
      <c r="I1160" s="8"/>
      <c r="J1160" s="42"/>
      <c r="K1160" s="42"/>
      <c r="L1160" s="42"/>
      <c r="M1160" s="42"/>
      <c r="N1160" s="42"/>
      <c r="O1160" s="42"/>
      <c r="P1160" s="42"/>
      <c r="Q1160" s="43"/>
      <c r="R1160" s="42"/>
      <c r="S1160" s="42"/>
      <c r="T1160" s="42"/>
      <c r="U1160" s="42"/>
      <c r="V1160" s="46"/>
      <c r="W1160" s="46"/>
      <c r="X1160" s="46"/>
      <c r="Y1160" s="48"/>
      <c r="Z1160" s="46"/>
      <c r="AA1160" s="46"/>
      <c r="AB1160" s="40"/>
    </row>
    <row r="1161" spans="1:28" ht="12.75" customHeight="1">
      <c r="A1161" s="41"/>
      <c r="B1161" s="42"/>
      <c r="C1161" s="42"/>
      <c r="D1161" s="8"/>
      <c r="E1161" s="42"/>
      <c r="F1161" s="42"/>
      <c r="G1161" s="42"/>
      <c r="H1161" s="42"/>
      <c r="I1161" s="8"/>
      <c r="J1161" s="42"/>
      <c r="K1161" s="42"/>
      <c r="L1161" s="42"/>
      <c r="M1161" s="42"/>
      <c r="N1161" s="42"/>
      <c r="O1161" s="42"/>
      <c r="P1161" s="42"/>
      <c r="Q1161" s="43"/>
      <c r="R1161" s="42"/>
      <c r="S1161" s="42"/>
      <c r="T1161" s="42"/>
      <c r="U1161" s="42"/>
      <c r="V1161" s="46"/>
      <c r="W1161" s="46"/>
      <c r="X1161" s="46"/>
      <c r="Y1161" s="48"/>
      <c r="Z1161" s="46"/>
      <c r="AA1161" s="46"/>
      <c r="AB1161" s="40"/>
    </row>
    <row r="1162" spans="1:28" ht="12.75" customHeight="1">
      <c r="A1162" s="41"/>
      <c r="B1162" s="42"/>
      <c r="C1162" s="42"/>
      <c r="D1162" s="8"/>
      <c r="E1162" s="42"/>
      <c r="F1162" s="42"/>
      <c r="G1162" s="42"/>
      <c r="H1162" s="42"/>
      <c r="I1162" s="8"/>
      <c r="J1162" s="42"/>
      <c r="K1162" s="42"/>
      <c r="L1162" s="42"/>
      <c r="M1162" s="42"/>
      <c r="N1162" s="42"/>
      <c r="O1162" s="42"/>
      <c r="P1162" s="42"/>
      <c r="Q1162" s="43"/>
      <c r="R1162" s="42"/>
      <c r="S1162" s="42"/>
      <c r="T1162" s="42"/>
      <c r="U1162" s="42"/>
      <c r="V1162" s="46"/>
      <c r="W1162" s="46"/>
      <c r="X1162" s="46"/>
      <c r="Y1162" s="48"/>
      <c r="Z1162" s="46"/>
      <c r="AA1162" s="46"/>
      <c r="AB1162" s="40"/>
    </row>
    <row r="1163" spans="1:28" ht="12.75" customHeight="1">
      <c r="A1163" s="41"/>
      <c r="B1163" s="42"/>
      <c r="C1163" s="42"/>
      <c r="D1163" s="8"/>
      <c r="E1163" s="42"/>
      <c r="F1163" s="42"/>
      <c r="G1163" s="42"/>
      <c r="H1163" s="42"/>
      <c r="I1163" s="8"/>
      <c r="J1163" s="42"/>
      <c r="K1163" s="42"/>
      <c r="L1163" s="42"/>
      <c r="M1163" s="42"/>
      <c r="N1163" s="42"/>
      <c r="O1163" s="42"/>
      <c r="P1163" s="42"/>
      <c r="Q1163" s="43"/>
      <c r="R1163" s="42"/>
      <c r="S1163" s="42"/>
      <c r="T1163" s="42"/>
      <c r="U1163" s="42"/>
      <c r="V1163" s="46"/>
      <c r="W1163" s="46"/>
      <c r="X1163" s="46"/>
      <c r="Y1163" s="48"/>
      <c r="Z1163" s="46"/>
      <c r="AA1163" s="46"/>
      <c r="AB1163" s="40"/>
    </row>
    <row r="1164" spans="1:28" ht="12.75" customHeight="1">
      <c r="A1164" s="41"/>
      <c r="B1164" s="42"/>
      <c r="C1164" s="42"/>
      <c r="D1164" s="8"/>
      <c r="E1164" s="42"/>
      <c r="F1164" s="42"/>
      <c r="G1164" s="42"/>
      <c r="H1164" s="42"/>
      <c r="I1164" s="8"/>
      <c r="J1164" s="42"/>
      <c r="K1164" s="42"/>
      <c r="L1164" s="42"/>
      <c r="M1164" s="42"/>
      <c r="N1164" s="42"/>
      <c r="O1164" s="42"/>
      <c r="P1164" s="42"/>
      <c r="Q1164" s="43"/>
      <c r="R1164" s="42"/>
      <c r="S1164" s="42"/>
      <c r="T1164" s="42"/>
      <c r="U1164" s="42"/>
      <c r="V1164" s="46"/>
      <c r="W1164" s="46"/>
      <c r="X1164" s="46"/>
      <c r="Y1164" s="48"/>
      <c r="Z1164" s="46"/>
      <c r="AA1164" s="46"/>
      <c r="AB1164" s="40"/>
    </row>
    <row r="1165" spans="1:28" ht="12.75" customHeight="1">
      <c r="A1165" s="41"/>
      <c r="B1165" s="42"/>
      <c r="C1165" s="42"/>
      <c r="D1165" s="8"/>
      <c r="E1165" s="42"/>
      <c r="F1165" s="42"/>
      <c r="G1165" s="42"/>
      <c r="H1165" s="42"/>
      <c r="I1165" s="8"/>
      <c r="J1165" s="42"/>
      <c r="K1165" s="42"/>
      <c r="L1165" s="42"/>
      <c r="M1165" s="42"/>
      <c r="N1165" s="42"/>
      <c r="O1165" s="42"/>
      <c r="P1165" s="42"/>
      <c r="Q1165" s="43"/>
      <c r="R1165" s="42"/>
      <c r="S1165" s="42"/>
      <c r="T1165" s="42"/>
      <c r="U1165" s="42"/>
      <c r="V1165" s="46"/>
      <c r="W1165" s="46"/>
      <c r="X1165" s="46"/>
      <c r="Y1165" s="48"/>
      <c r="Z1165" s="46"/>
      <c r="AA1165" s="46"/>
      <c r="AB1165" s="40"/>
    </row>
    <row r="1166" spans="1:28" ht="12.75" customHeight="1">
      <c r="A1166" s="41"/>
      <c r="B1166" s="42"/>
      <c r="C1166" s="42"/>
      <c r="D1166" s="8"/>
      <c r="E1166" s="42"/>
      <c r="F1166" s="42"/>
      <c r="G1166" s="42"/>
      <c r="H1166" s="42"/>
      <c r="I1166" s="8"/>
      <c r="J1166" s="42"/>
      <c r="K1166" s="42"/>
      <c r="L1166" s="42"/>
      <c r="M1166" s="42"/>
      <c r="N1166" s="42"/>
      <c r="O1166" s="42"/>
      <c r="P1166" s="42"/>
      <c r="Q1166" s="43"/>
      <c r="R1166" s="42"/>
      <c r="S1166" s="42"/>
      <c r="T1166" s="42"/>
      <c r="U1166" s="42"/>
      <c r="V1166" s="46"/>
      <c r="W1166" s="46"/>
      <c r="X1166" s="46"/>
      <c r="Y1166" s="48"/>
      <c r="Z1166" s="46"/>
      <c r="AA1166" s="46"/>
      <c r="AB1166" s="40"/>
    </row>
    <row r="1167" spans="1:28" ht="12.75" customHeight="1">
      <c r="A1167" s="41"/>
      <c r="B1167" s="42"/>
      <c r="C1167" s="42"/>
      <c r="D1167" s="8"/>
      <c r="E1167" s="42"/>
      <c r="F1167" s="42"/>
      <c r="G1167" s="42"/>
      <c r="H1167" s="42"/>
      <c r="I1167" s="8"/>
      <c r="J1167" s="42"/>
      <c r="K1167" s="42"/>
      <c r="L1167" s="42"/>
      <c r="M1167" s="42"/>
      <c r="N1167" s="42"/>
      <c r="O1167" s="42"/>
      <c r="P1167" s="42"/>
      <c r="Q1167" s="43"/>
      <c r="R1167" s="42"/>
      <c r="S1167" s="42"/>
      <c r="T1167" s="42"/>
      <c r="U1167" s="42"/>
      <c r="V1167" s="46"/>
      <c r="W1167" s="46"/>
      <c r="X1167" s="46"/>
      <c r="Y1167" s="48"/>
      <c r="Z1167" s="46"/>
      <c r="AA1167" s="46"/>
      <c r="AB1167" s="40"/>
    </row>
    <row r="1168" spans="1:28" ht="12.75" customHeight="1">
      <c r="A1168" s="41"/>
      <c r="B1168" s="42"/>
      <c r="C1168" s="42"/>
      <c r="D1168" s="8"/>
      <c r="E1168" s="42"/>
      <c r="F1168" s="42"/>
      <c r="G1168" s="42"/>
      <c r="H1168" s="42"/>
      <c r="I1168" s="8"/>
      <c r="J1168" s="42"/>
      <c r="K1168" s="42"/>
      <c r="L1168" s="42"/>
      <c r="M1168" s="42"/>
      <c r="N1168" s="42"/>
      <c r="O1168" s="42"/>
      <c r="P1168" s="42"/>
      <c r="Q1168" s="43"/>
      <c r="R1168" s="42"/>
      <c r="S1168" s="42"/>
      <c r="T1168" s="42"/>
      <c r="U1168" s="42"/>
      <c r="V1168" s="46"/>
      <c r="W1168" s="46"/>
      <c r="X1168" s="46"/>
      <c r="Y1168" s="48"/>
      <c r="Z1168" s="46"/>
      <c r="AA1168" s="46"/>
      <c r="AB1168" s="40"/>
    </row>
    <row r="1169" spans="1:28" ht="12.75" customHeight="1">
      <c r="A1169" s="41"/>
      <c r="B1169" s="42"/>
      <c r="C1169" s="42"/>
      <c r="D1169" s="8"/>
      <c r="E1169" s="42"/>
      <c r="F1169" s="42"/>
      <c r="G1169" s="42"/>
      <c r="H1169" s="42"/>
      <c r="I1169" s="8"/>
      <c r="J1169" s="42"/>
      <c r="K1169" s="42"/>
      <c r="L1169" s="42"/>
      <c r="M1169" s="42"/>
      <c r="N1169" s="42"/>
      <c r="O1169" s="42"/>
      <c r="P1169" s="42"/>
      <c r="Q1169" s="43"/>
      <c r="R1169" s="42"/>
      <c r="S1169" s="42"/>
      <c r="T1169" s="42"/>
      <c r="U1169" s="42"/>
      <c r="V1169" s="46"/>
      <c r="W1169" s="46"/>
      <c r="X1169" s="46"/>
      <c r="Y1169" s="48"/>
      <c r="Z1169" s="46"/>
      <c r="AA1169" s="46"/>
      <c r="AB1169" s="40"/>
    </row>
    <row r="1170" spans="1:28" ht="12.75" customHeight="1">
      <c r="A1170" s="41"/>
      <c r="B1170" s="42"/>
      <c r="C1170" s="42"/>
      <c r="D1170" s="8"/>
      <c r="E1170" s="42"/>
      <c r="F1170" s="42"/>
      <c r="G1170" s="42"/>
      <c r="H1170" s="42"/>
      <c r="I1170" s="8"/>
      <c r="J1170" s="42"/>
      <c r="K1170" s="42"/>
      <c r="L1170" s="42"/>
      <c r="M1170" s="42"/>
      <c r="N1170" s="42"/>
      <c r="O1170" s="42"/>
      <c r="P1170" s="42"/>
      <c r="Q1170" s="43"/>
      <c r="R1170" s="42"/>
      <c r="S1170" s="42"/>
      <c r="T1170" s="42"/>
      <c r="U1170" s="42"/>
      <c r="V1170" s="46"/>
      <c r="W1170" s="46"/>
      <c r="X1170" s="46"/>
      <c r="Y1170" s="48"/>
      <c r="Z1170" s="46"/>
      <c r="AA1170" s="46"/>
      <c r="AB1170" s="40"/>
    </row>
    <row r="1171" spans="1:28" ht="12.75" customHeight="1">
      <c r="A1171" s="41"/>
      <c r="B1171" s="42"/>
      <c r="C1171" s="42"/>
      <c r="D1171" s="8"/>
      <c r="E1171" s="42"/>
      <c r="F1171" s="42"/>
      <c r="G1171" s="42"/>
      <c r="H1171" s="42"/>
      <c r="I1171" s="8"/>
      <c r="J1171" s="42"/>
      <c r="K1171" s="42"/>
      <c r="L1171" s="42"/>
      <c r="M1171" s="42"/>
      <c r="N1171" s="42"/>
      <c r="O1171" s="42"/>
      <c r="P1171" s="42"/>
      <c r="Q1171" s="43"/>
      <c r="R1171" s="42"/>
      <c r="S1171" s="42"/>
      <c r="T1171" s="42"/>
      <c r="U1171" s="42"/>
      <c r="V1171" s="46"/>
      <c r="W1171" s="46"/>
      <c r="X1171" s="46"/>
      <c r="Y1171" s="48"/>
      <c r="Z1171" s="46"/>
      <c r="AA1171" s="46"/>
      <c r="AB1171" s="40"/>
    </row>
    <row r="1172" spans="1:28" ht="12.75" customHeight="1">
      <c r="A1172" s="41"/>
      <c r="B1172" s="42"/>
      <c r="C1172" s="42"/>
      <c r="D1172" s="8"/>
      <c r="E1172" s="42"/>
      <c r="F1172" s="42"/>
      <c r="G1172" s="42"/>
      <c r="H1172" s="42"/>
      <c r="I1172" s="8"/>
      <c r="J1172" s="42"/>
      <c r="K1172" s="42"/>
      <c r="L1172" s="42"/>
      <c r="M1172" s="42"/>
      <c r="N1172" s="42"/>
      <c r="O1172" s="42"/>
      <c r="P1172" s="42"/>
      <c r="Q1172" s="43"/>
      <c r="R1172" s="42"/>
      <c r="S1172" s="42"/>
      <c r="T1172" s="42"/>
      <c r="U1172" s="42"/>
      <c r="V1172" s="46"/>
      <c r="W1172" s="46"/>
      <c r="X1172" s="46"/>
      <c r="Y1172" s="48"/>
      <c r="Z1172" s="46"/>
      <c r="AA1172" s="46"/>
      <c r="AB1172" s="40"/>
    </row>
    <row r="1173" spans="1:28" ht="12.75" customHeight="1">
      <c r="A1173" s="41"/>
      <c r="B1173" s="42"/>
      <c r="C1173" s="42"/>
      <c r="D1173" s="8"/>
      <c r="E1173" s="42"/>
      <c r="F1173" s="42"/>
      <c r="G1173" s="42"/>
      <c r="H1173" s="42"/>
      <c r="I1173" s="8"/>
      <c r="J1173" s="42"/>
      <c r="K1173" s="42"/>
      <c r="L1173" s="42"/>
      <c r="M1173" s="42"/>
      <c r="N1173" s="42"/>
      <c r="O1173" s="42"/>
      <c r="P1173" s="42"/>
      <c r="Q1173" s="43"/>
      <c r="R1173" s="42"/>
      <c r="S1173" s="42"/>
      <c r="T1173" s="42"/>
      <c r="U1173" s="42"/>
      <c r="V1173" s="46"/>
      <c r="W1173" s="46"/>
      <c r="X1173" s="46"/>
      <c r="Y1173" s="48"/>
      <c r="Z1173" s="46"/>
      <c r="AA1173" s="46"/>
      <c r="AB1173" s="40"/>
    </row>
    <row r="1174" spans="1:28" ht="12.75" customHeight="1">
      <c r="A1174" s="41"/>
      <c r="B1174" s="42"/>
      <c r="C1174" s="42"/>
      <c r="D1174" s="8"/>
      <c r="E1174" s="42"/>
      <c r="F1174" s="42"/>
      <c r="G1174" s="42"/>
      <c r="H1174" s="42"/>
      <c r="I1174" s="8"/>
      <c r="J1174" s="42"/>
      <c r="K1174" s="42"/>
      <c r="L1174" s="42"/>
      <c r="M1174" s="42"/>
      <c r="N1174" s="42"/>
      <c r="O1174" s="42"/>
      <c r="P1174" s="42"/>
      <c r="Q1174" s="43"/>
      <c r="R1174" s="42"/>
      <c r="S1174" s="42"/>
      <c r="T1174" s="42"/>
      <c r="U1174" s="42"/>
      <c r="V1174" s="46"/>
      <c r="W1174" s="46"/>
      <c r="X1174" s="46"/>
      <c r="Y1174" s="48"/>
      <c r="Z1174" s="46"/>
      <c r="AA1174" s="46"/>
      <c r="AB1174" s="40"/>
    </row>
    <row r="1175" spans="1:28" ht="12.75" customHeight="1">
      <c r="A1175" s="41"/>
      <c r="B1175" s="42"/>
      <c r="C1175" s="42"/>
      <c r="D1175" s="8"/>
      <c r="E1175" s="42"/>
      <c r="F1175" s="42"/>
      <c r="G1175" s="42"/>
      <c r="H1175" s="42"/>
      <c r="I1175" s="8"/>
      <c r="J1175" s="42"/>
      <c r="K1175" s="42"/>
      <c r="L1175" s="42"/>
      <c r="M1175" s="42"/>
      <c r="N1175" s="42"/>
      <c r="O1175" s="42"/>
      <c r="P1175" s="42"/>
      <c r="Q1175" s="43"/>
      <c r="R1175" s="42"/>
      <c r="S1175" s="42"/>
      <c r="T1175" s="42"/>
      <c r="U1175" s="42"/>
      <c r="V1175" s="46"/>
      <c r="W1175" s="46"/>
      <c r="X1175" s="46"/>
      <c r="Y1175" s="48"/>
      <c r="Z1175" s="46"/>
      <c r="AA1175" s="46"/>
      <c r="AB1175" s="40"/>
    </row>
    <row r="1176" spans="1:28" ht="12.75" customHeight="1">
      <c r="A1176" s="41"/>
      <c r="B1176" s="42"/>
      <c r="C1176" s="42"/>
      <c r="D1176" s="8"/>
      <c r="E1176" s="42"/>
      <c r="F1176" s="42"/>
      <c r="G1176" s="42"/>
      <c r="H1176" s="42"/>
      <c r="I1176" s="8"/>
      <c r="J1176" s="42"/>
      <c r="K1176" s="42"/>
      <c r="L1176" s="42"/>
      <c r="M1176" s="42"/>
      <c r="N1176" s="42"/>
      <c r="O1176" s="42"/>
      <c r="P1176" s="42"/>
      <c r="Q1176" s="43"/>
      <c r="R1176" s="42"/>
      <c r="S1176" s="42"/>
      <c r="T1176" s="42"/>
      <c r="U1176" s="42"/>
      <c r="V1176" s="46"/>
      <c r="W1176" s="46"/>
      <c r="X1176" s="46"/>
      <c r="Y1176" s="48"/>
      <c r="Z1176" s="46"/>
      <c r="AA1176" s="46"/>
      <c r="AB1176" s="40"/>
    </row>
    <row r="1177" spans="1:28" ht="12.75" customHeight="1">
      <c r="A1177" s="41"/>
      <c r="B1177" s="42"/>
      <c r="C1177" s="42"/>
      <c r="D1177" s="8"/>
      <c r="E1177" s="42"/>
      <c r="F1177" s="42"/>
      <c r="G1177" s="42"/>
      <c r="H1177" s="42"/>
      <c r="I1177" s="8"/>
      <c r="J1177" s="42"/>
      <c r="K1177" s="42"/>
      <c r="L1177" s="42"/>
      <c r="M1177" s="42"/>
      <c r="N1177" s="42"/>
      <c r="O1177" s="42"/>
      <c r="P1177" s="42"/>
      <c r="Q1177" s="43"/>
      <c r="R1177" s="42"/>
      <c r="S1177" s="42"/>
      <c r="T1177" s="42"/>
      <c r="U1177" s="42"/>
      <c r="V1177" s="46"/>
      <c r="W1177" s="46"/>
      <c r="X1177" s="46"/>
      <c r="Y1177" s="48"/>
      <c r="Z1177" s="46"/>
      <c r="AA1177" s="46"/>
      <c r="AB1177" s="40"/>
    </row>
    <row r="1178" spans="1:28" ht="12.75" customHeight="1">
      <c r="A1178" s="41"/>
      <c r="B1178" s="42"/>
      <c r="C1178" s="42"/>
      <c r="D1178" s="8"/>
      <c r="E1178" s="42"/>
      <c r="F1178" s="42"/>
      <c r="G1178" s="42"/>
      <c r="H1178" s="42"/>
      <c r="I1178" s="8"/>
      <c r="J1178" s="42"/>
      <c r="K1178" s="42"/>
      <c r="L1178" s="42"/>
      <c r="M1178" s="42"/>
      <c r="N1178" s="42"/>
      <c r="O1178" s="42"/>
      <c r="P1178" s="42"/>
      <c r="Q1178" s="43"/>
      <c r="R1178" s="42"/>
      <c r="S1178" s="42"/>
      <c r="T1178" s="42"/>
      <c r="U1178" s="42"/>
      <c r="V1178" s="46"/>
      <c r="W1178" s="46"/>
      <c r="X1178" s="46"/>
      <c r="Y1178" s="48"/>
      <c r="Z1178" s="46"/>
      <c r="AA1178" s="46"/>
      <c r="AB1178" s="40"/>
    </row>
    <row r="1179" spans="1:28" ht="12.75" customHeight="1">
      <c r="A1179" s="41"/>
      <c r="B1179" s="42"/>
      <c r="C1179" s="42"/>
      <c r="D1179" s="8"/>
      <c r="E1179" s="42"/>
      <c r="F1179" s="42"/>
      <c r="G1179" s="42"/>
      <c r="H1179" s="42"/>
      <c r="I1179" s="8"/>
      <c r="J1179" s="42"/>
      <c r="K1179" s="42"/>
      <c r="L1179" s="42"/>
      <c r="M1179" s="42"/>
      <c r="N1179" s="42"/>
      <c r="O1179" s="42"/>
      <c r="P1179" s="42"/>
      <c r="Q1179" s="43"/>
      <c r="R1179" s="42"/>
      <c r="S1179" s="42"/>
      <c r="T1179" s="42"/>
      <c r="U1179" s="42"/>
      <c r="V1179" s="46"/>
      <c r="W1179" s="46"/>
      <c r="X1179" s="46"/>
      <c r="Y1179" s="48"/>
      <c r="Z1179" s="46"/>
      <c r="AA1179" s="46"/>
      <c r="AB1179" s="40"/>
    </row>
    <row r="1180" spans="1:28" ht="12.75" customHeight="1">
      <c r="A1180" s="41"/>
      <c r="B1180" s="42"/>
      <c r="C1180" s="42"/>
      <c r="D1180" s="8"/>
      <c r="E1180" s="42"/>
      <c r="F1180" s="42"/>
      <c r="G1180" s="42"/>
      <c r="H1180" s="42"/>
      <c r="I1180" s="8"/>
      <c r="J1180" s="42"/>
      <c r="K1180" s="42"/>
      <c r="L1180" s="42"/>
      <c r="M1180" s="42"/>
      <c r="N1180" s="42"/>
      <c r="O1180" s="42"/>
      <c r="P1180" s="42"/>
      <c r="Q1180" s="43"/>
      <c r="R1180" s="42"/>
      <c r="S1180" s="42"/>
      <c r="T1180" s="42"/>
      <c r="U1180" s="42"/>
      <c r="V1180" s="46"/>
      <c r="W1180" s="46"/>
      <c r="X1180" s="46"/>
      <c r="Y1180" s="48"/>
      <c r="Z1180" s="46"/>
      <c r="AA1180" s="46"/>
      <c r="AB1180" s="40"/>
    </row>
    <row r="1181" spans="1:28" ht="12.75" customHeight="1">
      <c r="A1181" s="41"/>
      <c r="B1181" s="42"/>
      <c r="C1181" s="42"/>
      <c r="D1181" s="8"/>
      <c r="E1181" s="42"/>
      <c r="F1181" s="42"/>
      <c r="G1181" s="42"/>
      <c r="H1181" s="42"/>
      <c r="I1181" s="8"/>
      <c r="J1181" s="42"/>
      <c r="K1181" s="42"/>
      <c r="L1181" s="42"/>
      <c r="M1181" s="42"/>
      <c r="N1181" s="42"/>
      <c r="O1181" s="42"/>
      <c r="P1181" s="42"/>
      <c r="Q1181" s="43"/>
      <c r="R1181" s="42"/>
      <c r="S1181" s="42"/>
      <c r="T1181" s="42"/>
      <c r="U1181" s="42"/>
      <c r="V1181" s="46"/>
      <c r="W1181" s="46"/>
      <c r="X1181" s="46"/>
      <c r="Y1181" s="48"/>
      <c r="Z1181" s="46"/>
      <c r="AA1181" s="46"/>
      <c r="AB1181" s="40"/>
    </row>
    <row r="1182" spans="1:28" ht="12.75" customHeight="1">
      <c r="A1182" s="41"/>
      <c r="B1182" s="42"/>
      <c r="C1182" s="42"/>
      <c r="D1182" s="8"/>
      <c r="E1182" s="42"/>
      <c r="F1182" s="42"/>
      <c r="G1182" s="42"/>
      <c r="H1182" s="42"/>
      <c r="I1182" s="8"/>
      <c r="J1182" s="42"/>
      <c r="K1182" s="42"/>
      <c r="L1182" s="42"/>
      <c r="M1182" s="42"/>
      <c r="N1182" s="42"/>
      <c r="O1182" s="42"/>
      <c r="P1182" s="42"/>
      <c r="Q1182" s="43"/>
      <c r="R1182" s="42"/>
      <c r="S1182" s="42"/>
      <c r="T1182" s="42"/>
      <c r="U1182" s="42"/>
      <c r="V1182" s="46"/>
      <c r="W1182" s="46"/>
      <c r="X1182" s="46"/>
      <c r="Y1182" s="48"/>
      <c r="Z1182" s="46"/>
      <c r="AA1182" s="46"/>
      <c r="AB1182" s="40"/>
    </row>
    <row r="1183" spans="1:28" ht="12.75" customHeight="1">
      <c r="A1183" s="41"/>
      <c r="B1183" s="42"/>
      <c r="C1183" s="42"/>
      <c r="D1183" s="42"/>
      <c r="E1183" s="42"/>
      <c r="F1183" s="42"/>
      <c r="G1183" s="42"/>
      <c r="H1183" s="42"/>
      <c r="I1183" s="42"/>
      <c r="J1183" s="42"/>
      <c r="K1183" s="42"/>
      <c r="L1183" s="42"/>
      <c r="M1183" s="42"/>
      <c r="N1183" s="42"/>
      <c r="O1183" s="42"/>
      <c r="P1183" s="42"/>
      <c r="Q1183" s="43"/>
      <c r="R1183" s="42"/>
      <c r="S1183" s="42"/>
      <c r="T1183" s="42"/>
      <c r="U1183" s="42"/>
      <c r="V1183" s="46"/>
      <c r="W1183" s="46"/>
      <c r="X1183" s="46"/>
      <c r="Y1183" s="48"/>
      <c r="Z1183" s="46"/>
      <c r="AA1183" s="46"/>
      <c r="AB1183" s="40"/>
    </row>
    <row r="1184" spans="1:28" ht="12.75" customHeight="1">
      <c r="A1184" s="41"/>
      <c r="B1184" s="42"/>
      <c r="C1184" s="42"/>
      <c r="D1184" s="42"/>
      <c r="E1184" s="42"/>
      <c r="F1184" s="42"/>
      <c r="G1184" s="42"/>
      <c r="H1184" s="42"/>
      <c r="I1184" s="42"/>
      <c r="J1184" s="42"/>
      <c r="K1184" s="42"/>
      <c r="L1184" s="42"/>
      <c r="M1184" s="42"/>
      <c r="N1184" s="42"/>
      <c r="O1184" s="42"/>
      <c r="P1184" s="42"/>
      <c r="Q1184" s="43"/>
      <c r="R1184" s="42"/>
      <c r="S1184" s="42"/>
      <c r="T1184" s="42"/>
      <c r="U1184" s="42"/>
      <c r="V1184" s="46"/>
      <c r="W1184" s="46"/>
      <c r="X1184" s="46"/>
      <c r="Y1184" s="48"/>
      <c r="Z1184" s="46"/>
      <c r="AA1184" s="46"/>
      <c r="AB1184" s="40"/>
    </row>
    <row r="1185" spans="1:28" ht="12.75" customHeight="1">
      <c r="A1185" s="41"/>
      <c r="B1185" s="42"/>
      <c r="C1185" s="42"/>
      <c r="D1185" s="42"/>
      <c r="E1185" s="42"/>
      <c r="F1185" s="42"/>
      <c r="G1185" s="42"/>
      <c r="H1185" s="42"/>
      <c r="I1185" s="42"/>
      <c r="J1185" s="42"/>
      <c r="K1185" s="42"/>
      <c r="L1185" s="42"/>
      <c r="M1185" s="42"/>
      <c r="N1185" s="42"/>
      <c r="O1185" s="42"/>
      <c r="P1185" s="42"/>
      <c r="Q1185" s="43"/>
      <c r="R1185" s="42"/>
      <c r="S1185" s="42"/>
      <c r="T1185" s="42"/>
      <c r="U1185" s="42"/>
      <c r="V1185" s="46"/>
      <c r="W1185" s="46"/>
      <c r="X1185" s="46"/>
      <c r="Y1185" s="48"/>
      <c r="Z1185" s="46"/>
      <c r="AA1185" s="46"/>
      <c r="AB1185" s="40"/>
    </row>
    <row r="1186" spans="1:28" ht="12.75" customHeight="1">
      <c r="A1186" s="41"/>
      <c r="B1186" s="42"/>
      <c r="C1186" s="42"/>
      <c r="D1186" s="42"/>
      <c r="E1186" s="42"/>
      <c r="F1186" s="42"/>
      <c r="G1186" s="42"/>
      <c r="H1186" s="42"/>
      <c r="I1186" s="42"/>
      <c r="J1186" s="42"/>
      <c r="K1186" s="42"/>
      <c r="L1186" s="42"/>
      <c r="M1186" s="42"/>
      <c r="N1186" s="42"/>
      <c r="O1186" s="42"/>
      <c r="P1186" s="42"/>
      <c r="Q1186" s="43"/>
      <c r="R1186" s="42"/>
      <c r="S1186" s="42"/>
      <c r="T1186" s="42"/>
      <c r="U1186" s="42"/>
      <c r="V1186" s="46"/>
      <c r="W1186" s="46"/>
      <c r="X1186" s="46"/>
      <c r="Y1186" s="48"/>
      <c r="Z1186" s="46"/>
      <c r="AA1186" s="46"/>
      <c r="AB1186" s="40"/>
    </row>
    <row r="1187" spans="1:28" ht="12.75" customHeight="1">
      <c r="A1187" s="41"/>
      <c r="B1187" s="42"/>
      <c r="C1187" s="42"/>
      <c r="D1187" s="42"/>
      <c r="E1187" s="42"/>
      <c r="F1187" s="42"/>
      <c r="G1187" s="42"/>
      <c r="H1187" s="42"/>
      <c r="I1187" s="42"/>
      <c r="J1187" s="42"/>
      <c r="K1187" s="42"/>
      <c r="L1187" s="42"/>
      <c r="M1187" s="42"/>
      <c r="N1187" s="42"/>
      <c r="O1187" s="42"/>
      <c r="P1187" s="42"/>
      <c r="Q1187" s="43"/>
      <c r="R1187" s="42"/>
      <c r="S1187" s="42"/>
      <c r="T1187" s="42"/>
      <c r="U1187" s="42"/>
      <c r="V1187" s="46"/>
      <c r="W1187" s="46"/>
      <c r="X1187" s="46"/>
      <c r="Y1187" s="48"/>
      <c r="Z1187" s="46"/>
      <c r="AA1187" s="46"/>
      <c r="AB1187" s="40"/>
    </row>
    <row r="1188" spans="1:28" ht="12.75" customHeight="1">
      <c r="A1188" s="41"/>
      <c r="B1188" s="42"/>
      <c r="C1188" s="42"/>
      <c r="D1188" s="42"/>
      <c r="E1188" s="42"/>
      <c r="F1188" s="42"/>
      <c r="G1188" s="42"/>
      <c r="H1188" s="42"/>
      <c r="I1188" s="42"/>
      <c r="J1188" s="42"/>
      <c r="K1188" s="42"/>
      <c r="L1188" s="42"/>
      <c r="M1188" s="42"/>
      <c r="N1188" s="42"/>
      <c r="O1188" s="42"/>
      <c r="P1188" s="42"/>
      <c r="Q1188" s="43"/>
      <c r="R1188" s="42"/>
      <c r="S1188" s="42"/>
      <c r="T1188" s="42"/>
      <c r="U1188" s="42"/>
      <c r="V1188" s="46"/>
      <c r="W1188" s="46"/>
      <c r="X1188" s="46"/>
      <c r="Y1188" s="48"/>
      <c r="Z1188" s="46"/>
      <c r="AA1188" s="46"/>
      <c r="AB1188" s="40"/>
    </row>
    <row r="1189" spans="1:28" ht="12.75" customHeight="1">
      <c r="A1189" s="41"/>
      <c r="B1189" s="42"/>
      <c r="C1189" s="42"/>
      <c r="D1189" s="42"/>
      <c r="E1189" s="42"/>
      <c r="F1189" s="42"/>
      <c r="G1189" s="42"/>
      <c r="H1189" s="42"/>
      <c r="I1189" s="42"/>
      <c r="J1189" s="42"/>
      <c r="K1189" s="42"/>
      <c r="L1189" s="42"/>
      <c r="M1189" s="42"/>
      <c r="N1189" s="42"/>
      <c r="O1189" s="42"/>
      <c r="P1189" s="42"/>
      <c r="Q1189" s="43"/>
      <c r="R1189" s="42"/>
      <c r="S1189" s="42"/>
      <c r="T1189" s="42"/>
      <c r="U1189" s="42"/>
      <c r="V1189" s="46"/>
      <c r="W1189" s="46"/>
      <c r="X1189" s="46"/>
      <c r="Y1189" s="48"/>
      <c r="Z1189" s="46"/>
      <c r="AA1189" s="46"/>
      <c r="AB1189" s="40"/>
    </row>
    <row r="1190" spans="1:28" ht="12.75" customHeight="1">
      <c r="A1190" s="41"/>
      <c r="B1190" s="42"/>
      <c r="C1190" s="42"/>
      <c r="D1190" s="42"/>
      <c r="E1190" s="42"/>
      <c r="F1190" s="42"/>
      <c r="G1190" s="42"/>
      <c r="H1190" s="42"/>
      <c r="I1190" s="42"/>
      <c r="J1190" s="42"/>
      <c r="K1190" s="42"/>
      <c r="L1190" s="42"/>
      <c r="M1190" s="42"/>
      <c r="N1190" s="42"/>
      <c r="O1190" s="42"/>
      <c r="P1190" s="42"/>
      <c r="Q1190" s="43"/>
      <c r="R1190" s="42"/>
      <c r="S1190" s="42"/>
      <c r="T1190" s="42"/>
      <c r="U1190" s="42"/>
      <c r="V1190" s="46"/>
      <c r="W1190" s="46"/>
      <c r="X1190" s="46"/>
      <c r="Y1190" s="48"/>
      <c r="Z1190" s="46"/>
      <c r="AA1190" s="46"/>
      <c r="AB1190" s="40"/>
    </row>
    <row r="1191" spans="1:28" ht="12.75" customHeight="1">
      <c r="A1191" s="41"/>
      <c r="B1191" s="42"/>
      <c r="C1191" s="42"/>
      <c r="D1191" s="42"/>
      <c r="E1191" s="42"/>
      <c r="F1191" s="42"/>
      <c r="G1191" s="42"/>
      <c r="H1191" s="42"/>
      <c r="I1191" s="42"/>
      <c r="J1191" s="42"/>
      <c r="K1191" s="42"/>
      <c r="L1191" s="42"/>
      <c r="M1191" s="42"/>
      <c r="N1191" s="42"/>
      <c r="O1191" s="42"/>
      <c r="P1191" s="42"/>
      <c r="Q1191" s="43"/>
      <c r="R1191" s="42"/>
      <c r="S1191" s="42"/>
      <c r="T1191" s="42"/>
      <c r="U1191" s="42"/>
      <c r="V1191" s="46"/>
      <c r="W1191" s="46"/>
      <c r="X1191" s="46"/>
      <c r="Y1191" s="48"/>
      <c r="Z1191" s="46"/>
      <c r="AA1191" s="46"/>
      <c r="AB1191" s="40"/>
    </row>
    <row r="1192" spans="1:28" ht="12.75" customHeight="1">
      <c r="A1192" s="41"/>
      <c r="B1192" s="42"/>
      <c r="C1192" s="42"/>
      <c r="D1192" s="42"/>
      <c r="E1192" s="42"/>
      <c r="F1192" s="42"/>
      <c r="G1192" s="42"/>
      <c r="H1192" s="42"/>
      <c r="I1192" s="42"/>
      <c r="J1192" s="42"/>
      <c r="K1192" s="42"/>
      <c r="L1192" s="42"/>
      <c r="M1192" s="42"/>
      <c r="N1192" s="42"/>
      <c r="O1192" s="42"/>
      <c r="P1192" s="42"/>
      <c r="Q1192" s="43"/>
      <c r="R1192" s="42"/>
      <c r="S1192" s="42"/>
      <c r="T1192" s="42"/>
      <c r="U1192" s="42"/>
      <c r="V1192" s="46"/>
      <c r="W1192" s="46"/>
      <c r="X1192" s="46"/>
      <c r="Y1192" s="48"/>
      <c r="Z1192" s="46"/>
      <c r="AA1192" s="46"/>
      <c r="AB1192" s="40"/>
    </row>
    <row r="1193" spans="1:28" ht="12.75" customHeight="1">
      <c r="A1193" s="41"/>
      <c r="B1193" s="42"/>
      <c r="C1193" s="42"/>
      <c r="D1193" s="42"/>
      <c r="E1193" s="42"/>
      <c r="F1193" s="42"/>
      <c r="G1193" s="42"/>
      <c r="H1193" s="42"/>
      <c r="I1193" s="42"/>
      <c r="J1193" s="42"/>
      <c r="K1193" s="42"/>
      <c r="L1193" s="42"/>
      <c r="M1193" s="42"/>
      <c r="N1193" s="42"/>
      <c r="O1193" s="42"/>
      <c r="P1193" s="42"/>
      <c r="Q1193" s="43"/>
      <c r="R1193" s="42"/>
      <c r="S1193" s="42"/>
      <c r="T1193" s="42"/>
      <c r="U1193" s="42"/>
      <c r="V1193" s="46"/>
      <c r="W1193" s="46"/>
      <c r="X1193" s="46"/>
      <c r="Y1193" s="48"/>
      <c r="Z1193" s="46"/>
      <c r="AA1193" s="46"/>
      <c r="AB1193" s="40"/>
    </row>
    <row r="1194" spans="1:28" ht="12.75" customHeight="1">
      <c r="A1194" s="41"/>
      <c r="B1194" s="42"/>
      <c r="C1194" s="42"/>
      <c r="D1194" s="42"/>
      <c r="E1194" s="42"/>
      <c r="F1194" s="42"/>
      <c r="G1194" s="42"/>
      <c r="H1194" s="42"/>
      <c r="I1194" s="42"/>
      <c r="J1194" s="42"/>
      <c r="K1194" s="42"/>
      <c r="L1194" s="42"/>
      <c r="M1194" s="42"/>
      <c r="N1194" s="42"/>
      <c r="O1194" s="42"/>
      <c r="P1194" s="42"/>
      <c r="Q1194" s="43"/>
      <c r="R1194" s="42"/>
      <c r="S1194" s="42"/>
      <c r="T1194" s="42"/>
      <c r="U1194" s="42"/>
      <c r="V1194" s="46"/>
      <c r="W1194" s="46"/>
      <c r="X1194" s="46"/>
      <c r="Y1194" s="48"/>
      <c r="Z1194" s="46"/>
      <c r="AA1194" s="46"/>
      <c r="AB1194" s="40"/>
    </row>
    <row r="1195" spans="1:28" ht="12.75" customHeight="1">
      <c r="A1195" s="41"/>
      <c r="B1195" s="42"/>
      <c r="C1195" s="42"/>
      <c r="D1195" s="42"/>
      <c r="E1195" s="42"/>
      <c r="F1195" s="42"/>
      <c r="G1195" s="42"/>
      <c r="H1195" s="42"/>
      <c r="I1195" s="42"/>
      <c r="J1195" s="42"/>
      <c r="K1195" s="42"/>
      <c r="L1195" s="42"/>
      <c r="M1195" s="42"/>
      <c r="N1195" s="42"/>
      <c r="O1195" s="42"/>
      <c r="P1195" s="42"/>
      <c r="Q1195" s="43"/>
      <c r="R1195" s="42"/>
      <c r="S1195" s="42"/>
      <c r="T1195" s="42"/>
      <c r="U1195" s="42"/>
      <c r="V1195" s="46"/>
      <c r="W1195" s="46"/>
      <c r="X1195" s="46"/>
      <c r="Y1195" s="48"/>
      <c r="Z1195" s="46"/>
      <c r="AA1195" s="46"/>
      <c r="AB1195" s="40"/>
    </row>
    <row r="1196" spans="1:28" ht="12.75" customHeight="1">
      <c r="A1196" s="41"/>
      <c r="B1196" s="42"/>
      <c r="C1196" s="42"/>
      <c r="D1196" s="42"/>
      <c r="E1196" s="42"/>
      <c r="F1196" s="42"/>
      <c r="G1196" s="42"/>
      <c r="H1196" s="42"/>
      <c r="I1196" s="42"/>
      <c r="J1196" s="42"/>
      <c r="K1196" s="42"/>
      <c r="L1196" s="42"/>
      <c r="M1196" s="42"/>
      <c r="N1196" s="42"/>
      <c r="O1196" s="42"/>
      <c r="P1196" s="42"/>
      <c r="Q1196" s="43"/>
      <c r="R1196" s="42"/>
      <c r="S1196" s="42"/>
      <c r="T1196" s="42"/>
      <c r="U1196" s="42"/>
      <c r="V1196" s="46"/>
      <c r="W1196" s="46"/>
      <c r="X1196" s="46"/>
      <c r="Y1196" s="48"/>
      <c r="Z1196" s="46"/>
      <c r="AA1196" s="46"/>
      <c r="AB1196" s="40"/>
    </row>
    <row r="1197" spans="1:28" ht="12.75" customHeight="1">
      <c r="A1197" s="41"/>
      <c r="B1197" s="42"/>
      <c r="C1197" s="42"/>
      <c r="D1197" s="42"/>
      <c r="E1197" s="42"/>
      <c r="F1197" s="42"/>
      <c r="G1197" s="42"/>
      <c r="H1197" s="42"/>
      <c r="I1197" s="42"/>
      <c r="J1197" s="42"/>
      <c r="K1197" s="42"/>
      <c r="L1197" s="42"/>
      <c r="M1197" s="42"/>
      <c r="N1197" s="42"/>
      <c r="O1197" s="42"/>
      <c r="P1197" s="42"/>
      <c r="Q1197" s="43"/>
      <c r="R1197" s="42"/>
      <c r="S1197" s="42"/>
      <c r="T1197" s="42"/>
      <c r="U1197" s="42"/>
      <c r="V1197" s="46"/>
      <c r="W1197" s="46"/>
      <c r="X1197" s="46"/>
      <c r="Y1197" s="48"/>
      <c r="Z1197" s="46"/>
      <c r="AA1197" s="46"/>
      <c r="AB1197" s="40"/>
    </row>
    <row r="1198" spans="1:28" ht="12.75" customHeight="1">
      <c r="A1198" s="41"/>
      <c r="B1198" s="42"/>
      <c r="C1198" s="42"/>
      <c r="D1198" s="42"/>
      <c r="E1198" s="42"/>
      <c r="F1198" s="42"/>
      <c r="G1198" s="42"/>
      <c r="H1198" s="42"/>
      <c r="I1198" s="42"/>
      <c r="J1198" s="42"/>
      <c r="K1198" s="42"/>
      <c r="L1198" s="42"/>
      <c r="M1198" s="42"/>
      <c r="N1198" s="42"/>
      <c r="O1198" s="42"/>
      <c r="P1198" s="42"/>
      <c r="Q1198" s="43"/>
      <c r="R1198" s="42"/>
      <c r="S1198" s="42"/>
      <c r="T1198" s="42"/>
      <c r="U1198" s="42"/>
      <c r="V1198" s="46"/>
      <c r="W1198" s="46"/>
      <c r="X1198" s="46"/>
      <c r="Y1198" s="48"/>
      <c r="Z1198" s="46"/>
      <c r="AA1198" s="46"/>
      <c r="AB1198" s="40"/>
    </row>
    <row r="1199" spans="1:28" ht="12.75" customHeight="1">
      <c r="A1199" s="41"/>
      <c r="B1199" s="42"/>
      <c r="C1199" s="42"/>
      <c r="D1199" s="42"/>
      <c r="E1199" s="42"/>
      <c r="F1199" s="42"/>
      <c r="G1199" s="42"/>
      <c r="H1199" s="42"/>
      <c r="I1199" s="42"/>
      <c r="J1199" s="42"/>
      <c r="K1199" s="42"/>
      <c r="L1199" s="42"/>
      <c r="M1199" s="42"/>
      <c r="N1199" s="42"/>
      <c r="O1199" s="42"/>
      <c r="P1199" s="42"/>
      <c r="Q1199" s="43"/>
      <c r="R1199" s="42"/>
      <c r="S1199" s="42"/>
      <c r="T1199" s="42"/>
      <c r="U1199" s="42"/>
      <c r="V1199" s="46"/>
      <c r="W1199" s="46"/>
      <c r="X1199" s="46"/>
      <c r="Y1199" s="48"/>
      <c r="Z1199" s="46"/>
      <c r="AA1199" s="46"/>
      <c r="AB1199" s="40"/>
    </row>
    <row r="1200" spans="1:28" ht="12.75" customHeight="1">
      <c r="A1200" s="41"/>
      <c r="B1200" s="42"/>
      <c r="C1200" s="42"/>
      <c r="D1200" s="42"/>
      <c r="E1200" s="42"/>
      <c r="F1200" s="42"/>
      <c r="G1200" s="42"/>
      <c r="H1200" s="42"/>
      <c r="I1200" s="42"/>
      <c r="J1200" s="42"/>
      <c r="K1200" s="42"/>
      <c r="L1200" s="42"/>
      <c r="M1200" s="42"/>
      <c r="N1200" s="42"/>
      <c r="O1200" s="42"/>
      <c r="P1200" s="42"/>
      <c r="Q1200" s="43"/>
      <c r="R1200" s="42"/>
      <c r="S1200" s="42"/>
      <c r="T1200" s="42"/>
      <c r="U1200" s="42"/>
      <c r="V1200" s="46"/>
      <c r="W1200" s="46"/>
      <c r="X1200" s="46"/>
      <c r="Y1200" s="48"/>
      <c r="Z1200" s="46"/>
      <c r="AA1200" s="46"/>
      <c r="AB1200" s="40"/>
    </row>
    <row r="1201" spans="1:28" ht="12.75" customHeight="1">
      <c r="A1201" s="41"/>
      <c r="B1201" s="42"/>
      <c r="C1201" s="42"/>
      <c r="D1201" s="42"/>
      <c r="E1201" s="42"/>
      <c r="F1201" s="42"/>
      <c r="G1201" s="42"/>
      <c r="H1201" s="42"/>
      <c r="I1201" s="42"/>
      <c r="J1201" s="42"/>
      <c r="K1201" s="42"/>
      <c r="L1201" s="42"/>
      <c r="M1201" s="42"/>
      <c r="N1201" s="42"/>
      <c r="O1201" s="42"/>
      <c r="P1201" s="42"/>
      <c r="Q1201" s="43"/>
      <c r="R1201" s="42"/>
      <c r="S1201" s="42"/>
      <c r="T1201" s="42"/>
      <c r="U1201" s="42"/>
      <c r="V1201" s="46"/>
      <c r="W1201" s="46"/>
      <c r="X1201" s="46"/>
      <c r="Y1201" s="48"/>
      <c r="Z1201" s="46"/>
      <c r="AA1201" s="46"/>
      <c r="AB1201" s="40"/>
    </row>
    <row r="1202" spans="1:28" ht="12.75" customHeight="1">
      <c r="A1202" s="41"/>
      <c r="B1202" s="42"/>
      <c r="C1202" s="42"/>
      <c r="D1202" s="42"/>
      <c r="E1202" s="42"/>
      <c r="F1202" s="42"/>
      <c r="G1202" s="42"/>
      <c r="H1202" s="42"/>
      <c r="I1202" s="42"/>
      <c r="J1202" s="42"/>
      <c r="K1202" s="42"/>
      <c r="L1202" s="42"/>
      <c r="M1202" s="42"/>
      <c r="N1202" s="42"/>
      <c r="O1202" s="42"/>
      <c r="P1202" s="42"/>
      <c r="Q1202" s="43"/>
      <c r="R1202" s="42"/>
      <c r="S1202" s="42"/>
      <c r="T1202" s="42"/>
      <c r="U1202" s="42"/>
      <c r="V1202" s="46"/>
      <c r="W1202" s="46"/>
      <c r="X1202" s="46"/>
      <c r="Y1202" s="48"/>
      <c r="Z1202" s="46"/>
      <c r="AA1202" s="46"/>
      <c r="AB1202" s="40"/>
    </row>
    <row r="1203" spans="1:28" ht="12.75" customHeight="1">
      <c r="A1203" s="41"/>
      <c r="B1203" s="42"/>
      <c r="C1203" s="42"/>
      <c r="D1203" s="42"/>
      <c r="E1203" s="42"/>
      <c r="F1203" s="42"/>
      <c r="G1203" s="42"/>
      <c r="H1203" s="42"/>
      <c r="I1203" s="42"/>
      <c r="J1203" s="42"/>
      <c r="K1203" s="42"/>
      <c r="L1203" s="42"/>
      <c r="M1203" s="42"/>
      <c r="N1203" s="42"/>
      <c r="O1203" s="42"/>
      <c r="P1203" s="42"/>
      <c r="Q1203" s="43"/>
      <c r="R1203" s="42"/>
      <c r="S1203" s="42"/>
      <c r="T1203" s="42"/>
      <c r="U1203" s="42"/>
      <c r="V1203" s="46"/>
      <c r="W1203" s="46"/>
      <c r="X1203" s="46"/>
      <c r="Y1203" s="48"/>
      <c r="Z1203" s="46"/>
      <c r="AA1203" s="46"/>
      <c r="AB1203" s="40"/>
    </row>
    <row r="1204" spans="1:28" ht="12.75" customHeight="1">
      <c r="A1204" s="41"/>
      <c r="B1204" s="42"/>
      <c r="C1204" s="42"/>
      <c r="D1204" s="8"/>
      <c r="E1204" s="42"/>
      <c r="F1204" s="42"/>
      <c r="G1204" s="42"/>
      <c r="H1204" s="42"/>
      <c r="I1204" s="8"/>
      <c r="J1204" s="42"/>
      <c r="K1204" s="42"/>
      <c r="L1204" s="42"/>
      <c r="M1204" s="42"/>
      <c r="N1204" s="42"/>
      <c r="O1204" s="42"/>
      <c r="P1204" s="42"/>
      <c r="Q1204" s="43"/>
      <c r="R1204" s="42"/>
      <c r="S1204" s="42"/>
      <c r="T1204" s="42"/>
      <c r="U1204" s="42"/>
      <c r="V1204" s="46"/>
      <c r="W1204" s="46"/>
      <c r="X1204" s="46"/>
      <c r="Y1204" s="48"/>
      <c r="Z1204" s="46"/>
      <c r="AA1204" s="46"/>
      <c r="AB1204" s="40"/>
    </row>
  </sheetData>
  <autoFilter ref="A8:AB925" xr:uid="{00000000-0009-0000-0000-000002000000}"/>
  <mergeCells count="7">
    <mergeCell ref="G4:U4"/>
    <mergeCell ref="G5:U5"/>
    <mergeCell ref="A1:F1"/>
    <mergeCell ref="G1:U1"/>
    <mergeCell ref="A2:F2"/>
    <mergeCell ref="G2:U2"/>
    <mergeCell ref="G3:U3"/>
  </mergeCells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G1000"/>
  <sheetViews>
    <sheetView workbookViewId="0"/>
  </sheetViews>
  <sheetFormatPr defaultColWidth="14.44140625" defaultRowHeight="15" customHeight="1"/>
  <cols>
    <col min="1" max="1" width="29.88671875" customWidth="1"/>
    <col min="2" max="2" width="15" customWidth="1"/>
    <col min="3" max="3" width="20.88671875" customWidth="1"/>
    <col min="4" max="4" width="16" customWidth="1"/>
    <col min="5" max="5" width="11.5546875" customWidth="1"/>
    <col min="6" max="26" width="8.6640625" customWidth="1"/>
  </cols>
  <sheetData>
    <row r="3" spans="1:7" ht="14.4">
      <c r="B3" s="122" t="s">
        <v>0</v>
      </c>
    </row>
    <row r="4" spans="1:7" ht="14.4">
      <c r="A4" s="122" t="s">
        <v>45</v>
      </c>
      <c r="B4" t="s">
        <v>10660</v>
      </c>
      <c r="C4" t="s">
        <v>10661</v>
      </c>
      <c r="D4" s="106" t="s">
        <v>10663</v>
      </c>
      <c r="E4" s="106" t="s">
        <v>9437</v>
      </c>
    </row>
    <row r="5" spans="1:7" ht="14.4">
      <c r="A5" s="123" t="s">
        <v>16</v>
      </c>
      <c r="B5" s="124">
        <v>37346952</v>
      </c>
      <c r="C5" s="124">
        <v>34078532</v>
      </c>
      <c r="D5" s="65">
        <f t="shared" ref="D5:D24" si="0">B5 - C5</f>
        <v>3268420</v>
      </c>
      <c r="E5" s="66">
        <f t="shared" ref="E5:E24" si="1">C5/B5</f>
        <v>0.9124849599506808</v>
      </c>
    </row>
    <row r="6" spans="1:7" ht="14.4">
      <c r="A6" s="123" t="s">
        <v>9</v>
      </c>
      <c r="B6" s="124">
        <v>52261020</v>
      </c>
      <c r="C6" s="124">
        <v>52261020</v>
      </c>
      <c r="D6" s="65">
        <f t="shared" si="0"/>
        <v>0</v>
      </c>
      <c r="E6" s="66">
        <f t="shared" si="1"/>
        <v>1</v>
      </c>
    </row>
    <row r="7" spans="1:7" ht="14.4">
      <c r="A7" s="123" t="s">
        <v>86</v>
      </c>
      <c r="B7" s="124">
        <v>859217228</v>
      </c>
      <c r="C7" s="124">
        <v>630730162.51999998</v>
      </c>
      <c r="D7" s="65">
        <f t="shared" si="0"/>
        <v>228487065.48000002</v>
      </c>
      <c r="E7" s="66">
        <f t="shared" si="1"/>
        <v>0.73407532107817552</v>
      </c>
    </row>
    <row r="8" spans="1:7" ht="14.4">
      <c r="A8" s="123" t="s">
        <v>113</v>
      </c>
      <c r="B8" s="124">
        <v>30942240</v>
      </c>
      <c r="C8" s="124">
        <v>0</v>
      </c>
      <c r="D8" s="65">
        <f t="shared" si="0"/>
        <v>30942240</v>
      </c>
      <c r="E8" s="66">
        <f t="shared" si="1"/>
        <v>0</v>
      </c>
    </row>
    <row r="9" spans="1:7" ht="14.4">
      <c r="A9" s="123" t="s">
        <v>96</v>
      </c>
      <c r="B9" s="124">
        <v>803316937</v>
      </c>
      <c r="C9" s="124">
        <v>460727004.80000001</v>
      </c>
      <c r="D9" s="65">
        <f t="shared" si="0"/>
        <v>342589932.19999999</v>
      </c>
      <c r="E9" s="66">
        <f t="shared" si="1"/>
        <v>0.57353079908982429</v>
      </c>
    </row>
    <row r="10" spans="1:7" ht="14.4">
      <c r="A10" s="123" t="s">
        <v>97</v>
      </c>
      <c r="B10" s="124">
        <v>388351384</v>
      </c>
      <c r="C10" s="124">
        <v>188493702</v>
      </c>
      <c r="D10" s="65">
        <f t="shared" si="0"/>
        <v>199857682</v>
      </c>
      <c r="E10" s="66">
        <f t="shared" si="1"/>
        <v>0.48536894618096688</v>
      </c>
    </row>
    <row r="11" spans="1:7" ht="14.4">
      <c r="A11" s="123" t="s">
        <v>100</v>
      </c>
      <c r="B11" s="124">
        <v>591927177</v>
      </c>
      <c r="C11" s="124">
        <v>392545257</v>
      </c>
      <c r="D11" s="65">
        <f t="shared" si="0"/>
        <v>199381920</v>
      </c>
      <c r="E11" s="66">
        <f t="shared" si="1"/>
        <v>0.66316478150149205</v>
      </c>
    </row>
    <row r="12" spans="1:7" ht="14.4">
      <c r="A12" s="123" t="s">
        <v>111</v>
      </c>
      <c r="B12" s="124">
        <v>173733049</v>
      </c>
      <c r="C12" s="124">
        <v>155589630</v>
      </c>
      <c r="D12" s="65">
        <f t="shared" si="0"/>
        <v>18143419</v>
      </c>
      <c r="E12" s="66">
        <f t="shared" si="1"/>
        <v>0.89556725617588162</v>
      </c>
    </row>
    <row r="13" spans="1:7" ht="14.4">
      <c r="A13" s="123" t="s">
        <v>164</v>
      </c>
      <c r="B13" s="124">
        <v>207604886</v>
      </c>
      <c r="C13" s="124">
        <v>15256174</v>
      </c>
      <c r="D13" s="65">
        <f t="shared" si="0"/>
        <v>192348712</v>
      </c>
      <c r="E13" s="66">
        <f t="shared" si="1"/>
        <v>7.3486584511310585E-2</v>
      </c>
      <c r="G13">
        <f>571*45%-134</f>
        <v>122.94999999999999</v>
      </c>
    </row>
    <row r="14" spans="1:7" ht="14.4">
      <c r="A14" s="123" t="s">
        <v>116</v>
      </c>
      <c r="B14" s="124">
        <v>626757026</v>
      </c>
      <c r="C14" s="124">
        <v>342339253</v>
      </c>
      <c r="D14" s="65">
        <f t="shared" si="0"/>
        <v>284417773</v>
      </c>
      <c r="E14" s="66">
        <f t="shared" si="1"/>
        <v>0.54620728416054487</v>
      </c>
    </row>
    <row r="15" spans="1:7" ht="14.4">
      <c r="A15" s="123" t="s">
        <v>59</v>
      </c>
      <c r="B15" s="124">
        <v>117686807</v>
      </c>
      <c r="C15" s="124">
        <v>40475268</v>
      </c>
      <c r="D15" s="65">
        <f t="shared" si="0"/>
        <v>77211539</v>
      </c>
      <c r="E15" s="66">
        <f t="shared" si="1"/>
        <v>0.34392358015117191</v>
      </c>
    </row>
    <row r="16" spans="1:7" ht="14.4">
      <c r="A16" s="123" t="s">
        <v>75</v>
      </c>
      <c r="B16" s="124">
        <v>10432800</v>
      </c>
      <c r="C16" s="124">
        <v>0</v>
      </c>
      <c r="D16" s="65">
        <f t="shared" si="0"/>
        <v>10432800</v>
      </c>
      <c r="E16" s="66">
        <f t="shared" si="1"/>
        <v>0</v>
      </c>
    </row>
    <row r="17" spans="1:5" ht="14.4">
      <c r="A17" s="123" t="s">
        <v>76</v>
      </c>
      <c r="B17" s="124">
        <v>97452176</v>
      </c>
      <c r="C17" s="124">
        <v>60166600</v>
      </c>
      <c r="D17" s="65">
        <f t="shared" si="0"/>
        <v>37285576</v>
      </c>
      <c r="E17" s="66">
        <f t="shared" si="1"/>
        <v>0.61739616773667527</v>
      </c>
    </row>
    <row r="18" spans="1:5" ht="14.4">
      <c r="A18" s="123" t="s">
        <v>78</v>
      </c>
      <c r="B18" s="124">
        <v>100998065</v>
      </c>
      <c r="C18" s="124">
        <v>49750565</v>
      </c>
      <c r="D18" s="65">
        <f t="shared" si="0"/>
        <v>51247500</v>
      </c>
      <c r="E18" s="66">
        <f t="shared" si="1"/>
        <v>0.49258928871558083</v>
      </c>
    </row>
    <row r="19" spans="1:5" ht="14.4">
      <c r="A19" s="123" t="s">
        <v>12</v>
      </c>
      <c r="B19" s="124">
        <v>61618207</v>
      </c>
      <c r="C19" s="124">
        <v>56618963</v>
      </c>
      <c r="D19" s="65">
        <f t="shared" si="0"/>
        <v>4999244</v>
      </c>
      <c r="E19" s="66">
        <f t="shared" si="1"/>
        <v>0.91886742176707603</v>
      </c>
    </row>
    <row r="20" spans="1:5" ht="14.4">
      <c r="A20" s="123" t="s">
        <v>79</v>
      </c>
      <c r="B20" s="124">
        <v>82947920</v>
      </c>
      <c r="C20" s="124">
        <v>82947920</v>
      </c>
      <c r="D20" s="65">
        <f t="shared" si="0"/>
        <v>0</v>
      </c>
      <c r="E20" s="66">
        <f t="shared" si="1"/>
        <v>1</v>
      </c>
    </row>
    <row r="21" spans="1:5" ht="15.75" customHeight="1">
      <c r="A21" s="123" t="s">
        <v>14</v>
      </c>
      <c r="B21" s="124">
        <v>352358886</v>
      </c>
      <c r="C21" s="124">
        <v>251035116</v>
      </c>
      <c r="D21" s="65">
        <f t="shared" si="0"/>
        <v>101323770</v>
      </c>
      <c r="E21" s="66">
        <f t="shared" si="1"/>
        <v>0.71244156447923379</v>
      </c>
    </row>
    <row r="22" spans="1:5" ht="15.75" customHeight="1">
      <c r="A22" s="123" t="s">
        <v>112</v>
      </c>
      <c r="B22" s="124">
        <v>32495409</v>
      </c>
      <c r="C22" s="124">
        <v>6000000</v>
      </c>
      <c r="D22" s="65">
        <f t="shared" si="0"/>
        <v>26495409</v>
      </c>
      <c r="E22" s="66">
        <f t="shared" si="1"/>
        <v>0.18464146735312673</v>
      </c>
    </row>
    <row r="23" spans="1:5" ht="15.75" customHeight="1">
      <c r="A23" s="107"/>
      <c r="B23" s="108"/>
      <c r="C23" s="109"/>
      <c r="D23" s="65">
        <f t="shared" si="0"/>
        <v>0</v>
      </c>
      <c r="E23" s="66" t="e">
        <f t="shared" si="1"/>
        <v>#DIV/0!</v>
      </c>
    </row>
    <row r="24" spans="1:5" ht="15.75" customHeight="1">
      <c r="D24" s="110">
        <f t="shared" si="0"/>
        <v>0</v>
      </c>
      <c r="E24" s="111" t="e">
        <f t="shared" si="1"/>
        <v>#DIV/0!</v>
      </c>
    </row>
    <row r="25" spans="1:5" ht="15.75" customHeight="1"/>
    <row r="26" spans="1:5" ht="15.75" customHeight="1"/>
    <row r="27" spans="1:5" ht="15.75" customHeight="1"/>
    <row r="28" spans="1:5" ht="15.75" customHeight="1"/>
    <row r="29" spans="1:5" ht="15.75" customHeight="1"/>
    <row r="30" spans="1:5" ht="15.75" customHeight="1"/>
    <row r="31" spans="1:5" ht="15.75" customHeight="1"/>
    <row r="32" spans="1:5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filterMode="1"/>
  <dimension ref="A1:Z1000"/>
  <sheetViews>
    <sheetView workbookViewId="0"/>
  </sheetViews>
  <sheetFormatPr defaultColWidth="14.44140625" defaultRowHeight="15" customHeight="1"/>
  <cols>
    <col min="1" max="1" width="12.109375" customWidth="1"/>
    <col min="2" max="2" width="12.44140625" customWidth="1"/>
    <col min="3" max="3" width="15.88671875" customWidth="1"/>
    <col min="4" max="4" width="14.33203125" customWidth="1"/>
    <col min="5" max="5" width="13.88671875" customWidth="1"/>
    <col min="6" max="6" width="12.5546875" customWidth="1"/>
    <col min="7" max="7" width="9.88671875" customWidth="1"/>
    <col min="8" max="26" width="8.6640625" customWidth="1"/>
  </cols>
  <sheetData>
    <row r="1" spans="1:26" ht="27.6">
      <c r="A1" s="61" t="s">
        <v>45</v>
      </c>
      <c r="B1" s="61" t="s">
        <v>46</v>
      </c>
      <c r="C1" s="61" t="s">
        <v>47</v>
      </c>
      <c r="D1" s="62" t="s">
        <v>5</v>
      </c>
      <c r="E1" s="62" t="s">
        <v>6</v>
      </c>
      <c r="F1" s="62" t="s">
        <v>4606</v>
      </c>
      <c r="G1" s="63" t="s">
        <v>4607</v>
      </c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</row>
    <row r="2" spans="1:26" ht="19.5" hidden="1" customHeight="1">
      <c r="A2" s="28" t="s">
        <v>86</v>
      </c>
      <c r="B2" s="32" t="s">
        <v>87</v>
      </c>
      <c r="C2" s="28" t="s">
        <v>88</v>
      </c>
      <c r="D2" s="65">
        <f>SUMIF(TDTP!$J$6:$J$1422,'TP TVV'!B2,TDTP!$AI$6:$AI$1422)</f>
        <v>2078678</v>
      </c>
      <c r="E2" s="65">
        <f>SUMIF(TDTP!$J$6:$J$1422,'TP TVV'!B2,TDTP!$AJ$6:$AJ$1422)</f>
        <v>2078678</v>
      </c>
      <c r="F2" s="65">
        <f t="shared" ref="F2:F139" si="0">D2-E2</f>
        <v>0</v>
      </c>
      <c r="G2" s="66">
        <f t="shared" ref="G2:G140" si="1">E2/D2</f>
        <v>1</v>
      </c>
    </row>
    <row r="3" spans="1:26" ht="19.5" hidden="1" customHeight="1">
      <c r="A3" s="28" t="s">
        <v>86</v>
      </c>
      <c r="B3" s="32" t="s">
        <v>173</v>
      </c>
      <c r="C3" s="28" t="s">
        <v>174</v>
      </c>
      <c r="D3" s="65">
        <f>SUMIF(TDTP!$J$6:$J$1422,'TP TVV'!B3,TDTP!$AI$6:$AI$1422)</f>
        <v>25606396</v>
      </c>
      <c r="E3" s="65">
        <f>SUMIF(TDTP!$J$6:$J$1422,'TP TVV'!B3,TDTP!$AJ$6:$AJ$1422)</f>
        <v>19180980</v>
      </c>
      <c r="F3" s="65">
        <f t="shared" si="0"/>
        <v>6425416</v>
      </c>
      <c r="G3" s="66">
        <f t="shared" si="1"/>
        <v>0.74906988082196335</v>
      </c>
    </row>
    <row r="4" spans="1:26" ht="19.5" hidden="1" customHeight="1">
      <c r="A4" s="28" t="s">
        <v>86</v>
      </c>
      <c r="B4" s="32" t="s">
        <v>166</v>
      </c>
      <c r="C4" s="28" t="s">
        <v>165</v>
      </c>
      <c r="D4" s="65">
        <f>SUMIF(TDTP!$J$6:$J$1422,'TP TVV'!B4,TDTP!$AI$6:$AI$1422)</f>
        <v>261719728</v>
      </c>
      <c r="E4" s="65">
        <f>SUMIF(TDTP!$J$6:$J$1422,'TP TVV'!B4,TDTP!$AJ$6:$AJ$1422)</f>
        <v>222676891</v>
      </c>
      <c r="F4" s="65">
        <f t="shared" si="0"/>
        <v>39042837</v>
      </c>
      <c r="G4" s="66">
        <f t="shared" si="1"/>
        <v>0.85082195637923019</v>
      </c>
    </row>
    <row r="5" spans="1:26" ht="19.5" hidden="1" customHeight="1">
      <c r="A5" s="28" t="s">
        <v>86</v>
      </c>
      <c r="B5" s="32" t="s">
        <v>188</v>
      </c>
      <c r="C5" s="28" t="s">
        <v>187</v>
      </c>
      <c r="D5" s="65">
        <f>SUMIF(TDTP!$J$6:$J$1422,'TP TVV'!B5,TDTP!$AI$6:$AI$1422)</f>
        <v>93764959</v>
      </c>
      <c r="E5" s="65">
        <f>SUMIF(TDTP!$J$6:$J$1422,'TP TVV'!B5,TDTP!$AJ$6:$AJ$1422)</f>
        <v>64474452</v>
      </c>
      <c r="F5" s="65">
        <f t="shared" si="0"/>
        <v>29290507</v>
      </c>
      <c r="G5" s="66">
        <f t="shared" si="1"/>
        <v>0.68761776987499135</v>
      </c>
    </row>
    <row r="6" spans="1:26" ht="19.5" hidden="1" customHeight="1">
      <c r="A6" s="28" t="s">
        <v>86</v>
      </c>
      <c r="B6" s="32" t="s">
        <v>3870</v>
      </c>
      <c r="C6" s="28" t="s">
        <v>3871</v>
      </c>
      <c r="D6" s="65">
        <f>SUMIF(TDTP!$J$6:$J$1422,'TP TVV'!B6,TDTP!$AI$6:$AI$1422)</f>
        <v>7596933</v>
      </c>
      <c r="E6" s="65">
        <f>SUMIF(TDTP!$J$6:$J$1422,'TP TVV'!B6,TDTP!$AJ$6:$AJ$1422)</f>
        <v>0</v>
      </c>
      <c r="F6" s="65">
        <f t="shared" si="0"/>
        <v>7596933</v>
      </c>
      <c r="G6" s="66">
        <f t="shared" si="1"/>
        <v>0</v>
      </c>
    </row>
    <row r="7" spans="1:26" ht="19.5" hidden="1" customHeight="1">
      <c r="A7" s="28" t="s">
        <v>86</v>
      </c>
      <c r="B7" s="32" t="s">
        <v>202</v>
      </c>
      <c r="C7" s="28" t="s">
        <v>201</v>
      </c>
      <c r="D7" s="65">
        <f>SUMIF(TDTP!$J$6:$J$1422,'TP TVV'!B7,TDTP!$AI$6:$AI$1422)</f>
        <v>159668195</v>
      </c>
      <c r="E7" s="65">
        <f>SUMIF(TDTP!$J$6:$J$1422,'TP TVV'!B7,TDTP!$AJ$6:$AJ$1422)</f>
        <v>130532876</v>
      </c>
      <c r="F7" s="65">
        <f t="shared" si="0"/>
        <v>29135319</v>
      </c>
      <c r="G7" s="66">
        <f t="shared" si="1"/>
        <v>0.81752584476827084</v>
      </c>
    </row>
    <row r="8" spans="1:26" ht="19.5" hidden="1" customHeight="1">
      <c r="A8" s="28" t="s">
        <v>86</v>
      </c>
      <c r="B8" s="32" t="s">
        <v>443</v>
      </c>
      <c r="C8" s="28" t="s">
        <v>442</v>
      </c>
      <c r="D8" s="65">
        <f>SUMIF(TDTP!$J$6:$J$1422,'TP TVV'!B8,TDTP!$AI$6:$AI$1422)</f>
        <v>36573079</v>
      </c>
      <c r="E8" s="65">
        <f>SUMIF(TDTP!$J$6:$J$1422,'TP TVV'!B8,TDTP!$AJ$6:$AJ$1422)</f>
        <v>22364219</v>
      </c>
      <c r="F8" s="65">
        <f t="shared" si="0"/>
        <v>14208860</v>
      </c>
      <c r="G8" s="66">
        <f t="shared" si="1"/>
        <v>0.61149401722507424</v>
      </c>
    </row>
    <row r="9" spans="1:26" ht="19.5" hidden="1" customHeight="1">
      <c r="A9" s="28" t="s">
        <v>86</v>
      </c>
      <c r="B9" s="32" t="s">
        <v>465</v>
      </c>
      <c r="C9" s="28" t="s">
        <v>449</v>
      </c>
      <c r="D9" s="65">
        <f>SUMIF(TDTP!$J$6:$J$1422,'TP TVV'!B9,TDTP!$AI$6:$AI$1422)</f>
        <v>117855899</v>
      </c>
      <c r="E9" s="65">
        <f>SUMIF(TDTP!$J$6:$J$1422,'TP TVV'!B9,TDTP!$AJ$6:$AJ$1422)</f>
        <v>45433218</v>
      </c>
      <c r="F9" s="65">
        <f t="shared" si="0"/>
        <v>72422681</v>
      </c>
      <c r="G9" s="66">
        <f t="shared" si="1"/>
        <v>0.38549803943203553</v>
      </c>
    </row>
    <row r="10" spans="1:26" ht="19.5" hidden="1" customHeight="1">
      <c r="A10" s="28" t="s">
        <v>86</v>
      </c>
      <c r="B10" s="32" t="s">
        <v>2448</v>
      </c>
      <c r="C10" s="28" t="s">
        <v>2447</v>
      </c>
      <c r="D10" s="65">
        <f>SUMIF(TDTP!$J$6:$J$1422,'TP TVV'!B10,TDTP!$AI$6:$AI$1422)</f>
        <v>15068061</v>
      </c>
      <c r="E10" s="65">
        <f>SUMIF(TDTP!$J$6:$J$1422,'TP TVV'!B10,TDTP!$AJ$6:$AJ$1422)</f>
        <v>14032783</v>
      </c>
      <c r="F10" s="65">
        <f t="shared" si="0"/>
        <v>1035278</v>
      </c>
      <c r="G10" s="66">
        <f t="shared" si="1"/>
        <v>0.9312932168246465</v>
      </c>
    </row>
    <row r="11" spans="1:26" ht="19.5" hidden="1" customHeight="1">
      <c r="A11" s="28" t="s">
        <v>86</v>
      </c>
      <c r="B11" s="32" t="s">
        <v>274</v>
      </c>
      <c r="C11" s="28" t="s">
        <v>273</v>
      </c>
      <c r="D11" s="65">
        <f>SUMIF(TDTP!$J$6:$J$1422,'TP TVV'!B11,TDTP!$AI$6:$AI$1422)</f>
        <v>48539793</v>
      </c>
      <c r="E11" s="65">
        <f>SUMIF(TDTP!$J$6:$J$1422,'TP TVV'!B11,TDTP!$AJ$6:$AJ$1422)</f>
        <v>37361285</v>
      </c>
      <c r="F11" s="65">
        <f t="shared" si="0"/>
        <v>11178508</v>
      </c>
      <c r="G11" s="66">
        <f t="shared" si="1"/>
        <v>0.76970425069591875</v>
      </c>
    </row>
    <row r="12" spans="1:26" ht="19.5" hidden="1" customHeight="1">
      <c r="A12" s="28" t="s">
        <v>86</v>
      </c>
      <c r="B12" s="32" t="s">
        <v>2570</v>
      </c>
      <c r="C12" s="28" t="s">
        <v>2569</v>
      </c>
      <c r="D12" s="65">
        <f>SUMIF(TDTP!$J$6:$J$1422,'TP TVV'!B12,TDTP!$AI$6:$AI$1422)</f>
        <v>56123408</v>
      </c>
      <c r="E12" s="65">
        <f>SUMIF(TDTP!$J$6:$J$1422,'TP TVV'!B12,TDTP!$AJ$6:$AJ$1422)</f>
        <v>51623408</v>
      </c>
      <c r="F12" s="65">
        <f t="shared" si="0"/>
        <v>4500000</v>
      </c>
      <c r="G12" s="66">
        <f t="shared" si="1"/>
        <v>0.91981955194167819</v>
      </c>
    </row>
    <row r="13" spans="1:26" ht="19.5" hidden="1" customHeight="1">
      <c r="A13" s="28" t="s">
        <v>86</v>
      </c>
      <c r="B13" s="32" t="s">
        <v>2657</v>
      </c>
      <c r="C13" s="28" t="s">
        <v>2656</v>
      </c>
      <c r="D13" s="65">
        <f>SUMIF(TDTP!$J$6:$J$1422,'TP TVV'!B13,TDTP!$AI$6:$AI$1422)</f>
        <v>3193323</v>
      </c>
      <c r="E13" s="65">
        <f>SUMIF(TDTP!$J$6:$J$1422,'TP TVV'!B13,TDTP!$AJ$6:$AJ$1422)</f>
        <v>3193323</v>
      </c>
      <c r="F13" s="65">
        <f t="shared" si="0"/>
        <v>0</v>
      </c>
      <c r="G13" s="66">
        <f t="shared" si="1"/>
        <v>1</v>
      </c>
    </row>
    <row r="14" spans="1:26" ht="19.5" hidden="1" customHeight="1">
      <c r="A14" s="28" t="s">
        <v>86</v>
      </c>
      <c r="B14" s="32" t="s">
        <v>2662</v>
      </c>
      <c r="C14" s="28" t="s">
        <v>1518</v>
      </c>
      <c r="D14" s="65">
        <f>SUMIF(TDTP!$J$6:$J$1422,'TP TVV'!B14,TDTP!$AI$6:$AI$1422)</f>
        <v>11589316</v>
      </c>
      <c r="E14" s="65">
        <f>SUMIF(TDTP!$J$6:$J$1422,'TP TVV'!B14,TDTP!$AJ$6:$AJ$1422)</f>
        <v>8538928</v>
      </c>
      <c r="F14" s="65">
        <f t="shared" si="0"/>
        <v>3050388</v>
      </c>
      <c r="G14" s="66">
        <f t="shared" si="1"/>
        <v>0.73679309460541076</v>
      </c>
    </row>
    <row r="15" spans="1:26" ht="19.5" hidden="1" customHeight="1">
      <c r="A15" s="28" t="s">
        <v>86</v>
      </c>
      <c r="B15" s="32" t="s">
        <v>2696</v>
      </c>
      <c r="C15" s="28" t="s">
        <v>2695</v>
      </c>
      <c r="D15" s="65">
        <f>SUMIF(TDTP!$J$6:$J$1422,'TP TVV'!B15,TDTP!$AI$6:$AI$1422)</f>
        <v>10624773</v>
      </c>
      <c r="E15" s="65">
        <f>SUMIF(TDTP!$J$6:$J$1422,'TP TVV'!B15,TDTP!$AJ$6:$AJ$1422)</f>
        <v>10624773</v>
      </c>
      <c r="F15" s="65">
        <f t="shared" si="0"/>
        <v>0</v>
      </c>
      <c r="G15" s="66">
        <f t="shared" si="1"/>
        <v>1</v>
      </c>
    </row>
    <row r="16" spans="1:26" ht="19.5" hidden="1" customHeight="1">
      <c r="A16" s="28" t="s">
        <v>86</v>
      </c>
      <c r="B16" s="32" t="s">
        <v>2711</v>
      </c>
      <c r="C16" s="28" t="s">
        <v>2710</v>
      </c>
      <c r="D16" s="65">
        <f>SUMIF(TDTP!$J$6:$J$1422,'TP TVV'!B16,TDTP!$AI$6:$AI$1422)</f>
        <v>7638446</v>
      </c>
      <c r="E16" s="65">
        <f>SUMIF(TDTP!$J$6:$J$1422,'TP TVV'!B16,TDTP!$AJ$6:$AJ$1422)</f>
        <v>7638446</v>
      </c>
      <c r="F16" s="65">
        <f t="shared" si="0"/>
        <v>0</v>
      </c>
      <c r="G16" s="66">
        <f t="shared" si="1"/>
        <v>1</v>
      </c>
    </row>
    <row r="17" spans="1:7" ht="19.5" hidden="1" customHeight="1">
      <c r="A17" s="28" t="s">
        <v>86</v>
      </c>
      <c r="B17" s="32" t="s">
        <v>210</v>
      </c>
      <c r="C17" s="28" t="s">
        <v>209</v>
      </c>
      <c r="D17" s="65">
        <f>SUMIF(TDTP!$J$6:$J$1422,'TP TVV'!B17,TDTP!$AI$6:$AI$1422)</f>
        <v>12201014</v>
      </c>
      <c r="E17" s="65">
        <f>SUMIF(TDTP!$J$6:$J$1422,'TP TVV'!B17,TDTP!$AJ$6:$AJ$1422)</f>
        <v>1600675.52</v>
      </c>
      <c r="F17" s="65">
        <f t="shared" si="0"/>
        <v>10600338.48</v>
      </c>
      <c r="G17" s="66">
        <f t="shared" si="1"/>
        <v>0.13119200748396814</v>
      </c>
    </row>
    <row r="18" spans="1:7" ht="19.5" hidden="1" customHeight="1">
      <c r="A18" s="28" t="s">
        <v>113</v>
      </c>
      <c r="B18" s="32" t="s">
        <v>4628</v>
      </c>
      <c r="C18" s="28" t="s">
        <v>4629</v>
      </c>
      <c r="D18" s="65">
        <f>SUMIF(TDTP!$J$6:$J$1422,'TP TVV'!B18,TDTP!$AI$6:$AI$1422)</f>
        <v>30942240</v>
      </c>
      <c r="E18" s="65">
        <f>SUMIF(TDTP!$J$6:$J$1422,'TP TVV'!B18,TDTP!$AJ$6:$AJ$1422)</f>
        <v>0</v>
      </c>
      <c r="F18" s="65">
        <f t="shared" si="0"/>
        <v>30942240</v>
      </c>
      <c r="G18" s="66">
        <f t="shared" si="1"/>
        <v>0</v>
      </c>
    </row>
    <row r="19" spans="1:7" ht="19.5" hidden="1" customHeight="1">
      <c r="A19" s="28" t="s">
        <v>16</v>
      </c>
      <c r="B19" s="32" t="s">
        <v>4538</v>
      </c>
      <c r="C19" s="28" t="s">
        <v>4537</v>
      </c>
      <c r="D19" s="65">
        <f>SUMIF(TDTP!$J$6:$J$1422,'TP TVV'!B19,TDTP!$AI$6:$AI$1422)</f>
        <v>1250000</v>
      </c>
      <c r="E19" s="65">
        <f>SUMIF(TDTP!$J$6:$J$1422,'TP TVV'!B19,TDTP!$AJ$6:$AJ$1422)</f>
        <v>1250000</v>
      </c>
      <c r="F19" s="65">
        <f t="shared" si="0"/>
        <v>0</v>
      </c>
      <c r="G19" s="66">
        <f t="shared" si="1"/>
        <v>1</v>
      </c>
    </row>
    <row r="20" spans="1:7" ht="19.5" hidden="1" customHeight="1">
      <c r="A20" s="28" t="s">
        <v>16</v>
      </c>
      <c r="B20" s="32" t="s">
        <v>4630</v>
      </c>
      <c r="C20" s="28" t="s">
        <v>4631</v>
      </c>
      <c r="D20" s="65">
        <f>SUMIF(TDTP!$J$6:$J$1422,'TP TVV'!B20,TDTP!$AI$6:$AI$1422)</f>
        <v>3268420</v>
      </c>
      <c r="E20" s="65">
        <f>SUMIF(TDTP!$J$6:$J$1422,'TP TVV'!B20,TDTP!$AJ$6:$AJ$1422)</f>
        <v>0</v>
      </c>
      <c r="F20" s="65">
        <f t="shared" si="0"/>
        <v>3268420</v>
      </c>
      <c r="G20" s="66">
        <f t="shared" si="1"/>
        <v>0</v>
      </c>
    </row>
    <row r="21" spans="1:7" ht="19.5" hidden="1" customHeight="1">
      <c r="A21" s="28" t="s">
        <v>16</v>
      </c>
      <c r="B21" s="32" t="s">
        <v>3989</v>
      </c>
      <c r="C21" s="28" t="s">
        <v>3988</v>
      </c>
      <c r="D21" s="65">
        <f>SUMIF(TDTP!$J$6:$J$1422,'TP TVV'!B21,TDTP!$AI$6:$AI$1422)</f>
        <v>32828532</v>
      </c>
      <c r="E21" s="65">
        <f>SUMIF(TDTP!$J$6:$J$1422,'TP TVV'!B21,TDTP!$AJ$6:$AJ$1422)</f>
        <v>32828532</v>
      </c>
      <c r="F21" s="65">
        <f t="shared" si="0"/>
        <v>0</v>
      </c>
      <c r="G21" s="66">
        <f t="shared" si="1"/>
        <v>1</v>
      </c>
    </row>
    <row r="22" spans="1:7" ht="19.5" hidden="1" customHeight="1">
      <c r="A22" s="28" t="s">
        <v>9</v>
      </c>
      <c r="B22" s="32" t="s">
        <v>3884</v>
      </c>
      <c r="C22" s="28" t="s">
        <v>3882</v>
      </c>
      <c r="D22" s="65">
        <f>SUMIF(TDTP!$J$6:$J$1422,'TP TVV'!B22,TDTP!$AI$6:$AI$1422)</f>
        <v>5856500</v>
      </c>
      <c r="E22" s="65">
        <f>SUMIF(TDTP!$J$6:$J$1422,'TP TVV'!B22,TDTP!$AJ$6:$AJ$1422)</f>
        <v>5856500</v>
      </c>
      <c r="F22" s="65">
        <f t="shared" si="0"/>
        <v>0</v>
      </c>
      <c r="G22" s="66">
        <f t="shared" si="1"/>
        <v>1</v>
      </c>
    </row>
    <row r="23" spans="1:7" ht="19.5" hidden="1" customHeight="1">
      <c r="A23" s="28" t="s">
        <v>9</v>
      </c>
      <c r="B23" s="32" t="s">
        <v>3896</v>
      </c>
      <c r="C23" s="28" t="s">
        <v>3895</v>
      </c>
      <c r="D23" s="65">
        <f>SUMIF(TDTP!$J$6:$J$1422,'TP TVV'!B23,TDTP!$AI$6:$AI$1422)</f>
        <v>46404520</v>
      </c>
      <c r="E23" s="65">
        <f>SUMIF(TDTP!$J$6:$J$1422,'TP TVV'!B23,TDTP!$AJ$6:$AJ$1422)</f>
        <v>46404520</v>
      </c>
      <c r="F23" s="65">
        <f t="shared" si="0"/>
        <v>0</v>
      </c>
      <c r="G23" s="66">
        <f t="shared" si="1"/>
        <v>1</v>
      </c>
    </row>
    <row r="24" spans="1:7" ht="19.5" hidden="1" customHeight="1">
      <c r="A24" s="28" t="s">
        <v>97</v>
      </c>
      <c r="B24" s="32" t="s">
        <v>2739</v>
      </c>
      <c r="C24" s="28" t="s">
        <v>2738</v>
      </c>
      <c r="D24" s="65">
        <f>SUMIF(TDTP!$J$6:$J$1422,'TP TVV'!B24,TDTP!$AI$6:$AI$1422)</f>
        <v>2001700</v>
      </c>
      <c r="E24" s="65">
        <f>SUMIF(TDTP!$J$6:$J$1422,'TP TVV'!B24,TDTP!$AJ$6:$AJ$1422)</f>
        <v>2001700</v>
      </c>
      <c r="F24" s="65">
        <f t="shared" si="0"/>
        <v>0</v>
      </c>
      <c r="G24" s="67">
        <f t="shared" si="1"/>
        <v>1</v>
      </c>
    </row>
    <row r="25" spans="1:7" ht="19.5" hidden="1" customHeight="1">
      <c r="A25" s="28" t="s">
        <v>97</v>
      </c>
      <c r="B25" s="32" t="s">
        <v>2749</v>
      </c>
      <c r="C25" s="28" t="s">
        <v>2748</v>
      </c>
      <c r="D25" s="65">
        <f>SUMIF(TDTP!$J$6:$J$1422,'TP TVV'!B25,TDTP!$AI$6:$AI$1422)</f>
        <v>18008100</v>
      </c>
      <c r="E25" s="65">
        <f>SUMIF(TDTP!$J$6:$J$1422,'TP TVV'!B25,TDTP!$AJ$6:$AJ$1422)</f>
        <v>18008100</v>
      </c>
      <c r="F25" s="65">
        <f t="shared" si="0"/>
        <v>0</v>
      </c>
      <c r="G25" s="67">
        <f t="shared" si="1"/>
        <v>1</v>
      </c>
    </row>
    <row r="26" spans="1:7" ht="19.5" hidden="1" customHeight="1">
      <c r="A26" s="28" t="s">
        <v>97</v>
      </c>
      <c r="B26" s="32" t="s">
        <v>2766</v>
      </c>
      <c r="C26" s="28" t="s">
        <v>2765</v>
      </c>
      <c r="D26" s="65">
        <f>SUMIF(TDTP!$J$6:$J$1422,'TP TVV'!B26,TDTP!$AI$6:$AI$1422)</f>
        <v>1000000</v>
      </c>
      <c r="E26" s="65">
        <f>SUMIF(TDTP!$J$6:$J$1422,'TP TVV'!B26,TDTP!$AJ$6:$AJ$1422)</f>
        <v>1000000</v>
      </c>
      <c r="F26" s="65">
        <f t="shared" si="0"/>
        <v>0</v>
      </c>
      <c r="G26" s="67">
        <f t="shared" si="1"/>
        <v>1</v>
      </c>
    </row>
    <row r="27" spans="1:7" ht="19.5" hidden="1" customHeight="1">
      <c r="A27" s="28" t="s">
        <v>97</v>
      </c>
      <c r="B27" s="32" t="s">
        <v>4641</v>
      </c>
      <c r="C27" s="28" t="s">
        <v>4642</v>
      </c>
      <c r="D27" s="65">
        <f>SUMIF(TDTP!$J$6:$J$1422,'TP TVV'!B27,TDTP!$AI$6:$AI$1422)</f>
        <v>83540022</v>
      </c>
      <c r="E27" s="65">
        <f>SUMIF(TDTP!$J$6:$J$1422,'TP TVV'!B27,TDTP!$AJ$6:$AJ$1422)</f>
        <v>0</v>
      </c>
      <c r="F27" s="65">
        <f t="shared" si="0"/>
        <v>83540022</v>
      </c>
      <c r="G27" s="67">
        <f t="shared" si="1"/>
        <v>0</v>
      </c>
    </row>
    <row r="28" spans="1:7" ht="19.5" hidden="1" customHeight="1">
      <c r="A28" s="28" t="s">
        <v>97</v>
      </c>
      <c r="B28" s="32" t="s">
        <v>2772</v>
      </c>
      <c r="C28" s="28" t="s">
        <v>2771</v>
      </c>
      <c r="D28" s="65">
        <f>SUMIF(TDTP!$J$6:$J$1422,'TP TVV'!B28,TDTP!$AI$6:$AI$1422)</f>
        <v>82967664</v>
      </c>
      <c r="E28" s="65">
        <f>SUMIF(TDTP!$J$6:$J$1422,'TP TVV'!B28,TDTP!$AJ$6:$AJ$1422)</f>
        <v>58444964</v>
      </c>
      <c r="F28" s="65">
        <f t="shared" si="0"/>
        <v>24522700</v>
      </c>
      <c r="G28" s="67">
        <f t="shared" si="1"/>
        <v>0.70443063215567936</v>
      </c>
    </row>
    <row r="29" spans="1:7" ht="19.5" hidden="1" customHeight="1">
      <c r="A29" s="28" t="s">
        <v>97</v>
      </c>
      <c r="B29" s="32" t="s">
        <v>2802</v>
      </c>
      <c r="C29" s="28" t="s">
        <v>2801</v>
      </c>
      <c r="D29" s="65">
        <f>SUMIF(TDTP!$J$6:$J$1422,'TP TVV'!B29,TDTP!$AI$6:$AI$1422)</f>
        <v>11011320</v>
      </c>
      <c r="E29" s="65">
        <f>SUMIF(TDTP!$J$6:$J$1422,'TP TVV'!B29,TDTP!$AJ$6:$AJ$1422)</f>
        <v>11011320</v>
      </c>
      <c r="F29" s="65">
        <f t="shared" si="0"/>
        <v>0</v>
      </c>
      <c r="G29" s="67">
        <f t="shared" si="1"/>
        <v>1</v>
      </c>
    </row>
    <row r="30" spans="1:7" ht="19.5" hidden="1" customHeight="1">
      <c r="A30" s="28" t="s">
        <v>97</v>
      </c>
      <c r="B30" s="32" t="s">
        <v>2813</v>
      </c>
      <c r="C30" s="28" t="s">
        <v>2812</v>
      </c>
      <c r="D30" s="65">
        <f>SUMIF(TDTP!$J$6:$J$1422,'TP TVV'!B30,TDTP!$AI$6:$AI$1422)</f>
        <v>80331470</v>
      </c>
      <c r="E30" s="65">
        <f>SUMIF(TDTP!$J$6:$J$1422,'TP TVV'!B30,TDTP!$AJ$6:$AJ$1422)</f>
        <v>62333070</v>
      </c>
      <c r="F30" s="65">
        <f t="shared" si="0"/>
        <v>17998400</v>
      </c>
      <c r="G30" s="67">
        <f t="shared" si="1"/>
        <v>0.77594833008782238</v>
      </c>
    </row>
    <row r="31" spans="1:7" ht="19.5" hidden="1" customHeight="1">
      <c r="A31" s="28" t="s">
        <v>97</v>
      </c>
      <c r="B31" s="32" t="s">
        <v>101</v>
      </c>
      <c r="C31" s="28" t="s">
        <v>99</v>
      </c>
      <c r="D31" s="65">
        <f>SUMIF(TDTP!$J$6:$J$1422,'TP TVV'!B31,TDTP!$AI$6:$AI$1422)</f>
        <v>53402127</v>
      </c>
      <c r="E31" s="65">
        <f>SUMIF(TDTP!$J$6:$J$1422,'TP TVV'!B31,TDTP!$AJ$6:$AJ$1422)</f>
        <v>6585167</v>
      </c>
      <c r="F31" s="65">
        <f t="shared" si="0"/>
        <v>46816960</v>
      </c>
      <c r="G31" s="67">
        <f t="shared" si="1"/>
        <v>0.12331282235256284</v>
      </c>
    </row>
    <row r="32" spans="1:7" ht="19.5" hidden="1" customHeight="1">
      <c r="A32" s="28" t="s">
        <v>97</v>
      </c>
      <c r="B32" s="32" t="s">
        <v>490</v>
      </c>
      <c r="C32" s="28" t="s">
        <v>489</v>
      </c>
      <c r="D32" s="65">
        <f>SUMIF(TDTP!$J$6:$J$1422,'TP TVV'!B32,TDTP!$AI$6:$AI$1422)</f>
        <v>56088981</v>
      </c>
      <c r="E32" s="65">
        <f>SUMIF(TDTP!$J$6:$J$1422,'TP TVV'!B32,TDTP!$AJ$6:$AJ$1422)</f>
        <v>29109381</v>
      </c>
      <c r="F32" s="65">
        <f t="shared" si="0"/>
        <v>26979600</v>
      </c>
      <c r="G32" s="67">
        <f t="shared" si="1"/>
        <v>0.51898573447073326</v>
      </c>
    </row>
    <row r="33" spans="1:7" ht="19.5" hidden="1" customHeight="1">
      <c r="A33" s="28" t="s">
        <v>100</v>
      </c>
      <c r="B33" s="32" t="s">
        <v>2872</v>
      </c>
      <c r="C33" s="28" t="s">
        <v>2871</v>
      </c>
      <c r="D33" s="65">
        <f>SUMIF(TDTP!$J$6:$J$1422,'TP TVV'!B33,TDTP!$AI$6:$AI$1422)</f>
        <v>2419200</v>
      </c>
      <c r="E33" s="65">
        <f>SUMIF(TDTP!$J$6:$J$1422,'TP TVV'!B33,TDTP!$AJ$6:$AJ$1422)</f>
        <v>1209600</v>
      </c>
      <c r="F33" s="65">
        <f t="shared" si="0"/>
        <v>1209600</v>
      </c>
      <c r="G33" s="67">
        <f t="shared" si="1"/>
        <v>0.5</v>
      </c>
    </row>
    <row r="34" spans="1:7" ht="19.5" hidden="1" customHeight="1">
      <c r="A34" s="28" t="s">
        <v>100</v>
      </c>
      <c r="B34" s="32" t="s">
        <v>220</v>
      </c>
      <c r="C34" s="28" t="s">
        <v>219</v>
      </c>
      <c r="D34" s="65">
        <f>SUMIF(TDTP!$J$6:$J$1422,'TP TVV'!B34,TDTP!$AI$6:$AI$1422)</f>
        <v>301507637</v>
      </c>
      <c r="E34" s="65">
        <f>SUMIF(TDTP!$J$6:$J$1422,'TP TVV'!B34,TDTP!$AJ$6:$AJ$1422)</f>
        <v>234297207</v>
      </c>
      <c r="F34" s="65">
        <f t="shared" si="0"/>
        <v>67210430</v>
      </c>
      <c r="G34" s="67">
        <f t="shared" si="1"/>
        <v>0.77708548059099414</v>
      </c>
    </row>
    <row r="35" spans="1:7" ht="19.5" hidden="1" customHeight="1">
      <c r="A35" s="28" t="s">
        <v>100</v>
      </c>
      <c r="B35" s="32" t="s">
        <v>4524</v>
      </c>
      <c r="C35" s="28" t="s">
        <v>3387</v>
      </c>
      <c r="D35" s="65">
        <f>SUMIF(TDTP!$J$6:$J$1422,'TP TVV'!B35,TDTP!$AI$6:$AI$1422)</f>
        <v>16978547</v>
      </c>
      <c r="E35" s="65">
        <f>SUMIF(TDTP!$J$6:$J$1422,'TP TVV'!B35,TDTP!$AJ$6:$AJ$1422)</f>
        <v>1061067</v>
      </c>
      <c r="F35" s="65">
        <f t="shared" si="0"/>
        <v>15917480</v>
      </c>
      <c r="G35" s="67">
        <f t="shared" si="1"/>
        <v>6.2494570353988477E-2</v>
      </c>
    </row>
    <row r="36" spans="1:7" ht="19.5" hidden="1" customHeight="1">
      <c r="A36" s="28" t="s">
        <v>100</v>
      </c>
      <c r="B36" s="32" t="s">
        <v>3255</v>
      </c>
      <c r="C36" s="28" t="s">
        <v>3254</v>
      </c>
      <c r="D36" s="65">
        <f>SUMIF(TDTP!$J$6:$J$1422,'TP TVV'!B36,TDTP!$AI$6:$AI$1422)</f>
        <v>35229640</v>
      </c>
      <c r="E36" s="65">
        <f>SUMIF(TDTP!$J$6:$J$1422,'TP TVV'!B36,TDTP!$AJ$6:$AJ$1422)</f>
        <v>15529700</v>
      </c>
      <c r="F36" s="65">
        <f t="shared" si="0"/>
        <v>19699940</v>
      </c>
      <c r="G36" s="67">
        <f t="shared" si="1"/>
        <v>0.44081347410873345</v>
      </c>
    </row>
    <row r="37" spans="1:7" ht="19.5" hidden="1" customHeight="1">
      <c r="A37" s="28" t="s">
        <v>100</v>
      </c>
      <c r="B37" s="32" t="s">
        <v>3278</v>
      </c>
      <c r="C37" s="28" t="s">
        <v>3277</v>
      </c>
      <c r="D37" s="65">
        <f>SUMIF(TDTP!$J$6:$J$1422,'TP TVV'!B37,TDTP!$AI$6:$AI$1422)</f>
        <v>34487067</v>
      </c>
      <c r="E37" s="65">
        <f>SUMIF(TDTP!$J$6:$J$1422,'TP TVV'!B37,TDTP!$AJ$6:$AJ$1422)</f>
        <v>34487067</v>
      </c>
      <c r="F37" s="65">
        <f t="shared" si="0"/>
        <v>0</v>
      </c>
      <c r="G37" s="67">
        <f t="shared" si="1"/>
        <v>1</v>
      </c>
    </row>
    <row r="38" spans="1:7" ht="19.5" hidden="1" customHeight="1">
      <c r="A38" s="28" t="s">
        <v>100</v>
      </c>
      <c r="B38" s="32" t="s">
        <v>4664</v>
      </c>
      <c r="C38" s="28" t="s">
        <v>4665</v>
      </c>
      <c r="D38" s="65">
        <f>SUMIF(TDTP!$J$6:$J$1422,'TP TVV'!B38,TDTP!$AI$6:$AI$1422)</f>
        <v>10090560</v>
      </c>
      <c r="E38" s="65">
        <f>SUMIF(TDTP!$J$6:$J$1422,'TP TVV'!B38,TDTP!$AJ$6:$AJ$1422)</f>
        <v>0</v>
      </c>
      <c r="F38" s="65">
        <f t="shared" si="0"/>
        <v>10090560</v>
      </c>
      <c r="G38" s="67">
        <f t="shared" si="1"/>
        <v>0</v>
      </c>
    </row>
    <row r="39" spans="1:7" ht="19.5" hidden="1" customHeight="1">
      <c r="A39" s="28" t="s">
        <v>100</v>
      </c>
      <c r="B39" s="32" t="s">
        <v>227</v>
      </c>
      <c r="C39" s="28" t="s">
        <v>226</v>
      </c>
      <c r="D39" s="65">
        <f>SUMIF(TDTP!$J$6:$J$1422,'TP TVV'!B39,TDTP!$AI$6:$AI$1422)</f>
        <v>17025459</v>
      </c>
      <c r="E39" s="65">
        <f>SUMIF(TDTP!$J$6:$J$1422,'TP TVV'!B39,TDTP!$AJ$6:$AJ$1422)</f>
        <v>14278654</v>
      </c>
      <c r="F39" s="65">
        <f t="shared" si="0"/>
        <v>2746805</v>
      </c>
      <c r="G39" s="67">
        <f t="shared" si="1"/>
        <v>0.83866484891831694</v>
      </c>
    </row>
    <row r="40" spans="1:7" ht="19.5" hidden="1" customHeight="1">
      <c r="A40" s="28" t="s">
        <v>100</v>
      </c>
      <c r="B40" s="32" t="s">
        <v>542</v>
      </c>
      <c r="C40" s="28" t="s">
        <v>541</v>
      </c>
      <c r="D40" s="65">
        <f>SUMIF(TDTP!$J$6:$J$1422,'TP TVV'!B40,TDTP!$AI$6:$AI$1422)</f>
        <v>31397408</v>
      </c>
      <c r="E40" s="65">
        <f>SUMIF(TDTP!$J$6:$J$1422,'TP TVV'!B40,TDTP!$AJ$6:$AJ$1422)</f>
        <v>31397408</v>
      </c>
      <c r="F40" s="65">
        <f t="shared" si="0"/>
        <v>0</v>
      </c>
      <c r="G40" s="67">
        <f t="shared" si="1"/>
        <v>1</v>
      </c>
    </row>
    <row r="41" spans="1:7" ht="19.5" hidden="1" customHeight="1">
      <c r="A41" s="28" t="s">
        <v>100</v>
      </c>
      <c r="B41" s="32" t="s">
        <v>4668</v>
      </c>
      <c r="C41" s="28" t="s">
        <v>4669</v>
      </c>
      <c r="D41" s="65">
        <f>SUMIF(TDTP!$J$6:$J$1422,'TP TVV'!B41,TDTP!$AI$6:$AI$1422)</f>
        <v>5009700</v>
      </c>
      <c r="E41" s="65">
        <f>SUMIF(TDTP!$J$6:$J$1422,'TP TVV'!B41,TDTP!$AJ$6:$AJ$1422)</f>
        <v>0</v>
      </c>
      <c r="F41" s="65">
        <f t="shared" si="0"/>
        <v>5009700</v>
      </c>
      <c r="G41" s="67">
        <f t="shared" si="1"/>
        <v>0</v>
      </c>
    </row>
    <row r="42" spans="1:7" ht="19.5" hidden="1" customHeight="1">
      <c r="A42" s="28" t="s">
        <v>100</v>
      </c>
      <c r="B42" s="32" t="s">
        <v>548</v>
      </c>
      <c r="C42" s="28" t="s">
        <v>547</v>
      </c>
      <c r="D42" s="65">
        <f>SUMIF(TDTP!$J$6:$J$1422,'TP TVV'!B42,TDTP!$AI$6:$AI$1422)</f>
        <v>66529122</v>
      </c>
      <c r="E42" s="65">
        <f>SUMIF(TDTP!$J$6:$J$1422,'TP TVV'!B42,TDTP!$AJ$6:$AJ$1422)</f>
        <v>31081382</v>
      </c>
      <c r="F42" s="65">
        <f t="shared" si="0"/>
        <v>35447740</v>
      </c>
      <c r="G42" s="67">
        <f t="shared" si="1"/>
        <v>0.46718461127444311</v>
      </c>
    </row>
    <row r="43" spans="1:7" ht="19.5" hidden="1" customHeight="1">
      <c r="A43" s="28" t="s">
        <v>100</v>
      </c>
      <c r="B43" s="32" t="s">
        <v>3383</v>
      </c>
      <c r="C43" s="28" t="s">
        <v>3382</v>
      </c>
      <c r="D43" s="65">
        <f>SUMIF(TDTP!$J$6:$J$1422,'TP TVV'!B43,TDTP!$AI$6:$AI$1422)</f>
        <v>8464508</v>
      </c>
      <c r="E43" s="65">
        <f>SUMIF(TDTP!$J$6:$J$1422,'TP TVV'!B43,TDTP!$AJ$6:$AJ$1422)</f>
        <v>8464508</v>
      </c>
      <c r="F43" s="65">
        <f t="shared" si="0"/>
        <v>0</v>
      </c>
      <c r="G43" s="67">
        <f t="shared" si="1"/>
        <v>1</v>
      </c>
    </row>
    <row r="44" spans="1:7" ht="19.5" hidden="1" customHeight="1">
      <c r="A44" s="28" t="s">
        <v>111</v>
      </c>
      <c r="B44" s="32" t="s">
        <v>3402</v>
      </c>
      <c r="C44" s="28" t="s">
        <v>3401</v>
      </c>
      <c r="D44" s="65">
        <f>SUMIF(TDTP!$J$6:$J$1422,'TP TVV'!B44,TDTP!$AI$6:$AI$1422)</f>
        <v>12521204</v>
      </c>
      <c r="E44" s="65">
        <f>SUMIF(TDTP!$J$6:$J$1422,'TP TVV'!B44,TDTP!$AJ$6:$AJ$1422)</f>
        <v>12521204</v>
      </c>
      <c r="F44" s="65">
        <f t="shared" si="0"/>
        <v>0</v>
      </c>
      <c r="G44" s="66">
        <f t="shared" si="1"/>
        <v>1</v>
      </c>
    </row>
    <row r="45" spans="1:7" ht="19.5" hidden="1" customHeight="1">
      <c r="A45" s="28" t="s">
        <v>111</v>
      </c>
      <c r="B45" s="32" t="s">
        <v>3417</v>
      </c>
      <c r="C45" s="28" t="s">
        <v>3416</v>
      </c>
      <c r="D45" s="65">
        <f>SUMIF(TDTP!$J$6:$J$1422,'TP TVV'!B45,TDTP!$AI$6:$AI$1422)</f>
        <v>11059140</v>
      </c>
      <c r="E45" s="65">
        <f>SUMIF(TDTP!$J$6:$J$1422,'TP TVV'!B45,TDTP!$AJ$6:$AJ$1422)</f>
        <v>9059140</v>
      </c>
      <c r="F45" s="65">
        <f t="shared" si="0"/>
        <v>2000000</v>
      </c>
      <c r="G45" s="66">
        <f t="shared" si="1"/>
        <v>0.81915411144085348</v>
      </c>
    </row>
    <row r="46" spans="1:7" ht="19.5" hidden="1" customHeight="1">
      <c r="A46" s="28" t="s">
        <v>111</v>
      </c>
      <c r="B46" s="32" t="s">
        <v>3433</v>
      </c>
      <c r="C46" s="28" t="s">
        <v>3432</v>
      </c>
      <c r="D46" s="65">
        <f>SUMIF(TDTP!$J$6:$J$1422,'TP TVV'!B46,TDTP!$AI$6:$AI$1422)</f>
        <v>15158980</v>
      </c>
      <c r="E46" s="65">
        <f>SUMIF(TDTP!$J$6:$J$1422,'TP TVV'!B46,TDTP!$AJ$6:$AJ$1422)</f>
        <v>14158980</v>
      </c>
      <c r="F46" s="65">
        <f t="shared" si="0"/>
        <v>1000000</v>
      </c>
      <c r="G46" s="66">
        <f t="shared" si="1"/>
        <v>0.93403250086747258</v>
      </c>
    </row>
    <row r="47" spans="1:7" ht="19.5" hidden="1" customHeight="1">
      <c r="A47" s="28" t="s">
        <v>111</v>
      </c>
      <c r="B47" s="32" t="s">
        <v>3451</v>
      </c>
      <c r="C47" s="28" t="s">
        <v>3450</v>
      </c>
      <c r="D47" s="65">
        <f>SUMIF(TDTP!$J$6:$J$1422,'TP TVV'!B47,TDTP!$AI$6:$AI$1422)</f>
        <v>16999760</v>
      </c>
      <c r="E47" s="65">
        <f>SUMIF(TDTP!$J$6:$J$1422,'TP TVV'!B47,TDTP!$AJ$6:$AJ$1422)</f>
        <v>16999760</v>
      </c>
      <c r="F47" s="65">
        <f t="shared" si="0"/>
        <v>0</v>
      </c>
      <c r="G47" s="66">
        <f t="shared" si="1"/>
        <v>1</v>
      </c>
    </row>
    <row r="48" spans="1:7" ht="19.5" hidden="1" customHeight="1">
      <c r="A48" s="28" t="s">
        <v>111</v>
      </c>
      <c r="B48" s="32" t="s">
        <v>3461</v>
      </c>
      <c r="C48" s="28" t="s">
        <v>3460</v>
      </c>
      <c r="D48" s="65">
        <f>SUMIF(TDTP!$J$6:$J$1422,'TP TVV'!B48,TDTP!$AI$6:$AI$1422)</f>
        <v>12022640</v>
      </c>
      <c r="E48" s="65">
        <f>SUMIF(TDTP!$J$6:$J$1422,'TP TVV'!B48,TDTP!$AJ$6:$AJ$1422)</f>
        <v>12022640</v>
      </c>
      <c r="F48" s="65">
        <f t="shared" si="0"/>
        <v>0</v>
      </c>
      <c r="G48" s="66">
        <f t="shared" si="1"/>
        <v>1</v>
      </c>
    </row>
    <row r="49" spans="1:7" ht="19.5" hidden="1" customHeight="1">
      <c r="A49" s="28" t="s">
        <v>111</v>
      </c>
      <c r="B49" s="32" t="s">
        <v>3468</v>
      </c>
      <c r="C49" s="28" t="s">
        <v>3467</v>
      </c>
      <c r="D49" s="65">
        <f>SUMIF(TDTP!$J$6:$J$1422,'TP TVV'!B49,TDTP!$AI$6:$AI$1422)</f>
        <v>117993965</v>
      </c>
      <c r="E49" s="65">
        <f>SUMIF(TDTP!$J$6:$J$1422,'TP TVV'!B49,TDTP!$AJ$6:$AJ$1422)</f>
        <v>102850546</v>
      </c>
      <c r="F49" s="65">
        <f t="shared" si="0"/>
        <v>15143419</v>
      </c>
      <c r="G49" s="66">
        <f t="shared" si="1"/>
        <v>0.87165937681643291</v>
      </c>
    </row>
    <row r="50" spans="1:7" ht="19.5" hidden="1" customHeight="1">
      <c r="A50" s="28" t="s">
        <v>164</v>
      </c>
      <c r="B50" s="32" t="s">
        <v>559</v>
      </c>
      <c r="C50" s="28" t="s">
        <v>558</v>
      </c>
      <c r="D50" s="65">
        <f>SUMIF(TDTP!$J$6:$J$1422,'TP TVV'!B50,TDTP!$AI$6:$AI$1422)</f>
        <v>207604886</v>
      </c>
      <c r="E50" s="65">
        <f>SUMIF(TDTP!$J$6:$J$1422,'TP TVV'!B50,TDTP!$AJ$6:$AJ$1422)</f>
        <v>15256174</v>
      </c>
      <c r="F50" s="65">
        <f t="shared" si="0"/>
        <v>192348712</v>
      </c>
      <c r="G50" s="66">
        <f t="shared" si="1"/>
        <v>7.3486584511310585E-2</v>
      </c>
    </row>
    <row r="51" spans="1:7" ht="32.25" hidden="1" customHeight="1">
      <c r="A51" s="28" t="s">
        <v>59</v>
      </c>
      <c r="B51" s="32" t="s">
        <v>4678</v>
      </c>
      <c r="C51" s="28" t="s">
        <v>4679</v>
      </c>
      <c r="D51" s="65">
        <f>SUMIF(TDTP!$J$6:$J$1422,'TP TVV'!B51,TDTP!$AI$6:$AI$1422)</f>
        <v>6611100</v>
      </c>
      <c r="E51" s="65">
        <f>SUMIF(TDTP!$J$6:$J$1422,'TP TVV'!B51,TDTP!$AJ$6:$AJ$1422)</f>
        <v>0</v>
      </c>
      <c r="F51" s="65">
        <f t="shared" si="0"/>
        <v>6611100</v>
      </c>
      <c r="G51" s="67">
        <f t="shared" si="1"/>
        <v>0</v>
      </c>
    </row>
    <row r="52" spans="1:7" ht="28.5" hidden="1" customHeight="1">
      <c r="A52" s="28" t="s">
        <v>59</v>
      </c>
      <c r="B52" s="32" t="s">
        <v>3960</v>
      </c>
      <c r="C52" s="28" t="s">
        <v>3959</v>
      </c>
      <c r="D52" s="65">
        <f>SUMIF(TDTP!$J$6:$J$1422,'TP TVV'!B52,TDTP!$AI$6:$AI$1422)</f>
        <v>3180020</v>
      </c>
      <c r="E52" s="65">
        <f>SUMIF(TDTP!$J$6:$J$1422,'TP TVV'!B52,TDTP!$AJ$6:$AJ$1422)</f>
        <v>3180020</v>
      </c>
      <c r="F52" s="65">
        <f t="shared" si="0"/>
        <v>0</v>
      </c>
      <c r="G52" s="67">
        <f t="shared" si="1"/>
        <v>1</v>
      </c>
    </row>
    <row r="53" spans="1:7" ht="30.75" hidden="1" customHeight="1">
      <c r="A53" s="28" t="s">
        <v>59</v>
      </c>
      <c r="B53" s="32" t="s">
        <v>3966</v>
      </c>
      <c r="C53" s="28" t="s">
        <v>1907</v>
      </c>
      <c r="D53" s="65">
        <f>SUMIF(TDTP!$J$6:$J$1422,'TP TVV'!B53,TDTP!$AI$6:$AI$1422)</f>
        <v>107895687</v>
      </c>
      <c r="E53" s="65">
        <f>SUMIF(TDTP!$J$6:$J$1422,'TP TVV'!B53,TDTP!$AJ$6:$AJ$1422)</f>
        <v>37295248</v>
      </c>
      <c r="F53" s="65">
        <f t="shared" si="0"/>
        <v>70600439</v>
      </c>
      <c r="G53" s="67">
        <f t="shared" si="1"/>
        <v>0.34566023014432451</v>
      </c>
    </row>
    <row r="54" spans="1:7" ht="19.5" hidden="1" customHeight="1">
      <c r="A54" s="28" t="s">
        <v>75</v>
      </c>
      <c r="B54" s="32" t="s">
        <v>4686</v>
      </c>
      <c r="C54" s="28" t="s">
        <v>2569</v>
      </c>
      <c r="D54" s="65">
        <f>SUMIF(TDTP!$J$6:$J$1422,'TP TVV'!B54,TDTP!$AI$6:$AI$1422)</f>
        <v>10432800</v>
      </c>
      <c r="E54" s="65">
        <f>SUMIF(TDTP!$J$6:$J$1422,'TP TVV'!B54,TDTP!$AJ$6:$AJ$1422)</f>
        <v>0</v>
      </c>
      <c r="F54" s="65">
        <f t="shared" si="0"/>
        <v>10432800</v>
      </c>
      <c r="G54" s="66">
        <f t="shared" si="1"/>
        <v>0</v>
      </c>
    </row>
    <row r="55" spans="1:7" ht="19.5" hidden="1" customHeight="1">
      <c r="A55" s="28" t="s">
        <v>76</v>
      </c>
      <c r="B55" s="32" t="s">
        <v>238</v>
      </c>
      <c r="C55" s="28" t="s">
        <v>237</v>
      </c>
      <c r="D55" s="65">
        <f>SUMIF(TDTP!$J$6:$J$1422,'TP TVV'!B55,TDTP!$AI$6:$AI$1422)</f>
        <v>85166600</v>
      </c>
      <c r="E55" s="65">
        <f>SUMIF(TDTP!$J$6:$J$1422,'TP TVV'!B55,TDTP!$AJ$6:$AJ$1422)</f>
        <v>60166600</v>
      </c>
      <c r="F55" s="65">
        <f t="shared" si="0"/>
        <v>25000000</v>
      </c>
      <c r="G55" s="66">
        <f t="shared" si="1"/>
        <v>0.70645769585729612</v>
      </c>
    </row>
    <row r="56" spans="1:7" ht="19.5" hidden="1" customHeight="1">
      <c r="A56" s="28" t="s">
        <v>76</v>
      </c>
      <c r="B56" s="32" t="s">
        <v>4688</v>
      </c>
      <c r="C56" s="28" t="s">
        <v>3986</v>
      </c>
      <c r="D56" s="65">
        <f>SUMIF(TDTP!$J$6:$J$1422,'TP TVV'!B56,TDTP!$AI$6:$AI$1422)</f>
        <v>12285576</v>
      </c>
      <c r="E56" s="65">
        <f>SUMIF(TDTP!$J$6:$J$1422,'TP TVV'!B56,TDTP!$AJ$6:$AJ$1422)</f>
        <v>0</v>
      </c>
      <c r="F56" s="65">
        <f t="shared" si="0"/>
        <v>12285576</v>
      </c>
      <c r="G56" s="66">
        <f t="shared" si="1"/>
        <v>0</v>
      </c>
    </row>
    <row r="57" spans="1:7" ht="19.5" hidden="1" customHeight="1">
      <c r="A57" s="28" t="s">
        <v>76</v>
      </c>
      <c r="B57" s="32" t="s">
        <v>4689</v>
      </c>
      <c r="C57" s="28" t="s">
        <v>4690</v>
      </c>
      <c r="D57" s="65">
        <f>SUMIF(TDTP!$J$6:$J$1422,'TP TVV'!B57,TDTP!$AI$6:$AI$1422)</f>
        <v>0</v>
      </c>
      <c r="E57" s="65">
        <f>SUMIF(TDTP!$J$6:$J$1422,'TP TVV'!B57,TDTP!$AJ$6:$AJ$1422)</f>
        <v>0</v>
      </c>
      <c r="F57" s="65">
        <f t="shared" si="0"/>
        <v>0</v>
      </c>
      <c r="G57" s="66" t="e">
        <f t="shared" si="1"/>
        <v>#DIV/0!</v>
      </c>
    </row>
    <row r="58" spans="1:7" ht="19.5" hidden="1" customHeight="1">
      <c r="A58" s="28" t="s">
        <v>78</v>
      </c>
      <c r="B58" s="32" t="s">
        <v>588</v>
      </c>
      <c r="C58" s="28" t="s">
        <v>587</v>
      </c>
      <c r="D58" s="65">
        <f>SUMIF(TDTP!$J$6:$J$1422,'TP TVV'!B58,TDTP!$AI$6:$AI$1422)</f>
        <v>86343865</v>
      </c>
      <c r="E58" s="65">
        <f>SUMIF(TDTP!$J$6:$J$1422,'TP TVV'!B58,TDTP!$AJ$6:$AJ$1422)</f>
        <v>35096365</v>
      </c>
      <c r="F58" s="65">
        <f t="shared" si="0"/>
        <v>51247500</v>
      </c>
      <c r="G58" s="66">
        <f t="shared" si="1"/>
        <v>0.40647201743864486</v>
      </c>
    </row>
    <row r="59" spans="1:7" ht="19.5" hidden="1" customHeight="1">
      <c r="A59" s="28" t="s">
        <v>12</v>
      </c>
      <c r="B59" s="32" t="s">
        <v>3824</v>
      </c>
      <c r="C59" s="28" t="s">
        <v>800</v>
      </c>
      <c r="D59" s="65">
        <f>SUMIF(TDTP!$J$6:$J$1422,'TP TVV'!B59,TDTP!$AI$6:$AI$1422)</f>
        <v>4500000</v>
      </c>
      <c r="E59" s="65">
        <f>SUMIF(TDTP!$J$6:$J$1422,'TP TVV'!B59,TDTP!$AJ$6:$AJ$1422)</f>
        <v>4500000</v>
      </c>
      <c r="F59" s="65">
        <f t="shared" si="0"/>
        <v>0</v>
      </c>
      <c r="G59" s="66">
        <f t="shared" si="1"/>
        <v>1</v>
      </c>
    </row>
    <row r="60" spans="1:7" ht="19.5" hidden="1" customHeight="1">
      <c r="A60" s="28" t="s">
        <v>12</v>
      </c>
      <c r="B60" s="32" t="s">
        <v>3848</v>
      </c>
      <c r="C60" s="28" t="s">
        <v>3847</v>
      </c>
      <c r="D60" s="65">
        <f>SUMIF(TDTP!$J$6:$J$1422,'TP TVV'!B60,TDTP!$AI$6:$AI$1422)</f>
        <v>14654200</v>
      </c>
      <c r="E60" s="65">
        <f>SUMIF(TDTP!$J$6:$J$1422,'TP TVV'!B60,TDTP!$AJ$6:$AJ$1422)</f>
        <v>14654200</v>
      </c>
      <c r="F60" s="65">
        <f t="shared" si="0"/>
        <v>0</v>
      </c>
      <c r="G60" s="66">
        <f t="shared" si="1"/>
        <v>1</v>
      </c>
    </row>
    <row r="61" spans="1:7" ht="19.5" hidden="1" customHeight="1">
      <c r="A61" s="28" t="s">
        <v>12</v>
      </c>
      <c r="B61" s="32" t="s">
        <v>3853</v>
      </c>
      <c r="C61" s="28" t="s">
        <v>2231</v>
      </c>
      <c r="D61" s="65">
        <f>SUMIF(TDTP!$J$6:$J$1422,'TP TVV'!B61,TDTP!$AI$6:$AI$1422)</f>
        <v>35937504</v>
      </c>
      <c r="E61" s="65">
        <f>SUMIF(TDTP!$J$6:$J$1422,'TP TVV'!B61,TDTP!$AJ$6:$AJ$1422)</f>
        <v>30938260</v>
      </c>
      <c r="F61" s="65">
        <f t="shared" si="0"/>
        <v>4999244</v>
      </c>
      <c r="G61" s="66">
        <f t="shared" si="1"/>
        <v>0.86089061722260951</v>
      </c>
    </row>
    <row r="62" spans="1:7" ht="19.5" hidden="1" customHeight="1">
      <c r="A62" s="28" t="s">
        <v>12</v>
      </c>
      <c r="B62" s="32" t="s">
        <v>4530</v>
      </c>
      <c r="C62" s="28" t="s">
        <v>4529</v>
      </c>
      <c r="D62" s="65">
        <f>SUMIF(TDTP!$J$6:$J$1422,'TP TVV'!B62,TDTP!$AI$6:$AI$1422)</f>
        <v>15403800</v>
      </c>
      <c r="E62" s="65">
        <f>SUMIF(TDTP!$J$6:$J$1422,'TP TVV'!B62,TDTP!$AJ$6:$AJ$1422)</f>
        <v>15403800</v>
      </c>
      <c r="F62" s="65">
        <f t="shared" si="0"/>
        <v>0</v>
      </c>
      <c r="G62" s="66">
        <f t="shared" si="1"/>
        <v>1</v>
      </c>
    </row>
    <row r="63" spans="1:7" ht="19.5" hidden="1" customHeight="1">
      <c r="A63" s="28" t="s">
        <v>79</v>
      </c>
      <c r="B63" s="32" t="s">
        <v>3922</v>
      </c>
      <c r="C63" s="28" t="s">
        <v>3921</v>
      </c>
      <c r="D63" s="65">
        <f>SUMIF(TDTP!$J$6:$J$1422,'TP TVV'!B63,TDTP!$AI$6:$AI$1422)</f>
        <v>62891320</v>
      </c>
      <c r="E63" s="65">
        <f>SUMIF(TDTP!$J$6:$J$1422,'TP TVV'!B63,TDTP!$AJ$6:$AJ$1422)</f>
        <v>62891320</v>
      </c>
      <c r="F63" s="65">
        <f t="shared" si="0"/>
        <v>0</v>
      </c>
      <c r="G63" s="66">
        <f t="shared" si="1"/>
        <v>1</v>
      </c>
    </row>
    <row r="64" spans="1:7" ht="19.5" hidden="1" customHeight="1">
      <c r="A64" s="28" t="s">
        <v>79</v>
      </c>
      <c r="B64" s="32" t="s">
        <v>3935</v>
      </c>
      <c r="C64" s="28" t="s">
        <v>3934</v>
      </c>
      <c r="D64" s="65">
        <f>SUMIF(TDTP!$J$6:$J$1422,'TP TVV'!B64,TDTP!$AI$6:$AI$1422)</f>
        <v>20056600</v>
      </c>
      <c r="E64" s="65">
        <f>SUMIF(TDTP!$J$6:$J$1422,'TP TVV'!B64,TDTP!$AJ$6:$AJ$1422)</f>
        <v>20056600</v>
      </c>
      <c r="F64" s="65">
        <f t="shared" si="0"/>
        <v>0</v>
      </c>
      <c r="G64" s="66">
        <f t="shared" si="1"/>
        <v>1</v>
      </c>
    </row>
    <row r="65" spans="1:7" ht="19.5" hidden="1" customHeight="1">
      <c r="A65" s="28" t="s">
        <v>14</v>
      </c>
      <c r="B65" s="32" t="s">
        <v>3772</v>
      </c>
      <c r="C65" s="28" t="s">
        <v>3771</v>
      </c>
      <c r="D65" s="65">
        <f>SUMIF(TDTP!$J$6:$J$1422,'TP TVV'!B65,TDTP!$AI$6:$AI$1422)</f>
        <v>61478400</v>
      </c>
      <c r="E65" s="65">
        <f>SUMIF(TDTP!$J$6:$J$1422,'TP TVV'!B65,TDTP!$AJ$6:$AJ$1422)</f>
        <v>61478400</v>
      </c>
      <c r="F65" s="65">
        <f t="shared" si="0"/>
        <v>0</v>
      </c>
      <c r="G65" s="67">
        <f t="shared" si="1"/>
        <v>1</v>
      </c>
    </row>
    <row r="66" spans="1:7" ht="19.5" hidden="1" customHeight="1">
      <c r="A66" s="28" t="s">
        <v>14</v>
      </c>
      <c r="B66" s="32" t="s">
        <v>3780</v>
      </c>
      <c r="C66" s="28" t="s">
        <v>3779</v>
      </c>
      <c r="D66" s="65">
        <f>SUMIF(TDTP!$J$6:$J$1422,'TP TVV'!B66,TDTP!$AI$6:$AI$1422)</f>
        <v>19024920</v>
      </c>
      <c r="E66" s="65">
        <f>SUMIF(TDTP!$J$6:$J$1422,'TP TVV'!B66,TDTP!$AJ$6:$AJ$1422)</f>
        <v>1013400</v>
      </c>
      <c r="F66" s="65">
        <f t="shared" si="0"/>
        <v>18011520</v>
      </c>
      <c r="G66" s="67">
        <f t="shared" si="1"/>
        <v>5.3266978257990046E-2</v>
      </c>
    </row>
    <row r="67" spans="1:7" ht="19.5" hidden="1" customHeight="1">
      <c r="A67" s="28" t="s">
        <v>14</v>
      </c>
      <c r="B67" s="32" t="s">
        <v>3786</v>
      </c>
      <c r="C67" s="28" t="s">
        <v>3785</v>
      </c>
      <c r="D67" s="65">
        <f>SUMIF(TDTP!$J$6:$J$1422,'TP TVV'!B67,TDTP!$AI$6:$AI$1422)</f>
        <v>36993216</v>
      </c>
      <c r="E67" s="65">
        <f>SUMIF(TDTP!$J$6:$J$1422,'TP TVV'!B67,TDTP!$AJ$6:$AJ$1422)</f>
        <v>36993216</v>
      </c>
      <c r="F67" s="65">
        <f t="shared" si="0"/>
        <v>0</v>
      </c>
      <c r="G67" s="67">
        <f t="shared" si="1"/>
        <v>1</v>
      </c>
    </row>
    <row r="68" spans="1:7" ht="19.5" hidden="1" customHeight="1">
      <c r="A68" s="28" t="s">
        <v>14</v>
      </c>
      <c r="B68" s="32" t="s">
        <v>3799</v>
      </c>
      <c r="C68" s="28" t="s">
        <v>3798</v>
      </c>
      <c r="D68" s="65">
        <f>SUMIF(TDTP!$J$6:$J$1422,'TP TVV'!B68,TDTP!$AI$6:$AI$1422)</f>
        <v>5039700</v>
      </c>
      <c r="E68" s="65">
        <f>SUMIF(TDTP!$J$6:$J$1422,'TP TVV'!B68,TDTP!$AJ$6:$AJ$1422)</f>
        <v>5039700</v>
      </c>
      <c r="F68" s="65">
        <f t="shared" si="0"/>
        <v>0</v>
      </c>
      <c r="G68" s="67">
        <f t="shared" si="1"/>
        <v>1</v>
      </c>
    </row>
    <row r="69" spans="1:7" ht="19.5" hidden="1" customHeight="1">
      <c r="A69" s="28" t="s">
        <v>14</v>
      </c>
      <c r="B69" s="32" t="s">
        <v>4701</v>
      </c>
      <c r="C69" s="28" t="s">
        <v>2583</v>
      </c>
      <c r="D69" s="65">
        <f>SUMIF(TDTP!$J$6:$J$1422,'TP TVV'!B69,TDTP!$AI$6:$AI$1422)</f>
        <v>40033200</v>
      </c>
      <c r="E69" s="65">
        <f>SUMIF(TDTP!$J$6:$J$1422,'TP TVV'!B69,TDTP!$AJ$6:$AJ$1422)</f>
        <v>0</v>
      </c>
      <c r="F69" s="65">
        <f t="shared" si="0"/>
        <v>40033200</v>
      </c>
      <c r="G69" s="67">
        <f t="shared" si="1"/>
        <v>0</v>
      </c>
    </row>
    <row r="70" spans="1:7" ht="19.5" hidden="1" customHeight="1">
      <c r="A70" s="28" t="s">
        <v>14</v>
      </c>
      <c r="B70" s="32" t="s">
        <v>4706</v>
      </c>
      <c r="C70" s="28" t="s">
        <v>4707</v>
      </c>
      <c r="D70" s="65">
        <f>SUMIF(TDTP!$J$6:$J$1422,'TP TVV'!B70,TDTP!$AI$6:$AI$1422)</f>
        <v>3000000</v>
      </c>
      <c r="E70" s="65">
        <f>SUMIF(TDTP!$J$6:$J$1422,'TP TVV'!B70,TDTP!$AJ$6:$AJ$1422)</f>
        <v>0</v>
      </c>
      <c r="F70" s="65">
        <f t="shared" si="0"/>
        <v>3000000</v>
      </c>
      <c r="G70" s="67">
        <f t="shared" si="1"/>
        <v>0</v>
      </c>
    </row>
    <row r="71" spans="1:7" ht="19.5" hidden="1" customHeight="1">
      <c r="A71" s="28" t="s">
        <v>14</v>
      </c>
      <c r="B71" s="32" t="s">
        <v>3810</v>
      </c>
      <c r="C71" s="28" t="s">
        <v>3809</v>
      </c>
      <c r="D71" s="65">
        <f>SUMIF(TDTP!$J$6:$J$1422,'TP TVV'!B71,TDTP!$AI$6:$AI$1422)</f>
        <v>191829150</v>
      </c>
      <c r="E71" s="65">
        <f>SUMIF(TDTP!$J$6:$J$1422,'TP TVV'!B71,TDTP!$AJ$6:$AJ$1422)</f>
        <v>151550100</v>
      </c>
      <c r="F71" s="65">
        <f t="shared" si="0"/>
        <v>40279050</v>
      </c>
      <c r="G71" s="67">
        <f t="shared" si="1"/>
        <v>0.79002643758782232</v>
      </c>
    </row>
    <row r="72" spans="1:7" ht="19.5" hidden="1" customHeight="1">
      <c r="A72" s="28" t="s">
        <v>112</v>
      </c>
      <c r="B72" s="32" t="s">
        <v>4709</v>
      </c>
      <c r="C72" s="28" t="s">
        <v>4710</v>
      </c>
      <c r="D72" s="65">
        <f>SUMIF(TDTP!$J$6:$J$1422,'TP TVV'!B72,TDTP!$AI$6:$AI$1422)</f>
        <v>4006000</v>
      </c>
      <c r="E72" s="65">
        <f>SUMIF(TDTP!$J$6:$J$1422,'TP TVV'!B72,TDTP!$AJ$6:$AJ$1422)</f>
        <v>0</v>
      </c>
      <c r="F72" s="65">
        <f t="shared" si="0"/>
        <v>4006000</v>
      </c>
      <c r="G72" s="66">
        <f t="shared" si="1"/>
        <v>0</v>
      </c>
    </row>
    <row r="73" spans="1:7" ht="19.5" hidden="1" customHeight="1">
      <c r="A73" s="28" t="s">
        <v>112</v>
      </c>
      <c r="B73" s="32" t="s">
        <v>576</v>
      </c>
      <c r="C73" s="28" t="s">
        <v>575</v>
      </c>
      <c r="D73" s="65">
        <f>SUMIF(TDTP!$J$6:$J$1422,'TP TVV'!B73,TDTP!$AI$6:$AI$1422)</f>
        <v>32495409</v>
      </c>
      <c r="E73" s="65">
        <f>SUMIF(TDTP!$J$6:$J$1422,'TP TVV'!B73,TDTP!$AJ$6:$AJ$1422)</f>
        <v>6000000</v>
      </c>
      <c r="F73" s="65">
        <f t="shared" si="0"/>
        <v>26495409</v>
      </c>
      <c r="G73" s="66">
        <f t="shared" si="1"/>
        <v>0.18464146735312673</v>
      </c>
    </row>
    <row r="74" spans="1:7" ht="19.5" hidden="1" customHeight="1">
      <c r="A74" s="28" t="s">
        <v>112</v>
      </c>
      <c r="B74" s="32" t="s">
        <v>4716</v>
      </c>
      <c r="C74" s="28" t="s">
        <v>4717</v>
      </c>
      <c r="D74" s="65">
        <f>SUMIF(TDTP!$J$6:$J$1422,'TP TVV'!B74,TDTP!$AI$6:$AI$1422)</f>
        <v>0</v>
      </c>
      <c r="E74" s="65">
        <f>SUMIF(TDTP!$J$6:$J$1422,'TP TVV'!B74,TDTP!$AJ$6:$AJ$1422)</f>
        <v>0</v>
      </c>
      <c r="F74" s="65">
        <f t="shared" si="0"/>
        <v>0</v>
      </c>
      <c r="G74" s="66" t="e">
        <f t="shared" si="1"/>
        <v>#DIV/0!</v>
      </c>
    </row>
    <row r="75" spans="1:7" ht="19.5" customHeight="1">
      <c r="A75" s="28" t="s">
        <v>96</v>
      </c>
      <c r="B75" s="32" t="s">
        <v>4021</v>
      </c>
      <c r="C75" s="28" t="s">
        <v>4020</v>
      </c>
      <c r="D75" s="65">
        <f>SUMIF(TDTP!$J$6:$J$1422,'TP TVV'!B75,TDTP!$AI$6:$AI$1422)</f>
        <v>6011760</v>
      </c>
      <c r="E75" s="65">
        <f>SUMIF(TDTP!$J$6:$J$1422,'TP TVV'!B75,TDTP!$AJ$6:$AJ$1422)</f>
        <v>6011760</v>
      </c>
      <c r="F75" s="65">
        <f t="shared" si="0"/>
        <v>0</v>
      </c>
      <c r="G75" s="67">
        <f t="shared" si="1"/>
        <v>1</v>
      </c>
    </row>
    <row r="76" spans="1:7" ht="19.5" customHeight="1">
      <c r="A76" s="28" t="s">
        <v>96</v>
      </c>
      <c r="B76" s="32" t="s">
        <v>4723</v>
      </c>
      <c r="C76" s="28" t="s">
        <v>4724</v>
      </c>
      <c r="D76" s="65">
        <f>SUMIF(TDTP!$J$6:$J$1422,'TP TVV'!B76,TDTP!$AI$6:$AI$1422)</f>
        <v>33043375</v>
      </c>
      <c r="E76" s="65">
        <f>SUMIF(TDTP!$J$6:$J$1422,'TP TVV'!B76,TDTP!$AJ$6:$AJ$1422)</f>
        <v>0</v>
      </c>
      <c r="F76" s="65">
        <f t="shared" si="0"/>
        <v>33043375</v>
      </c>
      <c r="G76" s="67">
        <f t="shared" si="1"/>
        <v>0</v>
      </c>
    </row>
    <row r="77" spans="1:7" ht="19.5" customHeight="1">
      <c r="A77" s="28" t="s">
        <v>96</v>
      </c>
      <c r="B77" s="32" t="s">
        <v>4026</v>
      </c>
      <c r="C77" s="28" t="s">
        <v>3883</v>
      </c>
      <c r="D77" s="65">
        <f>SUMIF(TDTP!$J$6:$J$1422,'TP TVV'!B77,TDTP!$AI$6:$AI$1422)</f>
        <v>12731524</v>
      </c>
      <c r="E77" s="65">
        <f>SUMIF(TDTP!$J$6:$J$1422,'TP TVV'!B77,TDTP!$AJ$6:$AJ$1422)</f>
        <v>12731524</v>
      </c>
      <c r="F77" s="65">
        <f t="shared" si="0"/>
        <v>0</v>
      </c>
      <c r="G77" s="67">
        <f t="shared" si="1"/>
        <v>1</v>
      </c>
    </row>
    <row r="78" spans="1:7" ht="19.5" customHeight="1">
      <c r="A78" s="28" t="s">
        <v>96</v>
      </c>
      <c r="B78" s="32" t="s">
        <v>616</v>
      </c>
      <c r="C78" s="28" t="s">
        <v>615</v>
      </c>
      <c r="D78" s="65">
        <f>SUMIF(TDTP!$J$6:$J$1422,'TP TVV'!B78,TDTP!$AI$6:$AI$1422)</f>
        <v>24146438</v>
      </c>
      <c r="E78" s="65">
        <f>SUMIF(TDTP!$J$6:$J$1422,'TP TVV'!B78,TDTP!$AJ$6:$AJ$1422)</f>
        <v>6194532</v>
      </c>
      <c r="F78" s="65">
        <f t="shared" si="0"/>
        <v>17951906</v>
      </c>
      <c r="G78" s="67">
        <f t="shared" si="1"/>
        <v>0.25654019859989285</v>
      </c>
    </row>
    <row r="79" spans="1:7" ht="19.5" customHeight="1">
      <c r="A79" s="28" t="s">
        <v>96</v>
      </c>
      <c r="B79" s="32" t="s">
        <v>626</v>
      </c>
      <c r="C79" s="28" t="s">
        <v>625</v>
      </c>
      <c r="D79" s="65">
        <f>SUMIF(TDTP!$J$6:$J$1422,'TP TVV'!B79,TDTP!$AI$6:$AI$1422)</f>
        <v>273598175</v>
      </c>
      <c r="E79" s="65">
        <f>SUMIF(TDTP!$J$6:$J$1422,'TP TVV'!B79,TDTP!$AJ$6:$AJ$1422)</f>
        <v>166396284</v>
      </c>
      <c r="F79" s="65">
        <f t="shared" si="0"/>
        <v>107201891</v>
      </c>
      <c r="G79" s="67">
        <f t="shared" si="1"/>
        <v>0.60817760937184617</v>
      </c>
    </row>
    <row r="80" spans="1:7" ht="19.5" customHeight="1">
      <c r="A80" s="28" t="s">
        <v>96</v>
      </c>
      <c r="B80" s="32" t="s">
        <v>661</v>
      </c>
      <c r="C80" s="28" t="s">
        <v>122</v>
      </c>
      <c r="D80" s="65">
        <f>SUMIF(TDTP!$J$6:$J$1422,'TP TVV'!B80,TDTP!$AI$6:$AI$1422)</f>
        <v>17789200</v>
      </c>
      <c r="E80" s="65">
        <f>SUMIF(TDTP!$J$6:$J$1422,'TP TVV'!B80,TDTP!$AJ$6:$AJ$1422)</f>
        <v>12697200</v>
      </c>
      <c r="F80" s="65">
        <f t="shared" si="0"/>
        <v>5092000</v>
      </c>
      <c r="G80" s="67">
        <f t="shared" si="1"/>
        <v>0.71375890990038904</v>
      </c>
    </row>
    <row r="81" spans="1:7" ht="19.5" customHeight="1">
      <c r="A81" s="28" t="s">
        <v>96</v>
      </c>
      <c r="B81" s="32" t="s">
        <v>4733</v>
      </c>
      <c r="C81" s="28" t="s">
        <v>4734</v>
      </c>
      <c r="D81" s="65">
        <f>SUMIF(TDTP!$J$6:$J$1422,'TP TVV'!B81,TDTP!$AI$6:$AI$1422)</f>
        <v>29438842</v>
      </c>
      <c r="E81" s="65">
        <f>SUMIF(TDTP!$J$6:$J$1422,'TP TVV'!B81,TDTP!$AJ$6:$AJ$1422)</f>
        <v>0</v>
      </c>
      <c r="F81" s="65">
        <f t="shared" si="0"/>
        <v>29438842</v>
      </c>
      <c r="G81" s="67">
        <f t="shared" si="1"/>
        <v>0</v>
      </c>
    </row>
    <row r="82" spans="1:7" ht="19.5" customHeight="1">
      <c r="A82" s="28" t="s">
        <v>96</v>
      </c>
      <c r="B82" s="32" t="s">
        <v>251</v>
      </c>
      <c r="C82" s="28" t="s">
        <v>250</v>
      </c>
      <c r="D82" s="65">
        <f>SUMIF(TDTP!$J$6:$J$1422,'TP TVV'!B82,TDTP!$AI$6:$AI$1422)</f>
        <v>134109813</v>
      </c>
      <c r="E82" s="65">
        <f>SUMIF(TDTP!$J$6:$J$1422,'TP TVV'!B82,TDTP!$AJ$6:$AJ$1422)</f>
        <v>71065278</v>
      </c>
      <c r="F82" s="65">
        <f t="shared" si="0"/>
        <v>63044535</v>
      </c>
      <c r="G82" s="67">
        <f t="shared" si="1"/>
        <v>0.52990363948982611</v>
      </c>
    </row>
    <row r="83" spans="1:7" ht="19.5" customHeight="1">
      <c r="A83" s="28" t="s">
        <v>96</v>
      </c>
      <c r="B83" s="32" t="s">
        <v>680</v>
      </c>
      <c r="C83" s="28" t="s">
        <v>679</v>
      </c>
      <c r="D83" s="65">
        <f>SUMIF(TDTP!$J$6:$J$1422,'TP TVV'!B83,TDTP!$AI$6:$AI$1422)</f>
        <v>4292734</v>
      </c>
      <c r="E83" s="65">
        <f>SUMIF(TDTP!$J$6:$J$1422,'TP TVV'!B83,TDTP!$AJ$6:$AJ$1422)</f>
        <v>3000000</v>
      </c>
      <c r="F83" s="65">
        <f t="shared" si="0"/>
        <v>1292734</v>
      </c>
      <c r="G83" s="67">
        <f t="shared" si="1"/>
        <v>0.69885532157361718</v>
      </c>
    </row>
    <row r="84" spans="1:7" ht="19.5" customHeight="1">
      <c r="A84" s="28" t="s">
        <v>96</v>
      </c>
      <c r="B84" s="32" t="s">
        <v>4305</v>
      </c>
      <c r="C84" s="28" t="s">
        <v>4304</v>
      </c>
      <c r="D84" s="65">
        <f>SUMIF(TDTP!$J$6:$J$1422,'TP TVV'!B84,TDTP!$AI$6:$AI$1422)</f>
        <v>46233879</v>
      </c>
      <c r="E84" s="65">
        <f>SUMIF(TDTP!$J$6:$J$1422,'TP TVV'!B84,TDTP!$AJ$6:$AJ$1422)</f>
        <v>42189950</v>
      </c>
      <c r="F84" s="65">
        <f t="shared" si="0"/>
        <v>4043929</v>
      </c>
      <c r="G84" s="67">
        <f t="shared" si="1"/>
        <v>0.91253320968374729</v>
      </c>
    </row>
    <row r="85" spans="1:7" ht="19.5" customHeight="1">
      <c r="A85" s="28" t="s">
        <v>96</v>
      </c>
      <c r="B85" s="32" t="s">
        <v>687</v>
      </c>
      <c r="C85" s="28" t="s">
        <v>686</v>
      </c>
      <c r="D85" s="65">
        <f>SUMIF(TDTP!$J$6:$J$1422,'TP TVV'!B85,TDTP!$AI$6:$AI$1422)</f>
        <v>90034866</v>
      </c>
      <c r="E85" s="65">
        <f>SUMIF(TDTP!$J$6:$J$1422,'TP TVV'!B85,TDTP!$AJ$6:$AJ$1422)</f>
        <v>23650437</v>
      </c>
      <c r="F85" s="65">
        <f t="shared" si="0"/>
        <v>66384429</v>
      </c>
      <c r="G85" s="67">
        <f t="shared" si="1"/>
        <v>0.26268087076399937</v>
      </c>
    </row>
    <row r="86" spans="1:7" ht="19.5" customHeight="1">
      <c r="A86" s="28" t="s">
        <v>96</v>
      </c>
      <c r="B86" s="32" t="s">
        <v>698</v>
      </c>
      <c r="C86" s="28" t="s">
        <v>697</v>
      </c>
      <c r="D86" s="65">
        <f>SUMIF(TDTP!$J$6:$J$1422,'TP TVV'!B86,TDTP!$AI$6:$AI$1422)</f>
        <v>105341359</v>
      </c>
      <c r="E86" s="65">
        <f>SUMIF(TDTP!$J$6:$J$1422,'TP TVV'!B86,TDTP!$AJ$6:$AJ$1422)</f>
        <v>93790795.799999997</v>
      </c>
      <c r="F86" s="65">
        <f t="shared" si="0"/>
        <v>11550563.200000003</v>
      </c>
      <c r="G86" s="67">
        <f t="shared" si="1"/>
        <v>0.89035110891250224</v>
      </c>
    </row>
    <row r="87" spans="1:7" ht="19.5" customHeight="1">
      <c r="A87" s="28" t="s">
        <v>96</v>
      </c>
      <c r="B87" s="32" t="s">
        <v>4747</v>
      </c>
      <c r="C87" s="28" t="s">
        <v>4748</v>
      </c>
      <c r="D87" s="65">
        <f>SUMIF(TDTP!$J$6:$J$1422,'TP TVV'!B87,TDTP!$AI$6:$AI$1422)</f>
        <v>15342330</v>
      </c>
      <c r="E87" s="65">
        <f>SUMIF(TDTP!$J$6:$J$1422,'TP TVV'!B87,TDTP!$AJ$6:$AJ$1422)</f>
        <v>0</v>
      </c>
      <c r="F87" s="65">
        <f t="shared" si="0"/>
        <v>15342330</v>
      </c>
      <c r="G87" s="67">
        <f t="shared" si="1"/>
        <v>0</v>
      </c>
    </row>
    <row r="88" spans="1:7" ht="19.5" customHeight="1">
      <c r="A88" s="28" t="s">
        <v>96</v>
      </c>
      <c r="B88" s="32" t="s">
        <v>4749</v>
      </c>
      <c r="C88" s="28" t="s">
        <v>4750</v>
      </c>
      <c r="D88" s="65">
        <f>SUMIF(TDTP!$J$6:$J$1422,'TP TVV'!B88,TDTP!$AI$6:$AI$1422)</f>
        <v>1248300</v>
      </c>
      <c r="E88" s="65">
        <f>SUMIF(TDTP!$J$6:$J$1422,'TP TVV'!B88,TDTP!$AJ$6:$AJ$1422)</f>
        <v>0</v>
      </c>
      <c r="F88" s="65">
        <f t="shared" si="0"/>
        <v>1248300</v>
      </c>
      <c r="G88" s="67">
        <f t="shared" si="1"/>
        <v>0</v>
      </c>
    </row>
    <row r="89" spans="1:7" ht="19.5" hidden="1" customHeight="1">
      <c r="A89" s="28" t="s">
        <v>116</v>
      </c>
      <c r="B89" s="32" t="s">
        <v>730</v>
      </c>
      <c r="C89" s="28" t="s">
        <v>606</v>
      </c>
      <c r="D89" s="65">
        <f>SUMIF(TDTP!$J$6:$J$1422,'TP TVV'!B89,TDTP!$AI$6:$AI$1422)</f>
        <v>2000000</v>
      </c>
      <c r="E89" s="65">
        <f>SUMIF(TDTP!$J$6:$J$1422,'TP TVV'!B89,TDTP!$AJ$6:$AJ$1422)</f>
        <v>2000000</v>
      </c>
      <c r="F89" s="65">
        <f t="shared" si="0"/>
        <v>0</v>
      </c>
      <c r="G89" s="66">
        <f t="shared" si="1"/>
        <v>1</v>
      </c>
    </row>
    <row r="90" spans="1:7" ht="19.5" hidden="1" customHeight="1">
      <c r="A90" s="28" t="s">
        <v>116</v>
      </c>
      <c r="B90" s="32" t="s">
        <v>4756</v>
      </c>
      <c r="C90" s="28" t="s">
        <v>4757</v>
      </c>
      <c r="D90" s="65">
        <f>SUMIF(TDTP!$J$6:$J$1422,'TP TVV'!B90,TDTP!$AI$6:$AI$1422)</f>
        <v>6000000</v>
      </c>
      <c r="E90" s="65">
        <f>SUMIF(TDTP!$J$6:$J$1422,'TP TVV'!B90,TDTP!$AJ$6:$AJ$1422)</f>
        <v>0</v>
      </c>
      <c r="F90" s="65">
        <f t="shared" si="0"/>
        <v>6000000</v>
      </c>
      <c r="G90" s="66">
        <f t="shared" si="1"/>
        <v>0</v>
      </c>
    </row>
    <row r="91" spans="1:7" ht="19.5" hidden="1" customHeight="1">
      <c r="A91" s="28" t="s">
        <v>116</v>
      </c>
      <c r="B91" s="32" t="s">
        <v>118</v>
      </c>
      <c r="C91" s="28" t="s">
        <v>117</v>
      </c>
      <c r="D91" s="65">
        <f>SUMIF(TDTP!$J$6:$J$1422,'TP TVV'!B91,TDTP!$AI$6:$AI$1422)</f>
        <v>30003760</v>
      </c>
      <c r="E91" s="65">
        <f>SUMIF(TDTP!$J$6:$J$1422,'TP TVV'!B91,TDTP!$AJ$6:$AJ$1422)</f>
        <v>15003760</v>
      </c>
      <c r="F91" s="65">
        <f t="shared" si="0"/>
        <v>15000000</v>
      </c>
      <c r="G91" s="66">
        <f t="shared" si="1"/>
        <v>0.50006265881342871</v>
      </c>
    </row>
    <row r="92" spans="1:7" ht="19.5" hidden="1" customHeight="1">
      <c r="A92" s="28" t="s">
        <v>116</v>
      </c>
      <c r="B92" s="32" t="s">
        <v>4759</v>
      </c>
      <c r="C92" s="28" t="s">
        <v>4760</v>
      </c>
      <c r="D92" s="65">
        <f>SUMIF(TDTP!$J$6:$J$1422,'TP TVV'!B92,TDTP!$AI$6:$AI$1422)</f>
        <v>0</v>
      </c>
      <c r="E92" s="65">
        <f>SUMIF(TDTP!$J$6:$J$1422,'TP TVV'!B92,TDTP!$AJ$6:$AJ$1422)</f>
        <v>0</v>
      </c>
      <c r="F92" s="65">
        <f t="shared" si="0"/>
        <v>0</v>
      </c>
      <c r="G92" s="66" t="e">
        <f t="shared" si="1"/>
        <v>#DIV/0!</v>
      </c>
    </row>
    <row r="93" spans="1:7" ht="19.5" hidden="1" customHeight="1">
      <c r="A93" s="28" t="s">
        <v>116</v>
      </c>
      <c r="B93" s="32" t="s">
        <v>4762</v>
      </c>
      <c r="C93" s="28" t="s">
        <v>4763</v>
      </c>
      <c r="D93" s="65">
        <f>SUMIF(TDTP!$J$6:$J$1422,'TP TVV'!B93,TDTP!$AI$6:$AI$1422)</f>
        <v>20111200</v>
      </c>
      <c r="E93" s="65">
        <f>SUMIF(TDTP!$J$6:$J$1422,'TP TVV'!B93,TDTP!$AJ$6:$AJ$1422)</f>
        <v>0</v>
      </c>
      <c r="F93" s="65">
        <f t="shared" si="0"/>
        <v>20111200</v>
      </c>
      <c r="G93" s="66">
        <f t="shared" si="1"/>
        <v>0</v>
      </c>
    </row>
    <row r="94" spans="1:7" ht="19.5" hidden="1" customHeight="1">
      <c r="A94" s="28" t="s">
        <v>116</v>
      </c>
      <c r="B94" s="32" t="s">
        <v>744</v>
      </c>
      <c r="C94" s="28" t="s">
        <v>743</v>
      </c>
      <c r="D94" s="65">
        <f>SUMIF(TDTP!$J$6:$J$1422,'TP TVV'!B94,TDTP!$AI$6:$AI$1422)</f>
        <v>39125520</v>
      </c>
      <c r="E94" s="65">
        <f>SUMIF(TDTP!$J$6:$J$1422,'TP TVV'!B94,TDTP!$AJ$6:$AJ$1422)</f>
        <v>6000000</v>
      </c>
      <c r="F94" s="65">
        <f t="shared" si="0"/>
        <v>33125520</v>
      </c>
      <c r="G94" s="66">
        <f t="shared" si="1"/>
        <v>0.15335259441919238</v>
      </c>
    </row>
    <row r="95" spans="1:7" ht="19.5" hidden="1" customHeight="1">
      <c r="A95" s="28" t="s">
        <v>116</v>
      </c>
      <c r="B95" s="32" t="s">
        <v>128</v>
      </c>
      <c r="C95" s="28" t="s">
        <v>127</v>
      </c>
      <c r="D95" s="65">
        <f>SUMIF(TDTP!$J$6:$J$1422,'TP TVV'!B95,TDTP!$AI$6:$AI$1422)</f>
        <v>3000000</v>
      </c>
      <c r="E95" s="65">
        <f>SUMIF(TDTP!$J$6:$J$1422,'TP TVV'!B95,TDTP!$AJ$6:$AJ$1422)</f>
        <v>3000000</v>
      </c>
      <c r="F95" s="65">
        <f t="shared" si="0"/>
        <v>0</v>
      </c>
      <c r="G95" s="66">
        <f t="shared" si="1"/>
        <v>1</v>
      </c>
    </row>
    <row r="96" spans="1:7" ht="19.5" hidden="1" customHeight="1">
      <c r="A96" s="28" t="s">
        <v>116</v>
      </c>
      <c r="B96" s="32" t="s">
        <v>752</v>
      </c>
      <c r="C96" s="28" t="s">
        <v>751</v>
      </c>
      <c r="D96" s="65">
        <f>SUMIF(TDTP!$J$6:$J$1422,'TP TVV'!B96,TDTP!$AI$6:$AI$1422)</f>
        <v>10011320</v>
      </c>
      <c r="E96" s="65">
        <f>SUMIF(TDTP!$J$6:$J$1422,'TP TVV'!B96,TDTP!$AJ$6:$AJ$1422)</f>
        <v>10011320</v>
      </c>
      <c r="F96" s="65">
        <f t="shared" si="0"/>
        <v>0</v>
      </c>
      <c r="G96" s="66">
        <f t="shared" si="1"/>
        <v>1</v>
      </c>
    </row>
    <row r="97" spans="1:7" ht="19.5" hidden="1" customHeight="1">
      <c r="A97" s="28" t="s">
        <v>116</v>
      </c>
      <c r="B97" s="32" t="s">
        <v>758</v>
      </c>
      <c r="C97" s="28" t="s">
        <v>757</v>
      </c>
      <c r="D97" s="65">
        <f>SUMIF(TDTP!$J$6:$J$1422,'TP TVV'!B97,TDTP!$AI$6:$AI$1422)</f>
        <v>12019244</v>
      </c>
      <c r="E97" s="65">
        <f>SUMIF(TDTP!$J$6:$J$1422,'TP TVV'!B97,TDTP!$AJ$6:$AJ$1422)</f>
        <v>12019244</v>
      </c>
      <c r="F97" s="65">
        <f t="shared" si="0"/>
        <v>0</v>
      </c>
      <c r="G97" s="66">
        <f t="shared" si="1"/>
        <v>1</v>
      </c>
    </row>
    <row r="98" spans="1:7" ht="19.5" hidden="1" customHeight="1">
      <c r="A98" s="28" t="s">
        <v>116</v>
      </c>
      <c r="B98" s="32" t="s">
        <v>768</v>
      </c>
      <c r="C98" s="28" t="s">
        <v>767</v>
      </c>
      <c r="D98" s="65">
        <f>SUMIF(TDTP!$J$6:$J$1422,'TP TVV'!B98,TDTP!$AI$6:$AI$1422)</f>
        <v>12056600</v>
      </c>
      <c r="E98" s="65">
        <f>SUMIF(TDTP!$J$6:$J$1422,'TP TVV'!B98,TDTP!$AJ$6:$AJ$1422)</f>
        <v>12056600</v>
      </c>
      <c r="F98" s="65">
        <f t="shared" si="0"/>
        <v>0</v>
      </c>
      <c r="G98" s="66">
        <f t="shared" si="1"/>
        <v>1</v>
      </c>
    </row>
    <row r="99" spans="1:7" ht="19.5" hidden="1" customHeight="1">
      <c r="A99" s="28" t="s">
        <v>116</v>
      </c>
      <c r="B99" s="32" t="s">
        <v>4769</v>
      </c>
      <c r="C99" s="28" t="s">
        <v>4770</v>
      </c>
      <c r="D99" s="65">
        <f>SUMIF(TDTP!$J$6:$J$1422,'TP TVV'!B99,TDTP!$AI$6:$AI$1422)</f>
        <v>19998473</v>
      </c>
      <c r="E99" s="65">
        <f>SUMIF(TDTP!$J$6:$J$1422,'TP TVV'!B99,TDTP!$AJ$6:$AJ$1422)</f>
        <v>0</v>
      </c>
      <c r="F99" s="65">
        <f t="shared" si="0"/>
        <v>19998473</v>
      </c>
      <c r="G99" s="66">
        <f t="shared" si="1"/>
        <v>0</v>
      </c>
    </row>
    <row r="100" spans="1:7" ht="19.5" hidden="1" customHeight="1">
      <c r="A100" s="28" t="s">
        <v>116</v>
      </c>
      <c r="B100" s="32" t="s">
        <v>778</v>
      </c>
      <c r="C100" s="28" t="s">
        <v>777</v>
      </c>
      <c r="D100" s="65">
        <f>SUMIF(TDTP!$J$6:$J$1422,'TP TVV'!B100,TDTP!$AI$6:$AI$1422)</f>
        <v>2252600</v>
      </c>
      <c r="E100" s="65">
        <f>SUMIF(TDTP!$J$6:$J$1422,'TP TVV'!B100,TDTP!$AJ$6:$AJ$1422)</f>
        <v>1036500</v>
      </c>
      <c r="F100" s="65">
        <f t="shared" si="0"/>
        <v>1216100</v>
      </c>
      <c r="G100" s="66">
        <f t="shared" si="1"/>
        <v>0.46013495516292285</v>
      </c>
    </row>
    <row r="101" spans="1:7" ht="19.5" hidden="1" customHeight="1">
      <c r="A101" s="28" t="s">
        <v>116</v>
      </c>
      <c r="B101" s="32" t="s">
        <v>783</v>
      </c>
      <c r="C101" s="28" t="s">
        <v>782</v>
      </c>
      <c r="D101" s="65">
        <f>SUMIF(TDTP!$J$6:$J$1422,'TP TVV'!B101,TDTP!$AI$6:$AI$1422)</f>
        <v>2026000</v>
      </c>
      <c r="E101" s="65">
        <f>SUMIF(TDTP!$J$6:$J$1422,'TP TVV'!B101,TDTP!$AJ$6:$AJ$1422)</f>
        <v>2026000</v>
      </c>
      <c r="F101" s="65">
        <f t="shared" si="0"/>
        <v>0</v>
      </c>
      <c r="G101" s="66">
        <f t="shared" si="1"/>
        <v>1</v>
      </c>
    </row>
    <row r="102" spans="1:7" ht="19.5" hidden="1" customHeight="1">
      <c r="A102" s="28" t="s">
        <v>116</v>
      </c>
      <c r="B102" s="32" t="s">
        <v>4777</v>
      </c>
      <c r="C102" s="28" t="s">
        <v>4778</v>
      </c>
      <c r="D102" s="65">
        <f>SUMIF(TDTP!$J$6:$J$1422,'TP TVV'!B102,TDTP!$AI$6:$AI$1422)</f>
        <v>6704675</v>
      </c>
      <c r="E102" s="65">
        <f>SUMIF(TDTP!$J$6:$J$1422,'TP TVV'!B102,TDTP!$AJ$6:$AJ$1422)</f>
        <v>0</v>
      </c>
      <c r="F102" s="65">
        <f t="shared" si="0"/>
        <v>6704675</v>
      </c>
      <c r="G102" s="66">
        <f t="shared" si="1"/>
        <v>0</v>
      </c>
    </row>
    <row r="103" spans="1:7" ht="19.5" hidden="1" customHeight="1">
      <c r="A103" s="28" t="s">
        <v>116</v>
      </c>
      <c r="B103" s="32" t="s">
        <v>796</v>
      </c>
      <c r="C103" s="28" t="s">
        <v>795</v>
      </c>
      <c r="D103" s="65">
        <f>SUMIF(TDTP!$J$6:$J$1422,'TP TVV'!B103,TDTP!$AI$6:$AI$1422)</f>
        <v>6247820</v>
      </c>
      <c r="E103" s="65">
        <f>SUMIF(TDTP!$J$6:$J$1422,'TP TVV'!B103,TDTP!$AJ$6:$AJ$1422)</f>
        <v>6247820</v>
      </c>
      <c r="F103" s="65">
        <f t="shared" si="0"/>
        <v>0</v>
      </c>
      <c r="G103" s="66">
        <f t="shared" si="1"/>
        <v>1</v>
      </c>
    </row>
    <row r="104" spans="1:7" ht="19.5" hidden="1" customHeight="1">
      <c r="A104" s="28" t="s">
        <v>116</v>
      </c>
      <c r="B104" s="32" t="s">
        <v>810</v>
      </c>
      <c r="C104" s="28" t="s">
        <v>809</v>
      </c>
      <c r="D104" s="65">
        <f>SUMIF(TDTP!$J$6:$J$1422,'TP TVV'!B104,TDTP!$AI$6:$AI$1422)</f>
        <v>4750000</v>
      </c>
      <c r="E104" s="65">
        <f>SUMIF(TDTP!$J$6:$J$1422,'TP TVV'!B104,TDTP!$AJ$6:$AJ$1422)</f>
        <v>1000000</v>
      </c>
      <c r="F104" s="65">
        <f t="shared" si="0"/>
        <v>3750000</v>
      </c>
      <c r="G104" s="66">
        <f t="shared" si="1"/>
        <v>0.21052631578947367</v>
      </c>
    </row>
    <row r="105" spans="1:7" ht="19.5" hidden="1" customHeight="1">
      <c r="A105" s="28" t="s">
        <v>116</v>
      </c>
      <c r="B105" s="32" t="s">
        <v>4782</v>
      </c>
      <c r="C105" s="28" t="s">
        <v>4783</v>
      </c>
      <c r="D105" s="65">
        <f>SUMIF(TDTP!$J$6:$J$1422,'TP TVV'!B105,TDTP!$AI$6:$AI$1422)</f>
        <v>6262652</v>
      </c>
      <c r="E105" s="65">
        <f>SUMIF(TDTP!$J$6:$J$1422,'TP TVV'!B105,TDTP!$AJ$6:$AJ$1422)</f>
        <v>0</v>
      </c>
      <c r="F105" s="65">
        <f t="shared" si="0"/>
        <v>6262652</v>
      </c>
      <c r="G105" s="66">
        <f t="shared" si="1"/>
        <v>0</v>
      </c>
    </row>
    <row r="106" spans="1:7" ht="19.5" hidden="1" customHeight="1">
      <c r="A106" s="28" t="s">
        <v>116</v>
      </c>
      <c r="B106" s="32" t="s">
        <v>817</v>
      </c>
      <c r="C106" s="28" t="s">
        <v>816</v>
      </c>
      <c r="D106" s="65">
        <f>SUMIF(TDTP!$J$6:$J$1422,'TP TVV'!B106,TDTP!$AI$6:$AI$1422)</f>
        <v>22999244</v>
      </c>
      <c r="E106" s="65">
        <f>SUMIF(TDTP!$J$6:$J$1422,'TP TVV'!B106,TDTP!$AJ$6:$AJ$1422)</f>
        <v>22999244</v>
      </c>
      <c r="F106" s="65">
        <f t="shared" si="0"/>
        <v>0</v>
      </c>
      <c r="G106" s="66">
        <f t="shared" si="1"/>
        <v>1</v>
      </c>
    </row>
    <row r="107" spans="1:7" ht="19.5" hidden="1" customHeight="1">
      <c r="A107" s="28" t="s">
        <v>116</v>
      </c>
      <c r="B107" s="32" t="s">
        <v>138</v>
      </c>
      <c r="C107" s="28" t="s">
        <v>137</v>
      </c>
      <c r="D107" s="65">
        <f>SUMIF(TDTP!$J$6:$J$1422,'TP TVV'!B107,TDTP!$AI$6:$AI$1422)</f>
        <v>3014850</v>
      </c>
      <c r="E107" s="65">
        <f>SUMIF(TDTP!$J$6:$J$1422,'TP TVV'!B107,TDTP!$AJ$6:$AJ$1422)</f>
        <v>3014850</v>
      </c>
      <c r="F107" s="65">
        <f t="shared" si="0"/>
        <v>0</v>
      </c>
      <c r="G107" s="66">
        <f t="shared" si="1"/>
        <v>1</v>
      </c>
    </row>
    <row r="108" spans="1:7" ht="19.5" hidden="1" customHeight="1">
      <c r="A108" s="28" t="s">
        <v>116</v>
      </c>
      <c r="B108" s="32" t="s">
        <v>4786</v>
      </c>
      <c r="C108" s="28" t="s">
        <v>2059</v>
      </c>
      <c r="D108" s="65">
        <f>SUMIF(TDTP!$J$6:$J$1422,'TP TVV'!B108,TDTP!$AI$6:$AI$1422)</f>
        <v>10000000</v>
      </c>
      <c r="E108" s="65">
        <f>SUMIF(TDTP!$J$6:$J$1422,'TP TVV'!B108,TDTP!$AJ$6:$AJ$1422)</f>
        <v>0</v>
      </c>
      <c r="F108" s="65">
        <f t="shared" si="0"/>
        <v>10000000</v>
      </c>
      <c r="G108" s="66">
        <f t="shared" si="1"/>
        <v>0</v>
      </c>
    </row>
    <row r="109" spans="1:7" ht="19.5" hidden="1" customHeight="1">
      <c r="A109" s="28" t="s">
        <v>116</v>
      </c>
      <c r="B109" s="32" t="s">
        <v>4787</v>
      </c>
      <c r="C109" s="28" t="s">
        <v>4788</v>
      </c>
      <c r="D109" s="65">
        <f>SUMIF(TDTP!$J$6:$J$1422,'TP TVV'!B109,TDTP!$AI$6:$AI$1422)</f>
        <v>8249044</v>
      </c>
      <c r="E109" s="65">
        <f>SUMIF(TDTP!$J$6:$J$1422,'TP TVV'!B109,TDTP!$AJ$6:$AJ$1422)</f>
        <v>0</v>
      </c>
      <c r="F109" s="65">
        <f t="shared" si="0"/>
        <v>8249044</v>
      </c>
      <c r="G109" s="66">
        <f t="shared" si="1"/>
        <v>0</v>
      </c>
    </row>
    <row r="110" spans="1:7" ht="19.5" hidden="1" customHeight="1">
      <c r="A110" s="28" t="s">
        <v>116</v>
      </c>
      <c r="B110" s="32" t="s">
        <v>4793</v>
      </c>
      <c r="C110" s="28" t="s">
        <v>4794</v>
      </c>
      <c r="D110" s="65">
        <f>SUMIF(TDTP!$J$6:$J$1422,'TP TVV'!B110,TDTP!$AI$6:$AI$1422)</f>
        <v>5002252</v>
      </c>
      <c r="E110" s="65">
        <f>SUMIF(TDTP!$J$6:$J$1422,'TP TVV'!B110,TDTP!$AJ$6:$AJ$1422)</f>
        <v>0</v>
      </c>
      <c r="F110" s="65">
        <f t="shared" si="0"/>
        <v>5002252</v>
      </c>
      <c r="G110" s="66">
        <f t="shared" si="1"/>
        <v>0</v>
      </c>
    </row>
    <row r="111" spans="1:7" ht="19.5" hidden="1" customHeight="1">
      <c r="A111" s="28" t="s">
        <v>116</v>
      </c>
      <c r="B111" s="32" t="s">
        <v>4795</v>
      </c>
      <c r="C111" s="28" t="s">
        <v>288</v>
      </c>
      <c r="D111" s="65">
        <f>SUMIF(TDTP!$J$6:$J$1422,'TP TVV'!B111,TDTP!$AI$6:$AI$1422)</f>
        <v>3112036</v>
      </c>
      <c r="E111" s="65">
        <f>SUMIF(TDTP!$J$6:$J$1422,'TP TVV'!B111,TDTP!$AJ$6:$AJ$1422)</f>
        <v>0</v>
      </c>
      <c r="F111" s="65">
        <f t="shared" si="0"/>
        <v>3112036</v>
      </c>
      <c r="G111" s="66">
        <f t="shared" si="1"/>
        <v>0</v>
      </c>
    </row>
    <row r="112" spans="1:7" ht="19.5" hidden="1" customHeight="1">
      <c r="A112" s="28" t="s">
        <v>116</v>
      </c>
      <c r="B112" s="32" t="s">
        <v>4796</v>
      </c>
      <c r="C112" s="28" t="s">
        <v>4263</v>
      </c>
      <c r="D112" s="65">
        <f>SUMIF(TDTP!$J$6:$J$1422,'TP TVV'!B112,TDTP!$AI$6:$AI$1422)</f>
        <v>30223000</v>
      </c>
      <c r="E112" s="65">
        <f>SUMIF(TDTP!$J$6:$J$1422,'TP TVV'!B112,TDTP!$AJ$6:$AJ$1422)</f>
        <v>0</v>
      </c>
      <c r="F112" s="65">
        <f t="shared" si="0"/>
        <v>30223000</v>
      </c>
      <c r="G112" s="66">
        <f t="shared" si="1"/>
        <v>0</v>
      </c>
    </row>
    <row r="113" spans="1:7" ht="19.5" hidden="1" customHeight="1">
      <c r="A113" s="28" t="s">
        <v>116</v>
      </c>
      <c r="B113" s="32" t="s">
        <v>837</v>
      </c>
      <c r="C113" s="28" t="s">
        <v>836</v>
      </c>
      <c r="D113" s="65">
        <f>SUMIF(TDTP!$J$6:$J$1422,'TP TVV'!B113,TDTP!$AI$6:$AI$1422)</f>
        <v>16336015</v>
      </c>
      <c r="E113" s="65">
        <f>SUMIF(TDTP!$J$6:$J$1422,'TP TVV'!B113,TDTP!$AJ$6:$AJ$1422)</f>
        <v>16336015</v>
      </c>
      <c r="F113" s="65">
        <f t="shared" si="0"/>
        <v>0</v>
      </c>
      <c r="G113" s="66">
        <f t="shared" si="1"/>
        <v>1</v>
      </c>
    </row>
    <row r="114" spans="1:7" ht="19.5" hidden="1" customHeight="1">
      <c r="A114" s="28" t="s">
        <v>116</v>
      </c>
      <c r="B114" s="32" t="s">
        <v>4798</v>
      </c>
      <c r="C114" s="28" t="s">
        <v>3852</v>
      </c>
      <c r="D114" s="65">
        <f>SUMIF(TDTP!$J$6:$J$1422,'TP TVV'!B114,TDTP!$AI$6:$AI$1422)</f>
        <v>7525847</v>
      </c>
      <c r="E114" s="65">
        <f>SUMIF(TDTP!$J$6:$J$1422,'TP TVV'!B114,TDTP!$AJ$6:$AJ$1422)</f>
        <v>0</v>
      </c>
      <c r="F114" s="65">
        <f t="shared" si="0"/>
        <v>7525847</v>
      </c>
      <c r="G114" s="66">
        <f t="shared" si="1"/>
        <v>0</v>
      </c>
    </row>
    <row r="115" spans="1:7" ht="19.5" hidden="1" customHeight="1">
      <c r="A115" s="28" t="s">
        <v>116</v>
      </c>
      <c r="B115" s="32" t="s">
        <v>4803</v>
      </c>
      <c r="C115" s="28" t="s">
        <v>4804</v>
      </c>
      <c r="D115" s="65">
        <f>SUMIF(TDTP!$J$6:$J$1422,'TP TVV'!B115,TDTP!$AI$6:$AI$1422)</f>
        <v>20024590</v>
      </c>
      <c r="E115" s="65">
        <f>SUMIF(TDTP!$J$6:$J$1422,'TP TVV'!B115,TDTP!$AJ$6:$AJ$1422)</f>
        <v>0</v>
      </c>
      <c r="F115" s="65">
        <f t="shared" si="0"/>
        <v>20024590</v>
      </c>
      <c r="G115" s="66">
        <f t="shared" si="1"/>
        <v>0</v>
      </c>
    </row>
    <row r="116" spans="1:7" ht="19.5" hidden="1" customHeight="1">
      <c r="A116" s="28" t="s">
        <v>116</v>
      </c>
      <c r="B116" s="32" t="s">
        <v>863</v>
      </c>
      <c r="C116" s="28" t="s">
        <v>862</v>
      </c>
      <c r="D116" s="65">
        <f>SUMIF(TDTP!$J$6:$J$1422,'TP TVV'!B116,TDTP!$AI$6:$AI$1422)</f>
        <v>6784640</v>
      </c>
      <c r="E116" s="65">
        <f>SUMIF(TDTP!$J$6:$J$1422,'TP TVV'!B116,TDTP!$AJ$6:$AJ$1422)</f>
        <v>6784640</v>
      </c>
      <c r="F116" s="65">
        <f t="shared" si="0"/>
        <v>0</v>
      </c>
      <c r="G116" s="66">
        <f t="shared" si="1"/>
        <v>1</v>
      </c>
    </row>
    <row r="117" spans="1:7" ht="19.5" hidden="1" customHeight="1">
      <c r="A117" s="28" t="s">
        <v>116</v>
      </c>
      <c r="B117" s="32" t="s">
        <v>4808</v>
      </c>
      <c r="C117" s="28" t="s">
        <v>4809</v>
      </c>
      <c r="D117" s="65">
        <f>SUMIF(TDTP!$J$6:$J$1422,'TP TVV'!B117,TDTP!$AI$6:$AI$1422)</f>
        <v>3199565</v>
      </c>
      <c r="E117" s="65">
        <f>SUMIF(TDTP!$J$6:$J$1422,'TP TVV'!B117,TDTP!$AJ$6:$AJ$1422)</f>
        <v>0</v>
      </c>
      <c r="F117" s="65">
        <f t="shared" si="0"/>
        <v>3199565</v>
      </c>
      <c r="G117" s="66">
        <f t="shared" si="1"/>
        <v>0</v>
      </c>
    </row>
    <row r="118" spans="1:7" ht="19.5" hidden="1" customHeight="1">
      <c r="A118" s="28" t="s">
        <v>116</v>
      </c>
      <c r="B118" s="32" t="s">
        <v>870</v>
      </c>
      <c r="C118" s="28" t="s">
        <v>869</v>
      </c>
      <c r="D118" s="65">
        <f>SUMIF(TDTP!$J$6:$J$1422,'TP TVV'!B118,TDTP!$AI$6:$AI$1422)</f>
        <v>10282890</v>
      </c>
      <c r="E118" s="65">
        <f>SUMIF(TDTP!$J$6:$J$1422,'TP TVV'!B118,TDTP!$AJ$6:$AJ$1422)</f>
        <v>10282890</v>
      </c>
      <c r="F118" s="65">
        <f t="shared" si="0"/>
        <v>0</v>
      </c>
      <c r="G118" s="66">
        <f t="shared" si="1"/>
        <v>1</v>
      </c>
    </row>
    <row r="119" spans="1:7" ht="19.5" hidden="1" customHeight="1">
      <c r="A119" s="28" t="s">
        <v>116</v>
      </c>
      <c r="B119" s="32" t="s">
        <v>4814</v>
      </c>
      <c r="C119" s="28" t="s">
        <v>4815</v>
      </c>
      <c r="D119" s="65">
        <f>SUMIF(TDTP!$J$6:$J$1422,'TP TVV'!B119,TDTP!$AI$6:$AI$1422)</f>
        <v>0</v>
      </c>
      <c r="E119" s="65">
        <f>SUMIF(TDTP!$J$6:$J$1422,'TP TVV'!B119,TDTP!$AJ$6:$AJ$1422)</f>
        <v>0</v>
      </c>
      <c r="F119" s="65">
        <f t="shared" si="0"/>
        <v>0</v>
      </c>
      <c r="G119" s="66" t="e">
        <f t="shared" si="1"/>
        <v>#DIV/0!</v>
      </c>
    </row>
    <row r="120" spans="1:7" ht="19.5" hidden="1" customHeight="1">
      <c r="A120" s="28" t="s">
        <v>116</v>
      </c>
      <c r="B120" s="32" t="s">
        <v>881</v>
      </c>
      <c r="C120" s="28" t="s">
        <v>880</v>
      </c>
      <c r="D120" s="65">
        <f>SUMIF(TDTP!$J$6:$J$1422,'TP TVV'!B120,TDTP!$AI$6:$AI$1422)</f>
        <v>3963960</v>
      </c>
      <c r="E120" s="65">
        <f>SUMIF(TDTP!$J$6:$J$1422,'TP TVV'!B120,TDTP!$AJ$6:$AJ$1422)</f>
        <v>3963960</v>
      </c>
      <c r="F120" s="65">
        <f t="shared" si="0"/>
        <v>0</v>
      </c>
      <c r="G120" s="66">
        <f t="shared" si="1"/>
        <v>1</v>
      </c>
    </row>
    <row r="121" spans="1:7" ht="19.5" hidden="1" customHeight="1">
      <c r="A121" s="28" t="s">
        <v>116</v>
      </c>
      <c r="B121" s="32" t="s">
        <v>888</v>
      </c>
      <c r="C121" s="28" t="s">
        <v>887</v>
      </c>
      <c r="D121" s="65">
        <f>SUMIF(TDTP!$J$6:$J$1422,'TP TVV'!B121,TDTP!$AI$6:$AI$1422)</f>
        <v>26419909</v>
      </c>
      <c r="E121" s="65">
        <f>SUMIF(TDTP!$J$6:$J$1422,'TP TVV'!B121,TDTP!$AJ$6:$AJ$1422)</f>
        <v>13702164</v>
      </c>
      <c r="F121" s="65">
        <f t="shared" si="0"/>
        <v>12717745</v>
      </c>
      <c r="G121" s="66">
        <f t="shared" si="1"/>
        <v>0.51863024963484927</v>
      </c>
    </row>
    <row r="122" spans="1:7" ht="19.5" hidden="1" customHeight="1">
      <c r="A122" s="28" t="s">
        <v>116</v>
      </c>
      <c r="B122" s="32" t="s">
        <v>147</v>
      </c>
      <c r="C122" s="28" t="s">
        <v>146</v>
      </c>
      <c r="D122" s="65">
        <f>SUMIF(TDTP!$J$6:$J$1422,'TP TVV'!B122,TDTP!$AI$6:$AI$1422)</f>
        <v>20179378</v>
      </c>
      <c r="E122" s="65">
        <f>SUMIF(TDTP!$J$6:$J$1422,'TP TVV'!B122,TDTP!$AJ$6:$AJ$1422)</f>
        <v>3066178</v>
      </c>
      <c r="F122" s="65">
        <f t="shared" si="0"/>
        <v>17113200</v>
      </c>
      <c r="G122" s="66">
        <f t="shared" si="1"/>
        <v>0.15194611052927398</v>
      </c>
    </row>
    <row r="123" spans="1:7" ht="19.5" hidden="1" customHeight="1">
      <c r="A123" s="28" t="s">
        <v>116</v>
      </c>
      <c r="B123" s="32" t="s">
        <v>904</v>
      </c>
      <c r="C123" s="28" t="s">
        <v>903</v>
      </c>
      <c r="D123" s="65">
        <f>SUMIF(TDTP!$J$6:$J$1422,'TP TVV'!B123,TDTP!$AI$6:$AI$1422)</f>
        <v>5549600</v>
      </c>
      <c r="E123" s="65">
        <f>SUMIF(TDTP!$J$6:$J$1422,'TP TVV'!B123,TDTP!$AJ$6:$AJ$1422)</f>
        <v>3049600</v>
      </c>
      <c r="F123" s="65">
        <f t="shared" si="0"/>
        <v>2500000</v>
      </c>
      <c r="G123" s="66">
        <f t="shared" si="1"/>
        <v>0.54951708231223872</v>
      </c>
    </row>
    <row r="124" spans="1:7" ht="19.5" hidden="1" customHeight="1">
      <c r="A124" s="28" t="s">
        <v>116</v>
      </c>
      <c r="B124" s="32" t="s">
        <v>297</v>
      </c>
      <c r="C124" s="28" t="s">
        <v>296</v>
      </c>
      <c r="D124" s="65">
        <f>SUMIF(TDTP!$J$6:$J$1422,'TP TVV'!B124,TDTP!$AI$6:$AI$1422)</f>
        <v>34022640</v>
      </c>
      <c r="E124" s="65">
        <f>SUMIF(TDTP!$J$6:$J$1422,'TP TVV'!B124,TDTP!$AJ$6:$AJ$1422)</f>
        <v>24000000</v>
      </c>
      <c r="F124" s="65">
        <f t="shared" si="0"/>
        <v>10022640</v>
      </c>
      <c r="G124" s="66">
        <f t="shared" si="1"/>
        <v>0.70541263111857277</v>
      </c>
    </row>
    <row r="125" spans="1:7" ht="19.5" hidden="1" customHeight="1">
      <c r="A125" s="28" t="s">
        <v>116</v>
      </c>
      <c r="B125" s="32" t="s">
        <v>4821</v>
      </c>
      <c r="C125" s="28" t="s">
        <v>4822</v>
      </c>
      <c r="D125" s="65">
        <f>SUMIF(TDTP!$J$6:$J$1422,'TP TVV'!B125,TDTP!$AI$6:$AI$1422)</f>
        <v>1595777</v>
      </c>
      <c r="E125" s="65">
        <f>SUMIF(TDTP!$J$6:$J$1422,'TP TVV'!B125,TDTP!$AJ$6:$AJ$1422)</f>
        <v>0</v>
      </c>
      <c r="F125" s="65">
        <f t="shared" si="0"/>
        <v>1595777</v>
      </c>
      <c r="G125" s="66">
        <f t="shared" si="1"/>
        <v>0</v>
      </c>
    </row>
    <row r="126" spans="1:7" ht="19.5" hidden="1" customHeight="1">
      <c r="A126" s="28" t="s">
        <v>116</v>
      </c>
      <c r="B126" s="32" t="s">
        <v>916</v>
      </c>
      <c r="C126" s="28" t="s">
        <v>915</v>
      </c>
      <c r="D126" s="65">
        <f>SUMIF(TDTP!$J$6:$J$1422,'TP TVV'!B126,TDTP!$AI$6:$AI$1422)</f>
        <v>12000000</v>
      </c>
      <c r="E126" s="65">
        <f>SUMIF(TDTP!$J$6:$J$1422,'TP TVV'!B126,TDTP!$AJ$6:$AJ$1422)</f>
        <v>12000000</v>
      </c>
      <c r="F126" s="65">
        <f t="shared" si="0"/>
        <v>0</v>
      </c>
      <c r="G126" s="66">
        <f t="shared" si="1"/>
        <v>1</v>
      </c>
    </row>
    <row r="127" spans="1:7" ht="19.5" hidden="1" customHeight="1">
      <c r="A127" s="28" t="s">
        <v>116</v>
      </c>
      <c r="B127" s="32" t="s">
        <v>932</v>
      </c>
      <c r="C127" s="28" t="s">
        <v>931</v>
      </c>
      <c r="D127" s="65">
        <f>SUMIF(TDTP!$J$6:$J$1422,'TP TVV'!B127,TDTP!$AI$6:$AI$1422)</f>
        <v>27926975</v>
      </c>
      <c r="E127" s="65">
        <f>SUMIF(TDTP!$J$6:$J$1422,'TP TVV'!B127,TDTP!$AJ$6:$AJ$1422)</f>
        <v>26002223</v>
      </c>
      <c r="F127" s="65">
        <f t="shared" si="0"/>
        <v>1924752</v>
      </c>
      <c r="G127" s="66">
        <f t="shared" si="1"/>
        <v>0.93107910899766266</v>
      </c>
    </row>
    <row r="128" spans="1:7" ht="19.5" hidden="1" customHeight="1">
      <c r="A128" s="28" t="s">
        <v>116</v>
      </c>
      <c r="B128" s="32" t="s">
        <v>4825</v>
      </c>
      <c r="C128" s="28" t="s">
        <v>4826</v>
      </c>
      <c r="D128" s="65">
        <f>SUMIF(TDTP!$J$6:$J$1422,'TP TVV'!B128,TDTP!$AI$6:$AI$1422)</f>
        <v>10318780</v>
      </c>
      <c r="E128" s="65">
        <f>SUMIF(TDTP!$J$6:$J$1422,'TP TVV'!B128,TDTP!$AJ$6:$AJ$1422)</f>
        <v>0</v>
      </c>
      <c r="F128" s="65">
        <f t="shared" si="0"/>
        <v>10318780</v>
      </c>
      <c r="G128" s="66">
        <f t="shared" si="1"/>
        <v>0</v>
      </c>
    </row>
    <row r="129" spans="1:7" ht="19.5" hidden="1" customHeight="1">
      <c r="A129" s="28" t="s">
        <v>116</v>
      </c>
      <c r="B129" s="32" t="s">
        <v>313</v>
      </c>
      <c r="C129" s="28" t="s">
        <v>311</v>
      </c>
      <c r="D129" s="65">
        <f>SUMIF(TDTP!$J$6:$J$1422,'TP TVV'!B129,TDTP!$AI$6:$AI$1422)</f>
        <v>22518854</v>
      </c>
      <c r="E129" s="65">
        <f>SUMIF(TDTP!$J$6:$J$1422,'TP TVV'!B129,TDTP!$AJ$6:$AJ$1422)</f>
        <v>20759944</v>
      </c>
      <c r="F129" s="65">
        <f t="shared" si="0"/>
        <v>1758910</v>
      </c>
      <c r="G129" s="66">
        <f t="shared" si="1"/>
        <v>0.92189167352832435</v>
      </c>
    </row>
    <row r="130" spans="1:7" ht="19.5" hidden="1" customHeight="1">
      <c r="A130" s="28" t="s">
        <v>116</v>
      </c>
      <c r="B130" s="32" t="s">
        <v>4828</v>
      </c>
      <c r="C130" s="28" t="s">
        <v>4829</v>
      </c>
      <c r="D130" s="65">
        <f>SUMIF(TDTP!$J$6:$J$1422,'TP TVV'!B130,TDTP!$AI$6:$AI$1422)</f>
        <v>10118200</v>
      </c>
      <c r="E130" s="65">
        <f>SUMIF(TDTP!$J$6:$J$1422,'TP TVV'!B130,TDTP!$AJ$6:$AJ$1422)</f>
        <v>0</v>
      </c>
      <c r="F130" s="65">
        <f t="shared" si="0"/>
        <v>10118200</v>
      </c>
      <c r="G130" s="66">
        <f t="shared" si="1"/>
        <v>0</v>
      </c>
    </row>
    <row r="131" spans="1:7" ht="19.5" hidden="1" customHeight="1">
      <c r="A131" s="28" t="s">
        <v>116</v>
      </c>
      <c r="B131" s="32" t="s">
        <v>343</v>
      </c>
      <c r="C131" s="28" t="s">
        <v>342</v>
      </c>
      <c r="D131" s="65">
        <f>SUMIF(TDTP!$J$6:$J$1422,'TP TVV'!B131,TDTP!$AI$6:$AI$1422)</f>
        <v>76192370</v>
      </c>
      <c r="E131" s="65">
        <f>SUMIF(TDTP!$J$6:$J$1422,'TP TVV'!B131,TDTP!$AJ$6:$AJ$1422)</f>
        <v>76192370</v>
      </c>
      <c r="F131" s="65">
        <f t="shared" si="0"/>
        <v>0</v>
      </c>
      <c r="G131" s="66">
        <f t="shared" si="1"/>
        <v>1</v>
      </c>
    </row>
    <row r="132" spans="1:7" ht="19.5" hidden="1" customHeight="1">
      <c r="A132" s="28" t="s">
        <v>116</v>
      </c>
      <c r="B132" s="32" t="s">
        <v>4830</v>
      </c>
      <c r="C132" s="28" t="s">
        <v>3128</v>
      </c>
      <c r="D132" s="65">
        <f>SUMIF(TDTP!$J$6:$J$1422,'TP TVV'!B132,TDTP!$AI$6:$AI$1422)</f>
        <v>10009578</v>
      </c>
      <c r="E132" s="65">
        <f>SUMIF(TDTP!$J$6:$J$1422,'TP TVV'!B132,TDTP!$AJ$6:$AJ$1422)</f>
        <v>0</v>
      </c>
      <c r="F132" s="65">
        <f t="shared" si="0"/>
        <v>10009578</v>
      </c>
      <c r="G132" s="66">
        <f t="shared" si="1"/>
        <v>0</v>
      </c>
    </row>
    <row r="133" spans="1:7" ht="19.5" hidden="1" customHeight="1">
      <c r="A133" s="28" t="s">
        <v>116</v>
      </c>
      <c r="B133" s="32" t="s">
        <v>1016</v>
      </c>
      <c r="C133" s="28" t="s">
        <v>1015</v>
      </c>
      <c r="D133" s="65">
        <f>SUMIF(TDTP!$J$6:$J$1422,'TP TVV'!B133,TDTP!$AI$6:$AI$1422)</f>
        <v>210100</v>
      </c>
      <c r="E133" s="65">
        <f>SUMIF(TDTP!$J$6:$J$1422,'TP TVV'!B133,TDTP!$AJ$6:$AJ$1422)</f>
        <v>210100</v>
      </c>
      <c r="F133" s="65">
        <f t="shared" si="0"/>
        <v>0</v>
      </c>
      <c r="G133" s="66">
        <f t="shared" si="1"/>
        <v>1</v>
      </c>
    </row>
    <row r="134" spans="1:7" ht="19.5" hidden="1" customHeight="1">
      <c r="A134" s="28" t="s">
        <v>116</v>
      </c>
      <c r="B134" s="32" t="s">
        <v>4831</v>
      </c>
      <c r="C134" s="28" t="s">
        <v>4832</v>
      </c>
      <c r="D134" s="65">
        <f>SUMIF(TDTP!$J$6:$J$1422,'TP TVV'!B134,TDTP!$AI$6:$AI$1422)</f>
        <v>5832000</v>
      </c>
      <c r="E134" s="65">
        <f>SUMIF(TDTP!$J$6:$J$1422,'TP TVV'!B134,TDTP!$AJ$6:$AJ$1422)</f>
        <v>0</v>
      </c>
      <c r="F134" s="65">
        <f t="shared" si="0"/>
        <v>5832000</v>
      </c>
      <c r="G134" s="66">
        <f t="shared" si="1"/>
        <v>0</v>
      </c>
    </row>
    <row r="135" spans="1:7" ht="19.5" hidden="1" customHeight="1">
      <c r="A135" s="28" t="s">
        <v>116</v>
      </c>
      <c r="B135" s="32" t="s">
        <v>156</v>
      </c>
      <c r="C135" s="28" t="s">
        <v>155</v>
      </c>
      <c r="D135" s="65">
        <f>SUMIF(TDTP!$J$6:$J$1422,'TP TVV'!B135,TDTP!$AI$6:$AI$1422)</f>
        <v>7101286</v>
      </c>
      <c r="E135" s="65">
        <f>SUMIF(TDTP!$J$6:$J$1422,'TP TVV'!B135,TDTP!$AJ$6:$AJ$1422)</f>
        <v>5101286</v>
      </c>
      <c r="F135" s="65">
        <f t="shared" si="0"/>
        <v>2000000</v>
      </c>
      <c r="G135" s="66">
        <f t="shared" si="1"/>
        <v>0.71836087153791583</v>
      </c>
    </row>
    <row r="136" spans="1:7" ht="19.5" hidden="1" customHeight="1">
      <c r="A136" s="28" t="s">
        <v>116</v>
      </c>
      <c r="B136" s="32" t="s">
        <v>4838</v>
      </c>
      <c r="C136" s="28" t="s">
        <v>4839</v>
      </c>
      <c r="D136" s="65">
        <f>SUMIF(TDTP!$J$6:$J$1422,'TP TVV'!B136,TDTP!$AI$6:$AI$1422)</f>
        <v>24000000</v>
      </c>
      <c r="E136" s="65">
        <f>SUMIF(TDTP!$J$6:$J$1422,'TP TVV'!B136,TDTP!$AJ$6:$AJ$1422)</f>
        <v>0</v>
      </c>
      <c r="F136" s="65">
        <f t="shared" si="0"/>
        <v>24000000</v>
      </c>
      <c r="G136" s="66">
        <f t="shared" si="1"/>
        <v>0</v>
      </c>
    </row>
    <row r="137" spans="1:7" ht="19.5" hidden="1" customHeight="1">
      <c r="A137" s="28" t="s">
        <v>116</v>
      </c>
      <c r="B137" s="32" t="s">
        <v>1056</v>
      </c>
      <c r="C137" s="28" t="s">
        <v>1055</v>
      </c>
      <c r="D137" s="65">
        <f>SUMIF(TDTP!$J$6:$J$1422,'TP TVV'!B137,TDTP!$AI$6:$AI$1422)</f>
        <v>0</v>
      </c>
      <c r="E137" s="65">
        <f>SUMIF(TDTP!$J$6:$J$1422,'TP TVV'!B137,TDTP!$AJ$6:$AJ$1422)</f>
        <v>0</v>
      </c>
      <c r="F137" s="65">
        <f t="shared" si="0"/>
        <v>0</v>
      </c>
      <c r="G137" s="66" t="e">
        <f t="shared" si="1"/>
        <v>#DIV/0!</v>
      </c>
    </row>
    <row r="138" spans="1:7" ht="19.5" hidden="1" customHeight="1">
      <c r="A138" s="28" t="s">
        <v>4840</v>
      </c>
      <c r="B138" s="32" t="s">
        <v>714</v>
      </c>
      <c r="C138" s="28" t="s">
        <v>713</v>
      </c>
      <c r="D138" s="65">
        <f>SUMIF(TDTP!$J$6:$J$1422,'TP TVV'!B138,TDTP!$AI$6:$AI$1422)</f>
        <v>40523340</v>
      </c>
      <c r="E138" s="65">
        <f>SUMIF(TDTP!$J$6:$J$1422,'TP TVV'!B138,TDTP!$AJ$6:$AJ$1422)</f>
        <v>40523340</v>
      </c>
      <c r="F138" s="65">
        <f t="shared" si="0"/>
        <v>0</v>
      </c>
      <c r="G138" s="66">
        <f t="shared" si="1"/>
        <v>1</v>
      </c>
    </row>
    <row r="139" spans="1:7" ht="19.5" hidden="1" customHeight="1">
      <c r="A139" s="28" t="s">
        <v>4840</v>
      </c>
      <c r="B139" s="32" t="s">
        <v>4516</v>
      </c>
      <c r="C139" s="28" t="s">
        <v>3114</v>
      </c>
      <c r="D139" s="65">
        <f>SUMIF(TDTP!$J$6:$J$1422,'TP TVV'!B139,TDTP!$AI$6:$AI$1422)</f>
        <v>5776903</v>
      </c>
      <c r="E139" s="65">
        <f>SUMIF(TDTP!$J$6:$J$1422,'TP TVV'!B139,TDTP!$AJ$6:$AJ$1422)</f>
        <v>5776903</v>
      </c>
      <c r="F139" s="65">
        <f t="shared" si="0"/>
        <v>0</v>
      </c>
      <c r="G139" s="66">
        <f t="shared" si="1"/>
        <v>1</v>
      </c>
    </row>
    <row r="140" spans="1:7" ht="25.5" hidden="1" customHeight="1">
      <c r="A140" s="68" t="s">
        <v>4841</v>
      </c>
      <c r="B140" s="69"/>
      <c r="C140" s="69"/>
      <c r="D140" s="70">
        <f t="shared" ref="D140:F140" si="2">SUM(D65:D71)</f>
        <v>357398586</v>
      </c>
      <c r="E140" s="70">
        <f t="shared" si="2"/>
        <v>256074816</v>
      </c>
      <c r="F140" s="70">
        <f t="shared" si="2"/>
        <v>101323770</v>
      </c>
      <c r="G140" s="71">
        <f t="shared" si="1"/>
        <v>0.71649644411296021</v>
      </c>
    </row>
    <row r="141" spans="1:7" ht="15.75" customHeight="1"/>
    <row r="142" spans="1:7" ht="15.75" customHeight="1"/>
    <row r="143" spans="1:7" ht="15.75" customHeight="1"/>
    <row r="144" spans="1:7" ht="15.75" customHeight="1">
      <c r="F144" s="72">
        <f>D140*45%-E140</f>
        <v>-95245452.299999982</v>
      </c>
    </row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1:G140" xr:uid="{00000000-0009-0000-0000-000004000000}">
    <filterColumn colId="0">
      <filters>
        <filter val="Nhóm Hải Hà 1"/>
      </filters>
    </filterColumn>
  </autoFilter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1043"/>
  <sheetViews>
    <sheetView tabSelected="1" topLeftCell="A16" workbookViewId="0"/>
  </sheetViews>
  <sheetFormatPr defaultColWidth="14.44140625" defaultRowHeight="15" customHeight="1"/>
  <cols>
    <col min="1" max="1" width="5.33203125" customWidth="1"/>
    <col min="2" max="2" width="23.6640625" customWidth="1"/>
    <col min="3" max="3" width="17.88671875" customWidth="1"/>
    <col min="4" max="4" width="20.33203125" customWidth="1"/>
    <col min="5" max="5" width="14.109375" customWidth="1"/>
    <col min="6" max="6" width="18.5546875" customWidth="1"/>
    <col min="7" max="7" width="7.44140625" customWidth="1"/>
    <col min="8" max="8" width="12" customWidth="1"/>
    <col min="9" max="9" width="15" customWidth="1"/>
    <col min="10" max="10" width="10.44140625" customWidth="1"/>
    <col min="11" max="11" width="55.6640625" customWidth="1"/>
    <col min="12" max="12" width="15.88671875" customWidth="1"/>
    <col min="13" max="13" width="18.6640625" customWidth="1"/>
    <col min="14" max="14" width="19.33203125" customWidth="1"/>
    <col min="15" max="26" width="8.6640625" customWidth="1"/>
  </cols>
  <sheetData>
    <row r="1" spans="1:14" ht="14.4">
      <c r="A1" t="s">
        <v>0</v>
      </c>
    </row>
    <row r="2" spans="1:14" ht="24" customHeight="1">
      <c r="C2" s="73"/>
      <c r="D2" s="73"/>
      <c r="E2" s="73"/>
      <c r="F2" s="73"/>
      <c r="G2" s="73" t="s">
        <v>4858</v>
      </c>
      <c r="H2" s="73"/>
      <c r="I2" s="73"/>
      <c r="J2" s="73"/>
      <c r="K2" s="73"/>
      <c r="L2" s="73"/>
      <c r="M2" s="73"/>
      <c r="N2" s="73"/>
    </row>
    <row r="3" spans="1:14" ht="15.75" customHeight="1">
      <c r="A3" s="74"/>
      <c r="B3" s="74"/>
      <c r="C3" s="75"/>
      <c r="D3" s="75"/>
      <c r="E3" s="75"/>
      <c r="F3" s="75"/>
      <c r="G3" s="75"/>
      <c r="H3" s="75"/>
      <c r="I3" s="75"/>
    </row>
    <row r="4" spans="1:14" ht="39.75" customHeight="1">
      <c r="A4" s="76" t="s">
        <v>13</v>
      </c>
      <c r="B4" s="77" t="s">
        <v>38</v>
      </c>
      <c r="C4" s="77" t="s">
        <v>43</v>
      </c>
      <c r="D4" s="77" t="s">
        <v>45</v>
      </c>
      <c r="E4" s="77" t="s">
        <v>46</v>
      </c>
      <c r="F4" s="77" t="s">
        <v>4860</v>
      </c>
      <c r="G4" s="77" t="s">
        <v>4861</v>
      </c>
      <c r="H4" s="77" t="s">
        <v>4862</v>
      </c>
      <c r="I4" s="77" t="s">
        <v>4863</v>
      </c>
      <c r="J4" s="77" t="s">
        <v>4864</v>
      </c>
      <c r="K4" s="77" t="s">
        <v>4865</v>
      </c>
      <c r="L4" s="77" t="s">
        <v>4866</v>
      </c>
      <c r="M4" s="77" t="s">
        <v>4867</v>
      </c>
      <c r="N4" s="77" t="s">
        <v>4868</v>
      </c>
    </row>
    <row r="5" spans="1:14" ht="19.5" customHeight="1">
      <c r="A5" s="78">
        <v>1</v>
      </c>
      <c r="B5" s="79" t="s">
        <v>74</v>
      </c>
      <c r="C5" s="79" t="s">
        <v>84</v>
      </c>
      <c r="D5" s="79" t="s">
        <v>86</v>
      </c>
      <c r="E5" s="79" t="s">
        <v>2657</v>
      </c>
      <c r="F5" s="79" t="s">
        <v>2656</v>
      </c>
      <c r="G5" s="79" t="s">
        <v>4869</v>
      </c>
      <c r="H5" s="79" t="s">
        <v>166</v>
      </c>
      <c r="I5" s="79" t="s">
        <v>165</v>
      </c>
      <c r="J5" s="79" t="s">
        <v>4870</v>
      </c>
      <c r="K5" s="79" t="s">
        <v>4871</v>
      </c>
      <c r="L5" s="79" t="s">
        <v>4872</v>
      </c>
      <c r="M5" s="79" t="s">
        <v>4873</v>
      </c>
      <c r="N5" s="79" t="s">
        <v>89</v>
      </c>
    </row>
    <row r="6" spans="1:14" ht="19.5" customHeight="1">
      <c r="A6" s="78">
        <v>2</v>
      </c>
      <c r="B6" s="79" t="s">
        <v>74</v>
      </c>
      <c r="C6" s="79" t="s">
        <v>84</v>
      </c>
      <c r="D6" s="79" t="s">
        <v>86</v>
      </c>
      <c r="E6" s="79" t="s">
        <v>202</v>
      </c>
      <c r="F6" s="79" t="s">
        <v>201</v>
      </c>
      <c r="G6" s="79" t="s">
        <v>4875</v>
      </c>
      <c r="H6" s="79" t="s">
        <v>626</v>
      </c>
      <c r="I6" s="79" t="s">
        <v>625</v>
      </c>
      <c r="J6" s="79" t="s">
        <v>4876</v>
      </c>
      <c r="K6" s="79" t="s">
        <v>4877</v>
      </c>
      <c r="L6" s="79"/>
      <c r="M6" s="79" t="s">
        <v>4878</v>
      </c>
      <c r="N6" s="79" t="s">
        <v>4116</v>
      </c>
    </row>
    <row r="7" spans="1:14" ht="19.5" customHeight="1">
      <c r="A7" s="78">
        <v>3</v>
      </c>
      <c r="B7" s="79" t="s">
        <v>74</v>
      </c>
      <c r="C7" s="79" t="s">
        <v>84</v>
      </c>
      <c r="D7" s="79" t="s">
        <v>86</v>
      </c>
      <c r="E7" s="79" t="s">
        <v>274</v>
      </c>
      <c r="F7" s="79" t="s">
        <v>273</v>
      </c>
      <c r="G7" s="79" t="s">
        <v>4869</v>
      </c>
      <c r="H7" s="79" t="s">
        <v>443</v>
      </c>
      <c r="I7" s="79" t="s">
        <v>442</v>
      </c>
      <c r="J7" s="79" t="s">
        <v>4879</v>
      </c>
      <c r="K7" s="79" t="s">
        <v>4880</v>
      </c>
      <c r="L7" s="79" t="s">
        <v>4881</v>
      </c>
      <c r="M7" s="79" t="s">
        <v>4882</v>
      </c>
      <c r="N7" s="79" t="s">
        <v>89</v>
      </c>
    </row>
    <row r="8" spans="1:14" ht="19.5" customHeight="1">
      <c r="A8" s="78">
        <v>4</v>
      </c>
      <c r="B8" s="79" t="s">
        <v>74</v>
      </c>
      <c r="C8" s="79" t="s">
        <v>84</v>
      </c>
      <c r="D8" s="79" t="s">
        <v>86</v>
      </c>
      <c r="E8" s="79" t="s">
        <v>2662</v>
      </c>
      <c r="F8" s="79" t="s">
        <v>1518</v>
      </c>
      <c r="G8" s="79" t="s">
        <v>4875</v>
      </c>
      <c r="H8" s="79" t="s">
        <v>166</v>
      </c>
      <c r="I8" s="79" t="s">
        <v>165</v>
      </c>
      <c r="J8" s="79" t="s">
        <v>4883</v>
      </c>
      <c r="K8" s="79" t="s">
        <v>4884</v>
      </c>
      <c r="L8" s="79" t="s">
        <v>1931</v>
      </c>
      <c r="M8" s="79" t="s">
        <v>4873</v>
      </c>
      <c r="N8" s="79" t="s">
        <v>89</v>
      </c>
    </row>
    <row r="9" spans="1:14" ht="19.5" customHeight="1">
      <c r="A9" s="78">
        <v>5</v>
      </c>
      <c r="B9" s="79" t="s">
        <v>74</v>
      </c>
      <c r="C9" s="79" t="s">
        <v>84</v>
      </c>
      <c r="D9" s="79" t="s">
        <v>86</v>
      </c>
      <c r="E9" s="79" t="s">
        <v>166</v>
      </c>
      <c r="F9" s="79" t="s">
        <v>165</v>
      </c>
      <c r="G9" s="79" t="s">
        <v>4875</v>
      </c>
      <c r="H9" s="79"/>
      <c r="I9" s="79"/>
      <c r="J9" s="79" t="s">
        <v>4885</v>
      </c>
      <c r="K9" s="79" t="s">
        <v>4886</v>
      </c>
      <c r="L9" s="79"/>
      <c r="M9" s="79" t="s">
        <v>38</v>
      </c>
      <c r="N9" s="79" t="s">
        <v>89</v>
      </c>
    </row>
    <row r="10" spans="1:14" ht="19.5" customHeight="1">
      <c r="A10" s="78">
        <v>6</v>
      </c>
      <c r="B10" s="79" t="s">
        <v>74</v>
      </c>
      <c r="C10" s="79" t="s">
        <v>84</v>
      </c>
      <c r="D10" s="79" t="s">
        <v>86</v>
      </c>
      <c r="E10" s="79" t="s">
        <v>4887</v>
      </c>
      <c r="F10" s="79" t="s">
        <v>4888</v>
      </c>
      <c r="G10" s="79" t="s">
        <v>4869</v>
      </c>
      <c r="H10" s="79" t="s">
        <v>202</v>
      </c>
      <c r="I10" s="79" t="s">
        <v>201</v>
      </c>
      <c r="J10" s="79" t="s">
        <v>4889</v>
      </c>
      <c r="K10" s="79" t="s">
        <v>4890</v>
      </c>
      <c r="L10" s="79" t="s">
        <v>4891</v>
      </c>
      <c r="M10" s="79" t="s">
        <v>4116</v>
      </c>
      <c r="N10" s="79" t="s">
        <v>89</v>
      </c>
    </row>
    <row r="11" spans="1:14" ht="19.5" customHeight="1">
      <c r="A11" s="78">
        <v>7</v>
      </c>
      <c r="B11" s="79" t="s">
        <v>74</v>
      </c>
      <c r="C11" s="79" t="s">
        <v>84</v>
      </c>
      <c r="D11" s="79" t="s">
        <v>86</v>
      </c>
      <c r="E11" s="79" t="s">
        <v>443</v>
      </c>
      <c r="F11" s="79" t="s">
        <v>442</v>
      </c>
      <c r="G11" s="79" t="s">
        <v>4869</v>
      </c>
      <c r="H11" s="79" t="s">
        <v>202</v>
      </c>
      <c r="I11" s="79" t="s">
        <v>201</v>
      </c>
      <c r="J11" s="79" t="s">
        <v>4892</v>
      </c>
      <c r="K11" s="79" t="s">
        <v>4893</v>
      </c>
      <c r="L11" s="79"/>
      <c r="M11" s="79" t="s">
        <v>4878</v>
      </c>
      <c r="N11" s="79" t="s">
        <v>89</v>
      </c>
    </row>
    <row r="12" spans="1:14" ht="19.5" customHeight="1">
      <c r="A12" s="78">
        <v>8</v>
      </c>
      <c r="B12" s="79" t="s">
        <v>74</v>
      </c>
      <c r="C12" s="79" t="s">
        <v>84</v>
      </c>
      <c r="D12" s="79" t="s">
        <v>86</v>
      </c>
      <c r="E12" s="79" t="s">
        <v>87</v>
      </c>
      <c r="F12" s="79" t="s">
        <v>88</v>
      </c>
      <c r="G12" s="79" t="s">
        <v>4869</v>
      </c>
      <c r="H12" s="79" t="s">
        <v>202</v>
      </c>
      <c r="I12" s="79" t="s">
        <v>201</v>
      </c>
      <c r="J12" s="79" t="s">
        <v>4894</v>
      </c>
      <c r="K12" s="79" t="s">
        <v>4895</v>
      </c>
      <c r="L12" s="79" t="s">
        <v>1869</v>
      </c>
      <c r="M12" s="79" t="s">
        <v>4116</v>
      </c>
      <c r="N12" s="79" t="s">
        <v>89</v>
      </c>
    </row>
    <row r="13" spans="1:14" ht="19.5" customHeight="1">
      <c r="A13" s="78">
        <v>9</v>
      </c>
      <c r="B13" s="79" t="s">
        <v>74</v>
      </c>
      <c r="C13" s="79" t="s">
        <v>84</v>
      </c>
      <c r="D13" s="79" t="s">
        <v>86</v>
      </c>
      <c r="E13" s="79" t="s">
        <v>465</v>
      </c>
      <c r="F13" s="79" t="s">
        <v>449</v>
      </c>
      <c r="G13" s="79" t="s">
        <v>4869</v>
      </c>
      <c r="H13" s="79" t="s">
        <v>202</v>
      </c>
      <c r="I13" s="79" t="s">
        <v>201</v>
      </c>
      <c r="J13" s="79" t="s">
        <v>4896</v>
      </c>
      <c r="K13" s="79" t="s">
        <v>4897</v>
      </c>
      <c r="L13" s="79" t="s">
        <v>4898</v>
      </c>
      <c r="M13" s="79" t="s">
        <v>4116</v>
      </c>
      <c r="N13" s="79" t="s">
        <v>4718</v>
      </c>
    </row>
    <row r="14" spans="1:14" ht="19.5" customHeight="1">
      <c r="A14" s="78">
        <v>10</v>
      </c>
      <c r="B14" s="79" t="s">
        <v>74</v>
      </c>
      <c r="C14" s="79" t="s">
        <v>84</v>
      </c>
      <c r="D14" s="79" t="s">
        <v>86</v>
      </c>
      <c r="E14" s="79" t="s">
        <v>4899</v>
      </c>
      <c r="F14" s="79" t="s">
        <v>4900</v>
      </c>
      <c r="G14" s="79" t="s">
        <v>4869</v>
      </c>
      <c r="H14" s="79" t="s">
        <v>202</v>
      </c>
      <c r="I14" s="79" t="s">
        <v>201</v>
      </c>
      <c r="J14" s="79" t="s">
        <v>4901</v>
      </c>
      <c r="K14" s="79" t="s">
        <v>4902</v>
      </c>
      <c r="L14" s="79" t="s">
        <v>4903</v>
      </c>
      <c r="M14" s="79" t="s">
        <v>4116</v>
      </c>
      <c r="N14" s="79" t="s">
        <v>89</v>
      </c>
    </row>
    <row r="15" spans="1:14" ht="19.5" customHeight="1">
      <c r="A15" s="78">
        <v>11</v>
      </c>
      <c r="B15" s="79" t="s">
        <v>74</v>
      </c>
      <c r="C15" s="79" t="s">
        <v>84</v>
      </c>
      <c r="D15" s="79" t="s">
        <v>86</v>
      </c>
      <c r="E15" s="79" t="s">
        <v>2696</v>
      </c>
      <c r="F15" s="79" t="s">
        <v>2695</v>
      </c>
      <c r="G15" s="79" t="s">
        <v>4869</v>
      </c>
      <c r="H15" s="79" t="s">
        <v>4905</v>
      </c>
      <c r="I15" s="79" t="s">
        <v>4906</v>
      </c>
      <c r="J15" s="79" t="s">
        <v>4907</v>
      </c>
      <c r="K15" s="79" t="s">
        <v>4908</v>
      </c>
      <c r="L15" s="79" t="s">
        <v>4909</v>
      </c>
      <c r="M15" s="79" t="s">
        <v>4116</v>
      </c>
      <c r="N15" s="79" t="s">
        <v>89</v>
      </c>
    </row>
    <row r="16" spans="1:14" ht="19.5" customHeight="1">
      <c r="A16" s="78">
        <v>12</v>
      </c>
      <c r="B16" s="79" t="s">
        <v>74</v>
      </c>
      <c r="C16" s="79" t="s">
        <v>84</v>
      </c>
      <c r="D16" s="79" t="s">
        <v>86</v>
      </c>
      <c r="E16" s="79" t="s">
        <v>2448</v>
      </c>
      <c r="F16" s="79" t="s">
        <v>2447</v>
      </c>
      <c r="G16" s="79" t="s">
        <v>4869</v>
      </c>
      <c r="H16" s="79" t="s">
        <v>202</v>
      </c>
      <c r="I16" s="79" t="s">
        <v>201</v>
      </c>
      <c r="J16" s="79" t="s">
        <v>4910</v>
      </c>
      <c r="K16" s="79" t="s">
        <v>4911</v>
      </c>
      <c r="L16" s="79" t="s">
        <v>4912</v>
      </c>
      <c r="M16" s="79" t="s">
        <v>4116</v>
      </c>
      <c r="N16" s="79" t="s">
        <v>89</v>
      </c>
    </row>
    <row r="17" spans="1:14" ht="19.5" customHeight="1">
      <c r="A17" s="78">
        <v>13</v>
      </c>
      <c r="B17" s="79" t="s">
        <v>74</v>
      </c>
      <c r="C17" s="79" t="s">
        <v>84</v>
      </c>
      <c r="D17" s="79" t="s">
        <v>86</v>
      </c>
      <c r="E17" s="79" t="s">
        <v>2711</v>
      </c>
      <c r="F17" s="79" t="s">
        <v>2710</v>
      </c>
      <c r="G17" s="79" t="s">
        <v>4869</v>
      </c>
      <c r="H17" s="79" t="s">
        <v>202</v>
      </c>
      <c r="I17" s="79" t="s">
        <v>201</v>
      </c>
      <c r="J17" s="79" t="s">
        <v>4913</v>
      </c>
      <c r="K17" s="79" t="s">
        <v>4897</v>
      </c>
      <c r="L17" s="79" t="s">
        <v>4914</v>
      </c>
      <c r="M17" s="79" t="s">
        <v>4116</v>
      </c>
      <c r="N17" s="79" t="s">
        <v>89</v>
      </c>
    </row>
    <row r="18" spans="1:14" ht="19.5" customHeight="1">
      <c r="A18" s="78">
        <v>14</v>
      </c>
      <c r="B18" s="79" t="s">
        <v>74</v>
      </c>
      <c r="C18" s="79" t="s">
        <v>84</v>
      </c>
      <c r="D18" s="79" t="s">
        <v>86</v>
      </c>
      <c r="E18" s="79" t="s">
        <v>173</v>
      </c>
      <c r="F18" s="79" t="s">
        <v>174</v>
      </c>
      <c r="G18" s="79" t="s">
        <v>4875</v>
      </c>
      <c r="H18" s="79"/>
      <c r="I18" s="79"/>
      <c r="J18" s="79" t="s">
        <v>4915</v>
      </c>
      <c r="K18" s="79" t="s">
        <v>4886</v>
      </c>
      <c r="L18" s="79"/>
      <c r="M18" s="79" t="s">
        <v>4878</v>
      </c>
      <c r="N18" s="79" t="s">
        <v>89</v>
      </c>
    </row>
    <row r="19" spans="1:14" ht="19.5" customHeight="1">
      <c r="A19" s="78">
        <v>15</v>
      </c>
      <c r="B19" s="79" t="s">
        <v>74</v>
      </c>
      <c r="C19" s="79" t="s">
        <v>84</v>
      </c>
      <c r="D19" s="79" t="s">
        <v>86</v>
      </c>
      <c r="E19" s="79" t="s">
        <v>3870</v>
      </c>
      <c r="F19" s="79" t="s">
        <v>3871</v>
      </c>
      <c r="G19" s="79" t="s">
        <v>4875</v>
      </c>
      <c r="H19" s="79"/>
      <c r="I19" s="79"/>
      <c r="J19" s="79" t="s">
        <v>4916</v>
      </c>
      <c r="K19" s="79" t="s">
        <v>4886</v>
      </c>
      <c r="L19" s="79"/>
      <c r="M19" s="79" t="s">
        <v>4878</v>
      </c>
      <c r="N19" s="79" t="s">
        <v>89</v>
      </c>
    </row>
    <row r="20" spans="1:14" ht="19.5" customHeight="1">
      <c r="A20" s="78">
        <v>16</v>
      </c>
      <c r="B20" s="79" t="s">
        <v>74</v>
      </c>
      <c r="C20" s="79" t="s">
        <v>84</v>
      </c>
      <c r="D20" s="79" t="s">
        <v>86</v>
      </c>
      <c r="E20" s="79" t="s">
        <v>2570</v>
      </c>
      <c r="F20" s="79" t="s">
        <v>2569</v>
      </c>
      <c r="G20" s="79" t="s">
        <v>4869</v>
      </c>
      <c r="H20" s="79" t="s">
        <v>443</v>
      </c>
      <c r="I20" s="79" t="s">
        <v>442</v>
      </c>
      <c r="J20" s="79" t="s">
        <v>4917</v>
      </c>
      <c r="K20" s="79" t="s">
        <v>4918</v>
      </c>
      <c r="L20" s="79" t="s">
        <v>4919</v>
      </c>
      <c r="M20" s="79" t="s">
        <v>4882</v>
      </c>
      <c r="N20" s="79" t="s">
        <v>89</v>
      </c>
    </row>
    <row r="21" spans="1:14" ht="19.5" customHeight="1">
      <c r="A21" s="78">
        <v>17</v>
      </c>
      <c r="B21" s="79" t="s">
        <v>74</v>
      </c>
      <c r="C21" s="79" t="s">
        <v>84</v>
      </c>
      <c r="D21" s="79" t="s">
        <v>86</v>
      </c>
      <c r="E21" s="79" t="s">
        <v>188</v>
      </c>
      <c r="F21" s="79" t="s">
        <v>187</v>
      </c>
      <c r="G21" s="79" t="s">
        <v>4875</v>
      </c>
      <c r="H21" s="79"/>
      <c r="I21" s="79"/>
      <c r="J21" s="79" t="s">
        <v>4920</v>
      </c>
      <c r="K21" s="79" t="s">
        <v>4921</v>
      </c>
      <c r="L21" s="79"/>
      <c r="M21" s="79" t="s">
        <v>38</v>
      </c>
      <c r="N21" s="79" t="s">
        <v>89</v>
      </c>
    </row>
    <row r="22" spans="1:14" ht="19.5" customHeight="1">
      <c r="A22" s="78">
        <v>18</v>
      </c>
      <c r="B22" s="79" t="s">
        <v>74</v>
      </c>
      <c r="C22" s="79" t="s">
        <v>84</v>
      </c>
      <c r="D22" s="79" t="s">
        <v>113</v>
      </c>
      <c r="E22" s="79" t="s">
        <v>4628</v>
      </c>
      <c r="F22" s="79" t="s">
        <v>4629</v>
      </c>
      <c r="G22" s="79" t="s">
        <v>4869</v>
      </c>
      <c r="H22" s="79" t="s">
        <v>210</v>
      </c>
      <c r="I22" s="79" t="s">
        <v>209</v>
      </c>
      <c r="J22" s="79" t="s">
        <v>4922</v>
      </c>
      <c r="K22" s="79" t="s">
        <v>4923</v>
      </c>
      <c r="L22" s="79" t="s">
        <v>4924</v>
      </c>
      <c r="M22" s="79" t="s">
        <v>4116</v>
      </c>
      <c r="N22" s="79" t="s">
        <v>89</v>
      </c>
    </row>
    <row r="23" spans="1:14" ht="19.5" customHeight="1">
      <c r="A23" s="78">
        <v>19</v>
      </c>
      <c r="B23" s="79" t="s">
        <v>74</v>
      </c>
      <c r="C23" s="79" t="s">
        <v>84</v>
      </c>
      <c r="D23" s="79" t="s">
        <v>113</v>
      </c>
      <c r="E23" s="79" t="s">
        <v>210</v>
      </c>
      <c r="F23" s="79" t="s">
        <v>209</v>
      </c>
      <c r="G23" s="79" t="s">
        <v>4875</v>
      </c>
      <c r="H23" s="79" t="s">
        <v>202</v>
      </c>
      <c r="I23" s="79" t="s">
        <v>201</v>
      </c>
      <c r="J23" s="79" t="s">
        <v>4925</v>
      </c>
      <c r="K23" s="79" t="s">
        <v>4926</v>
      </c>
      <c r="L23" s="79" t="s">
        <v>4927</v>
      </c>
      <c r="M23" s="79" t="s">
        <v>4116</v>
      </c>
      <c r="N23" s="79" t="s">
        <v>4718</v>
      </c>
    </row>
    <row r="24" spans="1:14" ht="19.5" customHeight="1">
      <c r="A24" s="78">
        <v>20</v>
      </c>
      <c r="B24" s="79" t="s">
        <v>74</v>
      </c>
      <c r="C24" s="79" t="s">
        <v>84</v>
      </c>
      <c r="D24" s="79" t="s">
        <v>113</v>
      </c>
      <c r="E24" s="79" t="s">
        <v>4928</v>
      </c>
      <c r="F24" s="79" t="s">
        <v>4929</v>
      </c>
      <c r="G24" s="79" t="s">
        <v>4875</v>
      </c>
      <c r="H24" s="79" t="s">
        <v>210</v>
      </c>
      <c r="I24" s="79" t="s">
        <v>209</v>
      </c>
      <c r="J24" s="79" t="s">
        <v>4930</v>
      </c>
      <c r="K24" s="79" t="s">
        <v>4931</v>
      </c>
      <c r="L24" s="79" t="s">
        <v>4932</v>
      </c>
      <c r="M24" s="79" t="s">
        <v>4882</v>
      </c>
      <c r="N24" s="79" t="s">
        <v>89</v>
      </c>
    </row>
    <row r="25" spans="1:14" ht="19.5" customHeight="1">
      <c r="A25" s="78">
        <v>21</v>
      </c>
      <c r="B25" s="79" t="s">
        <v>74</v>
      </c>
      <c r="C25" s="79" t="s">
        <v>98</v>
      </c>
      <c r="D25" s="79"/>
      <c r="E25" s="79" t="s">
        <v>4305</v>
      </c>
      <c r="F25" s="79" t="s">
        <v>4304</v>
      </c>
      <c r="G25" s="79" t="s">
        <v>4875</v>
      </c>
      <c r="H25" s="79" t="s">
        <v>202</v>
      </c>
      <c r="I25" s="79" t="s">
        <v>201</v>
      </c>
      <c r="J25" s="79" t="s">
        <v>4933</v>
      </c>
      <c r="K25" s="79" t="s">
        <v>4934</v>
      </c>
      <c r="L25" s="79" t="s">
        <v>4935</v>
      </c>
      <c r="M25" s="79" t="s">
        <v>4882</v>
      </c>
      <c r="N25" s="79" t="s">
        <v>89</v>
      </c>
    </row>
    <row r="26" spans="1:14" ht="19.5" customHeight="1">
      <c r="A26" s="78">
        <v>22</v>
      </c>
      <c r="B26" s="79" t="s">
        <v>74</v>
      </c>
      <c r="C26" s="79" t="s">
        <v>98</v>
      </c>
      <c r="D26" s="79"/>
      <c r="E26" s="79" t="s">
        <v>4733</v>
      </c>
      <c r="F26" s="79" t="s">
        <v>4734</v>
      </c>
      <c r="G26" s="79" t="s">
        <v>4869</v>
      </c>
      <c r="H26" s="79" t="s">
        <v>626</v>
      </c>
      <c r="I26" s="79" t="s">
        <v>625</v>
      </c>
      <c r="J26" s="79" t="s">
        <v>4936</v>
      </c>
      <c r="K26" s="79" t="s">
        <v>4937</v>
      </c>
      <c r="L26" s="79"/>
      <c r="M26" s="79" t="s">
        <v>4878</v>
      </c>
      <c r="N26" s="79" t="s">
        <v>89</v>
      </c>
    </row>
    <row r="27" spans="1:14" ht="19.5" customHeight="1">
      <c r="A27" s="78">
        <v>23</v>
      </c>
      <c r="B27" s="79" t="s">
        <v>74</v>
      </c>
      <c r="C27" s="79" t="s">
        <v>98</v>
      </c>
      <c r="D27" s="79"/>
      <c r="E27" s="79" t="s">
        <v>4938</v>
      </c>
      <c r="F27" s="79" t="s">
        <v>4939</v>
      </c>
      <c r="G27" s="79" t="s">
        <v>4875</v>
      </c>
      <c r="H27" s="79" t="s">
        <v>626</v>
      </c>
      <c r="I27" s="79" t="s">
        <v>625</v>
      </c>
      <c r="J27" s="79" t="s">
        <v>4940</v>
      </c>
      <c r="K27" s="79" t="s">
        <v>4941</v>
      </c>
      <c r="L27" s="79" t="s">
        <v>4942</v>
      </c>
      <c r="M27" s="79" t="s">
        <v>4943</v>
      </c>
      <c r="N27" s="79" t="s">
        <v>89</v>
      </c>
    </row>
    <row r="28" spans="1:14" ht="19.5" customHeight="1">
      <c r="A28" s="78">
        <v>24</v>
      </c>
      <c r="B28" s="79" t="s">
        <v>74</v>
      </c>
      <c r="C28" s="79" t="s">
        <v>98</v>
      </c>
      <c r="D28" s="79"/>
      <c r="E28" s="79" t="s">
        <v>4945</v>
      </c>
      <c r="F28" s="79" t="s">
        <v>4946</v>
      </c>
      <c r="G28" s="79" t="s">
        <v>4875</v>
      </c>
      <c r="H28" s="79" t="s">
        <v>626</v>
      </c>
      <c r="I28" s="79" t="s">
        <v>625</v>
      </c>
      <c r="J28" s="79" t="s">
        <v>4947</v>
      </c>
      <c r="K28" s="79" t="s">
        <v>4948</v>
      </c>
      <c r="L28" s="79" t="s">
        <v>4949</v>
      </c>
      <c r="M28" s="79" t="s">
        <v>4943</v>
      </c>
      <c r="N28" s="79" t="s">
        <v>89</v>
      </c>
    </row>
    <row r="29" spans="1:14" ht="19.5" customHeight="1">
      <c r="A29" s="78">
        <v>25</v>
      </c>
      <c r="B29" s="79" t="s">
        <v>74</v>
      </c>
      <c r="C29" s="79" t="s">
        <v>98</v>
      </c>
      <c r="D29" s="79"/>
      <c r="E29" s="79" t="s">
        <v>4950</v>
      </c>
      <c r="F29" s="79" t="s">
        <v>4951</v>
      </c>
      <c r="G29" s="79" t="s">
        <v>4869</v>
      </c>
      <c r="H29" s="79" t="s">
        <v>626</v>
      </c>
      <c r="I29" s="79" t="s">
        <v>625</v>
      </c>
      <c r="J29" s="79" t="s">
        <v>4952</v>
      </c>
      <c r="K29" s="79" t="s">
        <v>4953</v>
      </c>
      <c r="L29" s="79" t="s">
        <v>4954</v>
      </c>
      <c r="M29" s="79" t="s">
        <v>4943</v>
      </c>
      <c r="N29" s="79" t="s">
        <v>89</v>
      </c>
    </row>
    <row r="30" spans="1:14" ht="19.5" customHeight="1">
      <c r="A30" s="78">
        <v>26</v>
      </c>
      <c r="B30" s="79" t="s">
        <v>74</v>
      </c>
      <c r="C30" s="79" t="s">
        <v>98</v>
      </c>
      <c r="D30" s="79"/>
      <c r="E30" s="79" t="s">
        <v>4955</v>
      </c>
      <c r="F30" s="79" t="s">
        <v>4956</v>
      </c>
      <c r="G30" s="79" t="s">
        <v>4869</v>
      </c>
      <c r="H30" s="79" t="s">
        <v>626</v>
      </c>
      <c r="I30" s="79" t="s">
        <v>625</v>
      </c>
      <c r="J30" s="79" t="s">
        <v>4957</v>
      </c>
      <c r="K30" s="79" t="s">
        <v>4958</v>
      </c>
      <c r="L30" s="79" t="s">
        <v>4959</v>
      </c>
      <c r="M30" s="79" t="s">
        <v>4943</v>
      </c>
      <c r="N30" s="79" t="s">
        <v>89</v>
      </c>
    </row>
    <row r="31" spans="1:14" ht="19.5" customHeight="1">
      <c r="A31" s="78">
        <v>27</v>
      </c>
      <c r="B31" s="79" t="s">
        <v>74</v>
      </c>
      <c r="C31" s="79" t="s">
        <v>98</v>
      </c>
      <c r="D31" s="79"/>
      <c r="E31" s="79" t="s">
        <v>4723</v>
      </c>
      <c r="F31" s="79" t="s">
        <v>4724</v>
      </c>
      <c r="G31" s="79" t="s">
        <v>4869</v>
      </c>
      <c r="H31" s="79" t="s">
        <v>626</v>
      </c>
      <c r="I31" s="79" t="s">
        <v>625</v>
      </c>
      <c r="J31" s="79" t="s">
        <v>4960</v>
      </c>
      <c r="K31" s="79" t="s">
        <v>4961</v>
      </c>
      <c r="L31" s="79" t="s">
        <v>4962</v>
      </c>
      <c r="M31" s="79" t="s">
        <v>4943</v>
      </c>
      <c r="N31" s="79" t="s">
        <v>89</v>
      </c>
    </row>
    <row r="32" spans="1:14" ht="19.5" customHeight="1">
      <c r="A32" s="78">
        <v>28</v>
      </c>
      <c r="B32" s="79" t="s">
        <v>74</v>
      </c>
      <c r="C32" s="79" t="s">
        <v>98</v>
      </c>
      <c r="D32" s="79"/>
      <c r="E32" s="79" t="s">
        <v>4963</v>
      </c>
      <c r="F32" s="79" t="s">
        <v>4964</v>
      </c>
      <c r="G32" s="79" t="s">
        <v>4869</v>
      </c>
      <c r="H32" s="79" t="s">
        <v>626</v>
      </c>
      <c r="I32" s="79" t="s">
        <v>625</v>
      </c>
      <c r="J32" s="79" t="s">
        <v>4965</v>
      </c>
      <c r="K32" s="79" t="s">
        <v>4966</v>
      </c>
      <c r="L32" s="79" t="s">
        <v>4967</v>
      </c>
      <c r="M32" s="79" t="s">
        <v>4943</v>
      </c>
      <c r="N32" s="79" t="s">
        <v>89</v>
      </c>
    </row>
    <row r="33" spans="1:14" ht="19.5" customHeight="1">
      <c r="A33" s="78">
        <v>29</v>
      </c>
      <c r="B33" s="79" t="s">
        <v>74</v>
      </c>
      <c r="C33" s="79" t="s">
        <v>98</v>
      </c>
      <c r="D33" s="79"/>
      <c r="E33" s="79" t="s">
        <v>616</v>
      </c>
      <c r="F33" s="79" t="s">
        <v>615</v>
      </c>
      <c r="G33" s="79" t="s">
        <v>4869</v>
      </c>
      <c r="H33" s="79"/>
      <c r="I33" s="79"/>
      <c r="J33" s="79" t="s">
        <v>4968</v>
      </c>
      <c r="K33" s="79" t="s">
        <v>4886</v>
      </c>
      <c r="L33" s="79"/>
      <c r="M33" s="79" t="s">
        <v>4878</v>
      </c>
      <c r="N33" s="79" t="s">
        <v>89</v>
      </c>
    </row>
    <row r="34" spans="1:14" ht="19.5" customHeight="1">
      <c r="A34" s="78">
        <v>30</v>
      </c>
      <c r="B34" s="79" t="s">
        <v>74</v>
      </c>
      <c r="C34" s="79" t="s">
        <v>98</v>
      </c>
      <c r="D34" s="79"/>
      <c r="E34" s="79" t="s">
        <v>626</v>
      </c>
      <c r="F34" s="79" t="s">
        <v>625</v>
      </c>
      <c r="G34" s="79" t="s">
        <v>4875</v>
      </c>
      <c r="H34" s="79" t="s">
        <v>4969</v>
      </c>
      <c r="I34" s="79" t="s">
        <v>4970</v>
      </c>
      <c r="J34" s="79" t="s">
        <v>4971</v>
      </c>
      <c r="K34" s="79" t="s">
        <v>4972</v>
      </c>
      <c r="L34" s="79"/>
      <c r="M34" s="79" t="s">
        <v>4878</v>
      </c>
      <c r="N34" s="79" t="s">
        <v>4943</v>
      </c>
    </row>
    <row r="35" spans="1:14" ht="19.5" customHeight="1">
      <c r="A35" s="78">
        <v>31</v>
      </c>
      <c r="B35" s="79" t="s">
        <v>74</v>
      </c>
      <c r="C35" s="79" t="s">
        <v>98</v>
      </c>
      <c r="D35" s="79"/>
      <c r="E35" s="79" t="s">
        <v>4747</v>
      </c>
      <c r="F35" s="79" t="s">
        <v>4748</v>
      </c>
      <c r="G35" s="79" t="s">
        <v>4869</v>
      </c>
      <c r="H35" s="79" t="s">
        <v>626</v>
      </c>
      <c r="I35" s="79" t="s">
        <v>625</v>
      </c>
      <c r="J35" s="79" t="s">
        <v>4973</v>
      </c>
      <c r="K35" s="79" t="s">
        <v>4974</v>
      </c>
      <c r="L35" s="79" t="s">
        <v>4975</v>
      </c>
      <c r="M35" s="79" t="s">
        <v>4943</v>
      </c>
      <c r="N35" s="79" t="s">
        <v>89</v>
      </c>
    </row>
    <row r="36" spans="1:14" ht="19.5" customHeight="1">
      <c r="A36" s="78">
        <v>32</v>
      </c>
      <c r="B36" s="79" t="s">
        <v>74</v>
      </c>
      <c r="C36" s="79" t="s">
        <v>98</v>
      </c>
      <c r="D36" s="79"/>
      <c r="E36" s="79" t="s">
        <v>687</v>
      </c>
      <c r="F36" s="79" t="s">
        <v>686</v>
      </c>
      <c r="G36" s="79" t="s">
        <v>4875</v>
      </c>
      <c r="H36" s="79" t="s">
        <v>626</v>
      </c>
      <c r="I36" s="79" t="s">
        <v>625</v>
      </c>
      <c r="J36" s="79" t="s">
        <v>4976</v>
      </c>
      <c r="K36" s="79" t="s">
        <v>4977</v>
      </c>
      <c r="L36" s="79" t="s">
        <v>4978</v>
      </c>
      <c r="M36" s="79" t="s">
        <v>4943</v>
      </c>
      <c r="N36" s="79" t="s">
        <v>4718</v>
      </c>
    </row>
    <row r="37" spans="1:14" ht="19.5" customHeight="1">
      <c r="A37" s="78">
        <v>33</v>
      </c>
      <c r="B37" s="79" t="s">
        <v>74</v>
      </c>
      <c r="C37" s="79" t="s">
        <v>98</v>
      </c>
      <c r="D37" s="79"/>
      <c r="E37" s="79" t="s">
        <v>251</v>
      </c>
      <c r="F37" s="79" t="s">
        <v>250</v>
      </c>
      <c r="G37" s="79" t="s">
        <v>4869</v>
      </c>
      <c r="H37" s="79" t="s">
        <v>661</v>
      </c>
      <c r="I37" s="79" t="s">
        <v>122</v>
      </c>
      <c r="J37" s="79" t="s">
        <v>4979</v>
      </c>
      <c r="K37" s="79" t="s">
        <v>4980</v>
      </c>
      <c r="L37" s="79"/>
      <c r="M37" s="79" t="s">
        <v>4878</v>
      </c>
      <c r="N37" s="79" t="s">
        <v>4718</v>
      </c>
    </row>
    <row r="38" spans="1:14" ht="19.5" customHeight="1">
      <c r="A38" s="78">
        <v>34</v>
      </c>
      <c r="B38" s="79" t="s">
        <v>74</v>
      </c>
      <c r="C38" s="79" t="s">
        <v>98</v>
      </c>
      <c r="D38" s="79"/>
      <c r="E38" s="79" t="s">
        <v>4981</v>
      </c>
      <c r="F38" s="79" t="s">
        <v>2993</v>
      </c>
      <c r="G38" s="79" t="s">
        <v>4869</v>
      </c>
      <c r="H38" s="79" t="s">
        <v>3255</v>
      </c>
      <c r="I38" s="79" t="s">
        <v>3254</v>
      </c>
      <c r="J38" s="79" t="s">
        <v>4983</v>
      </c>
      <c r="K38" s="79" t="s">
        <v>4984</v>
      </c>
      <c r="L38" s="79" t="s">
        <v>4986</v>
      </c>
      <c r="M38" s="79" t="s">
        <v>4873</v>
      </c>
      <c r="N38" s="79" t="s">
        <v>89</v>
      </c>
    </row>
    <row r="39" spans="1:14" ht="19.5" customHeight="1">
      <c r="A39" s="78">
        <v>35</v>
      </c>
      <c r="B39" s="79" t="s">
        <v>74</v>
      </c>
      <c r="C39" s="79" t="s">
        <v>98</v>
      </c>
      <c r="D39" s="79"/>
      <c r="E39" s="79" t="s">
        <v>661</v>
      </c>
      <c r="F39" s="79" t="s">
        <v>122</v>
      </c>
      <c r="G39" s="79" t="s">
        <v>4869</v>
      </c>
      <c r="H39" s="79" t="s">
        <v>626</v>
      </c>
      <c r="I39" s="79" t="s">
        <v>625</v>
      </c>
      <c r="J39" s="79" t="s">
        <v>4987</v>
      </c>
      <c r="K39" s="79" t="s">
        <v>4988</v>
      </c>
      <c r="L39" s="79"/>
      <c r="M39" s="79" t="s">
        <v>4878</v>
      </c>
      <c r="N39" s="79" t="s">
        <v>4718</v>
      </c>
    </row>
    <row r="40" spans="1:14" ht="19.5" customHeight="1">
      <c r="A40" s="78">
        <v>36</v>
      </c>
      <c r="B40" s="79" t="s">
        <v>74</v>
      </c>
      <c r="C40" s="79" t="s">
        <v>98</v>
      </c>
      <c r="D40" s="79"/>
      <c r="E40" s="79" t="s">
        <v>4989</v>
      </c>
      <c r="F40" s="79" t="s">
        <v>3387</v>
      </c>
      <c r="G40" s="79" t="s">
        <v>4869</v>
      </c>
      <c r="H40" s="79" t="s">
        <v>626</v>
      </c>
      <c r="I40" s="79" t="s">
        <v>625</v>
      </c>
      <c r="J40" s="79" t="s">
        <v>4990</v>
      </c>
      <c r="K40" s="79" t="s">
        <v>4991</v>
      </c>
      <c r="L40" s="79" t="s">
        <v>4992</v>
      </c>
      <c r="M40" s="79" t="s">
        <v>4943</v>
      </c>
      <c r="N40" s="79" t="s">
        <v>89</v>
      </c>
    </row>
    <row r="41" spans="1:14" ht="19.5" customHeight="1">
      <c r="A41" s="78">
        <v>37</v>
      </c>
      <c r="B41" s="79" t="s">
        <v>74</v>
      </c>
      <c r="C41" s="79" t="s">
        <v>98</v>
      </c>
      <c r="D41" s="79"/>
      <c r="E41" s="79" t="s">
        <v>4993</v>
      </c>
      <c r="F41" s="79" t="s">
        <v>336</v>
      </c>
      <c r="G41" s="79" t="s">
        <v>4869</v>
      </c>
      <c r="H41" s="79" t="s">
        <v>626</v>
      </c>
      <c r="I41" s="79" t="s">
        <v>625</v>
      </c>
      <c r="J41" s="79" t="s">
        <v>4994</v>
      </c>
      <c r="K41" s="79" t="s">
        <v>4995</v>
      </c>
      <c r="L41" s="79" t="s">
        <v>4996</v>
      </c>
      <c r="M41" s="79" t="s">
        <v>4943</v>
      </c>
      <c r="N41" s="79" t="s">
        <v>89</v>
      </c>
    </row>
    <row r="42" spans="1:14" ht="19.5" customHeight="1">
      <c r="A42" s="78">
        <v>38</v>
      </c>
      <c r="B42" s="79" t="s">
        <v>74</v>
      </c>
      <c r="C42" s="79" t="s">
        <v>98</v>
      </c>
      <c r="D42" s="79"/>
      <c r="E42" s="79" t="s">
        <v>4997</v>
      </c>
      <c r="F42" s="79" t="s">
        <v>4263</v>
      </c>
      <c r="G42" s="79" t="s">
        <v>4869</v>
      </c>
      <c r="H42" s="79" t="s">
        <v>3255</v>
      </c>
      <c r="I42" s="79" t="s">
        <v>3254</v>
      </c>
      <c r="J42" s="79" t="s">
        <v>4998</v>
      </c>
      <c r="K42" s="79" t="s">
        <v>4999</v>
      </c>
      <c r="L42" s="79" t="s">
        <v>5000</v>
      </c>
      <c r="M42" s="79" t="s">
        <v>4116</v>
      </c>
      <c r="N42" s="79" t="s">
        <v>89</v>
      </c>
    </row>
    <row r="43" spans="1:14" ht="19.5" customHeight="1">
      <c r="A43" s="78">
        <v>39</v>
      </c>
      <c r="B43" s="79" t="s">
        <v>74</v>
      </c>
      <c r="C43" s="79" t="s">
        <v>98</v>
      </c>
      <c r="D43" s="79"/>
      <c r="E43" s="79" t="s">
        <v>4026</v>
      </c>
      <c r="F43" s="79" t="s">
        <v>3883</v>
      </c>
      <c r="G43" s="79" t="s">
        <v>4869</v>
      </c>
      <c r="H43" s="79"/>
      <c r="I43" s="79"/>
      <c r="J43" s="79" t="s">
        <v>5001</v>
      </c>
      <c r="K43" s="79" t="s">
        <v>4886</v>
      </c>
      <c r="L43" s="79"/>
      <c r="M43" s="79" t="s">
        <v>4878</v>
      </c>
      <c r="N43" s="79" t="s">
        <v>89</v>
      </c>
    </row>
    <row r="44" spans="1:14" ht="19.5" customHeight="1">
      <c r="A44" s="78">
        <v>40</v>
      </c>
      <c r="B44" s="79" t="s">
        <v>74</v>
      </c>
      <c r="C44" s="79" t="s">
        <v>98</v>
      </c>
      <c r="D44" s="79"/>
      <c r="E44" s="79" t="s">
        <v>4021</v>
      </c>
      <c r="F44" s="79" t="s">
        <v>4020</v>
      </c>
      <c r="G44" s="79" t="s">
        <v>4875</v>
      </c>
      <c r="H44" s="79" t="s">
        <v>626</v>
      </c>
      <c r="I44" s="79" t="s">
        <v>625</v>
      </c>
      <c r="J44" s="79" t="s">
        <v>5002</v>
      </c>
      <c r="K44" s="79" t="s">
        <v>5003</v>
      </c>
      <c r="L44" s="79" t="s">
        <v>5004</v>
      </c>
      <c r="M44" s="79" t="s">
        <v>4943</v>
      </c>
      <c r="N44" s="79" t="s">
        <v>89</v>
      </c>
    </row>
    <row r="45" spans="1:14" ht="19.5" customHeight="1">
      <c r="A45" s="78">
        <v>41</v>
      </c>
      <c r="B45" s="79" t="s">
        <v>74</v>
      </c>
      <c r="C45" s="79" t="s">
        <v>98</v>
      </c>
      <c r="D45" s="79"/>
      <c r="E45" s="79" t="s">
        <v>5005</v>
      </c>
      <c r="F45" s="79" t="s">
        <v>5006</v>
      </c>
      <c r="G45" s="79" t="s">
        <v>4869</v>
      </c>
      <c r="H45" s="79" t="s">
        <v>626</v>
      </c>
      <c r="I45" s="79" t="s">
        <v>625</v>
      </c>
      <c r="J45" s="79" t="s">
        <v>5007</v>
      </c>
      <c r="K45" s="79" t="s">
        <v>5008</v>
      </c>
      <c r="L45" s="79" t="s">
        <v>5009</v>
      </c>
      <c r="M45" s="79" t="s">
        <v>4943</v>
      </c>
      <c r="N45" s="79" t="s">
        <v>89</v>
      </c>
    </row>
    <row r="46" spans="1:14" ht="19.5" customHeight="1">
      <c r="A46" s="78">
        <v>42</v>
      </c>
      <c r="B46" s="79" t="s">
        <v>74</v>
      </c>
      <c r="C46" s="79" t="s">
        <v>98</v>
      </c>
      <c r="D46" s="79"/>
      <c r="E46" s="79" t="s">
        <v>680</v>
      </c>
      <c r="F46" s="79" t="s">
        <v>679</v>
      </c>
      <c r="G46" s="79" t="s">
        <v>4875</v>
      </c>
      <c r="H46" s="79" t="s">
        <v>626</v>
      </c>
      <c r="I46" s="79" t="s">
        <v>625</v>
      </c>
      <c r="J46" s="79" t="s">
        <v>5010</v>
      </c>
      <c r="K46" s="79" t="s">
        <v>4972</v>
      </c>
      <c r="L46" s="79"/>
      <c r="M46" s="79" t="s">
        <v>4878</v>
      </c>
      <c r="N46" s="79" t="s">
        <v>89</v>
      </c>
    </row>
    <row r="47" spans="1:14" ht="19.5" customHeight="1">
      <c r="A47" s="78">
        <v>43</v>
      </c>
      <c r="B47" s="79" t="s">
        <v>74</v>
      </c>
      <c r="C47" s="79" t="s">
        <v>98</v>
      </c>
      <c r="D47" s="79"/>
      <c r="E47" s="79" t="s">
        <v>4749</v>
      </c>
      <c r="F47" s="79" t="s">
        <v>4750</v>
      </c>
      <c r="G47" s="79" t="s">
        <v>4869</v>
      </c>
      <c r="H47" s="79" t="s">
        <v>661</v>
      </c>
      <c r="I47" s="79" t="s">
        <v>122</v>
      </c>
      <c r="J47" s="79" t="s">
        <v>5011</v>
      </c>
      <c r="K47" s="79" t="s">
        <v>5012</v>
      </c>
      <c r="L47" s="79" t="s">
        <v>5013</v>
      </c>
      <c r="M47" s="79" t="s">
        <v>4116</v>
      </c>
      <c r="N47" s="79" t="s">
        <v>89</v>
      </c>
    </row>
    <row r="48" spans="1:14" ht="19.5" customHeight="1">
      <c r="A48" s="78">
        <v>44</v>
      </c>
      <c r="B48" s="79" t="s">
        <v>74</v>
      </c>
      <c r="C48" s="79" t="s">
        <v>98</v>
      </c>
      <c r="D48" s="79"/>
      <c r="E48" s="79" t="s">
        <v>698</v>
      </c>
      <c r="F48" s="79" t="s">
        <v>697</v>
      </c>
      <c r="G48" s="79" t="s">
        <v>4869</v>
      </c>
      <c r="H48" s="79" t="s">
        <v>687</v>
      </c>
      <c r="I48" s="79" t="s">
        <v>686</v>
      </c>
      <c r="J48" s="79" t="s">
        <v>5014</v>
      </c>
      <c r="K48" s="79" t="s">
        <v>5015</v>
      </c>
      <c r="L48" s="79" t="s">
        <v>5016</v>
      </c>
      <c r="M48" s="79" t="s">
        <v>4873</v>
      </c>
      <c r="N48" s="79" t="s">
        <v>4718</v>
      </c>
    </row>
    <row r="49" spans="1:14" ht="19.5" customHeight="1">
      <c r="A49" s="78">
        <v>45</v>
      </c>
      <c r="B49" s="79" t="s">
        <v>74</v>
      </c>
      <c r="C49" s="79" t="s">
        <v>98</v>
      </c>
      <c r="D49" s="79"/>
      <c r="E49" s="79" t="s">
        <v>5017</v>
      </c>
      <c r="F49" s="79" t="s">
        <v>5018</v>
      </c>
      <c r="G49" s="79" t="s">
        <v>4869</v>
      </c>
      <c r="H49" s="79" t="s">
        <v>626</v>
      </c>
      <c r="I49" s="79" t="s">
        <v>625</v>
      </c>
      <c r="J49" s="79" t="s">
        <v>5019</v>
      </c>
      <c r="K49" s="79" t="s">
        <v>5020</v>
      </c>
      <c r="L49" s="79" t="s">
        <v>5021</v>
      </c>
      <c r="M49" s="79" t="s">
        <v>4943</v>
      </c>
      <c r="N49" s="79" t="s">
        <v>89</v>
      </c>
    </row>
    <row r="50" spans="1:14" ht="19.5" customHeight="1">
      <c r="A50" s="78">
        <v>46</v>
      </c>
      <c r="B50" s="79" t="s">
        <v>74</v>
      </c>
      <c r="C50" s="79" t="s">
        <v>98</v>
      </c>
      <c r="D50" s="79" t="s">
        <v>16</v>
      </c>
      <c r="E50" s="79" t="s">
        <v>5023</v>
      </c>
      <c r="F50" s="79" t="s">
        <v>5024</v>
      </c>
      <c r="G50" s="79" t="s">
        <v>4869</v>
      </c>
      <c r="H50" s="79" t="s">
        <v>3989</v>
      </c>
      <c r="I50" s="79" t="s">
        <v>3988</v>
      </c>
      <c r="J50" s="79" t="s">
        <v>5025</v>
      </c>
      <c r="K50" s="79" t="s">
        <v>5026</v>
      </c>
      <c r="L50" s="79" t="s">
        <v>5027</v>
      </c>
      <c r="M50" s="79" t="s">
        <v>4882</v>
      </c>
      <c r="N50" s="79" t="s">
        <v>89</v>
      </c>
    </row>
    <row r="51" spans="1:14" ht="19.5" customHeight="1">
      <c r="A51" s="78">
        <v>47</v>
      </c>
      <c r="B51" s="79" t="s">
        <v>74</v>
      </c>
      <c r="C51" s="79" t="s">
        <v>98</v>
      </c>
      <c r="D51" s="79" t="s">
        <v>16</v>
      </c>
      <c r="E51" s="79" t="s">
        <v>5028</v>
      </c>
      <c r="F51" s="79" t="s">
        <v>5029</v>
      </c>
      <c r="G51" s="79" t="s">
        <v>4869</v>
      </c>
      <c r="H51" s="79" t="s">
        <v>3989</v>
      </c>
      <c r="I51" s="79" t="s">
        <v>3988</v>
      </c>
      <c r="J51" s="79" t="s">
        <v>5030</v>
      </c>
      <c r="K51" s="79" t="s">
        <v>5031</v>
      </c>
      <c r="L51" s="79" t="s">
        <v>5032</v>
      </c>
      <c r="M51" s="79" t="s">
        <v>4882</v>
      </c>
      <c r="N51" s="79" t="s">
        <v>89</v>
      </c>
    </row>
    <row r="52" spans="1:14" ht="19.5" customHeight="1">
      <c r="A52" s="78">
        <v>48</v>
      </c>
      <c r="B52" s="79" t="s">
        <v>74</v>
      </c>
      <c r="C52" s="79" t="s">
        <v>98</v>
      </c>
      <c r="D52" s="79" t="s">
        <v>16</v>
      </c>
      <c r="E52" s="79" t="s">
        <v>5033</v>
      </c>
      <c r="F52" s="79" t="s">
        <v>5034</v>
      </c>
      <c r="G52" s="79" t="s">
        <v>4869</v>
      </c>
      <c r="H52" s="79" t="s">
        <v>3989</v>
      </c>
      <c r="I52" s="79" t="s">
        <v>3988</v>
      </c>
      <c r="J52" s="79" t="s">
        <v>5035</v>
      </c>
      <c r="K52" s="79" t="s">
        <v>5036</v>
      </c>
      <c r="L52" s="79" t="s">
        <v>5037</v>
      </c>
      <c r="M52" s="79" t="s">
        <v>4116</v>
      </c>
      <c r="N52" s="79" t="s">
        <v>89</v>
      </c>
    </row>
    <row r="53" spans="1:14" ht="19.5" customHeight="1">
      <c r="A53" s="78">
        <v>49</v>
      </c>
      <c r="B53" s="79" t="s">
        <v>74</v>
      </c>
      <c r="C53" s="79" t="s">
        <v>98</v>
      </c>
      <c r="D53" s="79" t="s">
        <v>16</v>
      </c>
      <c r="E53" s="79" t="s">
        <v>3989</v>
      </c>
      <c r="F53" s="79" t="s">
        <v>3988</v>
      </c>
      <c r="G53" s="79" t="s">
        <v>4869</v>
      </c>
      <c r="H53" s="79" t="s">
        <v>698</v>
      </c>
      <c r="I53" s="79" t="s">
        <v>697</v>
      </c>
      <c r="J53" s="79" t="s">
        <v>5038</v>
      </c>
      <c r="K53" s="79" t="s">
        <v>5039</v>
      </c>
      <c r="L53" s="79" t="s">
        <v>5040</v>
      </c>
      <c r="M53" s="79" t="s">
        <v>4882</v>
      </c>
      <c r="N53" s="79" t="s">
        <v>4116</v>
      </c>
    </row>
    <row r="54" spans="1:14" ht="19.5" customHeight="1">
      <c r="A54" s="78">
        <v>50</v>
      </c>
      <c r="B54" s="79" t="s">
        <v>74</v>
      </c>
      <c r="C54" s="79" t="s">
        <v>98</v>
      </c>
      <c r="D54" s="79" t="s">
        <v>16</v>
      </c>
      <c r="E54" s="79" t="s">
        <v>5041</v>
      </c>
      <c r="F54" s="79" t="s">
        <v>5042</v>
      </c>
      <c r="G54" s="79" t="s">
        <v>4869</v>
      </c>
      <c r="H54" s="79" t="s">
        <v>3989</v>
      </c>
      <c r="I54" s="79" t="s">
        <v>3988</v>
      </c>
      <c r="J54" s="79" t="s">
        <v>5043</v>
      </c>
      <c r="K54" s="79" t="s">
        <v>5044</v>
      </c>
      <c r="L54" s="79" t="s">
        <v>5045</v>
      </c>
      <c r="M54" s="79" t="s">
        <v>4116</v>
      </c>
      <c r="N54" s="79" t="s">
        <v>89</v>
      </c>
    </row>
    <row r="55" spans="1:14" ht="19.5" customHeight="1">
      <c r="A55" s="78">
        <v>51</v>
      </c>
      <c r="B55" s="79" t="s">
        <v>74</v>
      </c>
      <c r="C55" s="79" t="s">
        <v>98</v>
      </c>
      <c r="D55" s="79" t="s">
        <v>16</v>
      </c>
      <c r="E55" s="79" t="s">
        <v>5046</v>
      </c>
      <c r="F55" s="79" t="s">
        <v>5047</v>
      </c>
      <c r="G55" s="79" t="s">
        <v>4875</v>
      </c>
      <c r="H55" s="79" t="s">
        <v>3989</v>
      </c>
      <c r="I55" s="79" t="s">
        <v>3988</v>
      </c>
      <c r="J55" s="79" t="s">
        <v>5048</v>
      </c>
      <c r="K55" s="79" t="s">
        <v>5049</v>
      </c>
      <c r="L55" s="79" t="s">
        <v>5050</v>
      </c>
      <c r="M55" s="79" t="s">
        <v>4882</v>
      </c>
      <c r="N55" s="79" t="s">
        <v>89</v>
      </c>
    </row>
    <row r="56" spans="1:14" ht="19.5" customHeight="1">
      <c r="A56" s="78">
        <v>52</v>
      </c>
      <c r="B56" s="79" t="s">
        <v>74</v>
      </c>
      <c r="C56" s="79" t="s">
        <v>98</v>
      </c>
      <c r="D56" s="79" t="s">
        <v>16</v>
      </c>
      <c r="E56" s="79" t="s">
        <v>5051</v>
      </c>
      <c r="F56" s="79" t="s">
        <v>5052</v>
      </c>
      <c r="G56" s="79" t="s">
        <v>4869</v>
      </c>
      <c r="H56" s="79" t="s">
        <v>3989</v>
      </c>
      <c r="I56" s="79" t="s">
        <v>3988</v>
      </c>
      <c r="J56" s="79" t="s">
        <v>5053</v>
      </c>
      <c r="K56" s="79" t="s">
        <v>5054</v>
      </c>
      <c r="L56" s="79" t="s">
        <v>5055</v>
      </c>
      <c r="M56" s="79" t="s">
        <v>4882</v>
      </c>
      <c r="N56" s="79" t="s">
        <v>89</v>
      </c>
    </row>
    <row r="57" spans="1:14" ht="19.5" customHeight="1">
      <c r="A57" s="78">
        <v>53</v>
      </c>
      <c r="B57" s="79" t="s">
        <v>74</v>
      </c>
      <c r="C57" s="79" t="s">
        <v>98</v>
      </c>
      <c r="D57" s="79" t="s">
        <v>9</v>
      </c>
      <c r="E57" s="79" t="s">
        <v>5056</v>
      </c>
      <c r="F57" s="79" t="s">
        <v>5057</v>
      </c>
      <c r="G57" s="79" t="s">
        <v>4869</v>
      </c>
      <c r="H57" s="79" t="s">
        <v>3896</v>
      </c>
      <c r="I57" s="79" t="s">
        <v>3895</v>
      </c>
      <c r="J57" s="79" t="s">
        <v>5058</v>
      </c>
      <c r="K57" s="79" t="s">
        <v>5059</v>
      </c>
      <c r="L57" s="79" t="s">
        <v>5060</v>
      </c>
      <c r="M57" s="79" t="s">
        <v>4116</v>
      </c>
      <c r="N57" s="79" t="s">
        <v>89</v>
      </c>
    </row>
    <row r="58" spans="1:14" ht="19.5" customHeight="1">
      <c r="A58" s="78">
        <v>54</v>
      </c>
      <c r="B58" s="79" t="s">
        <v>74</v>
      </c>
      <c r="C58" s="79" t="s">
        <v>98</v>
      </c>
      <c r="D58" s="79" t="s">
        <v>9</v>
      </c>
      <c r="E58" s="79" t="s">
        <v>5061</v>
      </c>
      <c r="F58" s="79" t="s">
        <v>5062</v>
      </c>
      <c r="G58" s="79" t="s">
        <v>4869</v>
      </c>
      <c r="H58" s="79" t="s">
        <v>3896</v>
      </c>
      <c r="I58" s="79" t="s">
        <v>3895</v>
      </c>
      <c r="J58" s="79" t="s">
        <v>5063</v>
      </c>
      <c r="K58" s="79" t="s">
        <v>5036</v>
      </c>
      <c r="L58" s="79" t="s">
        <v>5064</v>
      </c>
      <c r="M58" s="79" t="s">
        <v>4882</v>
      </c>
      <c r="N58" s="79" t="s">
        <v>89</v>
      </c>
    </row>
    <row r="59" spans="1:14" ht="19.5" customHeight="1">
      <c r="A59" s="78">
        <v>55</v>
      </c>
      <c r="B59" s="79" t="s">
        <v>74</v>
      </c>
      <c r="C59" s="79" t="s">
        <v>98</v>
      </c>
      <c r="D59" s="79" t="s">
        <v>9</v>
      </c>
      <c r="E59" s="79" t="s">
        <v>3896</v>
      </c>
      <c r="F59" s="79" t="s">
        <v>3895</v>
      </c>
      <c r="G59" s="79" t="s">
        <v>4869</v>
      </c>
      <c r="H59" s="79" t="s">
        <v>3810</v>
      </c>
      <c r="I59" s="79" t="s">
        <v>3809</v>
      </c>
      <c r="J59" s="79" t="s">
        <v>5065</v>
      </c>
      <c r="K59" s="79" t="s">
        <v>5066</v>
      </c>
      <c r="L59" s="79" t="s">
        <v>5067</v>
      </c>
      <c r="M59" s="79" t="s">
        <v>4882</v>
      </c>
      <c r="N59" s="79" t="s">
        <v>4116</v>
      </c>
    </row>
    <row r="60" spans="1:14" ht="19.5" customHeight="1">
      <c r="A60" s="78">
        <v>56</v>
      </c>
      <c r="B60" s="79" t="s">
        <v>74</v>
      </c>
      <c r="C60" s="79" t="s">
        <v>98</v>
      </c>
      <c r="D60" s="79" t="s">
        <v>9</v>
      </c>
      <c r="E60" s="79" t="s">
        <v>3884</v>
      </c>
      <c r="F60" s="79" t="s">
        <v>3882</v>
      </c>
      <c r="G60" s="79" t="s">
        <v>4869</v>
      </c>
      <c r="H60" s="79" t="s">
        <v>3810</v>
      </c>
      <c r="I60" s="79" t="s">
        <v>3809</v>
      </c>
      <c r="J60" s="79" t="s">
        <v>5069</v>
      </c>
      <c r="K60" s="79" t="s">
        <v>5070</v>
      </c>
      <c r="L60" s="79" t="s">
        <v>5071</v>
      </c>
      <c r="M60" s="79" t="s">
        <v>4882</v>
      </c>
      <c r="N60" s="79" t="s">
        <v>89</v>
      </c>
    </row>
    <row r="61" spans="1:14" ht="19.5" customHeight="1">
      <c r="A61" s="78">
        <v>57</v>
      </c>
      <c r="B61" s="79" t="s">
        <v>74</v>
      </c>
      <c r="C61" s="79" t="s">
        <v>98</v>
      </c>
      <c r="D61" s="79" t="s">
        <v>9</v>
      </c>
      <c r="E61" s="79" t="s">
        <v>5072</v>
      </c>
      <c r="F61" s="79" t="s">
        <v>5073</v>
      </c>
      <c r="G61" s="79" t="s">
        <v>4869</v>
      </c>
      <c r="H61" s="79" t="s">
        <v>3896</v>
      </c>
      <c r="I61" s="79" t="s">
        <v>3895</v>
      </c>
      <c r="J61" s="79" t="s">
        <v>5074</v>
      </c>
      <c r="K61" s="79" t="s">
        <v>5075</v>
      </c>
      <c r="L61" s="79" t="s">
        <v>5076</v>
      </c>
      <c r="M61" s="79" t="s">
        <v>4116</v>
      </c>
      <c r="N61" s="79" t="s">
        <v>89</v>
      </c>
    </row>
    <row r="62" spans="1:14" ht="19.5" customHeight="1">
      <c r="A62" s="78">
        <v>58</v>
      </c>
      <c r="B62" s="79" t="s">
        <v>74</v>
      </c>
      <c r="C62" s="79" t="s">
        <v>98</v>
      </c>
      <c r="D62" s="79" t="s">
        <v>9</v>
      </c>
      <c r="E62" s="79" t="s">
        <v>5077</v>
      </c>
      <c r="F62" s="79" t="s">
        <v>5078</v>
      </c>
      <c r="G62" s="79" t="s">
        <v>4869</v>
      </c>
      <c r="H62" s="79" t="s">
        <v>3896</v>
      </c>
      <c r="I62" s="79" t="s">
        <v>3895</v>
      </c>
      <c r="J62" s="79" t="s">
        <v>5079</v>
      </c>
      <c r="K62" s="79" t="s">
        <v>5036</v>
      </c>
      <c r="L62" s="79" t="s">
        <v>5080</v>
      </c>
      <c r="M62" s="79" t="s">
        <v>4116</v>
      </c>
      <c r="N62" s="79" t="s">
        <v>89</v>
      </c>
    </row>
    <row r="63" spans="1:14" ht="19.5" customHeight="1">
      <c r="A63" s="78">
        <v>59</v>
      </c>
      <c r="B63" s="79" t="s">
        <v>74</v>
      </c>
      <c r="C63" s="79" t="s">
        <v>98</v>
      </c>
      <c r="D63" s="79" t="s">
        <v>9</v>
      </c>
      <c r="E63" s="79" t="s">
        <v>5081</v>
      </c>
      <c r="F63" s="79" t="s">
        <v>5082</v>
      </c>
      <c r="G63" s="79" t="s">
        <v>4869</v>
      </c>
      <c r="H63" s="79" t="s">
        <v>3896</v>
      </c>
      <c r="I63" s="79" t="s">
        <v>3895</v>
      </c>
      <c r="J63" s="79" t="s">
        <v>5083</v>
      </c>
      <c r="K63" s="79" t="s">
        <v>5075</v>
      </c>
      <c r="L63" s="79" t="s">
        <v>5084</v>
      </c>
      <c r="M63" s="79" t="s">
        <v>4116</v>
      </c>
      <c r="N63" s="79" t="s">
        <v>89</v>
      </c>
    </row>
    <row r="64" spans="1:14" ht="19.5" customHeight="1">
      <c r="A64" s="78">
        <v>60</v>
      </c>
      <c r="B64" s="79" t="s">
        <v>74</v>
      </c>
      <c r="C64" s="79" t="s">
        <v>98</v>
      </c>
      <c r="D64" s="79" t="s">
        <v>9</v>
      </c>
      <c r="E64" s="79" t="s">
        <v>5085</v>
      </c>
      <c r="F64" s="79" t="s">
        <v>5086</v>
      </c>
      <c r="G64" s="79" t="s">
        <v>4875</v>
      </c>
      <c r="H64" s="79" t="s">
        <v>3896</v>
      </c>
      <c r="I64" s="79" t="s">
        <v>3895</v>
      </c>
      <c r="J64" s="79" t="s">
        <v>5087</v>
      </c>
      <c r="K64" s="79" t="s">
        <v>5036</v>
      </c>
      <c r="L64" s="79" t="s">
        <v>5088</v>
      </c>
      <c r="M64" s="79" t="s">
        <v>4882</v>
      </c>
      <c r="N64" s="79" t="s">
        <v>89</v>
      </c>
    </row>
    <row r="65" spans="1:14" ht="19.5" customHeight="1">
      <c r="A65" s="78">
        <v>61</v>
      </c>
      <c r="B65" s="79" t="s">
        <v>74</v>
      </c>
      <c r="C65" s="79" t="s">
        <v>98</v>
      </c>
      <c r="D65" s="79" t="s">
        <v>9</v>
      </c>
      <c r="E65" s="79" t="s">
        <v>5089</v>
      </c>
      <c r="F65" s="79" t="s">
        <v>5090</v>
      </c>
      <c r="G65" s="79" t="s">
        <v>4869</v>
      </c>
      <c r="H65" s="79" t="s">
        <v>3896</v>
      </c>
      <c r="I65" s="79" t="s">
        <v>3895</v>
      </c>
      <c r="J65" s="79" t="s">
        <v>5091</v>
      </c>
      <c r="K65" s="79" t="s">
        <v>5092</v>
      </c>
      <c r="L65" s="79" t="s">
        <v>5093</v>
      </c>
      <c r="M65" s="79" t="s">
        <v>4116</v>
      </c>
      <c r="N65" s="79" t="s">
        <v>89</v>
      </c>
    </row>
    <row r="66" spans="1:14" ht="19.5" customHeight="1">
      <c r="A66" s="78">
        <v>62</v>
      </c>
      <c r="B66" s="79" t="s">
        <v>74</v>
      </c>
      <c r="C66" s="79" t="s">
        <v>98</v>
      </c>
      <c r="D66" s="79" t="s">
        <v>9</v>
      </c>
      <c r="E66" s="79" t="s">
        <v>5094</v>
      </c>
      <c r="F66" s="79" t="s">
        <v>5095</v>
      </c>
      <c r="G66" s="79" t="s">
        <v>4869</v>
      </c>
      <c r="H66" s="79" t="s">
        <v>3896</v>
      </c>
      <c r="I66" s="79" t="s">
        <v>3895</v>
      </c>
      <c r="J66" s="79" t="s">
        <v>5096</v>
      </c>
      <c r="K66" s="79" t="s">
        <v>5097</v>
      </c>
      <c r="L66" s="79" t="s">
        <v>5098</v>
      </c>
      <c r="M66" s="79" t="s">
        <v>4116</v>
      </c>
      <c r="N66" s="79" t="s">
        <v>89</v>
      </c>
    </row>
    <row r="67" spans="1:14" ht="19.5" customHeight="1">
      <c r="A67" s="78">
        <v>63</v>
      </c>
      <c r="B67" s="79" t="s">
        <v>74</v>
      </c>
      <c r="C67" s="79" t="s">
        <v>98</v>
      </c>
      <c r="D67" s="79" t="s">
        <v>97</v>
      </c>
      <c r="E67" s="79" t="s">
        <v>5099</v>
      </c>
      <c r="F67" s="79" t="s">
        <v>5100</v>
      </c>
      <c r="G67" s="79" t="s">
        <v>4869</v>
      </c>
      <c r="H67" s="79" t="s">
        <v>2772</v>
      </c>
      <c r="I67" s="79" t="s">
        <v>2771</v>
      </c>
      <c r="J67" s="79" t="s">
        <v>5101</v>
      </c>
      <c r="K67" s="79" t="s">
        <v>5102</v>
      </c>
      <c r="L67" s="79" t="s">
        <v>5103</v>
      </c>
      <c r="M67" s="79" t="s">
        <v>4116</v>
      </c>
      <c r="N67" s="79" t="s">
        <v>89</v>
      </c>
    </row>
    <row r="68" spans="1:14" ht="19.5" customHeight="1">
      <c r="A68" s="78">
        <v>64</v>
      </c>
      <c r="B68" s="79" t="s">
        <v>74</v>
      </c>
      <c r="C68" s="79" t="s">
        <v>98</v>
      </c>
      <c r="D68" s="79" t="s">
        <v>97</v>
      </c>
      <c r="E68" s="79" t="s">
        <v>2766</v>
      </c>
      <c r="F68" s="79" t="s">
        <v>2765</v>
      </c>
      <c r="G68" s="79" t="s">
        <v>4869</v>
      </c>
      <c r="H68" s="79" t="s">
        <v>2772</v>
      </c>
      <c r="I68" s="79" t="s">
        <v>2771</v>
      </c>
      <c r="J68" s="79" t="s">
        <v>5104</v>
      </c>
      <c r="K68" s="79" t="s">
        <v>5003</v>
      </c>
      <c r="L68" s="79" t="s">
        <v>5105</v>
      </c>
      <c r="M68" s="79" t="s">
        <v>4116</v>
      </c>
      <c r="N68" s="79" t="s">
        <v>89</v>
      </c>
    </row>
    <row r="69" spans="1:14" ht="19.5" customHeight="1">
      <c r="A69" s="78">
        <v>65</v>
      </c>
      <c r="B69" s="79" t="s">
        <v>74</v>
      </c>
      <c r="C69" s="79" t="s">
        <v>98</v>
      </c>
      <c r="D69" s="79" t="s">
        <v>97</v>
      </c>
      <c r="E69" s="79" t="s">
        <v>5106</v>
      </c>
      <c r="F69" s="79" t="s">
        <v>5107</v>
      </c>
      <c r="G69" s="79" t="s">
        <v>4869</v>
      </c>
      <c r="H69" s="79" t="s">
        <v>2772</v>
      </c>
      <c r="I69" s="79" t="s">
        <v>2771</v>
      </c>
      <c r="J69" s="79" t="s">
        <v>5108</v>
      </c>
      <c r="K69" s="79" t="s">
        <v>5109</v>
      </c>
      <c r="L69" s="79" t="s">
        <v>5110</v>
      </c>
      <c r="M69" s="79" t="s">
        <v>4116</v>
      </c>
      <c r="N69" s="79" t="s">
        <v>89</v>
      </c>
    </row>
    <row r="70" spans="1:14" ht="19.5" customHeight="1">
      <c r="A70" s="78">
        <v>66</v>
      </c>
      <c r="B70" s="79" t="s">
        <v>74</v>
      </c>
      <c r="C70" s="79" t="s">
        <v>98</v>
      </c>
      <c r="D70" s="79" t="s">
        <v>97</v>
      </c>
      <c r="E70" s="79" t="s">
        <v>5111</v>
      </c>
      <c r="F70" s="79" t="s">
        <v>5112</v>
      </c>
      <c r="G70" s="79" t="s">
        <v>4869</v>
      </c>
      <c r="H70" s="79" t="s">
        <v>490</v>
      </c>
      <c r="I70" s="79" t="s">
        <v>489</v>
      </c>
      <c r="J70" s="79" t="s">
        <v>5113</v>
      </c>
      <c r="K70" s="79" t="s">
        <v>5114</v>
      </c>
      <c r="L70" s="79" t="s">
        <v>5115</v>
      </c>
      <c r="M70" s="79" t="s">
        <v>5116</v>
      </c>
      <c r="N70" s="79" t="s">
        <v>89</v>
      </c>
    </row>
    <row r="71" spans="1:14" ht="19.5" customHeight="1">
      <c r="A71" s="78">
        <v>67</v>
      </c>
      <c r="B71" s="79" t="s">
        <v>74</v>
      </c>
      <c r="C71" s="79" t="s">
        <v>98</v>
      </c>
      <c r="D71" s="79" t="s">
        <v>97</v>
      </c>
      <c r="E71" s="79" t="s">
        <v>5118</v>
      </c>
      <c r="F71" s="79" t="s">
        <v>5119</v>
      </c>
      <c r="G71" s="79" t="s">
        <v>4869</v>
      </c>
      <c r="H71" s="79" t="s">
        <v>2772</v>
      </c>
      <c r="I71" s="79" t="s">
        <v>2771</v>
      </c>
      <c r="J71" s="79" t="s">
        <v>5120</v>
      </c>
      <c r="K71" s="79" t="s">
        <v>5121</v>
      </c>
      <c r="L71" s="79" t="s">
        <v>5122</v>
      </c>
      <c r="M71" s="79" t="s">
        <v>4116</v>
      </c>
      <c r="N71" s="79" t="s">
        <v>89</v>
      </c>
    </row>
    <row r="72" spans="1:14" ht="19.5" customHeight="1">
      <c r="A72" s="78">
        <v>68</v>
      </c>
      <c r="B72" s="79" t="s">
        <v>74</v>
      </c>
      <c r="C72" s="79" t="s">
        <v>98</v>
      </c>
      <c r="D72" s="79" t="s">
        <v>97</v>
      </c>
      <c r="E72" s="79" t="s">
        <v>5123</v>
      </c>
      <c r="F72" s="79" t="s">
        <v>5124</v>
      </c>
      <c r="G72" s="79" t="s">
        <v>4869</v>
      </c>
      <c r="H72" s="79" t="s">
        <v>2772</v>
      </c>
      <c r="I72" s="79" t="s">
        <v>2771</v>
      </c>
      <c r="J72" s="79" t="s">
        <v>5125</v>
      </c>
      <c r="K72" s="79" t="s">
        <v>4991</v>
      </c>
      <c r="L72" s="79" t="s">
        <v>5126</v>
      </c>
      <c r="M72" s="79" t="s">
        <v>4116</v>
      </c>
      <c r="N72" s="79" t="s">
        <v>89</v>
      </c>
    </row>
    <row r="73" spans="1:14" ht="19.5" customHeight="1">
      <c r="A73" s="78">
        <v>69</v>
      </c>
      <c r="B73" s="79" t="s">
        <v>74</v>
      </c>
      <c r="C73" s="79" t="s">
        <v>98</v>
      </c>
      <c r="D73" s="79" t="s">
        <v>97</v>
      </c>
      <c r="E73" s="79" t="s">
        <v>101</v>
      </c>
      <c r="F73" s="79" t="s">
        <v>99</v>
      </c>
      <c r="G73" s="79" t="s">
        <v>4869</v>
      </c>
      <c r="H73" s="79" t="s">
        <v>2772</v>
      </c>
      <c r="I73" s="79" t="s">
        <v>2771</v>
      </c>
      <c r="J73" s="79" t="s">
        <v>5127</v>
      </c>
      <c r="K73" s="79" t="s">
        <v>5128</v>
      </c>
      <c r="L73" s="79" t="s">
        <v>5129</v>
      </c>
      <c r="M73" s="79" t="s">
        <v>4116</v>
      </c>
      <c r="N73" s="79" t="s">
        <v>89</v>
      </c>
    </row>
    <row r="74" spans="1:14" ht="19.5" customHeight="1">
      <c r="A74" s="78">
        <v>70</v>
      </c>
      <c r="B74" s="79" t="s">
        <v>74</v>
      </c>
      <c r="C74" s="79" t="s">
        <v>98</v>
      </c>
      <c r="D74" s="79" t="s">
        <v>97</v>
      </c>
      <c r="E74" s="79" t="s">
        <v>5130</v>
      </c>
      <c r="F74" s="79" t="s">
        <v>5131</v>
      </c>
      <c r="G74" s="79" t="s">
        <v>4875</v>
      </c>
      <c r="H74" s="79" t="s">
        <v>2772</v>
      </c>
      <c r="I74" s="79" t="s">
        <v>2771</v>
      </c>
      <c r="J74" s="79" t="s">
        <v>5132</v>
      </c>
      <c r="K74" s="79" t="s">
        <v>5133</v>
      </c>
      <c r="L74" s="79" t="s">
        <v>5134</v>
      </c>
      <c r="M74" s="79" t="s">
        <v>4116</v>
      </c>
      <c r="N74" s="79" t="s">
        <v>89</v>
      </c>
    </row>
    <row r="75" spans="1:14" ht="19.5" customHeight="1">
      <c r="A75" s="78">
        <v>71</v>
      </c>
      <c r="B75" s="79" t="s">
        <v>74</v>
      </c>
      <c r="C75" s="79" t="s">
        <v>98</v>
      </c>
      <c r="D75" s="79" t="s">
        <v>97</v>
      </c>
      <c r="E75" s="79" t="s">
        <v>4641</v>
      </c>
      <c r="F75" s="79" t="s">
        <v>4642</v>
      </c>
      <c r="G75" s="79" t="s">
        <v>4869</v>
      </c>
      <c r="H75" s="79" t="s">
        <v>3468</v>
      </c>
      <c r="I75" s="79" t="s">
        <v>3467</v>
      </c>
      <c r="J75" s="79" t="s">
        <v>5135</v>
      </c>
      <c r="K75" s="79" t="s">
        <v>5136</v>
      </c>
      <c r="L75" s="79"/>
      <c r="M75" s="79" t="s">
        <v>4878</v>
      </c>
      <c r="N75" s="79" t="s">
        <v>4718</v>
      </c>
    </row>
    <row r="76" spans="1:14" ht="19.5" customHeight="1">
      <c r="A76" s="78">
        <v>72</v>
      </c>
      <c r="B76" s="79" t="s">
        <v>74</v>
      </c>
      <c r="C76" s="79" t="s">
        <v>98</v>
      </c>
      <c r="D76" s="79" t="s">
        <v>97</v>
      </c>
      <c r="E76" s="79" t="s">
        <v>2772</v>
      </c>
      <c r="F76" s="79" t="s">
        <v>2771</v>
      </c>
      <c r="G76" s="79" t="s">
        <v>4869</v>
      </c>
      <c r="H76" s="79" t="s">
        <v>465</v>
      </c>
      <c r="I76" s="79" t="s">
        <v>449</v>
      </c>
      <c r="J76" s="79" t="s">
        <v>5137</v>
      </c>
      <c r="K76" s="79" t="s">
        <v>5138</v>
      </c>
      <c r="L76" s="79" t="s">
        <v>5139</v>
      </c>
      <c r="M76" s="79" t="s">
        <v>4882</v>
      </c>
      <c r="N76" s="79" t="s">
        <v>4116</v>
      </c>
    </row>
    <row r="77" spans="1:14" ht="19.5" customHeight="1">
      <c r="A77" s="78">
        <v>73</v>
      </c>
      <c r="B77" s="79" t="s">
        <v>74</v>
      </c>
      <c r="C77" s="79" t="s">
        <v>98</v>
      </c>
      <c r="D77" s="79" t="s">
        <v>97</v>
      </c>
      <c r="E77" s="79" t="s">
        <v>5140</v>
      </c>
      <c r="F77" s="79" t="s">
        <v>5141</v>
      </c>
      <c r="G77" s="79" t="s">
        <v>4869</v>
      </c>
      <c r="H77" s="79" t="s">
        <v>2772</v>
      </c>
      <c r="I77" s="79" t="s">
        <v>2771</v>
      </c>
      <c r="J77" s="79" t="s">
        <v>5142</v>
      </c>
      <c r="K77" s="79" t="s">
        <v>5143</v>
      </c>
      <c r="L77" s="79" t="s">
        <v>5144</v>
      </c>
      <c r="M77" s="79" t="s">
        <v>4116</v>
      </c>
      <c r="N77" s="79" t="s">
        <v>89</v>
      </c>
    </row>
    <row r="78" spans="1:14" ht="19.5" customHeight="1">
      <c r="A78" s="78">
        <v>74</v>
      </c>
      <c r="B78" s="79" t="s">
        <v>74</v>
      </c>
      <c r="C78" s="79" t="s">
        <v>98</v>
      </c>
      <c r="D78" s="79" t="s">
        <v>97</v>
      </c>
      <c r="E78" s="79" t="s">
        <v>5145</v>
      </c>
      <c r="F78" s="79" t="s">
        <v>5146</v>
      </c>
      <c r="G78" s="79" t="s">
        <v>4869</v>
      </c>
      <c r="H78" s="79" t="s">
        <v>2772</v>
      </c>
      <c r="I78" s="79" t="s">
        <v>2771</v>
      </c>
      <c r="J78" s="79" t="s">
        <v>5147</v>
      </c>
      <c r="K78" s="79" t="s">
        <v>5148</v>
      </c>
      <c r="L78" s="79" t="s">
        <v>5149</v>
      </c>
      <c r="M78" s="79" t="s">
        <v>4116</v>
      </c>
      <c r="N78" s="79" t="s">
        <v>89</v>
      </c>
    </row>
    <row r="79" spans="1:14" ht="19.5" customHeight="1">
      <c r="A79" s="78">
        <v>75</v>
      </c>
      <c r="B79" s="79" t="s">
        <v>74</v>
      </c>
      <c r="C79" s="79" t="s">
        <v>98</v>
      </c>
      <c r="D79" s="79" t="s">
        <v>97</v>
      </c>
      <c r="E79" s="79" t="s">
        <v>5150</v>
      </c>
      <c r="F79" s="79" t="s">
        <v>5151</v>
      </c>
      <c r="G79" s="79" t="s">
        <v>4869</v>
      </c>
      <c r="H79" s="79" t="s">
        <v>2772</v>
      </c>
      <c r="I79" s="79" t="s">
        <v>2771</v>
      </c>
      <c r="J79" s="79" t="s">
        <v>5152</v>
      </c>
      <c r="K79" s="79" t="s">
        <v>5153</v>
      </c>
      <c r="L79" s="79" t="s">
        <v>5154</v>
      </c>
      <c r="M79" s="79" t="s">
        <v>4116</v>
      </c>
      <c r="N79" s="79" t="s">
        <v>89</v>
      </c>
    </row>
    <row r="80" spans="1:14" ht="19.5" customHeight="1">
      <c r="A80" s="78">
        <v>76</v>
      </c>
      <c r="B80" s="79" t="s">
        <v>74</v>
      </c>
      <c r="C80" s="79" t="s">
        <v>98</v>
      </c>
      <c r="D80" s="79" t="s">
        <v>97</v>
      </c>
      <c r="E80" s="79" t="s">
        <v>2749</v>
      </c>
      <c r="F80" s="79" t="s">
        <v>2748</v>
      </c>
      <c r="G80" s="79" t="s">
        <v>4869</v>
      </c>
      <c r="H80" s="79" t="s">
        <v>2813</v>
      </c>
      <c r="I80" s="79" t="s">
        <v>2812</v>
      </c>
      <c r="J80" s="79" t="s">
        <v>5155</v>
      </c>
      <c r="K80" s="79" t="s">
        <v>5114</v>
      </c>
      <c r="L80" s="79" t="s">
        <v>5158</v>
      </c>
      <c r="M80" s="79" t="s">
        <v>4882</v>
      </c>
      <c r="N80" s="79" t="s">
        <v>89</v>
      </c>
    </row>
    <row r="81" spans="1:14" ht="19.5" customHeight="1">
      <c r="A81" s="78">
        <v>77</v>
      </c>
      <c r="B81" s="79" t="s">
        <v>74</v>
      </c>
      <c r="C81" s="79" t="s">
        <v>98</v>
      </c>
      <c r="D81" s="79" t="s">
        <v>97</v>
      </c>
      <c r="E81" s="79" t="s">
        <v>5161</v>
      </c>
      <c r="F81" s="79" t="s">
        <v>5162</v>
      </c>
      <c r="G81" s="79" t="s">
        <v>4869</v>
      </c>
      <c r="H81" s="79" t="s">
        <v>2772</v>
      </c>
      <c r="I81" s="79" t="s">
        <v>2771</v>
      </c>
      <c r="J81" s="79" t="s">
        <v>5163</v>
      </c>
      <c r="K81" s="79" t="s">
        <v>5164</v>
      </c>
      <c r="L81" s="79" t="s">
        <v>5165</v>
      </c>
      <c r="M81" s="79" t="s">
        <v>4116</v>
      </c>
      <c r="N81" s="79" t="s">
        <v>89</v>
      </c>
    </row>
    <row r="82" spans="1:14" ht="19.5" customHeight="1">
      <c r="A82" s="78">
        <v>78</v>
      </c>
      <c r="B82" s="79" t="s">
        <v>74</v>
      </c>
      <c r="C82" s="79" t="s">
        <v>98</v>
      </c>
      <c r="D82" s="79" t="s">
        <v>97</v>
      </c>
      <c r="E82" s="79" t="s">
        <v>2813</v>
      </c>
      <c r="F82" s="79" t="s">
        <v>2812</v>
      </c>
      <c r="G82" s="79" t="s">
        <v>4869</v>
      </c>
      <c r="H82" s="79" t="s">
        <v>2772</v>
      </c>
      <c r="I82" s="79" t="s">
        <v>2771</v>
      </c>
      <c r="J82" s="79" t="s">
        <v>5166</v>
      </c>
      <c r="K82" s="79" t="s">
        <v>5167</v>
      </c>
      <c r="L82" s="79" t="s">
        <v>5168</v>
      </c>
      <c r="M82" s="79" t="s">
        <v>4116</v>
      </c>
      <c r="N82" s="79" t="s">
        <v>89</v>
      </c>
    </row>
    <row r="83" spans="1:14" ht="19.5" customHeight="1">
      <c r="A83" s="78">
        <v>79</v>
      </c>
      <c r="B83" s="79" t="s">
        <v>74</v>
      </c>
      <c r="C83" s="79" t="s">
        <v>98</v>
      </c>
      <c r="D83" s="79" t="s">
        <v>97</v>
      </c>
      <c r="E83" s="79" t="s">
        <v>5169</v>
      </c>
      <c r="F83" s="79" t="s">
        <v>5170</v>
      </c>
      <c r="G83" s="79" t="s">
        <v>4869</v>
      </c>
      <c r="H83" s="79" t="s">
        <v>2772</v>
      </c>
      <c r="I83" s="79" t="s">
        <v>2771</v>
      </c>
      <c r="J83" s="79" t="s">
        <v>5171</v>
      </c>
      <c r="K83" s="79" t="s">
        <v>5172</v>
      </c>
      <c r="L83" s="79" t="s">
        <v>5173</v>
      </c>
      <c r="M83" s="79" t="s">
        <v>5116</v>
      </c>
      <c r="N83" s="79" t="s">
        <v>89</v>
      </c>
    </row>
    <row r="84" spans="1:14" ht="19.5" customHeight="1">
      <c r="A84" s="78">
        <v>80</v>
      </c>
      <c r="B84" s="79" t="s">
        <v>74</v>
      </c>
      <c r="C84" s="79" t="s">
        <v>98</v>
      </c>
      <c r="D84" s="79" t="s">
        <v>97</v>
      </c>
      <c r="E84" s="79" t="s">
        <v>5174</v>
      </c>
      <c r="F84" s="79" t="s">
        <v>5175</v>
      </c>
      <c r="G84" s="79" t="s">
        <v>4875</v>
      </c>
      <c r="H84" s="79" t="s">
        <v>2772</v>
      </c>
      <c r="I84" s="79" t="s">
        <v>2771</v>
      </c>
      <c r="J84" s="79" t="s">
        <v>5176</v>
      </c>
      <c r="K84" s="79" t="s">
        <v>5003</v>
      </c>
      <c r="L84" s="79" t="s">
        <v>5177</v>
      </c>
      <c r="M84" s="79" t="s">
        <v>4116</v>
      </c>
      <c r="N84" s="79" t="s">
        <v>89</v>
      </c>
    </row>
    <row r="85" spans="1:14" ht="19.5" customHeight="1">
      <c r="A85" s="78">
        <v>81</v>
      </c>
      <c r="B85" s="79" t="s">
        <v>74</v>
      </c>
      <c r="C85" s="79" t="s">
        <v>98</v>
      </c>
      <c r="D85" s="79" t="s">
        <v>97</v>
      </c>
      <c r="E85" s="79" t="s">
        <v>5178</v>
      </c>
      <c r="F85" s="79" t="s">
        <v>5179</v>
      </c>
      <c r="G85" s="79" t="s">
        <v>4869</v>
      </c>
      <c r="H85" s="79" t="s">
        <v>2772</v>
      </c>
      <c r="I85" s="79" t="s">
        <v>2771</v>
      </c>
      <c r="J85" s="79" t="s">
        <v>5180</v>
      </c>
      <c r="K85" s="79" t="s">
        <v>5181</v>
      </c>
      <c r="L85" s="79" t="s">
        <v>5182</v>
      </c>
      <c r="M85" s="79" t="s">
        <v>4116</v>
      </c>
      <c r="N85" s="79" t="s">
        <v>89</v>
      </c>
    </row>
    <row r="86" spans="1:14" ht="19.5" customHeight="1">
      <c r="A86" s="78">
        <v>82</v>
      </c>
      <c r="B86" s="79" t="s">
        <v>74</v>
      </c>
      <c r="C86" s="79" t="s">
        <v>98</v>
      </c>
      <c r="D86" s="79" t="s">
        <v>97</v>
      </c>
      <c r="E86" s="79" t="s">
        <v>490</v>
      </c>
      <c r="F86" s="79" t="s">
        <v>489</v>
      </c>
      <c r="G86" s="79" t="s">
        <v>4869</v>
      </c>
      <c r="H86" s="79" t="s">
        <v>2772</v>
      </c>
      <c r="I86" s="79" t="s">
        <v>2771</v>
      </c>
      <c r="J86" s="79" t="s">
        <v>5183</v>
      </c>
      <c r="K86" s="79" t="s">
        <v>5184</v>
      </c>
      <c r="L86" s="79" t="s">
        <v>5185</v>
      </c>
      <c r="M86" s="79" t="s">
        <v>4116</v>
      </c>
      <c r="N86" s="79" t="s">
        <v>89</v>
      </c>
    </row>
    <row r="87" spans="1:14" ht="19.5" customHeight="1">
      <c r="A87" s="78">
        <v>83</v>
      </c>
      <c r="B87" s="79" t="s">
        <v>74</v>
      </c>
      <c r="C87" s="79" t="s">
        <v>98</v>
      </c>
      <c r="D87" s="79" t="s">
        <v>97</v>
      </c>
      <c r="E87" s="79" t="s">
        <v>2739</v>
      </c>
      <c r="F87" s="79" t="s">
        <v>2738</v>
      </c>
      <c r="G87" s="79" t="s">
        <v>4869</v>
      </c>
      <c r="H87" s="79" t="s">
        <v>2772</v>
      </c>
      <c r="I87" s="79" t="s">
        <v>2771</v>
      </c>
      <c r="J87" s="79" t="s">
        <v>5186</v>
      </c>
      <c r="K87" s="79" t="s">
        <v>5187</v>
      </c>
      <c r="L87" s="79" t="s">
        <v>5188</v>
      </c>
      <c r="M87" s="79" t="s">
        <v>4116</v>
      </c>
      <c r="N87" s="79" t="s">
        <v>89</v>
      </c>
    </row>
    <row r="88" spans="1:14" ht="19.5" customHeight="1">
      <c r="A88" s="78">
        <v>84</v>
      </c>
      <c r="B88" s="79" t="s">
        <v>74</v>
      </c>
      <c r="C88" s="79" t="s">
        <v>98</v>
      </c>
      <c r="D88" s="79" t="s">
        <v>97</v>
      </c>
      <c r="E88" s="79" t="s">
        <v>5189</v>
      </c>
      <c r="F88" s="79" t="s">
        <v>5190</v>
      </c>
      <c r="G88" s="79" t="s">
        <v>4869</v>
      </c>
      <c r="H88" s="79" t="s">
        <v>2772</v>
      </c>
      <c r="I88" s="79" t="s">
        <v>2771</v>
      </c>
      <c r="J88" s="79" t="s">
        <v>5191</v>
      </c>
      <c r="K88" s="79" t="s">
        <v>5192</v>
      </c>
      <c r="L88" s="79" t="s">
        <v>5193</v>
      </c>
      <c r="M88" s="79" t="s">
        <v>4116</v>
      </c>
      <c r="N88" s="79" t="s">
        <v>89</v>
      </c>
    </row>
    <row r="89" spans="1:14" ht="19.5" customHeight="1">
      <c r="A89" s="78">
        <v>85</v>
      </c>
      <c r="B89" s="79" t="s">
        <v>74</v>
      </c>
      <c r="C89" s="79" t="s">
        <v>98</v>
      </c>
      <c r="D89" s="79" t="s">
        <v>97</v>
      </c>
      <c r="E89" s="79" t="s">
        <v>5194</v>
      </c>
      <c r="F89" s="79" t="s">
        <v>5195</v>
      </c>
      <c r="G89" s="79" t="s">
        <v>4869</v>
      </c>
      <c r="H89" s="79" t="s">
        <v>2772</v>
      </c>
      <c r="I89" s="79" t="s">
        <v>2771</v>
      </c>
      <c r="J89" s="79" t="s">
        <v>5196</v>
      </c>
      <c r="K89" s="79" t="s">
        <v>5197</v>
      </c>
      <c r="L89" s="79" t="s">
        <v>5198</v>
      </c>
      <c r="M89" s="79" t="s">
        <v>4116</v>
      </c>
      <c r="N89" s="79" t="s">
        <v>89</v>
      </c>
    </row>
    <row r="90" spans="1:14" ht="19.5" customHeight="1">
      <c r="A90" s="78">
        <v>86</v>
      </c>
      <c r="B90" s="79" t="s">
        <v>74</v>
      </c>
      <c r="C90" s="79" t="s">
        <v>98</v>
      </c>
      <c r="D90" s="79" t="s">
        <v>97</v>
      </c>
      <c r="E90" s="79" t="s">
        <v>5199</v>
      </c>
      <c r="F90" s="79" t="s">
        <v>5200</v>
      </c>
      <c r="G90" s="79" t="s">
        <v>4869</v>
      </c>
      <c r="H90" s="79" t="s">
        <v>2772</v>
      </c>
      <c r="I90" s="79" t="s">
        <v>2771</v>
      </c>
      <c r="J90" s="79" t="s">
        <v>5201</v>
      </c>
      <c r="K90" s="79" t="s">
        <v>5202</v>
      </c>
      <c r="L90" s="79" t="s">
        <v>5203</v>
      </c>
      <c r="M90" s="79" t="s">
        <v>4116</v>
      </c>
      <c r="N90" s="79" t="s">
        <v>89</v>
      </c>
    </row>
    <row r="91" spans="1:14" ht="19.5" customHeight="1">
      <c r="A91" s="78">
        <v>87</v>
      </c>
      <c r="B91" s="79" t="s">
        <v>74</v>
      </c>
      <c r="C91" s="79" t="s">
        <v>98</v>
      </c>
      <c r="D91" s="79" t="s">
        <v>97</v>
      </c>
      <c r="E91" s="79" t="s">
        <v>2802</v>
      </c>
      <c r="F91" s="79" t="s">
        <v>2801</v>
      </c>
      <c r="G91" s="79" t="s">
        <v>4875</v>
      </c>
      <c r="H91" s="79" t="s">
        <v>2772</v>
      </c>
      <c r="I91" s="79" t="s">
        <v>2771</v>
      </c>
      <c r="J91" s="79" t="s">
        <v>5204</v>
      </c>
      <c r="K91" s="79" t="s">
        <v>5206</v>
      </c>
      <c r="L91" s="79" t="s">
        <v>5139</v>
      </c>
      <c r="M91" s="79" t="s">
        <v>4873</v>
      </c>
      <c r="N91" s="79" t="s">
        <v>89</v>
      </c>
    </row>
    <row r="92" spans="1:14" ht="19.5" customHeight="1">
      <c r="A92" s="78">
        <v>88</v>
      </c>
      <c r="B92" s="79" t="s">
        <v>74</v>
      </c>
      <c r="C92" s="79" t="s">
        <v>98</v>
      </c>
      <c r="D92" s="79" t="s">
        <v>97</v>
      </c>
      <c r="E92" s="79" t="s">
        <v>5211</v>
      </c>
      <c r="F92" s="79" t="s">
        <v>5212</v>
      </c>
      <c r="G92" s="79" t="s">
        <v>4869</v>
      </c>
      <c r="H92" s="79" t="s">
        <v>2772</v>
      </c>
      <c r="I92" s="79" t="s">
        <v>2771</v>
      </c>
      <c r="J92" s="79" t="s">
        <v>5213</v>
      </c>
      <c r="K92" s="79" t="s">
        <v>5214</v>
      </c>
      <c r="L92" s="79" t="s">
        <v>5215</v>
      </c>
      <c r="M92" s="79" t="s">
        <v>4116</v>
      </c>
      <c r="N92" s="79" t="s">
        <v>89</v>
      </c>
    </row>
    <row r="93" spans="1:14" ht="19.5" customHeight="1">
      <c r="A93" s="78">
        <v>89</v>
      </c>
      <c r="B93" s="79" t="s">
        <v>74</v>
      </c>
      <c r="C93" s="79" t="s">
        <v>98</v>
      </c>
      <c r="D93" s="79" t="s">
        <v>97</v>
      </c>
      <c r="E93" s="79" t="s">
        <v>5216</v>
      </c>
      <c r="F93" s="79" t="s">
        <v>5217</v>
      </c>
      <c r="G93" s="79" t="s">
        <v>4875</v>
      </c>
      <c r="H93" s="79" t="s">
        <v>2772</v>
      </c>
      <c r="I93" s="79" t="s">
        <v>2771</v>
      </c>
      <c r="J93" s="79" t="s">
        <v>5218</v>
      </c>
      <c r="K93" s="79" t="s">
        <v>5219</v>
      </c>
      <c r="L93" s="79" t="s">
        <v>5220</v>
      </c>
      <c r="M93" s="79" t="s">
        <v>4116</v>
      </c>
      <c r="N93" s="79" t="s">
        <v>89</v>
      </c>
    </row>
    <row r="94" spans="1:14" ht="19.5" customHeight="1">
      <c r="A94" s="78">
        <v>90</v>
      </c>
      <c r="B94" s="79" t="s">
        <v>74</v>
      </c>
      <c r="C94" s="79" t="s">
        <v>98</v>
      </c>
      <c r="D94" s="79" t="s">
        <v>100</v>
      </c>
      <c r="E94" s="79" t="s">
        <v>5221</v>
      </c>
      <c r="F94" s="79" t="s">
        <v>5222</v>
      </c>
      <c r="G94" s="79" t="s">
        <v>4869</v>
      </c>
      <c r="H94" s="79" t="s">
        <v>220</v>
      </c>
      <c r="I94" s="79" t="s">
        <v>219</v>
      </c>
      <c r="J94" s="79" t="s">
        <v>5223</v>
      </c>
      <c r="K94" s="79" t="s">
        <v>5224</v>
      </c>
      <c r="L94" s="79" t="s">
        <v>5225</v>
      </c>
      <c r="M94" s="79" t="s">
        <v>4116</v>
      </c>
      <c r="N94" s="79" t="s">
        <v>89</v>
      </c>
    </row>
    <row r="95" spans="1:14" ht="19.5" customHeight="1">
      <c r="A95" s="78">
        <v>91</v>
      </c>
      <c r="B95" s="79" t="s">
        <v>74</v>
      </c>
      <c r="C95" s="79" t="s">
        <v>98</v>
      </c>
      <c r="D95" s="79" t="s">
        <v>100</v>
      </c>
      <c r="E95" s="79" t="s">
        <v>3278</v>
      </c>
      <c r="F95" s="79" t="s">
        <v>3277</v>
      </c>
      <c r="G95" s="79" t="s">
        <v>4869</v>
      </c>
      <c r="H95" s="79" t="s">
        <v>251</v>
      </c>
      <c r="I95" s="79" t="s">
        <v>250</v>
      </c>
      <c r="J95" s="79" t="s">
        <v>5226</v>
      </c>
      <c r="K95" s="79" t="s">
        <v>5227</v>
      </c>
      <c r="L95" s="79" t="s">
        <v>5228</v>
      </c>
      <c r="M95" s="79" t="s">
        <v>4116</v>
      </c>
      <c r="N95" s="79" t="s">
        <v>4718</v>
      </c>
    </row>
    <row r="96" spans="1:14" ht="19.5" customHeight="1">
      <c r="A96" s="78">
        <v>92</v>
      </c>
      <c r="B96" s="79" t="s">
        <v>74</v>
      </c>
      <c r="C96" s="79" t="s">
        <v>98</v>
      </c>
      <c r="D96" s="79" t="s">
        <v>100</v>
      </c>
      <c r="E96" s="79" t="s">
        <v>4668</v>
      </c>
      <c r="F96" s="79" t="s">
        <v>4669</v>
      </c>
      <c r="G96" s="79" t="s">
        <v>4869</v>
      </c>
      <c r="H96" s="79" t="s">
        <v>576</v>
      </c>
      <c r="I96" s="79" t="s">
        <v>575</v>
      </c>
      <c r="J96" s="79" t="s">
        <v>5229</v>
      </c>
      <c r="K96" s="79" t="s">
        <v>5230</v>
      </c>
      <c r="L96" s="79" t="s">
        <v>5231</v>
      </c>
      <c r="M96" s="79" t="s">
        <v>4873</v>
      </c>
      <c r="N96" s="79" t="s">
        <v>89</v>
      </c>
    </row>
    <row r="97" spans="1:14" ht="19.5" customHeight="1">
      <c r="A97" s="78">
        <v>93</v>
      </c>
      <c r="B97" s="79" t="s">
        <v>74</v>
      </c>
      <c r="C97" s="79" t="s">
        <v>98</v>
      </c>
      <c r="D97" s="79" t="s">
        <v>100</v>
      </c>
      <c r="E97" s="79" t="s">
        <v>5232</v>
      </c>
      <c r="F97" s="79" t="s">
        <v>5233</v>
      </c>
      <c r="G97" s="79" t="s">
        <v>4869</v>
      </c>
      <c r="H97" s="79" t="s">
        <v>220</v>
      </c>
      <c r="I97" s="79" t="s">
        <v>219</v>
      </c>
      <c r="J97" s="79" t="s">
        <v>5234</v>
      </c>
      <c r="K97" s="79" t="s">
        <v>5235</v>
      </c>
      <c r="L97" s="79" t="s">
        <v>5236</v>
      </c>
      <c r="M97" s="79" t="s">
        <v>4116</v>
      </c>
      <c r="N97" s="79" t="s">
        <v>89</v>
      </c>
    </row>
    <row r="98" spans="1:14" ht="19.5" customHeight="1">
      <c r="A98" s="78">
        <v>94</v>
      </c>
      <c r="B98" s="79" t="s">
        <v>74</v>
      </c>
      <c r="C98" s="79" t="s">
        <v>98</v>
      </c>
      <c r="D98" s="79" t="s">
        <v>100</v>
      </c>
      <c r="E98" s="79" t="s">
        <v>3383</v>
      </c>
      <c r="F98" s="79" t="s">
        <v>3382</v>
      </c>
      <c r="G98" s="79" t="s">
        <v>4875</v>
      </c>
      <c r="H98" s="79" t="s">
        <v>220</v>
      </c>
      <c r="I98" s="79" t="s">
        <v>219</v>
      </c>
      <c r="J98" s="79" t="s">
        <v>5237</v>
      </c>
      <c r="K98" s="79" t="s">
        <v>5238</v>
      </c>
      <c r="L98" s="79" t="s">
        <v>5239</v>
      </c>
      <c r="M98" s="79" t="s">
        <v>4116</v>
      </c>
      <c r="N98" s="79" t="s">
        <v>89</v>
      </c>
    </row>
    <row r="99" spans="1:14" ht="19.5" customHeight="1">
      <c r="A99" s="78">
        <v>95</v>
      </c>
      <c r="B99" s="79" t="s">
        <v>74</v>
      </c>
      <c r="C99" s="79" t="s">
        <v>98</v>
      </c>
      <c r="D99" s="79" t="s">
        <v>100</v>
      </c>
      <c r="E99" s="79" t="s">
        <v>5240</v>
      </c>
      <c r="F99" s="79" t="s">
        <v>5241</v>
      </c>
      <c r="G99" s="79" t="s">
        <v>4875</v>
      </c>
      <c r="H99" s="79" t="s">
        <v>220</v>
      </c>
      <c r="I99" s="79" t="s">
        <v>219</v>
      </c>
      <c r="J99" s="79" t="s">
        <v>5242</v>
      </c>
      <c r="K99" s="79" t="s">
        <v>5243</v>
      </c>
      <c r="L99" s="79" t="s">
        <v>5244</v>
      </c>
      <c r="M99" s="79" t="s">
        <v>4116</v>
      </c>
      <c r="N99" s="79" t="s">
        <v>89</v>
      </c>
    </row>
    <row r="100" spans="1:14" ht="19.5" customHeight="1">
      <c r="A100" s="78">
        <v>96</v>
      </c>
      <c r="B100" s="79" t="s">
        <v>74</v>
      </c>
      <c r="C100" s="79" t="s">
        <v>98</v>
      </c>
      <c r="D100" s="79" t="s">
        <v>100</v>
      </c>
      <c r="E100" s="79" t="s">
        <v>548</v>
      </c>
      <c r="F100" s="79" t="s">
        <v>547</v>
      </c>
      <c r="G100" s="79" t="s">
        <v>4869</v>
      </c>
      <c r="H100" s="79" t="s">
        <v>220</v>
      </c>
      <c r="I100" s="79" t="s">
        <v>219</v>
      </c>
      <c r="J100" s="79" t="s">
        <v>5246</v>
      </c>
      <c r="K100" s="79" t="s">
        <v>5247</v>
      </c>
      <c r="L100" s="79" t="s">
        <v>5248</v>
      </c>
      <c r="M100" s="79" t="s">
        <v>4116</v>
      </c>
      <c r="N100" s="79" t="s">
        <v>89</v>
      </c>
    </row>
    <row r="101" spans="1:14" ht="19.5" customHeight="1">
      <c r="A101" s="78">
        <v>97</v>
      </c>
      <c r="B101" s="79" t="s">
        <v>74</v>
      </c>
      <c r="C101" s="79" t="s">
        <v>98</v>
      </c>
      <c r="D101" s="79" t="s">
        <v>100</v>
      </c>
      <c r="E101" s="79" t="s">
        <v>5249</v>
      </c>
      <c r="F101" s="79" t="s">
        <v>5250</v>
      </c>
      <c r="G101" s="79" t="s">
        <v>4869</v>
      </c>
      <c r="H101" s="79" t="s">
        <v>220</v>
      </c>
      <c r="I101" s="79" t="s">
        <v>219</v>
      </c>
      <c r="J101" s="79" t="s">
        <v>5251</v>
      </c>
      <c r="K101" s="79" t="s">
        <v>5252</v>
      </c>
      <c r="L101" s="79" t="s">
        <v>5253</v>
      </c>
      <c r="M101" s="79" t="s">
        <v>4116</v>
      </c>
      <c r="N101" s="79" t="s">
        <v>89</v>
      </c>
    </row>
    <row r="102" spans="1:14" ht="19.5" customHeight="1">
      <c r="A102" s="78">
        <v>98</v>
      </c>
      <c r="B102" s="79" t="s">
        <v>74</v>
      </c>
      <c r="C102" s="79" t="s">
        <v>98</v>
      </c>
      <c r="D102" s="79" t="s">
        <v>100</v>
      </c>
      <c r="E102" s="79" t="s">
        <v>5254</v>
      </c>
      <c r="F102" s="79" t="s">
        <v>5255</v>
      </c>
      <c r="G102" s="79" t="s">
        <v>4869</v>
      </c>
      <c r="H102" s="79" t="s">
        <v>3255</v>
      </c>
      <c r="I102" s="79" t="s">
        <v>3254</v>
      </c>
      <c r="J102" s="79" t="s">
        <v>5256</v>
      </c>
      <c r="K102" s="79" t="s">
        <v>5257</v>
      </c>
      <c r="L102" s="79" t="s">
        <v>5258</v>
      </c>
      <c r="M102" s="79" t="s">
        <v>4116</v>
      </c>
      <c r="N102" s="79" t="s">
        <v>89</v>
      </c>
    </row>
    <row r="103" spans="1:14" ht="19.5" customHeight="1">
      <c r="A103" s="78">
        <v>99</v>
      </c>
      <c r="B103" s="79" t="s">
        <v>74</v>
      </c>
      <c r="C103" s="79" t="s">
        <v>98</v>
      </c>
      <c r="D103" s="79" t="s">
        <v>100</v>
      </c>
      <c r="E103" s="79" t="s">
        <v>3255</v>
      </c>
      <c r="F103" s="79" t="s">
        <v>3254</v>
      </c>
      <c r="G103" s="79" t="s">
        <v>4869</v>
      </c>
      <c r="H103" s="79" t="s">
        <v>661</v>
      </c>
      <c r="I103" s="79" t="s">
        <v>122</v>
      </c>
      <c r="J103" s="79" t="s">
        <v>5259</v>
      </c>
      <c r="K103" s="79" t="s">
        <v>5260</v>
      </c>
      <c r="L103" s="79" t="s">
        <v>5261</v>
      </c>
      <c r="M103" s="79" t="s">
        <v>4116</v>
      </c>
      <c r="N103" s="79" t="s">
        <v>4718</v>
      </c>
    </row>
    <row r="104" spans="1:14" ht="19.5" customHeight="1">
      <c r="A104" s="78">
        <v>100</v>
      </c>
      <c r="B104" s="79" t="s">
        <v>74</v>
      </c>
      <c r="C104" s="79" t="s">
        <v>98</v>
      </c>
      <c r="D104" s="79" t="s">
        <v>100</v>
      </c>
      <c r="E104" s="79" t="s">
        <v>4664</v>
      </c>
      <c r="F104" s="79" t="s">
        <v>4665</v>
      </c>
      <c r="G104" s="79" t="s">
        <v>4869</v>
      </c>
      <c r="H104" s="79" t="s">
        <v>251</v>
      </c>
      <c r="I104" s="79" t="s">
        <v>250</v>
      </c>
      <c r="J104" s="79" t="s">
        <v>5262</v>
      </c>
      <c r="K104" s="79" t="s">
        <v>5263</v>
      </c>
      <c r="L104" s="79" t="s">
        <v>5264</v>
      </c>
      <c r="M104" s="79" t="s">
        <v>4116</v>
      </c>
      <c r="N104" s="79" t="s">
        <v>89</v>
      </c>
    </row>
    <row r="105" spans="1:14" ht="19.5" customHeight="1">
      <c r="A105" s="78">
        <v>101</v>
      </c>
      <c r="B105" s="79" t="s">
        <v>74</v>
      </c>
      <c r="C105" s="79" t="s">
        <v>98</v>
      </c>
      <c r="D105" s="79" t="s">
        <v>100</v>
      </c>
      <c r="E105" s="79" t="s">
        <v>2872</v>
      </c>
      <c r="F105" s="79" t="s">
        <v>2871</v>
      </c>
      <c r="G105" s="79" t="s">
        <v>4869</v>
      </c>
      <c r="H105" s="79" t="s">
        <v>220</v>
      </c>
      <c r="I105" s="79" t="s">
        <v>219</v>
      </c>
      <c r="J105" s="79" t="s">
        <v>5265</v>
      </c>
      <c r="K105" s="79" t="s">
        <v>5003</v>
      </c>
      <c r="L105" s="79" t="s">
        <v>5266</v>
      </c>
      <c r="M105" s="79" t="s">
        <v>4116</v>
      </c>
      <c r="N105" s="79" t="s">
        <v>89</v>
      </c>
    </row>
    <row r="106" spans="1:14" ht="19.5" customHeight="1">
      <c r="A106" s="78">
        <v>102</v>
      </c>
      <c r="B106" s="79" t="s">
        <v>74</v>
      </c>
      <c r="C106" s="79" t="s">
        <v>98</v>
      </c>
      <c r="D106" s="79" t="s">
        <v>100</v>
      </c>
      <c r="E106" s="79" t="s">
        <v>5267</v>
      </c>
      <c r="F106" s="79" t="s">
        <v>5268</v>
      </c>
      <c r="G106" s="79" t="s">
        <v>4875</v>
      </c>
      <c r="H106" s="79" t="s">
        <v>220</v>
      </c>
      <c r="I106" s="79" t="s">
        <v>219</v>
      </c>
      <c r="J106" s="79" t="s">
        <v>5269</v>
      </c>
      <c r="K106" s="79" t="s">
        <v>5270</v>
      </c>
      <c r="L106" s="79" t="s">
        <v>5271</v>
      </c>
      <c r="M106" s="79" t="s">
        <v>4116</v>
      </c>
      <c r="N106" s="79" t="s">
        <v>89</v>
      </c>
    </row>
    <row r="107" spans="1:14" ht="19.5" customHeight="1">
      <c r="A107" s="78">
        <v>103</v>
      </c>
      <c r="B107" s="79" t="s">
        <v>74</v>
      </c>
      <c r="C107" s="79" t="s">
        <v>98</v>
      </c>
      <c r="D107" s="79" t="s">
        <v>100</v>
      </c>
      <c r="E107" s="79" t="s">
        <v>5272</v>
      </c>
      <c r="F107" s="79" t="s">
        <v>3098</v>
      </c>
      <c r="G107" s="79" t="s">
        <v>4869</v>
      </c>
      <c r="H107" s="79" t="s">
        <v>220</v>
      </c>
      <c r="I107" s="79" t="s">
        <v>219</v>
      </c>
      <c r="J107" s="79" t="s">
        <v>5273</v>
      </c>
      <c r="K107" s="79" t="s">
        <v>5274</v>
      </c>
      <c r="L107" s="79" t="s">
        <v>5275</v>
      </c>
      <c r="M107" s="79" t="s">
        <v>4116</v>
      </c>
      <c r="N107" s="79" t="s">
        <v>89</v>
      </c>
    </row>
    <row r="108" spans="1:14" ht="19.5" customHeight="1">
      <c r="A108" s="78">
        <v>104</v>
      </c>
      <c r="B108" s="79" t="s">
        <v>74</v>
      </c>
      <c r="C108" s="79" t="s">
        <v>98</v>
      </c>
      <c r="D108" s="79" t="s">
        <v>100</v>
      </c>
      <c r="E108" s="79" t="s">
        <v>4524</v>
      </c>
      <c r="F108" s="79" t="s">
        <v>3387</v>
      </c>
      <c r="G108" s="79" t="s">
        <v>4869</v>
      </c>
      <c r="H108" s="79" t="s">
        <v>220</v>
      </c>
      <c r="I108" s="79" t="s">
        <v>219</v>
      </c>
      <c r="J108" s="79" t="s">
        <v>5276</v>
      </c>
      <c r="K108" s="79" t="s">
        <v>5277</v>
      </c>
      <c r="L108" s="79" t="s">
        <v>5278</v>
      </c>
      <c r="M108" s="79" t="s">
        <v>4878</v>
      </c>
      <c r="N108" s="79" t="s">
        <v>89</v>
      </c>
    </row>
    <row r="109" spans="1:14" ht="19.5" customHeight="1">
      <c r="A109" s="78">
        <v>105</v>
      </c>
      <c r="B109" s="79" t="s">
        <v>74</v>
      </c>
      <c r="C109" s="79" t="s">
        <v>98</v>
      </c>
      <c r="D109" s="79" t="s">
        <v>100</v>
      </c>
      <c r="E109" s="79" t="s">
        <v>5279</v>
      </c>
      <c r="F109" s="79" t="s">
        <v>3590</v>
      </c>
      <c r="G109" s="79" t="s">
        <v>4869</v>
      </c>
      <c r="H109" s="79" t="s">
        <v>220</v>
      </c>
      <c r="I109" s="79" t="s">
        <v>219</v>
      </c>
      <c r="J109" s="79" t="s">
        <v>5280</v>
      </c>
      <c r="K109" s="79" t="s">
        <v>5281</v>
      </c>
      <c r="L109" s="79" t="s">
        <v>5282</v>
      </c>
      <c r="M109" s="79" t="s">
        <v>4116</v>
      </c>
      <c r="N109" s="79" t="s">
        <v>89</v>
      </c>
    </row>
    <row r="110" spans="1:14" ht="19.5" customHeight="1">
      <c r="A110" s="78">
        <v>106</v>
      </c>
      <c r="B110" s="79" t="s">
        <v>74</v>
      </c>
      <c r="C110" s="79" t="s">
        <v>98</v>
      </c>
      <c r="D110" s="79" t="s">
        <v>100</v>
      </c>
      <c r="E110" s="79" t="s">
        <v>5283</v>
      </c>
      <c r="F110" s="79" t="s">
        <v>5284</v>
      </c>
      <c r="G110" s="79" t="s">
        <v>4875</v>
      </c>
      <c r="H110" s="79" t="s">
        <v>220</v>
      </c>
      <c r="I110" s="79" t="s">
        <v>219</v>
      </c>
      <c r="J110" s="79" t="s">
        <v>5285</v>
      </c>
      <c r="K110" s="79" t="s">
        <v>5286</v>
      </c>
      <c r="L110" s="79" t="s">
        <v>5287</v>
      </c>
      <c r="M110" s="79" t="s">
        <v>4116</v>
      </c>
      <c r="N110" s="79" t="s">
        <v>89</v>
      </c>
    </row>
    <row r="111" spans="1:14" ht="19.5" customHeight="1">
      <c r="A111" s="78">
        <v>107</v>
      </c>
      <c r="B111" s="79" t="s">
        <v>74</v>
      </c>
      <c r="C111" s="79" t="s">
        <v>98</v>
      </c>
      <c r="D111" s="79" t="s">
        <v>100</v>
      </c>
      <c r="E111" s="79" t="s">
        <v>5289</v>
      </c>
      <c r="F111" s="79" t="s">
        <v>5290</v>
      </c>
      <c r="G111" s="79" t="s">
        <v>4875</v>
      </c>
      <c r="H111" s="79" t="s">
        <v>220</v>
      </c>
      <c r="I111" s="79" t="s">
        <v>219</v>
      </c>
      <c r="J111" s="79" t="s">
        <v>5291</v>
      </c>
      <c r="K111" s="79" t="s">
        <v>5292</v>
      </c>
      <c r="L111" s="79" t="s">
        <v>5293</v>
      </c>
      <c r="M111" s="79" t="s">
        <v>4116</v>
      </c>
      <c r="N111" s="79" t="s">
        <v>89</v>
      </c>
    </row>
    <row r="112" spans="1:14" ht="19.5" customHeight="1">
      <c r="A112" s="78">
        <v>108</v>
      </c>
      <c r="B112" s="79" t="s">
        <v>74</v>
      </c>
      <c r="C112" s="79" t="s">
        <v>98</v>
      </c>
      <c r="D112" s="79" t="s">
        <v>100</v>
      </c>
      <c r="E112" s="79" t="s">
        <v>220</v>
      </c>
      <c r="F112" s="79" t="s">
        <v>219</v>
      </c>
      <c r="G112" s="79" t="s">
        <v>4875</v>
      </c>
      <c r="H112" s="79"/>
      <c r="I112" s="79"/>
      <c r="J112" s="79" t="s">
        <v>5294</v>
      </c>
      <c r="K112" s="79" t="s">
        <v>4886</v>
      </c>
      <c r="L112" s="79" t="s">
        <v>5295</v>
      </c>
      <c r="M112" s="79" t="s">
        <v>38</v>
      </c>
      <c r="N112" s="79" t="s">
        <v>4116</v>
      </c>
    </row>
    <row r="113" spans="1:14" ht="19.5" customHeight="1">
      <c r="A113" s="78">
        <v>109</v>
      </c>
      <c r="B113" s="79" t="s">
        <v>74</v>
      </c>
      <c r="C113" s="79" t="s">
        <v>98</v>
      </c>
      <c r="D113" s="79" t="s">
        <v>100</v>
      </c>
      <c r="E113" s="79" t="s">
        <v>542</v>
      </c>
      <c r="F113" s="79" t="s">
        <v>541</v>
      </c>
      <c r="G113" s="79" t="s">
        <v>4875</v>
      </c>
      <c r="H113" s="79" t="s">
        <v>220</v>
      </c>
      <c r="I113" s="79" t="s">
        <v>219</v>
      </c>
      <c r="J113" s="79" t="s">
        <v>5296</v>
      </c>
      <c r="K113" s="79" t="s">
        <v>5297</v>
      </c>
      <c r="L113" s="79" t="s">
        <v>5298</v>
      </c>
      <c r="M113" s="79" t="s">
        <v>4116</v>
      </c>
      <c r="N113" s="79" t="s">
        <v>89</v>
      </c>
    </row>
    <row r="114" spans="1:14" ht="19.5" customHeight="1">
      <c r="A114" s="78">
        <v>110</v>
      </c>
      <c r="B114" s="79" t="s">
        <v>74</v>
      </c>
      <c r="C114" s="79" t="s">
        <v>98</v>
      </c>
      <c r="D114" s="79" t="s">
        <v>100</v>
      </c>
      <c r="E114" s="79" t="s">
        <v>227</v>
      </c>
      <c r="F114" s="79" t="s">
        <v>226</v>
      </c>
      <c r="G114" s="79" t="s">
        <v>4869</v>
      </c>
      <c r="H114" s="79" t="s">
        <v>251</v>
      </c>
      <c r="I114" s="79" t="s">
        <v>250</v>
      </c>
      <c r="J114" s="79" t="s">
        <v>5299</v>
      </c>
      <c r="K114" s="79" t="s">
        <v>5263</v>
      </c>
      <c r="L114" s="79" t="s">
        <v>5300</v>
      </c>
      <c r="M114" s="79" t="s">
        <v>4116</v>
      </c>
      <c r="N114" s="79" t="s">
        <v>89</v>
      </c>
    </row>
    <row r="115" spans="1:14" ht="19.5" customHeight="1">
      <c r="A115" s="78">
        <v>111</v>
      </c>
      <c r="B115" s="79" t="s">
        <v>74</v>
      </c>
      <c r="C115" s="79" t="s">
        <v>98</v>
      </c>
      <c r="D115" s="79" t="s">
        <v>100</v>
      </c>
      <c r="E115" s="79" t="s">
        <v>5301</v>
      </c>
      <c r="F115" s="79" t="s">
        <v>5302</v>
      </c>
      <c r="G115" s="79" t="s">
        <v>4869</v>
      </c>
      <c r="H115" s="79" t="s">
        <v>220</v>
      </c>
      <c r="I115" s="79" t="s">
        <v>219</v>
      </c>
      <c r="J115" s="79" t="s">
        <v>5303</v>
      </c>
      <c r="K115" s="79" t="s">
        <v>5304</v>
      </c>
      <c r="L115" s="79" t="s">
        <v>5305</v>
      </c>
      <c r="M115" s="79" t="s">
        <v>4116</v>
      </c>
      <c r="N115" s="79" t="s">
        <v>89</v>
      </c>
    </row>
    <row r="116" spans="1:14" ht="19.5" customHeight="1">
      <c r="A116" s="78">
        <v>112</v>
      </c>
      <c r="B116" s="79" t="s">
        <v>74</v>
      </c>
      <c r="C116" s="79" t="s">
        <v>98</v>
      </c>
      <c r="D116" s="79" t="s">
        <v>100</v>
      </c>
      <c r="E116" s="79" t="s">
        <v>5306</v>
      </c>
      <c r="F116" s="79" t="s">
        <v>5307</v>
      </c>
      <c r="G116" s="79" t="s">
        <v>4875</v>
      </c>
      <c r="H116" s="79" t="s">
        <v>220</v>
      </c>
      <c r="I116" s="79" t="s">
        <v>219</v>
      </c>
      <c r="J116" s="79" t="s">
        <v>5308</v>
      </c>
      <c r="K116" s="79" t="s">
        <v>5281</v>
      </c>
      <c r="L116" s="79" t="s">
        <v>5309</v>
      </c>
      <c r="M116" s="79" t="s">
        <v>4116</v>
      </c>
      <c r="N116" s="79" t="s">
        <v>89</v>
      </c>
    </row>
    <row r="117" spans="1:14" ht="19.5" customHeight="1">
      <c r="A117" s="78">
        <v>113</v>
      </c>
      <c r="B117" s="79" t="s">
        <v>74</v>
      </c>
      <c r="C117" s="79" t="s">
        <v>98</v>
      </c>
      <c r="D117" s="79" t="s">
        <v>111</v>
      </c>
      <c r="E117" s="79" t="s">
        <v>5310</v>
      </c>
      <c r="F117" s="79" t="s">
        <v>5311</v>
      </c>
      <c r="G117" s="79" t="s">
        <v>4869</v>
      </c>
      <c r="H117" s="79" t="s">
        <v>3468</v>
      </c>
      <c r="I117" s="79" t="s">
        <v>3467</v>
      </c>
      <c r="J117" s="79" t="s">
        <v>5312</v>
      </c>
      <c r="K117" s="79" t="s">
        <v>5313</v>
      </c>
      <c r="L117" s="79" t="s">
        <v>5314</v>
      </c>
      <c r="M117" s="79" t="s">
        <v>4116</v>
      </c>
      <c r="N117" s="79" t="s">
        <v>89</v>
      </c>
    </row>
    <row r="118" spans="1:14" ht="19.5" customHeight="1">
      <c r="A118" s="78">
        <v>114</v>
      </c>
      <c r="B118" s="79" t="s">
        <v>74</v>
      </c>
      <c r="C118" s="79" t="s">
        <v>98</v>
      </c>
      <c r="D118" s="79" t="s">
        <v>111</v>
      </c>
      <c r="E118" s="79" t="s">
        <v>3402</v>
      </c>
      <c r="F118" s="79" t="s">
        <v>3401</v>
      </c>
      <c r="G118" s="79" t="s">
        <v>4869</v>
      </c>
      <c r="H118" s="79" t="s">
        <v>3468</v>
      </c>
      <c r="I118" s="79" t="s">
        <v>3467</v>
      </c>
      <c r="J118" s="79" t="s">
        <v>5315</v>
      </c>
      <c r="K118" s="79" t="s">
        <v>5316</v>
      </c>
      <c r="L118" s="79" t="s">
        <v>5317</v>
      </c>
      <c r="M118" s="79" t="s">
        <v>4882</v>
      </c>
      <c r="N118" s="79" t="s">
        <v>89</v>
      </c>
    </row>
    <row r="119" spans="1:14" ht="19.5" customHeight="1">
      <c r="A119" s="78">
        <v>115</v>
      </c>
      <c r="B119" s="79" t="s">
        <v>74</v>
      </c>
      <c r="C119" s="79" t="s">
        <v>98</v>
      </c>
      <c r="D119" s="79" t="s">
        <v>111</v>
      </c>
      <c r="E119" s="79" t="s">
        <v>5318</v>
      </c>
      <c r="F119" s="79" t="s">
        <v>5319</v>
      </c>
      <c r="G119" s="79" t="s">
        <v>4869</v>
      </c>
      <c r="H119" s="79" t="s">
        <v>3468</v>
      </c>
      <c r="I119" s="79" t="s">
        <v>3467</v>
      </c>
      <c r="J119" s="79" t="s">
        <v>5320</v>
      </c>
      <c r="K119" s="79" t="s">
        <v>5321</v>
      </c>
      <c r="L119" s="79" t="s">
        <v>5322</v>
      </c>
      <c r="M119" s="79" t="s">
        <v>4882</v>
      </c>
      <c r="N119" s="79" t="s">
        <v>89</v>
      </c>
    </row>
    <row r="120" spans="1:14" ht="19.5" customHeight="1">
      <c r="A120" s="78">
        <v>116</v>
      </c>
      <c r="B120" s="79" t="s">
        <v>74</v>
      </c>
      <c r="C120" s="79" t="s">
        <v>98</v>
      </c>
      <c r="D120" s="79" t="s">
        <v>111</v>
      </c>
      <c r="E120" s="79" t="s">
        <v>5323</v>
      </c>
      <c r="F120" s="79" t="s">
        <v>3702</v>
      </c>
      <c r="G120" s="79" t="s">
        <v>4869</v>
      </c>
      <c r="H120" s="79" t="s">
        <v>3468</v>
      </c>
      <c r="I120" s="79" t="s">
        <v>3467</v>
      </c>
      <c r="J120" s="79" t="s">
        <v>5324</v>
      </c>
      <c r="K120" s="79" t="s">
        <v>5325</v>
      </c>
      <c r="L120" s="79" t="s">
        <v>5326</v>
      </c>
      <c r="M120" s="79" t="s">
        <v>4882</v>
      </c>
      <c r="N120" s="79" t="s">
        <v>89</v>
      </c>
    </row>
    <row r="121" spans="1:14" ht="19.5" customHeight="1">
      <c r="A121" s="78">
        <v>117</v>
      </c>
      <c r="B121" s="79" t="s">
        <v>74</v>
      </c>
      <c r="C121" s="79" t="s">
        <v>98</v>
      </c>
      <c r="D121" s="79" t="s">
        <v>111</v>
      </c>
      <c r="E121" s="79" t="s">
        <v>5327</v>
      </c>
      <c r="F121" s="79" t="s">
        <v>5328</v>
      </c>
      <c r="G121" s="79" t="s">
        <v>4869</v>
      </c>
      <c r="H121" s="79" t="s">
        <v>3468</v>
      </c>
      <c r="I121" s="79" t="s">
        <v>3467</v>
      </c>
      <c r="J121" s="79" t="s">
        <v>5330</v>
      </c>
      <c r="K121" s="79" t="s">
        <v>5331</v>
      </c>
      <c r="L121" s="79" t="s">
        <v>5332</v>
      </c>
      <c r="M121" s="79" t="s">
        <v>4116</v>
      </c>
      <c r="N121" s="79" t="s">
        <v>89</v>
      </c>
    </row>
    <row r="122" spans="1:14" ht="19.5" customHeight="1">
      <c r="A122" s="78">
        <v>118</v>
      </c>
      <c r="B122" s="79" t="s">
        <v>74</v>
      </c>
      <c r="C122" s="79" t="s">
        <v>98</v>
      </c>
      <c r="D122" s="79" t="s">
        <v>111</v>
      </c>
      <c r="E122" s="79" t="s">
        <v>3433</v>
      </c>
      <c r="F122" s="79" t="s">
        <v>3432</v>
      </c>
      <c r="G122" s="79" t="s">
        <v>4869</v>
      </c>
      <c r="H122" s="79" t="s">
        <v>3468</v>
      </c>
      <c r="I122" s="79" t="s">
        <v>3467</v>
      </c>
      <c r="J122" s="79" t="s">
        <v>5333</v>
      </c>
      <c r="K122" s="79" t="s">
        <v>5334</v>
      </c>
      <c r="L122" s="79" t="s">
        <v>5335</v>
      </c>
      <c r="M122" s="79" t="s">
        <v>4882</v>
      </c>
      <c r="N122" s="79" t="s">
        <v>89</v>
      </c>
    </row>
    <row r="123" spans="1:14" ht="19.5" customHeight="1">
      <c r="A123" s="78">
        <v>119</v>
      </c>
      <c r="B123" s="79" t="s">
        <v>74</v>
      </c>
      <c r="C123" s="79" t="s">
        <v>98</v>
      </c>
      <c r="D123" s="79" t="s">
        <v>111</v>
      </c>
      <c r="E123" s="79" t="s">
        <v>5336</v>
      </c>
      <c r="F123" s="79" t="s">
        <v>5337</v>
      </c>
      <c r="G123" s="79" t="s">
        <v>4869</v>
      </c>
      <c r="H123" s="79" t="s">
        <v>3468</v>
      </c>
      <c r="I123" s="79" t="s">
        <v>3467</v>
      </c>
      <c r="J123" s="79" t="s">
        <v>5338</v>
      </c>
      <c r="K123" s="79" t="s">
        <v>5339</v>
      </c>
      <c r="L123" s="79" t="s">
        <v>5340</v>
      </c>
      <c r="M123" s="79" t="s">
        <v>4116</v>
      </c>
      <c r="N123" s="79" t="s">
        <v>89</v>
      </c>
    </row>
    <row r="124" spans="1:14" ht="19.5" customHeight="1">
      <c r="A124" s="78">
        <v>120</v>
      </c>
      <c r="B124" s="79" t="s">
        <v>74</v>
      </c>
      <c r="C124" s="79" t="s">
        <v>98</v>
      </c>
      <c r="D124" s="79" t="s">
        <v>111</v>
      </c>
      <c r="E124" s="79" t="s">
        <v>5341</v>
      </c>
      <c r="F124" s="79" t="s">
        <v>5342</v>
      </c>
      <c r="G124" s="79" t="s">
        <v>4875</v>
      </c>
      <c r="H124" s="79" t="s">
        <v>3468</v>
      </c>
      <c r="I124" s="79" t="s">
        <v>3467</v>
      </c>
      <c r="J124" s="79" t="s">
        <v>5343</v>
      </c>
      <c r="K124" s="79" t="s">
        <v>5344</v>
      </c>
      <c r="L124" s="79" t="s">
        <v>5345</v>
      </c>
      <c r="M124" s="79" t="s">
        <v>4116</v>
      </c>
      <c r="N124" s="79" t="s">
        <v>89</v>
      </c>
    </row>
    <row r="125" spans="1:14" ht="19.5" customHeight="1">
      <c r="A125" s="78">
        <v>121</v>
      </c>
      <c r="B125" s="79" t="s">
        <v>74</v>
      </c>
      <c r="C125" s="79" t="s">
        <v>98</v>
      </c>
      <c r="D125" s="79" t="s">
        <v>111</v>
      </c>
      <c r="E125" s="79" t="s">
        <v>5346</v>
      </c>
      <c r="F125" s="79" t="s">
        <v>5347</v>
      </c>
      <c r="G125" s="79" t="s">
        <v>4869</v>
      </c>
      <c r="H125" s="79" t="s">
        <v>3468</v>
      </c>
      <c r="I125" s="79" t="s">
        <v>3467</v>
      </c>
      <c r="J125" s="79" t="s">
        <v>5348</v>
      </c>
      <c r="K125" s="79" t="s">
        <v>5349</v>
      </c>
      <c r="L125" s="79" t="s">
        <v>5350</v>
      </c>
      <c r="M125" s="79" t="s">
        <v>4882</v>
      </c>
      <c r="N125" s="79" t="s">
        <v>89</v>
      </c>
    </row>
    <row r="126" spans="1:14" ht="19.5" customHeight="1">
      <c r="A126" s="78">
        <v>122</v>
      </c>
      <c r="B126" s="79" t="s">
        <v>74</v>
      </c>
      <c r="C126" s="79" t="s">
        <v>98</v>
      </c>
      <c r="D126" s="79" t="s">
        <v>111</v>
      </c>
      <c r="E126" s="79" t="s">
        <v>3417</v>
      </c>
      <c r="F126" s="79" t="s">
        <v>3416</v>
      </c>
      <c r="G126" s="79" t="s">
        <v>4869</v>
      </c>
      <c r="H126" s="79" t="s">
        <v>3468</v>
      </c>
      <c r="I126" s="79" t="s">
        <v>3467</v>
      </c>
      <c r="J126" s="79" t="s">
        <v>5351</v>
      </c>
      <c r="K126" s="79" t="s">
        <v>5352</v>
      </c>
      <c r="L126" s="79" t="s">
        <v>5353</v>
      </c>
      <c r="M126" s="79" t="s">
        <v>4882</v>
      </c>
      <c r="N126" s="79" t="s">
        <v>89</v>
      </c>
    </row>
    <row r="127" spans="1:14" ht="19.5" customHeight="1">
      <c r="A127" s="78">
        <v>123</v>
      </c>
      <c r="B127" s="79" t="s">
        <v>74</v>
      </c>
      <c r="C127" s="79" t="s">
        <v>98</v>
      </c>
      <c r="D127" s="79" t="s">
        <v>111</v>
      </c>
      <c r="E127" s="79" t="s">
        <v>5354</v>
      </c>
      <c r="F127" s="79" t="s">
        <v>4263</v>
      </c>
      <c r="G127" s="79" t="s">
        <v>4869</v>
      </c>
      <c r="H127" s="79" t="s">
        <v>3468</v>
      </c>
      <c r="I127" s="79" t="s">
        <v>3467</v>
      </c>
      <c r="J127" s="79" t="s">
        <v>5355</v>
      </c>
      <c r="K127" s="79" t="s">
        <v>5356</v>
      </c>
      <c r="L127" s="79" t="s">
        <v>5357</v>
      </c>
      <c r="M127" s="79" t="s">
        <v>4116</v>
      </c>
      <c r="N127" s="79" t="s">
        <v>89</v>
      </c>
    </row>
    <row r="128" spans="1:14" ht="19.5" customHeight="1">
      <c r="A128" s="78">
        <v>124</v>
      </c>
      <c r="B128" s="79" t="s">
        <v>74</v>
      </c>
      <c r="C128" s="79" t="s">
        <v>98</v>
      </c>
      <c r="D128" s="79" t="s">
        <v>111</v>
      </c>
      <c r="E128" s="79" t="s">
        <v>3461</v>
      </c>
      <c r="F128" s="79" t="s">
        <v>3460</v>
      </c>
      <c r="G128" s="79" t="s">
        <v>4875</v>
      </c>
      <c r="H128" s="79" t="s">
        <v>3468</v>
      </c>
      <c r="I128" s="79" t="s">
        <v>3467</v>
      </c>
      <c r="J128" s="79" t="s">
        <v>5358</v>
      </c>
      <c r="K128" s="79" t="s">
        <v>5359</v>
      </c>
      <c r="L128" s="79" t="s">
        <v>5360</v>
      </c>
      <c r="M128" s="79" t="s">
        <v>4116</v>
      </c>
      <c r="N128" s="79" t="s">
        <v>89</v>
      </c>
    </row>
    <row r="129" spans="1:14" ht="19.5" customHeight="1">
      <c r="A129" s="78">
        <v>125</v>
      </c>
      <c r="B129" s="79" t="s">
        <v>74</v>
      </c>
      <c r="C129" s="79" t="s">
        <v>98</v>
      </c>
      <c r="D129" s="79" t="s">
        <v>111</v>
      </c>
      <c r="E129" s="79" t="s">
        <v>3468</v>
      </c>
      <c r="F129" s="79" t="s">
        <v>3467</v>
      </c>
      <c r="G129" s="79" t="s">
        <v>4869</v>
      </c>
      <c r="H129" s="79" t="s">
        <v>626</v>
      </c>
      <c r="I129" s="79" t="s">
        <v>625</v>
      </c>
      <c r="J129" s="79" t="s">
        <v>5361</v>
      </c>
      <c r="K129" s="79" t="s">
        <v>5362</v>
      </c>
      <c r="L129" s="79"/>
      <c r="M129" s="79" t="s">
        <v>4878</v>
      </c>
      <c r="N129" s="79" t="s">
        <v>4116</v>
      </c>
    </row>
    <row r="130" spans="1:14" ht="19.5" customHeight="1">
      <c r="A130" s="78">
        <v>126</v>
      </c>
      <c r="B130" s="79" t="s">
        <v>74</v>
      </c>
      <c r="C130" s="79" t="s">
        <v>98</v>
      </c>
      <c r="D130" s="79" t="s">
        <v>111</v>
      </c>
      <c r="E130" s="79" t="s">
        <v>5363</v>
      </c>
      <c r="F130" s="79" t="s">
        <v>1015</v>
      </c>
      <c r="G130" s="79" t="s">
        <v>4869</v>
      </c>
      <c r="H130" s="79" t="s">
        <v>3468</v>
      </c>
      <c r="I130" s="79" t="s">
        <v>3467</v>
      </c>
      <c r="J130" s="79" t="s">
        <v>5364</v>
      </c>
      <c r="K130" s="79" t="s">
        <v>5008</v>
      </c>
      <c r="L130" s="79" t="s">
        <v>5365</v>
      </c>
      <c r="M130" s="79" t="s">
        <v>4116</v>
      </c>
      <c r="N130" s="79" t="s">
        <v>89</v>
      </c>
    </row>
    <row r="131" spans="1:14" ht="19.5" customHeight="1">
      <c r="A131" s="78">
        <v>127</v>
      </c>
      <c r="B131" s="79" t="s">
        <v>74</v>
      </c>
      <c r="C131" s="79" t="s">
        <v>98</v>
      </c>
      <c r="D131" s="79" t="s">
        <v>111</v>
      </c>
      <c r="E131" s="79" t="s">
        <v>5366</v>
      </c>
      <c r="F131" s="79" t="s">
        <v>5367</v>
      </c>
      <c r="G131" s="79" t="s">
        <v>4869</v>
      </c>
      <c r="H131" s="79" t="s">
        <v>3468</v>
      </c>
      <c r="I131" s="79" t="s">
        <v>3467</v>
      </c>
      <c r="J131" s="79" t="s">
        <v>5368</v>
      </c>
      <c r="K131" s="79" t="s">
        <v>5369</v>
      </c>
      <c r="L131" s="79" t="s">
        <v>5370</v>
      </c>
      <c r="M131" s="79" t="s">
        <v>4116</v>
      </c>
      <c r="N131" s="79" t="s">
        <v>89</v>
      </c>
    </row>
    <row r="132" spans="1:14" ht="19.5" customHeight="1">
      <c r="A132" s="78">
        <v>128</v>
      </c>
      <c r="B132" s="79" t="s">
        <v>74</v>
      </c>
      <c r="C132" s="79" t="s">
        <v>98</v>
      </c>
      <c r="D132" s="79" t="s">
        <v>111</v>
      </c>
      <c r="E132" s="79" t="s">
        <v>5371</v>
      </c>
      <c r="F132" s="79" t="s">
        <v>5372</v>
      </c>
      <c r="G132" s="79" t="s">
        <v>4869</v>
      </c>
      <c r="H132" s="79" t="s">
        <v>3468</v>
      </c>
      <c r="I132" s="79" t="s">
        <v>3467</v>
      </c>
      <c r="J132" s="79" t="s">
        <v>5373</v>
      </c>
      <c r="K132" s="79" t="s">
        <v>5374</v>
      </c>
      <c r="L132" s="79" t="s">
        <v>5375</v>
      </c>
      <c r="M132" s="79" t="s">
        <v>4116</v>
      </c>
      <c r="N132" s="79" t="s">
        <v>89</v>
      </c>
    </row>
    <row r="133" spans="1:14" ht="19.5" customHeight="1">
      <c r="A133" s="78">
        <v>129</v>
      </c>
      <c r="B133" s="79" t="s">
        <v>74</v>
      </c>
      <c r="C133" s="79" t="s">
        <v>98</v>
      </c>
      <c r="D133" s="79" t="s">
        <v>111</v>
      </c>
      <c r="E133" s="79" t="s">
        <v>5376</v>
      </c>
      <c r="F133" s="79" t="s">
        <v>5377</v>
      </c>
      <c r="G133" s="79" t="s">
        <v>4869</v>
      </c>
      <c r="H133" s="79" t="s">
        <v>3468</v>
      </c>
      <c r="I133" s="79" t="s">
        <v>3467</v>
      </c>
      <c r="J133" s="79" t="s">
        <v>5378</v>
      </c>
      <c r="K133" s="79" t="s">
        <v>5114</v>
      </c>
      <c r="L133" s="79" t="s">
        <v>5379</v>
      </c>
      <c r="M133" s="79" t="s">
        <v>4116</v>
      </c>
      <c r="N133" s="79" t="s">
        <v>89</v>
      </c>
    </row>
    <row r="134" spans="1:14" ht="19.5" customHeight="1">
      <c r="A134" s="78">
        <v>130</v>
      </c>
      <c r="B134" s="79" t="s">
        <v>74</v>
      </c>
      <c r="C134" s="79" t="s">
        <v>98</v>
      </c>
      <c r="D134" s="79" t="s">
        <v>111</v>
      </c>
      <c r="E134" s="79" t="s">
        <v>5380</v>
      </c>
      <c r="F134" s="79" t="s">
        <v>3450</v>
      </c>
      <c r="G134" s="79" t="s">
        <v>4869</v>
      </c>
      <c r="H134" s="79" t="s">
        <v>3468</v>
      </c>
      <c r="I134" s="79" t="s">
        <v>3467</v>
      </c>
      <c r="J134" s="79" t="s">
        <v>5381</v>
      </c>
      <c r="K134" s="79" t="s">
        <v>5383</v>
      </c>
      <c r="L134" s="79" t="s">
        <v>5384</v>
      </c>
      <c r="M134" s="79" t="s">
        <v>4116</v>
      </c>
      <c r="N134" s="79" t="s">
        <v>89</v>
      </c>
    </row>
    <row r="135" spans="1:14" ht="19.5" customHeight="1">
      <c r="A135" s="78">
        <v>131</v>
      </c>
      <c r="B135" s="79" t="s">
        <v>74</v>
      </c>
      <c r="C135" s="79" t="s">
        <v>98</v>
      </c>
      <c r="D135" s="79" t="s">
        <v>111</v>
      </c>
      <c r="E135" s="79" t="s">
        <v>3451</v>
      </c>
      <c r="F135" s="79" t="s">
        <v>3450</v>
      </c>
      <c r="G135" s="79" t="s">
        <v>4869</v>
      </c>
      <c r="H135" s="79" t="s">
        <v>3468</v>
      </c>
      <c r="I135" s="79" t="s">
        <v>3467</v>
      </c>
      <c r="J135" s="79" t="s">
        <v>5385</v>
      </c>
      <c r="K135" s="79" t="s">
        <v>5386</v>
      </c>
      <c r="L135" s="79" t="s">
        <v>5387</v>
      </c>
      <c r="M135" s="79" t="s">
        <v>4116</v>
      </c>
      <c r="N135" s="79" t="s">
        <v>89</v>
      </c>
    </row>
    <row r="136" spans="1:14" ht="19.5" customHeight="1">
      <c r="A136" s="78">
        <v>132</v>
      </c>
      <c r="B136" s="79" t="s">
        <v>74</v>
      </c>
      <c r="C136" s="79" t="s">
        <v>98</v>
      </c>
      <c r="D136" s="79" t="s">
        <v>111</v>
      </c>
      <c r="E136" s="79" t="s">
        <v>5388</v>
      </c>
      <c r="F136" s="79" t="s">
        <v>5389</v>
      </c>
      <c r="G136" s="79" t="s">
        <v>4869</v>
      </c>
      <c r="H136" s="79" t="s">
        <v>3468</v>
      </c>
      <c r="I136" s="79" t="s">
        <v>3467</v>
      </c>
      <c r="J136" s="79" t="s">
        <v>5390</v>
      </c>
      <c r="K136" s="79" t="s">
        <v>5003</v>
      </c>
      <c r="L136" s="79" t="s">
        <v>5391</v>
      </c>
      <c r="M136" s="79" t="s">
        <v>4116</v>
      </c>
      <c r="N136" s="79" t="s">
        <v>89</v>
      </c>
    </row>
    <row r="137" spans="1:14" ht="19.5" customHeight="1">
      <c r="A137" s="78">
        <v>133</v>
      </c>
      <c r="B137" s="79" t="s">
        <v>74</v>
      </c>
      <c r="C137" s="79" t="s">
        <v>98</v>
      </c>
      <c r="D137" s="79" t="s">
        <v>164</v>
      </c>
      <c r="E137" s="79" t="s">
        <v>559</v>
      </c>
      <c r="F137" s="79" t="s">
        <v>558</v>
      </c>
      <c r="G137" s="79" t="s">
        <v>4869</v>
      </c>
      <c r="H137" s="79"/>
      <c r="I137" s="79"/>
      <c r="J137" s="79" t="s">
        <v>5392</v>
      </c>
      <c r="K137" s="79" t="s">
        <v>4886</v>
      </c>
      <c r="L137" s="79"/>
      <c r="M137" s="79" t="s">
        <v>38</v>
      </c>
      <c r="N137" s="79" t="s">
        <v>4718</v>
      </c>
    </row>
    <row r="138" spans="1:14" ht="19.5" customHeight="1">
      <c r="A138" s="78">
        <v>134</v>
      </c>
      <c r="B138" s="79" t="s">
        <v>74</v>
      </c>
      <c r="C138" s="79" t="s">
        <v>98</v>
      </c>
      <c r="D138" s="79" t="s">
        <v>59</v>
      </c>
      <c r="E138" s="79" t="s">
        <v>5393</v>
      </c>
      <c r="F138" s="79" t="s">
        <v>5394</v>
      </c>
      <c r="G138" s="79" t="s">
        <v>4875</v>
      </c>
      <c r="H138" s="79" t="s">
        <v>3966</v>
      </c>
      <c r="I138" s="79" t="s">
        <v>1907</v>
      </c>
      <c r="J138" s="79" t="s">
        <v>5395</v>
      </c>
      <c r="K138" s="79" t="s">
        <v>5396</v>
      </c>
      <c r="L138" s="79" t="s">
        <v>5397</v>
      </c>
      <c r="M138" s="79" t="s">
        <v>4882</v>
      </c>
      <c r="N138" s="79" t="s">
        <v>89</v>
      </c>
    </row>
    <row r="139" spans="1:14" ht="19.5" customHeight="1">
      <c r="A139" s="78">
        <v>135</v>
      </c>
      <c r="B139" s="79" t="s">
        <v>74</v>
      </c>
      <c r="C139" s="79" t="s">
        <v>98</v>
      </c>
      <c r="D139" s="79" t="s">
        <v>59</v>
      </c>
      <c r="E139" s="79" t="s">
        <v>5398</v>
      </c>
      <c r="F139" s="79" t="s">
        <v>3182</v>
      </c>
      <c r="G139" s="79" t="s">
        <v>4869</v>
      </c>
      <c r="H139" s="79" t="s">
        <v>3966</v>
      </c>
      <c r="I139" s="79" t="s">
        <v>1907</v>
      </c>
      <c r="J139" s="79" t="s">
        <v>5399</v>
      </c>
      <c r="K139" s="79" t="s">
        <v>5400</v>
      </c>
      <c r="L139" s="79" t="s">
        <v>5401</v>
      </c>
      <c r="M139" s="79" t="s">
        <v>4116</v>
      </c>
      <c r="N139" s="79" t="s">
        <v>89</v>
      </c>
    </row>
    <row r="140" spans="1:14" ht="19.5" customHeight="1">
      <c r="A140" s="78">
        <v>136</v>
      </c>
      <c r="B140" s="79" t="s">
        <v>74</v>
      </c>
      <c r="C140" s="79" t="s">
        <v>98</v>
      </c>
      <c r="D140" s="79" t="s">
        <v>59</v>
      </c>
      <c r="E140" s="79" t="s">
        <v>4678</v>
      </c>
      <c r="F140" s="79" t="s">
        <v>4679</v>
      </c>
      <c r="G140" s="79" t="s">
        <v>4869</v>
      </c>
      <c r="H140" s="79" t="s">
        <v>3966</v>
      </c>
      <c r="I140" s="79" t="s">
        <v>1907</v>
      </c>
      <c r="J140" s="79" t="s">
        <v>5402</v>
      </c>
      <c r="K140" s="79" t="s">
        <v>5403</v>
      </c>
      <c r="L140" s="79" t="s">
        <v>5404</v>
      </c>
      <c r="M140" s="79" t="s">
        <v>4882</v>
      </c>
      <c r="N140" s="79" t="s">
        <v>89</v>
      </c>
    </row>
    <row r="141" spans="1:14" ht="19.5" customHeight="1">
      <c r="A141" s="78">
        <v>137</v>
      </c>
      <c r="B141" s="79" t="s">
        <v>74</v>
      </c>
      <c r="C141" s="79" t="s">
        <v>98</v>
      </c>
      <c r="D141" s="79" t="s">
        <v>59</v>
      </c>
      <c r="E141" s="79" t="s">
        <v>5405</v>
      </c>
      <c r="F141" s="79" t="s">
        <v>5406</v>
      </c>
      <c r="G141" s="79" t="s">
        <v>4869</v>
      </c>
      <c r="H141" s="79" t="s">
        <v>3966</v>
      </c>
      <c r="I141" s="79" t="s">
        <v>1907</v>
      </c>
      <c r="J141" s="79" t="s">
        <v>5407</v>
      </c>
      <c r="K141" s="79" t="s">
        <v>5408</v>
      </c>
      <c r="L141" s="79" t="s">
        <v>5409</v>
      </c>
      <c r="M141" s="79" t="s">
        <v>4882</v>
      </c>
      <c r="N141" s="79" t="s">
        <v>89</v>
      </c>
    </row>
    <row r="142" spans="1:14" ht="19.5" customHeight="1">
      <c r="A142" s="78">
        <v>138</v>
      </c>
      <c r="B142" s="79" t="s">
        <v>74</v>
      </c>
      <c r="C142" s="79" t="s">
        <v>98</v>
      </c>
      <c r="D142" s="79" t="s">
        <v>59</v>
      </c>
      <c r="E142" s="79" t="s">
        <v>3960</v>
      </c>
      <c r="F142" s="79" t="s">
        <v>3959</v>
      </c>
      <c r="G142" s="79" t="s">
        <v>4869</v>
      </c>
      <c r="H142" s="79" t="s">
        <v>3966</v>
      </c>
      <c r="I142" s="79" t="s">
        <v>1907</v>
      </c>
      <c r="J142" s="79" t="s">
        <v>5415</v>
      </c>
      <c r="K142" s="79" t="s">
        <v>5416</v>
      </c>
      <c r="L142" s="79" t="s">
        <v>5417</v>
      </c>
      <c r="M142" s="79" t="s">
        <v>4116</v>
      </c>
      <c r="N142" s="79" t="s">
        <v>89</v>
      </c>
    </row>
    <row r="143" spans="1:14" ht="19.5" customHeight="1">
      <c r="A143" s="78">
        <v>139</v>
      </c>
      <c r="B143" s="79" t="s">
        <v>74</v>
      </c>
      <c r="C143" s="79" t="s">
        <v>98</v>
      </c>
      <c r="D143" s="79" t="s">
        <v>59</v>
      </c>
      <c r="E143" s="79" t="s">
        <v>5418</v>
      </c>
      <c r="F143" s="79" t="s">
        <v>5419</v>
      </c>
      <c r="G143" s="79" t="s">
        <v>4869</v>
      </c>
      <c r="H143" s="79" t="s">
        <v>3966</v>
      </c>
      <c r="I143" s="79" t="s">
        <v>1907</v>
      </c>
      <c r="J143" s="79" t="s">
        <v>5420</v>
      </c>
      <c r="K143" s="79" t="s">
        <v>5416</v>
      </c>
      <c r="L143" s="79" t="s">
        <v>5421</v>
      </c>
      <c r="M143" s="79" t="s">
        <v>4116</v>
      </c>
      <c r="N143" s="79" t="s">
        <v>89</v>
      </c>
    </row>
    <row r="144" spans="1:14" ht="19.5" customHeight="1">
      <c r="A144" s="78">
        <v>140</v>
      </c>
      <c r="B144" s="79" t="s">
        <v>74</v>
      </c>
      <c r="C144" s="79" t="s">
        <v>98</v>
      </c>
      <c r="D144" s="79" t="s">
        <v>59</v>
      </c>
      <c r="E144" s="79" t="s">
        <v>5422</v>
      </c>
      <c r="F144" s="79" t="s">
        <v>5423</v>
      </c>
      <c r="G144" s="79" t="s">
        <v>4875</v>
      </c>
      <c r="H144" s="79" t="s">
        <v>3966</v>
      </c>
      <c r="I144" s="79" t="s">
        <v>1907</v>
      </c>
      <c r="J144" s="79" t="s">
        <v>5424</v>
      </c>
      <c r="K144" s="79" t="s">
        <v>5425</v>
      </c>
      <c r="L144" s="79" t="s">
        <v>5426</v>
      </c>
      <c r="M144" s="79" t="s">
        <v>4882</v>
      </c>
      <c r="N144" s="79" t="s">
        <v>89</v>
      </c>
    </row>
    <row r="145" spans="1:14" ht="19.5" customHeight="1">
      <c r="A145" s="78">
        <v>141</v>
      </c>
      <c r="B145" s="79" t="s">
        <v>74</v>
      </c>
      <c r="C145" s="79" t="s">
        <v>98</v>
      </c>
      <c r="D145" s="79" t="s">
        <v>59</v>
      </c>
      <c r="E145" s="79" t="s">
        <v>5427</v>
      </c>
      <c r="F145" s="79" t="s">
        <v>5428</v>
      </c>
      <c r="G145" s="79" t="s">
        <v>4875</v>
      </c>
      <c r="H145" s="79" t="s">
        <v>3966</v>
      </c>
      <c r="I145" s="79" t="s">
        <v>1907</v>
      </c>
      <c r="J145" s="79" t="s">
        <v>5429</v>
      </c>
      <c r="K145" s="79" t="s">
        <v>5430</v>
      </c>
      <c r="L145" s="79" t="s">
        <v>5431</v>
      </c>
      <c r="M145" s="79" t="s">
        <v>4116</v>
      </c>
      <c r="N145" s="79" t="s">
        <v>89</v>
      </c>
    </row>
    <row r="146" spans="1:14" ht="19.5" customHeight="1">
      <c r="A146" s="78">
        <v>142</v>
      </c>
      <c r="B146" s="79" t="s">
        <v>74</v>
      </c>
      <c r="C146" s="79" t="s">
        <v>98</v>
      </c>
      <c r="D146" s="79" t="s">
        <v>59</v>
      </c>
      <c r="E146" s="79" t="s">
        <v>5432</v>
      </c>
      <c r="F146" s="79" t="s">
        <v>5433</v>
      </c>
      <c r="G146" s="79" t="s">
        <v>4869</v>
      </c>
      <c r="H146" s="79" t="s">
        <v>3966</v>
      </c>
      <c r="I146" s="79" t="s">
        <v>1907</v>
      </c>
      <c r="J146" s="79" t="s">
        <v>5434</v>
      </c>
      <c r="K146" s="79" t="s">
        <v>5435</v>
      </c>
      <c r="L146" s="79" t="s">
        <v>5436</v>
      </c>
      <c r="M146" s="79" t="s">
        <v>4116</v>
      </c>
      <c r="N146" s="79" t="s">
        <v>89</v>
      </c>
    </row>
    <row r="147" spans="1:14" ht="19.5" customHeight="1">
      <c r="A147" s="78">
        <v>143</v>
      </c>
      <c r="B147" s="79" t="s">
        <v>74</v>
      </c>
      <c r="C147" s="79" t="s">
        <v>98</v>
      </c>
      <c r="D147" s="79" t="s">
        <v>59</v>
      </c>
      <c r="E147" s="79" t="s">
        <v>5437</v>
      </c>
      <c r="F147" s="79" t="s">
        <v>5438</v>
      </c>
      <c r="G147" s="79" t="s">
        <v>4869</v>
      </c>
      <c r="H147" s="79" t="s">
        <v>3966</v>
      </c>
      <c r="I147" s="79" t="s">
        <v>1907</v>
      </c>
      <c r="J147" s="79" t="s">
        <v>5439</v>
      </c>
      <c r="K147" s="79" t="s">
        <v>5036</v>
      </c>
      <c r="L147" s="79" t="s">
        <v>5440</v>
      </c>
      <c r="M147" s="79" t="s">
        <v>4116</v>
      </c>
      <c r="N147" s="79" t="s">
        <v>89</v>
      </c>
    </row>
    <row r="148" spans="1:14" ht="19.5" customHeight="1">
      <c r="A148" s="78">
        <v>144</v>
      </c>
      <c r="B148" s="79" t="s">
        <v>74</v>
      </c>
      <c r="C148" s="79" t="s">
        <v>98</v>
      </c>
      <c r="D148" s="79" t="s">
        <v>59</v>
      </c>
      <c r="E148" s="79" t="s">
        <v>5441</v>
      </c>
      <c r="F148" s="79" t="s">
        <v>5442</v>
      </c>
      <c r="G148" s="79" t="s">
        <v>4869</v>
      </c>
      <c r="H148" s="79" t="s">
        <v>3966</v>
      </c>
      <c r="I148" s="79" t="s">
        <v>1907</v>
      </c>
      <c r="J148" s="79" t="s">
        <v>5443</v>
      </c>
      <c r="K148" s="79" t="s">
        <v>5444</v>
      </c>
      <c r="L148" s="79" t="s">
        <v>5445</v>
      </c>
      <c r="M148" s="79" t="s">
        <v>4116</v>
      </c>
      <c r="N148" s="79" t="s">
        <v>89</v>
      </c>
    </row>
    <row r="149" spans="1:14" ht="19.5" customHeight="1">
      <c r="A149" s="78">
        <v>145</v>
      </c>
      <c r="B149" s="79" t="s">
        <v>74</v>
      </c>
      <c r="C149" s="79" t="s">
        <v>98</v>
      </c>
      <c r="D149" s="79" t="s">
        <v>59</v>
      </c>
      <c r="E149" s="79" t="s">
        <v>3966</v>
      </c>
      <c r="F149" s="79" t="s">
        <v>1907</v>
      </c>
      <c r="G149" s="79" t="s">
        <v>4869</v>
      </c>
      <c r="H149" s="79" t="s">
        <v>5446</v>
      </c>
      <c r="I149" s="79" t="s">
        <v>5447</v>
      </c>
      <c r="J149" s="79" t="s">
        <v>5448</v>
      </c>
      <c r="K149" s="79" t="s">
        <v>5449</v>
      </c>
      <c r="L149" s="79" t="s">
        <v>5450</v>
      </c>
      <c r="M149" s="79" t="s">
        <v>4873</v>
      </c>
      <c r="N149" s="79" t="s">
        <v>4116</v>
      </c>
    </row>
    <row r="150" spans="1:14" ht="19.5" customHeight="1">
      <c r="A150" s="78">
        <v>146</v>
      </c>
      <c r="B150" s="79" t="s">
        <v>74</v>
      </c>
      <c r="C150" s="79" t="s">
        <v>98</v>
      </c>
      <c r="D150" s="79" t="s">
        <v>59</v>
      </c>
      <c r="E150" s="79" t="s">
        <v>5451</v>
      </c>
      <c r="F150" s="79" t="s">
        <v>5452</v>
      </c>
      <c r="G150" s="79" t="s">
        <v>4869</v>
      </c>
      <c r="H150" s="79" t="s">
        <v>3966</v>
      </c>
      <c r="I150" s="79" t="s">
        <v>1907</v>
      </c>
      <c r="J150" s="79" t="s">
        <v>5453</v>
      </c>
      <c r="K150" s="79" t="s">
        <v>5454</v>
      </c>
      <c r="L150" s="79" t="s">
        <v>5455</v>
      </c>
      <c r="M150" s="79" t="s">
        <v>4116</v>
      </c>
      <c r="N150" s="79" t="s">
        <v>89</v>
      </c>
    </row>
    <row r="151" spans="1:14" ht="19.5" customHeight="1">
      <c r="A151" s="78">
        <v>147</v>
      </c>
      <c r="B151" s="79" t="s">
        <v>74</v>
      </c>
      <c r="C151" s="79" t="s">
        <v>98</v>
      </c>
      <c r="D151" s="79" t="s">
        <v>59</v>
      </c>
      <c r="E151" s="79" t="s">
        <v>5456</v>
      </c>
      <c r="F151" s="79" t="s">
        <v>5457</v>
      </c>
      <c r="G151" s="79" t="s">
        <v>4869</v>
      </c>
      <c r="H151" s="79" t="s">
        <v>3966</v>
      </c>
      <c r="I151" s="79" t="s">
        <v>1907</v>
      </c>
      <c r="J151" s="79" t="s">
        <v>5458</v>
      </c>
      <c r="K151" s="79" t="s">
        <v>5459</v>
      </c>
      <c r="L151" s="79" t="s">
        <v>5460</v>
      </c>
      <c r="M151" s="79" t="s">
        <v>4116</v>
      </c>
      <c r="N151" s="79" t="s">
        <v>89</v>
      </c>
    </row>
    <row r="152" spans="1:14" ht="19.5" customHeight="1">
      <c r="A152" s="78">
        <v>148</v>
      </c>
      <c r="B152" s="79" t="s">
        <v>74</v>
      </c>
      <c r="C152" s="79" t="s">
        <v>98</v>
      </c>
      <c r="D152" s="79" t="s">
        <v>59</v>
      </c>
      <c r="E152" s="79" t="s">
        <v>5461</v>
      </c>
      <c r="F152" s="79" t="s">
        <v>3200</v>
      </c>
      <c r="G152" s="79" t="s">
        <v>4869</v>
      </c>
      <c r="H152" s="79" t="s">
        <v>3966</v>
      </c>
      <c r="I152" s="79" t="s">
        <v>1907</v>
      </c>
      <c r="J152" s="79" t="s">
        <v>5462</v>
      </c>
      <c r="K152" s="79" t="s">
        <v>5463</v>
      </c>
      <c r="L152" s="79" t="s">
        <v>5464</v>
      </c>
      <c r="M152" s="79" t="s">
        <v>4882</v>
      </c>
      <c r="N152" s="79" t="s">
        <v>89</v>
      </c>
    </row>
    <row r="153" spans="1:14" ht="19.5" customHeight="1">
      <c r="A153" s="78">
        <v>149</v>
      </c>
      <c r="B153" s="79" t="s">
        <v>74</v>
      </c>
      <c r="C153" s="79" t="s">
        <v>98</v>
      </c>
      <c r="D153" s="79" t="s">
        <v>59</v>
      </c>
      <c r="E153" s="79" t="s">
        <v>5465</v>
      </c>
      <c r="F153" s="79" t="s">
        <v>5467</v>
      </c>
      <c r="G153" s="79" t="s">
        <v>4869</v>
      </c>
      <c r="H153" s="79" t="s">
        <v>3966</v>
      </c>
      <c r="I153" s="79" t="s">
        <v>1907</v>
      </c>
      <c r="J153" s="79" t="s">
        <v>5468</v>
      </c>
      <c r="K153" s="79" t="s">
        <v>5469</v>
      </c>
      <c r="L153" s="79" t="s">
        <v>5470</v>
      </c>
      <c r="M153" s="79" t="s">
        <v>4882</v>
      </c>
      <c r="N153" s="79" t="s">
        <v>89</v>
      </c>
    </row>
    <row r="154" spans="1:14" ht="19.5" customHeight="1">
      <c r="A154" s="78">
        <v>150</v>
      </c>
      <c r="B154" s="79" t="s">
        <v>74</v>
      </c>
      <c r="C154" s="79" t="s">
        <v>98</v>
      </c>
      <c r="D154" s="79" t="s">
        <v>59</v>
      </c>
      <c r="E154" s="79" t="s">
        <v>5471</v>
      </c>
      <c r="F154" s="79" t="s">
        <v>5472</v>
      </c>
      <c r="G154" s="79" t="s">
        <v>4875</v>
      </c>
      <c r="H154" s="79" t="s">
        <v>3966</v>
      </c>
      <c r="I154" s="79" t="s">
        <v>1907</v>
      </c>
      <c r="J154" s="79" t="s">
        <v>5473</v>
      </c>
      <c r="K154" s="79" t="s">
        <v>5474</v>
      </c>
      <c r="L154" s="79" t="s">
        <v>5475</v>
      </c>
      <c r="M154" s="79" t="s">
        <v>4116</v>
      </c>
      <c r="N154" s="79" t="s">
        <v>89</v>
      </c>
    </row>
    <row r="155" spans="1:14" ht="19.5" customHeight="1">
      <c r="A155" s="78">
        <v>151</v>
      </c>
      <c r="B155" s="79" t="s">
        <v>74</v>
      </c>
      <c r="C155" s="79" t="s">
        <v>98</v>
      </c>
      <c r="D155" s="79" t="s">
        <v>59</v>
      </c>
      <c r="E155" s="79" t="s">
        <v>5476</v>
      </c>
      <c r="F155" s="79" t="s">
        <v>5477</v>
      </c>
      <c r="G155" s="79" t="s">
        <v>4869</v>
      </c>
      <c r="H155" s="79" t="s">
        <v>3966</v>
      </c>
      <c r="I155" s="79" t="s">
        <v>1907</v>
      </c>
      <c r="J155" s="79" t="s">
        <v>5478</v>
      </c>
      <c r="K155" s="79" t="s">
        <v>5479</v>
      </c>
      <c r="L155" s="79" t="s">
        <v>5480</v>
      </c>
      <c r="M155" s="79" t="s">
        <v>4116</v>
      </c>
      <c r="N155" s="79" t="s">
        <v>89</v>
      </c>
    </row>
    <row r="156" spans="1:14" ht="19.5" customHeight="1">
      <c r="A156" s="78">
        <v>152</v>
      </c>
      <c r="B156" s="79" t="s">
        <v>74</v>
      </c>
      <c r="C156" s="79" t="s">
        <v>98</v>
      </c>
      <c r="D156" s="79" t="s">
        <v>75</v>
      </c>
      <c r="E156" s="79" t="s">
        <v>5481</v>
      </c>
      <c r="F156" s="79" t="s">
        <v>5482</v>
      </c>
      <c r="G156" s="79" t="s">
        <v>4875</v>
      </c>
      <c r="H156" s="79" t="s">
        <v>4686</v>
      </c>
      <c r="I156" s="79" t="s">
        <v>2569</v>
      </c>
      <c r="J156" s="79" t="s">
        <v>5483</v>
      </c>
      <c r="K156" s="79" t="s">
        <v>5444</v>
      </c>
      <c r="L156" s="79" t="s">
        <v>5484</v>
      </c>
      <c r="M156" s="79" t="s">
        <v>4873</v>
      </c>
      <c r="N156" s="79" t="s">
        <v>89</v>
      </c>
    </row>
    <row r="157" spans="1:14" ht="19.5" customHeight="1">
      <c r="A157" s="78">
        <v>153</v>
      </c>
      <c r="B157" s="79" t="s">
        <v>74</v>
      </c>
      <c r="C157" s="79" t="s">
        <v>98</v>
      </c>
      <c r="D157" s="79" t="s">
        <v>75</v>
      </c>
      <c r="E157" s="79" t="s">
        <v>5485</v>
      </c>
      <c r="F157" s="79" t="s">
        <v>5486</v>
      </c>
      <c r="G157" s="79" t="s">
        <v>4869</v>
      </c>
      <c r="H157" s="79" t="s">
        <v>4686</v>
      </c>
      <c r="I157" s="79" t="s">
        <v>2569</v>
      </c>
      <c r="J157" s="79" t="s">
        <v>5487</v>
      </c>
      <c r="K157" s="79" t="s">
        <v>5488</v>
      </c>
      <c r="L157" s="79" t="s">
        <v>5489</v>
      </c>
      <c r="M157" s="79" t="s">
        <v>4882</v>
      </c>
      <c r="N157" s="79" t="s">
        <v>89</v>
      </c>
    </row>
    <row r="158" spans="1:14" ht="19.5" customHeight="1">
      <c r="A158" s="78">
        <v>154</v>
      </c>
      <c r="B158" s="79" t="s">
        <v>74</v>
      </c>
      <c r="C158" s="79" t="s">
        <v>98</v>
      </c>
      <c r="D158" s="79" t="s">
        <v>75</v>
      </c>
      <c r="E158" s="79" t="s">
        <v>5490</v>
      </c>
      <c r="F158" s="79" t="s">
        <v>5491</v>
      </c>
      <c r="G158" s="79" t="s">
        <v>4869</v>
      </c>
      <c r="H158" s="79" t="s">
        <v>4686</v>
      </c>
      <c r="I158" s="79" t="s">
        <v>2569</v>
      </c>
      <c r="J158" s="79" t="s">
        <v>5492</v>
      </c>
      <c r="K158" s="79" t="s">
        <v>5493</v>
      </c>
      <c r="L158" s="79" t="s">
        <v>5494</v>
      </c>
      <c r="M158" s="79" t="s">
        <v>4873</v>
      </c>
      <c r="N158" s="79" t="s">
        <v>89</v>
      </c>
    </row>
    <row r="159" spans="1:14" ht="19.5" customHeight="1">
      <c r="A159" s="78">
        <v>155</v>
      </c>
      <c r="B159" s="79" t="s">
        <v>74</v>
      </c>
      <c r="C159" s="79" t="s">
        <v>98</v>
      </c>
      <c r="D159" s="79" t="s">
        <v>75</v>
      </c>
      <c r="E159" s="79" t="s">
        <v>4686</v>
      </c>
      <c r="F159" s="79" t="s">
        <v>2569</v>
      </c>
      <c r="G159" s="79" t="s">
        <v>4869</v>
      </c>
      <c r="H159" s="79" t="s">
        <v>588</v>
      </c>
      <c r="I159" s="79" t="s">
        <v>587</v>
      </c>
      <c r="J159" s="79" t="s">
        <v>5495</v>
      </c>
      <c r="K159" s="79" t="s">
        <v>5496</v>
      </c>
      <c r="L159" s="79" t="s">
        <v>5497</v>
      </c>
      <c r="M159" s="79" t="s">
        <v>4873</v>
      </c>
      <c r="N159" s="79" t="s">
        <v>4116</v>
      </c>
    </row>
    <row r="160" spans="1:14" ht="19.5" customHeight="1">
      <c r="A160" s="78">
        <v>156</v>
      </c>
      <c r="B160" s="79" t="s">
        <v>74</v>
      </c>
      <c r="C160" s="79" t="s">
        <v>98</v>
      </c>
      <c r="D160" s="79" t="s">
        <v>75</v>
      </c>
      <c r="E160" s="79" t="s">
        <v>5498</v>
      </c>
      <c r="F160" s="79" t="s">
        <v>5499</v>
      </c>
      <c r="G160" s="79" t="s">
        <v>4875</v>
      </c>
      <c r="H160" s="79" t="s">
        <v>4686</v>
      </c>
      <c r="I160" s="79" t="s">
        <v>2569</v>
      </c>
      <c r="J160" s="79" t="s">
        <v>5500</v>
      </c>
      <c r="K160" s="79" t="s">
        <v>5501</v>
      </c>
      <c r="L160" s="79" t="s">
        <v>5502</v>
      </c>
      <c r="M160" s="79" t="s">
        <v>4882</v>
      </c>
      <c r="N160" s="79" t="s">
        <v>89</v>
      </c>
    </row>
    <row r="161" spans="1:14" ht="19.5" customHeight="1">
      <c r="A161" s="78">
        <v>157</v>
      </c>
      <c r="B161" s="79" t="s">
        <v>74</v>
      </c>
      <c r="C161" s="79" t="s">
        <v>98</v>
      </c>
      <c r="D161" s="79" t="s">
        <v>76</v>
      </c>
      <c r="E161" s="79" t="s">
        <v>5503</v>
      </c>
      <c r="F161" s="79" t="s">
        <v>5504</v>
      </c>
      <c r="G161" s="79" t="s">
        <v>4875</v>
      </c>
      <c r="H161" s="79" t="s">
        <v>238</v>
      </c>
      <c r="I161" s="79" t="s">
        <v>237</v>
      </c>
      <c r="J161" s="79" t="s">
        <v>5505</v>
      </c>
      <c r="K161" s="79" t="s">
        <v>5506</v>
      </c>
      <c r="L161" s="79" t="s">
        <v>5507</v>
      </c>
      <c r="M161" s="79" t="s">
        <v>4116</v>
      </c>
      <c r="N161" s="79" t="s">
        <v>89</v>
      </c>
    </row>
    <row r="162" spans="1:14" ht="19.5" customHeight="1">
      <c r="A162" s="78">
        <v>158</v>
      </c>
      <c r="B162" s="79" t="s">
        <v>74</v>
      </c>
      <c r="C162" s="79" t="s">
        <v>98</v>
      </c>
      <c r="D162" s="79" t="s">
        <v>76</v>
      </c>
      <c r="E162" s="79" t="s">
        <v>5508</v>
      </c>
      <c r="F162" s="79" t="s">
        <v>5509</v>
      </c>
      <c r="G162" s="79" t="s">
        <v>4869</v>
      </c>
      <c r="H162" s="79" t="s">
        <v>238</v>
      </c>
      <c r="I162" s="79" t="s">
        <v>237</v>
      </c>
      <c r="J162" s="79" t="s">
        <v>5510</v>
      </c>
      <c r="K162" s="79" t="s">
        <v>5511</v>
      </c>
      <c r="L162" s="79" t="s">
        <v>5512</v>
      </c>
      <c r="M162" s="79" t="s">
        <v>4116</v>
      </c>
      <c r="N162" s="79" t="s">
        <v>89</v>
      </c>
    </row>
    <row r="163" spans="1:14" ht="19.5" customHeight="1">
      <c r="A163" s="78">
        <v>159</v>
      </c>
      <c r="B163" s="79" t="s">
        <v>74</v>
      </c>
      <c r="C163" s="79" t="s">
        <v>98</v>
      </c>
      <c r="D163" s="79" t="s">
        <v>76</v>
      </c>
      <c r="E163" s="79" t="s">
        <v>5513</v>
      </c>
      <c r="F163" s="79" t="s">
        <v>5514</v>
      </c>
      <c r="G163" s="79" t="s">
        <v>4869</v>
      </c>
      <c r="H163" s="79" t="s">
        <v>238</v>
      </c>
      <c r="I163" s="79" t="s">
        <v>237</v>
      </c>
      <c r="J163" s="79" t="s">
        <v>5515</v>
      </c>
      <c r="K163" s="79" t="s">
        <v>5501</v>
      </c>
      <c r="L163" s="79" t="s">
        <v>5516</v>
      </c>
      <c r="M163" s="79" t="s">
        <v>4116</v>
      </c>
      <c r="N163" s="79" t="s">
        <v>89</v>
      </c>
    </row>
    <row r="164" spans="1:14" ht="19.5" customHeight="1">
      <c r="A164" s="78">
        <v>160</v>
      </c>
      <c r="B164" s="79" t="s">
        <v>74</v>
      </c>
      <c r="C164" s="79" t="s">
        <v>98</v>
      </c>
      <c r="D164" s="79" t="s">
        <v>76</v>
      </c>
      <c r="E164" s="79" t="s">
        <v>4688</v>
      </c>
      <c r="F164" s="79" t="s">
        <v>3986</v>
      </c>
      <c r="G164" s="79" t="s">
        <v>4869</v>
      </c>
      <c r="H164" s="79" t="s">
        <v>3853</v>
      </c>
      <c r="I164" s="79" t="s">
        <v>2231</v>
      </c>
      <c r="J164" s="79" t="s">
        <v>5517</v>
      </c>
      <c r="K164" s="79" t="s">
        <v>5036</v>
      </c>
      <c r="L164" s="79" t="s">
        <v>5518</v>
      </c>
      <c r="M164" s="79" t="s">
        <v>4116</v>
      </c>
      <c r="N164" s="79" t="s">
        <v>89</v>
      </c>
    </row>
    <row r="165" spans="1:14" ht="19.5" customHeight="1">
      <c r="A165" s="78">
        <v>161</v>
      </c>
      <c r="B165" s="79" t="s">
        <v>74</v>
      </c>
      <c r="C165" s="79" t="s">
        <v>98</v>
      </c>
      <c r="D165" s="79" t="s">
        <v>76</v>
      </c>
      <c r="E165" s="79" t="s">
        <v>5519</v>
      </c>
      <c r="F165" s="79" t="s">
        <v>5520</v>
      </c>
      <c r="G165" s="79" t="s">
        <v>4875</v>
      </c>
      <c r="H165" s="79" t="s">
        <v>238</v>
      </c>
      <c r="I165" s="79" t="s">
        <v>237</v>
      </c>
      <c r="J165" s="79" t="s">
        <v>5522</v>
      </c>
      <c r="K165" s="79" t="s">
        <v>5524</v>
      </c>
      <c r="L165" s="79" t="s">
        <v>5525</v>
      </c>
      <c r="M165" s="79" t="s">
        <v>4882</v>
      </c>
      <c r="N165" s="79" t="s">
        <v>89</v>
      </c>
    </row>
    <row r="166" spans="1:14" ht="19.5" customHeight="1">
      <c r="A166" s="78">
        <v>162</v>
      </c>
      <c r="B166" s="79" t="s">
        <v>74</v>
      </c>
      <c r="C166" s="79" t="s">
        <v>98</v>
      </c>
      <c r="D166" s="79" t="s">
        <v>76</v>
      </c>
      <c r="E166" s="79" t="s">
        <v>5526</v>
      </c>
      <c r="F166" s="79" t="s">
        <v>5527</v>
      </c>
      <c r="G166" s="79" t="s">
        <v>4875</v>
      </c>
      <c r="H166" s="79" t="s">
        <v>238</v>
      </c>
      <c r="I166" s="79" t="s">
        <v>237</v>
      </c>
      <c r="J166" s="79" t="s">
        <v>5528</v>
      </c>
      <c r="K166" s="79" t="s">
        <v>5036</v>
      </c>
      <c r="L166" s="79" t="s">
        <v>5529</v>
      </c>
      <c r="M166" s="79" t="s">
        <v>4116</v>
      </c>
      <c r="N166" s="79" t="s">
        <v>89</v>
      </c>
    </row>
    <row r="167" spans="1:14" ht="19.5" customHeight="1">
      <c r="A167" s="78">
        <v>163</v>
      </c>
      <c r="B167" s="79" t="s">
        <v>74</v>
      </c>
      <c r="C167" s="79" t="s">
        <v>98</v>
      </c>
      <c r="D167" s="79" t="s">
        <v>76</v>
      </c>
      <c r="E167" s="79" t="s">
        <v>5530</v>
      </c>
      <c r="F167" s="79" t="s">
        <v>5531</v>
      </c>
      <c r="G167" s="79" t="s">
        <v>4869</v>
      </c>
      <c r="H167" s="79" t="s">
        <v>238</v>
      </c>
      <c r="I167" s="79" t="s">
        <v>237</v>
      </c>
      <c r="J167" s="79" t="s">
        <v>5532</v>
      </c>
      <c r="K167" s="79" t="s">
        <v>5501</v>
      </c>
      <c r="L167" s="79" t="s">
        <v>5533</v>
      </c>
      <c r="M167" s="79" t="s">
        <v>4116</v>
      </c>
      <c r="N167" s="79" t="s">
        <v>89</v>
      </c>
    </row>
    <row r="168" spans="1:14" ht="19.5" customHeight="1">
      <c r="A168" s="78">
        <v>164</v>
      </c>
      <c r="B168" s="79" t="s">
        <v>74</v>
      </c>
      <c r="C168" s="79" t="s">
        <v>98</v>
      </c>
      <c r="D168" s="79" t="s">
        <v>76</v>
      </c>
      <c r="E168" s="79" t="s">
        <v>5534</v>
      </c>
      <c r="F168" s="79" t="s">
        <v>336</v>
      </c>
      <c r="G168" s="79" t="s">
        <v>4869</v>
      </c>
      <c r="H168" s="79" t="s">
        <v>238</v>
      </c>
      <c r="I168" s="79" t="s">
        <v>237</v>
      </c>
      <c r="J168" s="79" t="s">
        <v>5535</v>
      </c>
      <c r="K168" s="79" t="s">
        <v>5536</v>
      </c>
      <c r="L168" s="79" t="s">
        <v>5537</v>
      </c>
      <c r="M168" s="79" t="s">
        <v>4116</v>
      </c>
      <c r="N168" s="79" t="s">
        <v>89</v>
      </c>
    </row>
    <row r="169" spans="1:14" ht="19.5" customHeight="1">
      <c r="A169" s="78">
        <v>165</v>
      </c>
      <c r="B169" s="79" t="s">
        <v>74</v>
      </c>
      <c r="C169" s="79" t="s">
        <v>98</v>
      </c>
      <c r="D169" s="79" t="s">
        <v>76</v>
      </c>
      <c r="E169" s="79" t="s">
        <v>5538</v>
      </c>
      <c r="F169" s="79" t="s">
        <v>558</v>
      </c>
      <c r="G169" s="79" t="s">
        <v>4869</v>
      </c>
      <c r="H169" s="79" t="s">
        <v>238</v>
      </c>
      <c r="I169" s="79" t="s">
        <v>237</v>
      </c>
      <c r="J169" s="79" t="s">
        <v>5539</v>
      </c>
      <c r="K169" s="79" t="s">
        <v>5540</v>
      </c>
      <c r="L169" s="79" t="s">
        <v>5541</v>
      </c>
      <c r="M169" s="79" t="s">
        <v>4116</v>
      </c>
      <c r="N169" s="79" t="s">
        <v>89</v>
      </c>
    </row>
    <row r="170" spans="1:14" ht="19.5" customHeight="1">
      <c r="A170" s="78">
        <v>166</v>
      </c>
      <c r="B170" s="79" t="s">
        <v>74</v>
      </c>
      <c r="C170" s="79" t="s">
        <v>98</v>
      </c>
      <c r="D170" s="79" t="s">
        <v>76</v>
      </c>
      <c r="E170" s="79" t="s">
        <v>5542</v>
      </c>
      <c r="F170" s="79" t="s">
        <v>5543</v>
      </c>
      <c r="G170" s="79" t="s">
        <v>4869</v>
      </c>
      <c r="H170" s="79" t="s">
        <v>238</v>
      </c>
      <c r="I170" s="79" t="s">
        <v>237</v>
      </c>
      <c r="J170" s="79" t="s">
        <v>5544</v>
      </c>
      <c r="K170" s="79" t="s">
        <v>5463</v>
      </c>
      <c r="L170" s="79" t="s">
        <v>5545</v>
      </c>
      <c r="M170" s="79" t="s">
        <v>4116</v>
      </c>
      <c r="N170" s="79" t="s">
        <v>89</v>
      </c>
    </row>
    <row r="171" spans="1:14" ht="19.5" customHeight="1">
      <c r="A171" s="78">
        <v>167</v>
      </c>
      <c r="B171" s="79" t="s">
        <v>74</v>
      </c>
      <c r="C171" s="79" t="s">
        <v>98</v>
      </c>
      <c r="D171" s="79" t="s">
        <v>76</v>
      </c>
      <c r="E171" s="79" t="s">
        <v>5546</v>
      </c>
      <c r="F171" s="79" t="s">
        <v>5547</v>
      </c>
      <c r="G171" s="79" t="s">
        <v>4869</v>
      </c>
      <c r="H171" s="79" t="s">
        <v>238</v>
      </c>
      <c r="I171" s="79" t="s">
        <v>237</v>
      </c>
      <c r="J171" s="79" t="s">
        <v>5548</v>
      </c>
      <c r="K171" s="79" t="s">
        <v>5036</v>
      </c>
      <c r="L171" s="79" t="s">
        <v>5549</v>
      </c>
      <c r="M171" s="79" t="s">
        <v>4116</v>
      </c>
      <c r="N171" s="79" t="s">
        <v>89</v>
      </c>
    </row>
    <row r="172" spans="1:14" ht="19.5" customHeight="1">
      <c r="A172" s="78">
        <v>168</v>
      </c>
      <c r="B172" s="79" t="s">
        <v>74</v>
      </c>
      <c r="C172" s="79" t="s">
        <v>98</v>
      </c>
      <c r="D172" s="79" t="s">
        <v>76</v>
      </c>
      <c r="E172" s="79" t="s">
        <v>5550</v>
      </c>
      <c r="F172" s="79" t="s">
        <v>5551</v>
      </c>
      <c r="G172" s="79" t="s">
        <v>4869</v>
      </c>
      <c r="H172" s="79" t="s">
        <v>238</v>
      </c>
      <c r="I172" s="79" t="s">
        <v>237</v>
      </c>
      <c r="J172" s="79" t="s">
        <v>5552</v>
      </c>
      <c r="K172" s="79" t="s">
        <v>5506</v>
      </c>
      <c r="L172" s="79" t="s">
        <v>5507</v>
      </c>
      <c r="M172" s="79" t="s">
        <v>4116</v>
      </c>
      <c r="N172" s="79" t="s">
        <v>89</v>
      </c>
    </row>
    <row r="173" spans="1:14" ht="19.5" customHeight="1">
      <c r="A173" s="78">
        <v>169</v>
      </c>
      <c r="B173" s="79" t="s">
        <v>74</v>
      </c>
      <c r="C173" s="79" t="s">
        <v>98</v>
      </c>
      <c r="D173" s="79" t="s">
        <v>76</v>
      </c>
      <c r="E173" s="79" t="s">
        <v>5553</v>
      </c>
      <c r="F173" s="79" t="s">
        <v>5554</v>
      </c>
      <c r="G173" s="79" t="s">
        <v>4869</v>
      </c>
      <c r="H173" s="79" t="s">
        <v>238</v>
      </c>
      <c r="I173" s="79" t="s">
        <v>237</v>
      </c>
      <c r="J173" s="79" t="s">
        <v>5555</v>
      </c>
      <c r="K173" s="79" t="s">
        <v>5556</v>
      </c>
      <c r="L173" s="79" t="s">
        <v>5557</v>
      </c>
      <c r="M173" s="79" t="s">
        <v>4116</v>
      </c>
      <c r="N173" s="79" t="s">
        <v>89</v>
      </c>
    </row>
    <row r="174" spans="1:14" ht="19.5" customHeight="1">
      <c r="A174" s="78">
        <v>170</v>
      </c>
      <c r="B174" s="79" t="s">
        <v>74</v>
      </c>
      <c r="C174" s="79" t="s">
        <v>98</v>
      </c>
      <c r="D174" s="79" t="s">
        <v>76</v>
      </c>
      <c r="E174" s="79" t="s">
        <v>4689</v>
      </c>
      <c r="F174" s="79" t="s">
        <v>4690</v>
      </c>
      <c r="G174" s="79" t="s">
        <v>4875</v>
      </c>
      <c r="H174" s="79" t="s">
        <v>238</v>
      </c>
      <c r="I174" s="79" t="s">
        <v>237</v>
      </c>
      <c r="J174" s="79" t="s">
        <v>5558</v>
      </c>
      <c r="K174" s="79" t="s">
        <v>5036</v>
      </c>
      <c r="L174" s="79" t="s">
        <v>5559</v>
      </c>
      <c r="M174" s="79" t="s">
        <v>4116</v>
      </c>
      <c r="N174" s="79" t="s">
        <v>89</v>
      </c>
    </row>
    <row r="175" spans="1:14" ht="19.5" customHeight="1">
      <c r="A175" s="78">
        <v>171</v>
      </c>
      <c r="B175" s="79" t="s">
        <v>74</v>
      </c>
      <c r="C175" s="79" t="s">
        <v>98</v>
      </c>
      <c r="D175" s="79" t="s">
        <v>76</v>
      </c>
      <c r="E175" s="79" t="s">
        <v>238</v>
      </c>
      <c r="F175" s="79" t="s">
        <v>237</v>
      </c>
      <c r="G175" s="79" t="s">
        <v>4869</v>
      </c>
      <c r="H175" s="79" t="s">
        <v>3853</v>
      </c>
      <c r="I175" s="79" t="s">
        <v>2231</v>
      </c>
      <c r="J175" s="79" t="s">
        <v>5560</v>
      </c>
      <c r="K175" s="79" t="s">
        <v>5561</v>
      </c>
      <c r="L175" s="79" t="s">
        <v>5562</v>
      </c>
      <c r="M175" s="79" t="s">
        <v>4116</v>
      </c>
      <c r="N175" s="79" t="s">
        <v>4116</v>
      </c>
    </row>
    <row r="176" spans="1:14" ht="19.5" customHeight="1">
      <c r="A176" s="78">
        <v>172</v>
      </c>
      <c r="B176" s="79" t="s">
        <v>74</v>
      </c>
      <c r="C176" s="79" t="s">
        <v>98</v>
      </c>
      <c r="D176" s="79" t="s">
        <v>76</v>
      </c>
      <c r="E176" s="79" t="s">
        <v>5563</v>
      </c>
      <c r="F176" s="79" t="s">
        <v>4770</v>
      </c>
      <c r="G176" s="79" t="s">
        <v>4869</v>
      </c>
      <c r="H176" s="79" t="s">
        <v>238</v>
      </c>
      <c r="I176" s="79" t="s">
        <v>237</v>
      </c>
      <c r="J176" s="79" t="s">
        <v>5564</v>
      </c>
      <c r="K176" s="79" t="s">
        <v>5565</v>
      </c>
      <c r="L176" s="79" t="s">
        <v>5566</v>
      </c>
      <c r="M176" s="79" t="s">
        <v>4116</v>
      </c>
      <c r="N176" s="79" t="s">
        <v>89</v>
      </c>
    </row>
    <row r="177" spans="1:14" ht="19.5" customHeight="1">
      <c r="A177" s="78">
        <v>173</v>
      </c>
      <c r="B177" s="79" t="s">
        <v>74</v>
      </c>
      <c r="C177" s="79" t="s">
        <v>98</v>
      </c>
      <c r="D177" s="79" t="s">
        <v>76</v>
      </c>
      <c r="E177" s="79" t="s">
        <v>5571</v>
      </c>
      <c r="F177" s="79" t="s">
        <v>5572</v>
      </c>
      <c r="G177" s="79" t="s">
        <v>4869</v>
      </c>
      <c r="H177" s="79" t="s">
        <v>238</v>
      </c>
      <c r="I177" s="79" t="s">
        <v>237</v>
      </c>
      <c r="J177" s="79" t="s">
        <v>5573</v>
      </c>
      <c r="K177" s="79" t="s">
        <v>5501</v>
      </c>
      <c r="L177" s="79" t="s">
        <v>5574</v>
      </c>
      <c r="M177" s="79" t="s">
        <v>4116</v>
      </c>
      <c r="N177" s="79" t="s">
        <v>89</v>
      </c>
    </row>
    <row r="178" spans="1:14" ht="19.5" customHeight="1">
      <c r="A178" s="78">
        <v>174</v>
      </c>
      <c r="B178" s="79" t="s">
        <v>74</v>
      </c>
      <c r="C178" s="79" t="s">
        <v>98</v>
      </c>
      <c r="D178" s="79" t="s">
        <v>76</v>
      </c>
      <c r="E178" s="79" t="s">
        <v>5575</v>
      </c>
      <c r="F178" s="79" t="s">
        <v>244</v>
      </c>
      <c r="G178" s="79" t="s">
        <v>4869</v>
      </c>
      <c r="H178" s="79" t="s">
        <v>238</v>
      </c>
      <c r="I178" s="79" t="s">
        <v>237</v>
      </c>
      <c r="J178" s="79" t="s">
        <v>5576</v>
      </c>
      <c r="K178" s="79" t="s">
        <v>5565</v>
      </c>
      <c r="L178" s="79" t="s">
        <v>5577</v>
      </c>
      <c r="M178" s="79" t="s">
        <v>4116</v>
      </c>
      <c r="N178" s="79" t="s">
        <v>89</v>
      </c>
    </row>
    <row r="179" spans="1:14" ht="19.5" customHeight="1">
      <c r="A179" s="78">
        <v>175</v>
      </c>
      <c r="B179" s="79" t="s">
        <v>74</v>
      </c>
      <c r="C179" s="79" t="s">
        <v>98</v>
      </c>
      <c r="D179" s="79" t="s">
        <v>78</v>
      </c>
      <c r="E179" s="79" t="s">
        <v>5578</v>
      </c>
      <c r="F179" s="79" t="s">
        <v>5579</v>
      </c>
      <c r="G179" s="79" t="s">
        <v>4875</v>
      </c>
      <c r="H179" s="79" t="s">
        <v>588</v>
      </c>
      <c r="I179" s="79" t="s">
        <v>587</v>
      </c>
      <c r="J179" s="79" t="s">
        <v>5580</v>
      </c>
      <c r="K179" s="79" t="s">
        <v>5581</v>
      </c>
      <c r="L179" s="79" t="s">
        <v>5582</v>
      </c>
      <c r="M179" s="79" t="s">
        <v>4882</v>
      </c>
      <c r="N179" s="79" t="s">
        <v>89</v>
      </c>
    </row>
    <row r="180" spans="1:14" ht="19.5" customHeight="1">
      <c r="A180" s="78">
        <v>176</v>
      </c>
      <c r="B180" s="79" t="s">
        <v>74</v>
      </c>
      <c r="C180" s="79" t="s">
        <v>98</v>
      </c>
      <c r="D180" s="79" t="s">
        <v>78</v>
      </c>
      <c r="E180" s="79" t="s">
        <v>5583</v>
      </c>
      <c r="F180" s="79" t="s">
        <v>1041</v>
      </c>
      <c r="G180" s="79" t="s">
        <v>4869</v>
      </c>
      <c r="H180" s="79" t="s">
        <v>588</v>
      </c>
      <c r="I180" s="79" t="s">
        <v>587</v>
      </c>
      <c r="J180" s="79" t="s">
        <v>5584</v>
      </c>
      <c r="K180" s="79" t="s">
        <v>5585</v>
      </c>
      <c r="L180" s="79" t="s">
        <v>5586</v>
      </c>
      <c r="M180" s="79" t="s">
        <v>4116</v>
      </c>
      <c r="N180" s="79" t="s">
        <v>89</v>
      </c>
    </row>
    <row r="181" spans="1:14" ht="19.5" customHeight="1">
      <c r="A181" s="78">
        <v>177</v>
      </c>
      <c r="B181" s="79" t="s">
        <v>74</v>
      </c>
      <c r="C181" s="79" t="s">
        <v>98</v>
      </c>
      <c r="D181" s="79" t="s">
        <v>78</v>
      </c>
      <c r="E181" s="79" t="s">
        <v>5587</v>
      </c>
      <c r="F181" s="79" t="s">
        <v>5588</v>
      </c>
      <c r="G181" s="79" t="s">
        <v>4869</v>
      </c>
      <c r="H181" s="79" t="s">
        <v>588</v>
      </c>
      <c r="I181" s="79" t="s">
        <v>587</v>
      </c>
      <c r="J181" s="79" t="s">
        <v>5589</v>
      </c>
      <c r="K181" s="79" t="s">
        <v>5590</v>
      </c>
      <c r="L181" s="79" t="s">
        <v>5591</v>
      </c>
      <c r="M181" s="79" t="s">
        <v>4116</v>
      </c>
      <c r="N181" s="79" t="s">
        <v>89</v>
      </c>
    </row>
    <row r="182" spans="1:14" ht="19.5" customHeight="1">
      <c r="A182" s="78">
        <v>178</v>
      </c>
      <c r="B182" s="79" t="s">
        <v>74</v>
      </c>
      <c r="C182" s="79" t="s">
        <v>98</v>
      </c>
      <c r="D182" s="79" t="s">
        <v>78</v>
      </c>
      <c r="E182" s="79" t="s">
        <v>5592</v>
      </c>
      <c r="F182" s="79" t="s">
        <v>5593</v>
      </c>
      <c r="G182" s="79" t="s">
        <v>4875</v>
      </c>
      <c r="H182" s="79" t="s">
        <v>588</v>
      </c>
      <c r="I182" s="79" t="s">
        <v>587</v>
      </c>
      <c r="J182" s="79" t="s">
        <v>5594</v>
      </c>
      <c r="K182" s="79" t="s">
        <v>5595</v>
      </c>
      <c r="L182" s="79" t="s">
        <v>5596</v>
      </c>
      <c r="M182" s="79" t="s">
        <v>4882</v>
      </c>
      <c r="N182" s="79" t="s">
        <v>89</v>
      </c>
    </row>
    <row r="183" spans="1:14" ht="19.5" customHeight="1">
      <c r="A183" s="78">
        <v>179</v>
      </c>
      <c r="B183" s="79" t="s">
        <v>74</v>
      </c>
      <c r="C183" s="79" t="s">
        <v>98</v>
      </c>
      <c r="D183" s="79" t="s">
        <v>78</v>
      </c>
      <c r="E183" s="79" t="s">
        <v>588</v>
      </c>
      <c r="F183" s="79" t="s">
        <v>587</v>
      </c>
      <c r="G183" s="79" t="s">
        <v>4869</v>
      </c>
      <c r="H183" s="79" t="s">
        <v>576</v>
      </c>
      <c r="I183" s="79" t="s">
        <v>575</v>
      </c>
      <c r="J183" s="79" t="s">
        <v>5597</v>
      </c>
      <c r="K183" s="79" t="s">
        <v>5598</v>
      </c>
      <c r="L183" s="79" t="s">
        <v>5599</v>
      </c>
      <c r="M183" s="79" t="s">
        <v>4882</v>
      </c>
      <c r="N183" s="79" t="s">
        <v>4116</v>
      </c>
    </row>
    <row r="184" spans="1:14" ht="19.5" customHeight="1">
      <c r="A184" s="78">
        <v>180</v>
      </c>
      <c r="B184" s="79" t="s">
        <v>74</v>
      </c>
      <c r="C184" s="79" t="s">
        <v>98</v>
      </c>
      <c r="D184" s="79" t="s">
        <v>78</v>
      </c>
      <c r="E184" s="79" t="s">
        <v>5600</v>
      </c>
      <c r="F184" s="79" t="s">
        <v>5601</v>
      </c>
      <c r="G184" s="79" t="s">
        <v>4869</v>
      </c>
      <c r="H184" s="79" t="s">
        <v>588</v>
      </c>
      <c r="I184" s="79" t="s">
        <v>587</v>
      </c>
      <c r="J184" s="79" t="s">
        <v>5602</v>
      </c>
      <c r="K184" s="79" t="s">
        <v>5603</v>
      </c>
      <c r="L184" s="79" t="s">
        <v>5604</v>
      </c>
      <c r="M184" s="79" t="s">
        <v>4873</v>
      </c>
      <c r="N184" s="79" t="s">
        <v>89</v>
      </c>
    </row>
    <row r="185" spans="1:14" ht="19.5" customHeight="1">
      <c r="A185" s="78">
        <v>181</v>
      </c>
      <c r="B185" s="79" t="s">
        <v>74</v>
      </c>
      <c r="C185" s="79" t="s">
        <v>98</v>
      </c>
      <c r="D185" s="79" t="s">
        <v>78</v>
      </c>
      <c r="E185" s="79" t="s">
        <v>5605</v>
      </c>
      <c r="F185" s="79" t="s">
        <v>2544</v>
      </c>
      <c r="G185" s="79" t="s">
        <v>4869</v>
      </c>
      <c r="H185" s="79" t="s">
        <v>588</v>
      </c>
      <c r="I185" s="79" t="s">
        <v>587</v>
      </c>
      <c r="J185" s="79" t="s">
        <v>5606</v>
      </c>
      <c r="K185" s="79" t="s">
        <v>5036</v>
      </c>
      <c r="L185" s="79" t="s">
        <v>5607</v>
      </c>
      <c r="M185" s="79" t="s">
        <v>4116</v>
      </c>
      <c r="N185" s="79" t="s">
        <v>89</v>
      </c>
    </row>
    <row r="186" spans="1:14" ht="19.5" customHeight="1">
      <c r="A186" s="78">
        <v>182</v>
      </c>
      <c r="B186" s="79" t="s">
        <v>74</v>
      </c>
      <c r="C186" s="79" t="s">
        <v>98</v>
      </c>
      <c r="D186" s="79" t="s">
        <v>78</v>
      </c>
      <c r="E186" s="79" t="s">
        <v>5608</v>
      </c>
      <c r="F186" s="79" t="s">
        <v>5609</v>
      </c>
      <c r="G186" s="79" t="s">
        <v>4869</v>
      </c>
      <c r="H186" s="79" t="s">
        <v>588</v>
      </c>
      <c r="I186" s="79" t="s">
        <v>587</v>
      </c>
      <c r="J186" s="79" t="s">
        <v>5610</v>
      </c>
      <c r="K186" s="79" t="s">
        <v>5611</v>
      </c>
      <c r="L186" s="79" t="s">
        <v>5612</v>
      </c>
      <c r="M186" s="79" t="s">
        <v>4882</v>
      </c>
      <c r="N186" s="79" t="s">
        <v>89</v>
      </c>
    </row>
    <row r="187" spans="1:14" ht="19.5" customHeight="1">
      <c r="A187" s="78">
        <v>183</v>
      </c>
      <c r="B187" s="79" t="s">
        <v>74</v>
      </c>
      <c r="C187" s="79" t="s">
        <v>98</v>
      </c>
      <c r="D187" s="79" t="s">
        <v>78</v>
      </c>
      <c r="E187" s="79" t="s">
        <v>5613</v>
      </c>
      <c r="F187" s="79" t="s">
        <v>5614</v>
      </c>
      <c r="G187" s="79" t="s">
        <v>4875</v>
      </c>
      <c r="H187" s="79" t="s">
        <v>3935</v>
      </c>
      <c r="I187" s="79" t="s">
        <v>3934</v>
      </c>
      <c r="J187" s="79" t="s">
        <v>5615</v>
      </c>
      <c r="K187" s="79" t="s">
        <v>5616</v>
      </c>
      <c r="L187" s="79" t="s">
        <v>5617</v>
      </c>
      <c r="M187" s="79" t="s">
        <v>4873</v>
      </c>
      <c r="N187" s="79" t="s">
        <v>89</v>
      </c>
    </row>
    <row r="188" spans="1:14" ht="19.5" customHeight="1">
      <c r="A188" s="78">
        <v>184</v>
      </c>
      <c r="B188" s="79" t="s">
        <v>74</v>
      </c>
      <c r="C188" s="79" t="s">
        <v>98</v>
      </c>
      <c r="D188" s="79" t="s">
        <v>78</v>
      </c>
      <c r="E188" s="79" t="s">
        <v>5618</v>
      </c>
      <c r="F188" s="79" t="s">
        <v>5619</v>
      </c>
      <c r="G188" s="79" t="s">
        <v>4869</v>
      </c>
      <c r="H188" s="79" t="s">
        <v>588</v>
      </c>
      <c r="I188" s="79" t="s">
        <v>587</v>
      </c>
      <c r="J188" s="79" t="s">
        <v>5620</v>
      </c>
      <c r="K188" s="79" t="s">
        <v>5621</v>
      </c>
      <c r="L188" s="79" t="s">
        <v>5622</v>
      </c>
      <c r="M188" s="79" t="s">
        <v>4116</v>
      </c>
      <c r="N188" s="79" t="s">
        <v>89</v>
      </c>
    </row>
    <row r="189" spans="1:14" ht="19.5" customHeight="1">
      <c r="A189" s="78">
        <v>185</v>
      </c>
      <c r="B189" s="79" t="s">
        <v>74</v>
      </c>
      <c r="C189" s="79" t="s">
        <v>98</v>
      </c>
      <c r="D189" s="79" t="s">
        <v>12</v>
      </c>
      <c r="E189" s="79" t="s">
        <v>5623</v>
      </c>
      <c r="F189" s="79" t="s">
        <v>5624</v>
      </c>
      <c r="G189" s="79" t="s">
        <v>4869</v>
      </c>
      <c r="H189" s="79" t="s">
        <v>5625</v>
      </c>
      <c r="I189" s="79" t="s">
        <v>5626</v>
      </c>
      <c r="J189" s="79" t="s">
        <v>5627</v>
      </c>
      <c r="K189" s="79" t="s">
        <v>5628</v>
      </c>
      <c r="L189" s="79" t="s">
        <v>5629</v>
      </c>
      <c r="M189" s="79" t="s">
        <v>4882</v>
      </c>
      <c r="N189" s="79" t="s">
        <v>89</v>
      </c>
    </row>
    <row r="190" spans="1:14" ht="19.5" customHeight="1">
      <c r="A190" s="78">
        <v>186</v>
      </c>
      <c r="B190" s="79" t="s">
        <v>74</v>
      </c>
      <c r="C190" s="79" t="s">
        <v>98</v>
      </c>
      <c r="D190" s="79" t="s">
        <v>12</v>
      </c>
      <c r="E190" s="79" t="s">
        <v>5630</v>
      </c>
      <c r="F190" s="79" t="s">
        <v>3852</v>
      </c>
      <c r="G190" s="79" t="s">
        <v>4869</v>
      </c>
      <c r="H190" s="79" t="s">
        <v>3853</v>
      </c>
      <c r="I190" s="79" t="s">
        <v>2231</v>
      </c>
      <c r="J190" s="79" t="s">
        <v>5631</v>
      </c>
      <c r="K190" s="79" t="s">
        <v>5632</v>
      </c>
      <c r="L190" s="79" t="s">
        <v>5633</v>
      </c>
      <c r="M190" s="79" t="s">
        <v>4116</v>
      </c>
      <c r="N190" s="79" t="s">
        <v>89</v>
      </c>
    </row>
    <row r="191" spans="1:14" ht="19.5" customHeight="1">
      <c r="A191" s="78">
        <v>187</v>
      </c>
      <c r="B191" s="79" t="s">
        <v>74</v>
      </c>
      <c r="C191" s="79" t="s">
        <v>98</v>
      </c>
      <c r="D191" s="79" t="s">
        <v>12</v>
      </c>
      <c r="E191" s="79" t="s">
        <v>5634</v>
      </c>
      <c r="F191" s="79" t="s">
        <v>5635</v>
      </c>
      <c r="G191" s="79" t="s">
        <v>4869</v>
      </c>
      <c r="H191" s="79" t="s">
        <v>3853</v>
      </c>
      <c r="I191" s="79" t="s">
        <v>2231</v>
      </c>
      <c r="J191" s="79" t="s">
        <v>5204</v>
      </c>
      <c r="K191" s="79" t="s">
        <v>5031</v>
      </c>
      <c r="L191" s="79" t="s">
        <v>5636</v>
      </c>
      <c r="M191" s="79" t="s">
        <v>4116</v>
      </c>
      <c r="N191" s="79" t="s">
        <v>89</v>
      </c>
    </row>
    <row r="192" spans="1:14" ht="19.5" customHeight="1">
      <c r="A192" s="78">
        <v>188</v>
      </c>
      <c r="B192" s="79" t="s">
        <v>74</v>
      </c>
      <c r="C192" s="79" t="s">
        <v>98</v>
      </c>
      <c r="D192" s="79" t="s">
        <v>12</v>
      </c>
      <c r="E192" s="79" t="s">
        <v>5637</v>
      </c>
      <c r="F192" s="79" t="s">
        <v>5638</v>
      </c>
      <c r="G192" s="79" t="s">
        <v>4875</v>
      </c>
      <c r="H192" s="79" t="s">
        <v>3853</v>
      </c>
      <c r="I192" s="79" t="s">
        <v>2231</v>
      </c>
      <c r="J192" s="79" t="s">
        <v>5639</v>
      </c>
      <c r="K192" s="79" t="s">
        <v>5640</v>
      </c>
      <c r="L192" s="79" t="s">
        <v>5641</v>
      </c>
      <c r="M192" s="79" t="s">
        <v>4116</v>
      </c>
      <c r="N192" s="79" t="s">
        <v>89</v>
      </c>
    </row>
    <row r="193" spans="1:14" ht="19.5" customHeight="1">
      <c r="A193" s="78">
        <v>189</v>
      </c>
      <c r="B193" s="79" t="s">
        <v>74</v>
      </c>
      <c r="C193" s="79" t="s">
        <v>98</v>
      </c>
      <c r="D193" s="79" t="s">
        <v>12</v>
      </c>
      <c r="E193" s="79" t="s">
        <v>3848</v>
      </c>
      <c r="F193" s="79" t="s">
        <v>3847</v>
      </c>
      <c r="G193" s="79" t="s">
        <v>4875</v>
      </c>
      <c r="H193" s="79" t="s">
        <v>3853</v>
      </c>
      <c r="I193" s="79" t="s">
        <v>2231</v>
      </c>
      <c r="J193" s="79" t="s">
        <v>5642</v>
      </c>
      <c r="K193" s="79" t="s">
        <v>5643</v>
      </c>
      <c r="L193" s="79" t="s">
        <v>5644</v>
      </c>
      <c r="M193" s="79" t="s">
        <v>4116</v>
      </c>
      <c r="N193" s="79" t="s">
        <v>89</v>
      </c>
    </row>
    <row r="194" spans="1:14" ht="19.5" customHeight="1">
      <c r="A194" s="78">
        <v>190</v>
      </c>
      <c r="B194" s="79" t="s">
        <v>74</v>
      </c>
      <c r="C194" s="79" t="s">
        <v>98</v>
      </c>
      <c r="D194" s="79" t="s">
        <v>12</v>
      </c>
      <c r="E194" s="79" t="s">
        <v>5645</v>
      </c>
      <c r="F194" s="79" t="s">
        <v>3866</v>
      </c>
      <c r="G194" s="79" t="s">
        <v>4869</v>
      </c>
      <c r="H194" s="79" t="s">
        <v>3853</v>
      </c>
      <c r="I194" s="79" t="s">
        <v>2231</v>
      </c>
      <c r="J194" s="79" t="s">
        <v>5646</v>
      </c>
      <c r="K194" s="79" t="s">
        <v>5647</v>
      </c>
      <c r="L194" s="79" t="s">
        <v>5648</v>
      </c>
      <c r="M194" s="79" t="s">
        <v>4116</v>
      </c>
      <c r="N194" s="79" t="s">
        <v>89</v>
      </c>
    </row>
    <row r="195" spans="1:14" ht="19.5" customHeight="1">
      <c r="A195" s="78">
        <v>191</v>
      </c>
      <c r="B195" s="79" t="s">
        <v>74</v>
      </c>
      <c r="C195" s="79" t="s">
        <v>98</v>
      </c>
      <c r="D195" s="79" t="s">
        <v>12</v>
      </c>
      <c r="E195" s="79" t="s">
        <v>5649</v>
      </c>
      <c r="F195" s="79" t="s">
        <v>5650</v>
      </c>
      <c r="G195" s="79" t="s">
        <v>4869</v>
      </c>
      <c r="H195" s="79" t="s">
        <v>3853</v>
      </c>
      <c r="I195" s="79" t="s">
        <v>2231</v>
      </c>
      <c r="J195" s="79" t="s">
        <v>5651</v>
      </c>
      <c r="K195" s="79" t="s">
        <v>5652</v>
      </c>
      <c r="L195" s="79" t="s">
        <v>5653</v>
      </c>
      <c r="M195" s="79" t="s">
        <v>4116</v>
      </c>
      <c r="N195" s="79" t="s">
        <v>89</v>
      </c>
    </row>
    <row r="196" spans="1:14" ht="19.5" customHeight="1">
      <c r="A196" s="78">
        <v>192</v>
      </c>
      <c r="B196" s="79" t="s">
        <v>74</v>
      </c>
      <c r="C196" s="79" t="s">
        <v>98</v>
      </c>
      <c r="D196" s="79" t="s">
        <v>12</v>
      </c>
      <c r="E196" s="79" t="s">
        <v>5654</v>
      </c>
      <c r="F196" s="79" t="s">
        <v>5655</v>
      </c>
      <c r="G196" s="79" t="s">
        <v>4875</v>
      </c>
      <c r="H196" s="79" t="s">
        <v>3853</v>
      </c>
      <c r="I196" s="79" t="s">
        <v>2231</v>
      </c>
      <c r="J196" s="79" t="s">
        <v>5656</v>
      </c>
      <c r="K196" s="79" t="s">
        <v>5657</v>
      </c>
      <c r="L196" s="79" t="s">
        <v>5658</v>
      </c>
      <c r="M196" s="79" t="s">
        <v>4116</v>
      </c>
      <c r="N196" s="79" t="s">
        <v>89</v>
      </c>
    </row>
    <row r="197" spans="1:14" ht="19.5" customHeight="1">
      <c r="A197" s="78">
        <v>193</v>
      </c>
      <c r="B197" s="79" t="s">
        <v>74</v>
      </c>
      <c r="C197" s="79" t="s">
        <v>98</v>
      </c>
      <c r="D197" s="79" t="s">
        <v>12</v>
      </c>
      <c r="E197" s="79" t="s">
        <v>5659</v>
      </c>
      <c r="F197" s="79" t="s">
        <v>5660</v>
      </c>
      <c r="G197" s="79" t="s">
        <v>4869</v>
      </c>
      <c r="H197" s="79" t="s">
        <v>3853</v>
      </c>
      <c r="I197" s="79" t="s">
        <v>2231</v>
      </c>
      <c r="J197" s="79" t="s">
        <v>5661</v>
      </c>
      <c r="K197" s="79" t="s">
        <v>5501</v>
      </c>
      <c r="L197" s="79" t="s">
        <v>5662</v>
      </c>
      <c r="M197" s="79" t="s">
        <v>4116</v>
      </c>
      <c r="N197" s="79" t="s">
        <v>89</v>
      </c>
    </row>
    <row r="198" spans="1:14" ht="19.5" customHeight="1">
      <c r="A198" s="78">
        <v>194</v>
      </c>
      <c r="B198" s="79" t="s">
        <v>74</v>
      </c>
      <c r="C198" s="79" t="s">
        <v>98</v>
      </c>
      <c r="D198" s="79" t="s">
        <v>12</v>
      </c>
      <c r="E198" s="79" t="s">
        <v>5663</v>
      </c>
      <c r="F198" s="79" t="s">
        <v>5664</v>
      </c>
      <c r="G198" s="79" t="s">
        <v>4869</v>
      </c>
      <c r="H198" s="79" t="s">
        <v>3853</v>
      </c>
      <c r="I198" s="79" t="s">
        <v>2231</v>
      </c>
      <c r="J198" s="79" t="s">
        <v>5665</v>
      </c>
      <c r="K198" s="79" t="s">
        <v>5666</v>
      </c>
      <c r="L198" s="79" t="s">
        <v>5667</v>
      </c>
      <c r="M198" s="79" t="s">
        <v>4116</v>
      </c>
      <c r="N198" s="79" t="s">
        <v>89</v>
      </c>
    </row>
    <row r="199" spans="1:14" ht="19.5" customHeight="1">
      <c r="A199" s="78">
        <v>195</v>
      </c>
      <c r="B199" s="79" t="s">
        <v>74</v>
      </c>
      <c r="C199" s="79" t="s">
        <v>98</v>
      </c>
      <c r="D199" s="79" t="s">
        <v>12</v>
      </c>
      <c r="E199" s="79" t="s">
        <v>4530</v>
      </c>
      <c r="F199" s="79" t="s">
        <v>4529</v>
      </c>
      <c r="G199" s="79" t="s">
        <v>4875</v>
      </c>
      <c r="H199" s="79" t="s">
        <v>3853</v>
      </c>
      <c r="I199" s="79" t="s">
        <v>2231</v>
      </c>
      <c r="J199" s="79" t="s">
        <v>5668</v>
      </c>
      <c r="K199" s="79" t="s">
        <v>5669</v>
      </c>
      <c r="L199" s="79" t="s">
        <v>5670</v>
      </c>
      <c r="M199" s="79" t="s">
        <v>4116</v>
      </c>
      <c r="N199" s="79" t="s">
        <v>89</v>
      </c>
    </row>
    <row r="200" spans="1:14" ht="19.5" customHeight="1">
      <c r="A200" s="78">
        <v>196</v>
      </c>
      <c r="B200" s="79" t="s">
        <v>74</v>
      </c>
      <c r="C200" s="79" t="s">
        <v>98</v>
      </c>
      <c r="D200" s="79" t="s">
        <v>12</v>
      </c>
      <c r="E200" s="79" t="s">
        <v>5671</v>
      </c>
      <c r="F200" s="79" t="s">
        <v>5672</v>
      </c>
      <c r="G200" s="79" t="s">
        <v>4875</v>
      </c>
      <c r="H200" s="79" t="s">
        <v>3853</v>
      </c>
      <c r="I200" s="79" t="s">
        <v>2231</v>
      </c>
      <c r="J200" s="79" t="s">
        <v>5674</v>
      </c>
      <c r="K200" s="79" t="s">
        <v>5676</v>
      </c>
      <c r="L200" s="79" t="s">
        <v>5677</v>
      </c>
      <c r="M200" s="79" t="s">
        <v>4116</v>
      </c>
      <c r="N200" s="79" t="s">
        <v>89</v>
      </c>
    </row>
    <row r="201" spans="1:14" ht="19.5" customHeight="1">
      <c r="A201" s="78">
        <v>197</v>
      </c>
      <c r="B201" s="79" t="s">
        <v>74</v>
      </c>
      <c r="C201" s="79" t="s">
        <v>98</v>
      </c>
      <c r="D201" s="79" t="s">
        <v>12</v>
      </c>
      <c r="E201" s="79" t="s">
        <v>5678</v>
      </c>
      <c r="F201" s="79" t="s">
        <v>742</v>
      </c>
      <c r="G201" s="79" t="s">
        <v>4869</v>
      </c>
      <c r="H201" s="79" t="s">
        <v>3853</v>
      </c>
      <c r="I201" s="79" t="s">
        <v>2231</v>
      </c>
      <c r="J201" s="79" t="s">
        <v>5679</v>
      </c>
      <c r="K201" s="79" t="s">
        <v>5680</v>
      </c>
      <c r="L201" s="79" t="s">
        <v>5681</v>
      </c>
      <c r="M201" s="79" t="s">
        <v>4116</v>
      </c>
      <c r="N201" s="79" t="s">
        <v>89</v>
      </c>
    </row>
    <row r="202" spans="1:14" ht="19.5" customHeight="1">
      <c r="A202" s="78">
        <v>198</v>
      </c>
      <c r="B202" s="79" t="s">
        <v>74</v>
      </c>
      <c r="C202" s="79" t="s">
        <v>98</v>
      </c>
      <c r="D202" s="79" t="s">
        <v>12</v>
      </c>
      <c r="E202" s="79" t="s">
        <v>5682</v>
      </c>
      <c r="F202" s="79" t="s">
        <v>5683</v>
      </c>
      <c r="G202" s="79" t="s">
        <v>4869</v>
      </c>
      <c r="H202" s="79" t="s">
        <v>3853</v>
      </c>
      <c r="I202" s="79" t="s">
        <v>2231</v>
      </c>
      <c r="J202" s="79" t="s">
        <v>5684</v>
      </c>
      <c r="K202" s="79" t="s">
        <v>5685</v>
      </c>
      <c r="L202" s="79" t="s">
        <v>5686</v>
      </c>
      <c r="M202" s="79" t="s">
        <v>4116</v>
      </c>
      <c r="N202" s="79" t="s">
        <v>89</v>
      </c>
    </row>
    <row r="203" spans="1:14" ht="19.5" customHeight="1">
      <c r="A203" s="78">
        <v>199</v>
      </c>
      <c r="B203" s="79" t="s">
        <v>74</v>
      </c>
      <c r="C203" s="79" t="s">
        <v>98</v>
      </c>
      <c r="D203" s="79" t="s">
        <v>12</v>
      </c>
      <c r="E203" s="79" t="s">
        <v>5687</v>
      </c>
      <c r="F203" s="79" t="s">
        <v>5688</v>
      </c>
      <c r="G203" s="79" t="s">
        <v>4869</v>
      </c>
      <c r="H203" s="79" t="s">
        <v>3853</v>
      </c>
      <c r="I203" s="79" t="s">
        <v>2231</v>
      </c>
      <c r="J203" s="79" t="s">
        <v>5689</v>
      </c>
      <c r="K203" s="79" t="s">
        <v>5690</v>
      </c>
      <c r="L203" s="79" t="s">
        <v>5691</v>
      </c>
      <c r="M203" s="79" t="s">
        <v>4116</v>
      </c>
      <c r="N203" s="79" t="s">
        <v>89</v>
      </c>
    </row>
    <row r="204" spans="1:14" ht="19.5" customHeight="1">
      <c r="A204" s="78">
        <v>200</v>
      </c>
      <c r="B204" s="79" t="s">
        <v>74</v>
      </c>
      <c r="C204" s="79" t="s">
        <v>98</v>
      </c>
      <c r="D204" s="79" t="s">
        <v>12</v>
      </c>
      <c r="E204" s="79" t="s">
        <v>5692</v>
      </c>
      <c r="F204" s="79" t="s">
        <v>5693</v>
      </c>
      <c r="G204" s="79" t="s">
        <v>4869</v>
      </c>
      <c r="H204" s="79" t="s">
        <v>3853</v>
      </c>
      <c r="I204" s="79" t="s">
        <v>2231</v>
      </c>
      <c r="J204" s="79" t="s">
        <v>5694</v>
      </c>
      <c r="K204" s="79" t="s">
        <v>5585</v>
      </c>
      <c r="L204" s="79" t="s">
        <v>5695</v>
      </c>
      <c r="M204" s="79" t="s">
        <v>4116</v>
      </c>
      <c r="N204" s="79" t="s">
        <v>89</v>
      </c>
    </row>
    <row r="205" spans="1:14" ht="19.5" customHeight="1">
      <c r="A205" s="78">
        <v>201</v>
      </c>
      <c r="B205" s="79" t="s">
        <v>74</v>
      </c>
      <c r="C205" s="79" t="s">
        <v>98</v>
      </c>
      <c r="D205" s="79" t="s">
        <v>12</v>
      </c>
      <c r="E205" s="79" t="s">
        <v>5696</v>
      </c>
      <c r="F205" s="79" t="s">
        <v>3652</v>
      </c>
      <c r="G205" s="79" t="s">
        <v>4869</v>
      </c>
      <c r="H205" s="79" t="s">
        <v>3853</v>
      </c>
      <c r="I205" s="79" t="s">
        <v>2231</v>
      </c>
      <c r="J205" s="79" t="s">
        <v>5697</v>
      </c>
      <c r="K205" s="79" t="s">
        <v>5685</v>
      </c>
      <c r="L205" s="79" t="s">
        <v>5698</v>
      </c>
      <c r="M205" s="79" t="s">
        <v>4116</v>
      </c>
      <c r="N205" s="79" t="s">
        <v>89</v>
      </c>
    </row>
    <row r="206" spans="1:14" ht="19.5" customHeight="1">
      <c r="A206" s="78">
        <v>202</v>
      </c>
      <c r="B206" s="79" t="s">
        <v>74</v>
      </c>
      <c r="C206" s="79" t="s">
        <v>98</v>
      </c>
      <c r="D206" s="79" t="s">
        <v>12</v>
      </c>
      <c r="E206" s="79" t="s">
        <v>5699</v>
      </c>
      <c r="F206" s="79" t="s">
        <v>5700</v>
      </c>
      <c r="G206" s="79" t="s">
        <v>4869</v>
      </c>
      <c r="H206" s="79" t="s">
        <v>3853</v>
      </c>
      <c r="I206" s="79" t="s">
        <v>2231</v>
      </c>
      <c r="J206" s="79" t="s">
        <v>5701</v>
      </c>
      <c r="K206" s="79" t="s">
        <v>5026</v>
      </c>
      <c r="L206" s="79" t="s">
        <v>5702</v>
      </c>
      <c r="M206" s="79" t="s">
        <v>4116</v>
      </c>
      <c r="N206" s="79" t="s">
        <v>89</v>
      </c>
    </row>
    <row r="207" spans="1:14" ht="19.5" customHeight="1">
      <c r="A207" s="78">
        <v>203</v>
      </c>
      <c r="B207" s="79" t="s">
        <v>74</v>
      </c>
      <c r="C207" s="79" t="s">
        <v>98</v>
      </c>
      <c r="D207" s="79" t="s">
        <v>12</v>
      </c>
      <c r="E207" s="79" t="s">
        <v>5703</v>
      </c>
      <c r="F207" s="79" t="s">
        <v>5704</v>
      </c>
      <c r="G207" s="79" t="s">
        <v>4869</v>
      </c>
      <c r="H207" s="79" t="s">
        <v>3853</v>
      </c>
      <c r="I207" s="79" t="s">
        <v>2231</v>
      </c>
      <c r="J207" s="79" t="s">
        <v>5705</v>
      </c>
      <c r="K207" s="79" t="s">
        <v>5706</v>
      </c>
      <c r="L207" s="79" t="s">
        <v>5707</v>
      </c>
      <c r="M207" s="79" t="s">
        <v>4116</v>
      </c>
      <c r="N207" s="79" t="s">
        <v>89</v>
      </c>
    </row>
    <row r="208" spans="1:14" ht="19.5" customHeight="1">
      <c r="A208" s="78">
        <v>204</v>
      </c>
      <c r="B208" s="79" t="s">
        <v>74</v>
      </c>
      <c r="C208" s="79" t="s">
        <v>98</v>
      </c>
      <c r="D208" s="79" t="s">
        <v>12</v>
      </c>
      <c r="E208" s="79" t="s">
        <v>5708</v>
      </c>
      <c r="F208" s="79" t="s">
        <v>4020</v>
      </c>
      <c r="G208" s="79" t="s">
        <v>4875</v>
      </c>
      <c r="H208" s="79" t="s">
        <v>3853</v>
      </c>
      <c r="I208" s="79" t="s">
        <v>2231</v>
      </c>
      <c r="J208" s="79" t="s">
        <v>5709</v>
      </c>
      <c r="K208" s="79" t="s">
        <v>5710</v>
      </c>
      <c r="L208" s="79" t="s">
        <v>5711</v>
      </c>
      <c r="M208" s="79" t="s">
        <v>4116</v>
      </c>
      <c r="N208" s="79" t="s">
        <v>89</v>
      </c>
    </row>
    <row r="209" spans="1:14" ht="19.5" customHeight="1">
      <c r="A209" s="78">
        <v>205</v>
      </c>
      <c r="B209" s="79" t="s">
        <v>74</v>
      </c>
      <c r="C209" s="79" t="s">
        <v>98</v>
      </c>
      <c r="D209" s="79" t="s">
        <v>12</v>
      </c>
      <c r="E209" s="79" t="s">
        <v>3853</v>
      </c>
      <c r="F209" s="79" t="s">
        <v>2231</v>
      </c>
      <c r="G209" s="79" t="s">
        <v>4869</v>
      </c>
      <c r="H209" s="79" t="s">
        <v>559</v>
      </c>
      <c r="I209" s="79" t="s">
        <v>558</v>
      </c>
      <c r="J209" s="79" t="s">
        <v>5712</v>
      </c>
      <c r="K209" s="79" t="s">
        <v>5713</v>
      </c>
      <c r="L209" s="79" t="s">
        <v>5714</v>
      </c>
      <c r="M209" s="79" t="s">
        <v>4882</v>
      </c>
      <c r="N209" s="79" t="s">
        <v>4116</v>
      </c>
    </row>
    <row r="210" spans="1:14" ht="19.5" customHeight="1">
      <c r="A210" s="78">
        <v>206</v>
      </c>
      <c r="B210" s="79" t="s">
        <v>74</v>
      </c>
      <c r="C210" s="79" t="s">
        <v>98</v>
      </c>
      <c r="D210" s="79" t="s">
        <v>12</v>
      </c>
      <c r="E210" s="79" t="s">
        <v>5625</v>
      </c>
      <c r="F210" s="79" t="s">
        <v>5626</v>
      </c>
      <c r="G210" s="79" t="s">
        <v>4869</v>
      </c>
      <c r="H210" s="79" t="s">
        <v>3853</v>
      </c>
      <c r="I210" s="79" t="s">
        <v>2231</v>
      </c>
      <c r="J210" s="79" t="s">
        <v>5715</v>
      </c>
      <c r="K210" s="79" t="s">
        <v>5716</v>
      </c>
      <c r="L210" s="79" t="s">
        <v>5717</v>
      </c>
      <c r="M210" s="79" t="s">
        <v>4116</v>
      </c>
      <c r="N210" s="79" t="s">
        <v>89</v>
      </c>
    </row>
    <row r="211" spans="1:14" ht="19.5" customHeight="1">
      <c r="A211" s="78">
        <v>207</v>
      </c>
      <c r="B211" s="79" t="s">
        <v>74</v>
      </c>
      <c r="C211" s="79" t="s">
        <v>98</v>
      </c>
      <c r="D211" s="79" t="s">
        <v>12</v>
      </c>
      <c r="E211" s="79" t="s">
        <v>5720</v>
      </c>
      <c r="F211" s="79" t="s">
        <v>5722</v>
      </c>
      <c r="G211" s="79" t="s">
        <v>4869</v>
      </c>
      <c r="H211" s="79" t="s">
        <v>5625</v>
      </c>
      <c r="I211" s="79" t="s">
        <v>5626</v>
      </c>
      <c r="J211" s="79" t="s">
        <v>5715</v>
      </c>
      <c r="K211" s="79" t="s">
        <v>5724</v>
      </c>
      <c r="L211" s="79" t="s">
        <v>5725</v>
      </c>
      <c r="M211" s="79" t="s">
        <v>4882</v>
      </c>
      <c r="N211" s="79" t="s">
        <v>89</v>
      </c>
    </row>
    <row r="212" spans="1:14" ht="19.5" customHeight="1">
      <c r="A212" s="78">
        <v>208</v>
      </c>
      <c r="B212" s="79" t="s">
        <v>74</v>
      </c>
      <c r="C212" s="79" t="s">
        <v>98</v>
      </c>
      <c r="D212" s="79" t="s">
        <v>12</v>
      </c>
      <c r="E212" s="79" t="s">
        <v>5726</v>
      </c>
      <c r="F212" s="79" t="s">
        <v>5727</v>
      </c>
      <c r="G212" s="79" t="s">
        <v>4869</v>
      </c>
      <c r="H212" s="79" t="s">
        <v>3853</v>
      </c>
      <c r="I212" s="79" t="s">
        <v>2231</v>
      </c>
      <c r="J212" s="79" t="s">
        <v>5728</v>
      </c>
      <c r="K212" s="79" t="s">
        <v>5685</v>
      </c>
      <c r="L212" s="79" t="s">
        <v>5729</v>
      </c>
      <c r="M212" s="79" t="s">
        <v>4116</v>
      </c>
      <c r="N212" s="79" t="s">
        <v>89</v>
      </c>
    </row>
    <row r="213" spans="1:14" ht="19.5" customHeight="1">
      <c r="A213" s="78">
        <v>209</v>
      </c>
      <c r="B213" s="79" t="s">
        <v>74</v>
      </c>
      <c r="C213" s="79" t="s">
        <v>98</v>
      </c>
      <c r="D213" s="79" t="s">
        <v>12</v>
      </c>
      <c r="E213" s="79" t="s">
        <v>5730</v>
      </c>
      <c r="F213" s="79" t="s">
        <v>5731</v>
      </c>
      <c r="G213" s="79" t="s">
        <v>4869</v>
      </c>
      <c r="H213" s="79" t="s">
        <v>5625</v>
      </c>
      <c r="I213" s="79" t="s">
        <v>5626</v>
      </c>
      <c r="J213" s="79" t="s">
        <v>5732</v>
      </c>
      <c r="K213" s="79" t="s">
        <v>5733</v>
      </c>
      <c r="L213" s="79" t="s">
        <v>5734</v>
      </c>
      <c r="M213" s="79" t="s">
        <v>4882</v>
      </c>
      <c r="N213" s="79" t="s">
        <v>89</v>
      </c>
    </row>
    <row r="214" spans="1:14" ht="19.5" customHeight="1">
      <c r="A214" s="78">
        <v>210</v>
      </c>
      <c r="B214" s="79" t="s">
        <v>74</v>
      </c>
      <c r="C214" s="79" t="s">
        <v>98</v>
      </c>
      <c r="D214" s="79" t="s">
        <v>12</v>
      </c>
      <c r="E214" s="79" t="s">
        <v>5735</v>
      </c>
      <c r="F214" s="79" t="s">
        <v>5736</v>
      </c>
      <c r="G214" s="79" t="s">
        <v>4869</v>
      </c>
      <c r="H214" s="79" t="s">
        <v>3853</v>
      </c>
      <c r="I214" s="79" t="s">
        <v>2231</v>
      </c>
      <c r="J214" s="79" t="s">
        <v>5737</v>
      </c>
      <c r="K214" s="79" t="s">
        <v>5738</v>
      </c>
      <c r="L214" s="79" t="s">
        <v>5739</v>
      </c>
      <c r="M214" s="79" t="s">
        <v>4116</v>
      </c>
      <c r="N214" s="79" t="s">
        <v>89</v>
      </c>
    </row>
    <row r="215" spans="1:14" ht="19.5" customHeight="1">
      <c r="A215" s="78">
        <v>211</v>
      </c>
      <c r="B215" s="79" t="s">
        <v>74</v>
      </c>
      <c r="C215" s="79" t="s">
        <v>98</v>
      </c>
      <c r="D215" s="79" t="s">
        <v>12</v>
      </c>
      <c r="E215" s="79" t="s">
        <v>5740</v>
      </c>
      <c r="F215" s="79" t="s">
        <v>5741</v>
      </c>
      <c r="G215" s="79" t="s">
        <v>4869</v>
      </c>
      <c r="H215" s="79" t="s">
        <v>5625</v>
      </c>
      <c r="I215" s="79" t="s">
        <v>5626</v>
      </c>
      <c r="J215" s="79" t="s">
        <v>5742</v>
      </c>
      <c r="K215" s="79" t="s">
        <v>5501</v>
      </c>
      <c r="L215" s="79" t="s">
        <v>5743</v>
      </c>
      <c r="M215" s="79" t="s">
        <v>4882</v>
      </c>
      <c r="N215" s="79" t="s">
        <v>89</v>
      </c>
    </row>
    <row r="216" spans="1:14" ht="19.5" customHeight="1">
      <c r="A216" s="78">
        <v>212</v>
      </c>
      <c r="B216" s="79" t="s">
        <v>74</v>
      </c>
      <c r="C216" s="79" t="s">
        <v>98</v>
      </c>
      <c r="D216" s="79" t="s">
        <v>12</v>
      </c>
      <c r="E216" s="79" t="s">
        <v>5744</v>
      </c>
      <c r="F216" s="79" t="s">
        <v>5745</v>
      </c>
      <c r="G216" s="79" t="s">
        <v>4869</v>
      </c>
      <c r="H216" s="79" t="s">
        <v>3853</v>
      </c>
      <c r="I216" s="79" t="s">
        <v>2231</v>
      </c>
      <c r="J216" s="79" t="s">
        <v>5746</v>
      </c>
      <c r="K216" s="79" t="s">
        <v>5585</v>
      </c>
      <c r="L216" s="79" t="s">
        <v>5747</v>
      </c>
      <c r="M216" s="79" t="s">
        <v>4116</v>
      </c>
      <c r="N216" s="79" t="s">
        <v>89</v>
      </c>
    </row>
    <row r="217" spans="1:14" ht="19.5" customHeight="1">
      <c r="A217" s="78">
        <v>213</v>
      </c>
      <c r="B217" s="79" t="s">
        <v>74</v>
      </c>
      <c r="C217" s="79" t="s">
        <v>98</v>
      </c>
      <c r="D217" s="79" t="s">
        <v>12</v>
      </c>
      <c r="E217" s="79" t="s">
        <v>5748</v>
      </c>
      <c r="F217" s="79" t="s">
        <v>5749</v>
      </c>
      <c r="G217" s="79" t="s">
        <v>4869</v>
      </c>
      <c r="H217" s="79" t="s">
        <v>3853</v>
      </c>
      <c r="I217" s="79" t="s">
        <v>2231</v>
      </c>
      <c r="J217" s="79" t="s">
        <v>5750</v>
      </c>
      <c r="K217" s="79" t="s">
        <v>5751</v>
      </c>
      <c r="L217" s="79" t="s">
        <v>5752</v>
      </c>
      <c r="M217" s="79" t="s">
        <v>4116</v>
      </c>
      <c r="N217" s="79" t="s">
        <v>89</v>
      </c>
    </row>
    <row r="218" spans="1:14" ht="19.5" customHeight="1">
      <c r="A218" s="78">
        <v>214</v>
      </c>
      <c r="B218" s="79" t="s">
        <v>74</v>
      </c>
      <c r="C218" s="79" t="s">
        <v>98</v>
      </c>
      <c r="D218" s="79" t="s">
        <v>12</v>
      </c>
      <c r="E218" s="79" t="s">
        <v>5753</v>
      </c>
      <c r="F218" s="79" t="s">
        <v>5754</v>
      </c>
      <c r="G218" s="79" t="s">
        <v>4869</v>
      </c>
      <c r="H218" s="79" t="s">
        <v>5625</v>
      </c>
      <c r="I218" s="79" t="s">
        <v>5626</v>
      </c>
      <c r="J218" s="79" t="s">
        <v>5755</v>
      </c>
      <c r="K218" s="79" t="s">
        <v>5585</v>
      </c>
      <c r="L218" s="79" t="s">
        <v>5756</v>
      </c>
      <c r="M218" s="79" t="s">
        <v>4882</v>
      </c>
      <c r="N218" s="79" t="s">
        <v>89</v>
      </c>
    </row>
    <row r="219" spans="1:14" ht="19.5" customHeight="1">
      <c r="A219" s="78">
        <v>215</v>
      </c>
      <c r="B219" s="79" t="s">
        <v>74</v>
      </c>
      <c r="C219" s="79" t="s">
        <v>98</v>
      </c>
      <c r="D219" s="79" t="s">
        <v>12</v>
      </c>
      <c r="E219" s="79" t="s">
        <v>5757</v>
      </c>
      <c r="F219" s="79" t="s">
        <v>5758</v>
      </c>
      <c r="G219" s="79" t="s">
        <v>4869</v>
      </c>
      <c r="H219" s="79" t="s">
        <v>5625</v>
      </c>
      <c r="I219" s="79" t="s">
        <v>5626</v>
      </c>
      <c r="J219" s="79" t="s">
        <v>5759</v>
      </c>
      <c r="K219" s="79" t="s">
        <v>5760</v>
      </c>
      <c r="L219" s="79" t="s">
        <v>5762</v>
      </c>
      <c r="M219" s="79" t="s">
        <v>4882</v>
      </c>
      <c r="N219" s="79" t="s">
        <v>89</v>
      </c>
    </row>
    <row r="220" spans="1:14" ht="19.5" customHeight="1">
      <c r="A220" s="78">
        <v>216</v>
      </c>
      <c r="B220" s="79" t="s">
        <v>74</v>
      </c>
      <c r="C220" s="79" t="s">
        <v>98</v>
      </c>
      <c r="D220" s="79" t="s">
        <v>12</v>
      </c>
      <c r="E220" s="79" t="s">
        <v>5763</v>
      </c>
      <c r="F220" s="79" t="s">
        <v>5764</v>
      </c>
      <c r="G220" s="79" t="s">
        <v>4875</v>
      </c>
      <c r="H220" s="79" t="s">
        <v>5625</v>
      </c>
      <c r="I220" s="79" t="s">
        <v>5626</v>
      </c>
      <c r="J220" s="79" t="s">
        <v>5765</v>
      </c>
      <c r="K220" s="79" t="s">
        <v>5766</v>
      </c>
      <c r="L220" s="79" t="s">
        <v>5767</v>
      </c>
      <c r="M220" s="79" t="s">
        <v>4882</v>
      </c>
      <c r="N220" s="79" t="s">
        <v>89</v>
      </c>
    </row>
    <row r="221" spans="1:14" ht="19.5" customHeight="1">
      <c r="A221" s="78">
        <v>217</v>
      </c>
      <c r="B221" s="79" t="s">
        <v>74</v>
      </c>
      <c r="C221" s="79" t="s">
        <v>98</v>
      </c>
      <c r="D221" s="79" t="s">
        <v>79</v>
      </c>
      <c r="E221" s="79" t="s">
        <v>5768</v>
      </c>
      <c r="F221" s="79" t="s">
        <v>5769</v>
      </c>
      <c r="G221" s="79" t="s">
        <v>4869</v>
      </c>
      <c r="H221" s="79" t="s">
        <v>3922</v>
      </c>
      <c r="I221" s="79" t="s">
        <v>3921</v>
      </c>
      <c r="J221" s="79" t="s">
        <v>5770</v>
      </c>
      <c r="K221" s="79" t="s">
        <v>5771</v>
      </c>
      <c r="L221" s="79" t="s">
        <v>5772</v>
      </c>
      <c r="M221" s="79" t="s">
        <v>4873</v>
      </c>
      <c r="N221" s="79" t="s">
        <v>89</v>
      </c>
    </row>
    <row r="222" spans="1:14" ht="19.5" customHeight="1">
      <c r="A222" s="78">
        <v>218</v>
      </c>
      <c r="B222" s="79" t="s">
        <v>74</v>
      </c>
      <c r="C222" s="79" t="s">
        <v>98</v>
      </c>
      <c r="D222" s="79" t="s">
        <v>79</v>
      </c>
      <c r="E222" s="79" t="s">
        <v>5773</v>
      </c>
      <c r="F222" s="79" t="s">
        <v>5774</v>
      </c>
      <c r="G222" s="79" t="s">
        <v>4869</v>
      </c>
      <c r="H222" s="79" t="s">
        <v>3922</v>
      </c>
      <c r="I222" s="79" t="s">
        <v>3921</v>
      </c>
      <c r="J222" s="79" t="s">
        <v>5091</v>
      </c>
      <c r="K222" s="79" t="s">
        <v>5775</v>
      </c>
      <c r="L222" s="79" t="s">
        <v>5776</v>
      </c>
      <c r="M222" s="79" t="s">
        <v>4116</v>
      </c>
      <c r="N222" s="79" t="s">
        <v>89</v>
      </c>
    </row>
    <row r="223" spans="1:14" ht="19.5" customHeight="1">
      <c r="A223" s="78">
        <v>219</v>
      </c>
      <c r="B223" s="79" t="s">
        <v>74</v>
      </c>
      <c r="C223" s="79" t="s">
        <v>98</v>
      </c>
      <c r="D223" s="79" t="s">
        <v>79</v>
      </c>
      <c r="E223" s="79" t="s">
        <v>5777</v>
      </c>
      <c r="F223" s="79" t="s">
        <v>5778</v>
      </c>
      <c r="G223" s="79" t="s">
        <v>4869</v>
      </c>
      <c r="H223" s="79" t="s">
        <v>3922</v>
      </c>
      <c r="I223" s="79" t="s">
        <v>3921</v>
      </c>
      <c r="J223" s="79" t="s">
        <v>5779</v>
      </c>
      <c r="K223" s="79" t="s">
        <v>5416</v>
      </c>
      <c r="L223" s="79" t="s">
        <v>5780</v>
      </c>
      <c r="M223" s="79" t="s">
        <v>4116</v>
      </c>
      <c r="N223" s="79" t="s">
        <v>89</v>
      </c>
    </row>
    <row r="224" spans="1:14" ht="19.5" customHeight="1">
      <c r="A224" s="78">
        <v>220</v>
      </c>
      <c r="B224" s="79" t="s">
        <v>74</v>
      </c>
      <c r="C224" s="79" t="s">
        <v>98</v>
      </c>
      <c r="D224" s="79" t="s">
        <v>79</v>
      </c>
      <c r="E224" s="79" t="s">
        <v>3922</v>
      </c>
      <c r="F224" s="79" t="s">
        <v>3921</v>
      </c>
      <c r="G224" s="79" t="s">
        <v>4869</v>
      </c>
      <c r="H224" s="79" t="s">
        <v>3853</v>
      </c>
      <c r="I224" s="79" t="s">
        <v>2231</v>
      </c>
      <c r="J224" s="79" t="s">
        <v>5781</v>
      </c>
      <c r="K224" s="79" t="s">
        <v>5782</v>
      </c>
      <c r="L224" s="79" t="s">
        <v>5783</v>
      </c>
      <c r="M224" s="79" t="s">
        <v>4116</v>
      </c>
      <c r="N224" s="79" t="s">
        <v>4116</v>
      </c>
    </row>
    <row r="225" spans="1:14" ht="19.5" customHeight="1">
      <c r="A225" s="78">
        <v>221</v>
      </c>
      <c r="B225" s="79" t="s">
        <v>74</v>
      </c>
      <c r="C225" s="79" t="s">
        <v>98</v>
      </c>
      <c r="D225" s="79" t="s">
        <v>79</v>
      </c>
      <c r="E225" s="79" t="s">
        <v>5784</v>
      </c>
      <c r="F225" s="79" t="s">
        <v>3926</v>
      </c>
      <c r="G225" s="79" t="s">
        <v>4875</v>
      </c>
      <c r="H225" s="79" t="s">
        <v>3922</v>
      </c>
      <c r="I225" s="79" t="s">
        <v>3921</v>
      </c>
      <c r="J225" s="79" t="s">
        <v>5785</v>
      </c>
      <c r="K225" s="79" t="s">
        <v>5782</v>
      </c>
      <c r="L225" s="79" t="s">
        <v>5786</v>
      </c>
      <c r="M225" s="79" t="s">
        <v>4873</v>
      </c>
      <c r="N225" s="79" t="s">
        <v>89</v>
      </c>
    </row>
    <row r="226" spans="1:14" ht="19.5" customHeight="1">
      <c r="A226" s="78">
        <v>222</v>
      </c>
      <c r="B226" s="79" t="s">
        <v>74</v>
      </c>
      <c r="C226" s="79" t="s">
        <v>98</v>
      </c>
      <c r="D226" s="79" t="s">
        <v>79</v>
      </c>
      <c r="E226" s="79" t="s">
        <v>3935</v>
      </c>
      <c r="F226" s="79" t="s">
        <v>3934</v>
      </c>
      <c r="G226" s="79" t="s">
        <v>4869</v>
      </c>
      <c r="H226" s="79" t="s">
        <v>3853</v>
      </c>
      <c r="I226" s="79" t="s">
        <v>2231</v>
      </c>
      <c r="J226" s="79" t="s">
        <v>5787</v>
      </c>
      <c r="K226" s="79" t="s">
        <v>5788</v>
      </c>
      <c r="L226" s="79" t="s">
        <v>5789</v>
      </c>
      <c r="M226" s="79" t="s">
        <v>4116</v>
      </c>
      <c r="N226" s="79" t="s">
        <v>89</v>
      </c>
    </row>
    <row r="227" spans="1:14" ht="19.5" customHeight="1">
      <c r="A227" s="78">
        <v>223</v>
      </c>
      <c r="B227" s="79" t="s">
        <v>74</v>
      </c>
      <c r="C227" s="79" t="s">
        <v>98</v>
      </c>
      <c r="D227" s="79" t="s">
        <v>79</v>
      </c>
      <c r="E227" s="79" t="s">
        <v>5790</v>
      </c>
      <c r="F227" s="79" t="s">
        <v>1272</v>
      </c>
      <c r="G227" s="79" t="s">
        <v>4869</v>
      </c>
      <c r="H227" s="79" t="s">
        <v>3922</v>
      </c>
      <c r="I227" s="79" t="s">
        <v>3921</v>
      </c>
      <c r="J227" s="79" t="s">
        <v>5791</v>
      </c>
      <c r="K227" s="79" t="s">
        <v>5792</v>
      </c>
      <c r="L227" s="79" t="s">
        <v>5793</v>
      </c>
      <c r="M227" s="79" t="s">
        <v>4873</v>
      </c>
      <c r="N227" s="79" t="s">
        <v>4882</v>
      </c>
    </row>
    <row r="228" spans="1:14" ht="19.5" customHeight="1">
      <c r="A228" s="78">
        <v>224</v>
      </c>
      <c r="B228" s="79" t="s">
        <v>74</v>
      </c>
      <c r="C228" s="79" t="s">
        <v>98</v>
      </c>
      <c r="D228" s="79" t="s">
        <v>79</v>
      </c>
      <c r="E228" s="79" t="s">
        <v>5794</v>
      </c>
      <c r="F228" s="79" t="s">
        <v>5795</v>
      </c>
      <c r="G228" s="79" t="s">
        <v>4869</v>
      </c>
      <c r="H228" s="79" t="s">
        <v>5790</v>
      </c>
      <c r="I228" s="79" t="s">
        <v>1272</v>
      </c>
      <c r="J228" s="79" t="s">
        <v>5796</v>
      </c>
      <c r="K228" s="79" t="s">
        <v>5797</v>
      </c>
      <c r="L228" s="79" t="s">
        <v>5798</v>
      </c>
      <c r="M228" s="79" t="s">
        <v>4882</v>
      </c>
      <c r="N228" s="79" t="s">
        <v>89</v>
      </c>
    </row>
    <row r="229" spans="1:14" ht="19.5" customHeight="1">
      <c r="A229" s="78">
        <v>225</v>
      </c>
      <c r="B229" s="79" t="s">
        <v>74</v>
      </c>
      <c r="C229" s="79" t="s">
        <v>98</v>
      </c>
      <c r="D229" s="79" t="s">
        <v>79</v>
      </c>
      <c r="E229" s="79" t="s">
        <v>5799</v>
      </c>
      <c r="F229" s="79" t="s">
        <v>5800</v>
      </c>
      <c r="G229" s="79" t="s">
        <v>4875</v>
      </c>
      <c r="H229" s="79" t="s">
        <v>3922</v>
      </c>
      <c r="I229" s="79" t="s">
        <v>3921</v>
      </c>
      <c r="J229" s="79" t="s">
        <v>5801</v>
      </c>
      <c r="K229" s="79" t="s">
        <v>5802</v>
      </c>
      <c r="L229" s="79" t="s">
        <v>5803</v>
      </c>
      <c r="M229" s="79" t="s">
        <v>4116</v>
      </c>
      <c r="N229" s="79" t="s">
        <v>89</v>
      </c>
    </row>
    <row r="230" spans="1:14" ht="19.5" customHeight="1">
      <c r="A230" s="78">
        <v>226</v>
      </c>
      <c r="B230" s="79" t="s">
        <v>74</v>
      </c>
      <c r="C230" s="79" t="s">
        <v>98</v>
      </c>
      <c r="D230" s="79" t="s">
        <v>14</v>
      </c>
      <c r="E230" s="79" t="s">
        <v>5805</v>
      </c>
      <c r="F230" s="79" t="s">
        <v>5806</v>
      </c>
      <c r="G230" s="79" t="s">
        <v>4869</v>
      </c>
      <c r="H230" s="79" t="s">
        <v>3810</v>
      </c>
      <c r="I230" s="79" t="s">
        <v>3809</v>
      </c>
      <c r="J230" s="79" t="s">
        <v>5807</v>
      </c>
      <c r="K230" s="79" t="s">
        <v>5036</v>
      </c>
      <c r="L230" s="79" t="s">
        <v>5808</v>
      </c>
      <c r="M230" s="79" t="s">
        <v>4116</v>
      </c>
      <c r="N230" s="79" t="s">
        <v>89</v>
      </c>
    </row>
    <row r="231" spans="1:14" ht="19.5" customHeight="1">
      <c r="A231" s="78">
        <v>227</v>
      </c>
      <c r="B231" s="79" t="s">
        <v>74</v>
      </c>
      <c r="C231" s="79" t="s">
        <v>98</v>
      </c>
      <c r="D231" s="79" t="s">
        <v>14</v>
      </c>
      <c r="E231" s="79" t="s">
        <v>5809</v>
      </c>
      <c r="F231" s="79" t="s">
        <v>5810</v>
      </c>
      <c r="G231" s="79" t="s">
        <v>4869</v>
      </c>
      <c r="H231" s="79" t="s">
        <v>3810</v>
      </c>
      <c r="I231" s="79" t="s">
        <v>3809</v>
      </c>
      <c r="J231" s="79" t="s">
        <v>5811</v>
      </c>
      <c r="K231" s="79" t="s">
        <v>5812</v>
      </c>
      <c r="L231" s="79" t="s">
        <v>5813</v>
      </c>
      <c r="M231" s="79" t="s">
        <v>4116</v>
      </c>
      <c r="N231" s="79" t="s">
        <v>89</v>
      </c>
    </row>
    <row r="232" spans="1:14" ht="19.5" customHeight="1">
      <c r="A232" s="78">
        <v>228</v>
      </c>
      <c r="B232" s="79" t="s">
        <v>74</v>
      </c>
      <c r="C232" s="79" t="s">
        <v>98</v>
      </c>
      <c r="D232" s="79" t="s">
        <v>14</v>
      </c>
      <c r="E232" s="79" t="s">
        <v>5814</v>
      </c>
      <c r="F232" s="79" t="s">
        <v>3204</v>
      </c>
      <c r="G232" s="79" t="s">
        <v>4869</v>
      </c>
      <c r="H232" s="79" t="s">
        <v>3810</v>
      </c>
      <c r="I232" s="79" t="s">
        <v>3809</v>
      </c>
      <c r="J232" s="79" t="s">
        <v>5815</v>
      </c>
      <c r="K232" s="79" t="s">
        <v>5816</v>
      </c>
      <c r="L232" s="79" t="s">
        <v>5817</v>
      </c>
      <c r="M232" s="79" t="s">
        <v>4116</v>
      </c>
      <c r="N232" s="79" t="s">
        <v>89</v>
      </c>
    </row>
    <row r="233" spans="1:14" ht="19.5" customHeight="1">
      <c r="A233" s="78">
        <v>229</v>
      </c>
      <c r="B233" s="79" t="s">
        <v>74</v>
      </c>
      <c r="C233" s="79" t="s">
        <v>98</v>
      </c>
      <c r="D233" s="79" t="s">
        <v>14</v>
      </c>
      <c r="E233" s="79" t="s">
        <v>5818</v>
      </c>
      <c r="F233" s="79" t="s">
        <v>5819</v>
      </c>
      <c r="G233" s="79" t="s">
        <v>4869</v>
      </c>
      <c r="H233" s="79" t="s">
        <v>3810</v>
      </c>
      <c r="I233" s="79" t="s">
        <v>3809</v>
      </c>
      <c r="J233" s="79" t="s">
        <v>5820</v>
      </c>
      <c r="K233" s="79" t="s">
        <v>5821</v>
      </c>
      <c r="L233" s="79" t="s">
        <v>5822</v>
      </c>
      <c r="M233" s="79" t="s">
        <v>4116</v>
      </c>
      <c r="N233" s="79" t="s">
        <v>89</v>
      </c>
    </row>
    <row r="234" spans="1:14" ht="19.5" customHeight="1">
      <c r="A234" s="78">
        <v>230</v>
      </c>
      <c r="B234" s="79" t="s">
        <v>74</v>
      </c>
      <c r="C234" s="79" t="s">
        <v>98</v>
      </c>
      <c r="D234" s="79" t="s">
        <v>14</v>
      </c>
      <c r="E234" s="79" t="s">
        <v>5823</v>
      </c>
      <c r="F234" s="79" t="s">
        <v>5824</v>
      </c>
      <c r="G234" s="79" t="s">
        <v>4869</v>
      </c>
      <c r="H234" s="79" t="s">
        <v>4706</v>
      </c>
      <c r="I234" s="79" t="s">
        <v>4707</v>
      </c>
      <c r="J234" s="79" t="s">
        <v>5825</v>
      </c>
      <c r="K234" s="79" t="s">
        <v>5826</v>
      </c>
      <c r="L234" s="79" t="s">
        <v>5827</v>
      </c>
      <c r="M234" s="79" t="s">
        <v>4882</v>
      </c>
      <c r="N234" s="79" t="s">
        <v>89</v>
      </c>
    </row>
    <row r="235" spans="1:14" ht="19.5" customHeight="1">
      <c r="A235" s="78">
        <v>231</v>
      </c>
      <c r="B235" s="79" t="s">
        <v>74</v>
      </c>
      <c r="C235" s="79" t="s">
        <v>98</v>
      </c>
      <c r="D235" s="79" t="s">
        <v>14</v>
      </c>
      <c r="E235" s="79" t="s">
        <v>5828</v>
      </c>
      <c r="F235" s="79" t="s">
        <v>5829</v>
      </c>
      <c r="G235" s="79" t="s">
        <v>4869</v>
      </c>
      <c r="H235" s="79" t="s">
        <v>3810</v>
      </c>
      <c r="I235" s="79" t="s">
        <v>3809</v>
      </c>
      <c r="J235" s="79" t="s">
        <v>5830</v>
      </c>
      <c r="K235" s="79" t="s">
        <v>5831</v>
      </c>
      <c r="L235" s="79" t="s">
        <v>5832</v>
      </c>
      <c r="M235" s="79" t="s">
        <v>4116</v>
      </c>
      <c r="N235" s="79" t="s">
        <v>89</v>
      </c>
    </row>
    <row r="236" spans="1:14" ht="19.5" customHeight="1">
      <c r="A236" s="78">
        <v>232</v>
      </c>
      <c r="B236" s="79" t="s">
        <v>74</v>
      </c>
      <c r="C236" s="79" t="s">
        <v>98</v>
      </c>
      <c r="D236" s="79" t="s">
        <v>14</v>
      </c>
      <c r="E236" s="79" t="s">
        <v>5833</v>
      </c>
      <c r="F236" s="79" t="s">
        <v>5328</v>
      </c>
      <c r="G236" s="79" t="s">
        <v>4869</v>
      </c>
      <c r="H236" s="79" t="s">
        <v>3810</v>
      </c>
      <c r="I236" s="79" t="s">
        <v>3809</v>
      </c>
      <c r="J236" s="79" t="s">
        <v>5834</v>
      </c>
      <c r="K236" s="79" t="s">
        <v>5835</v>
      </c>
      <c r="L236" s="79" t="s">
        <v>5836</v>
      </c>
      <c r="M236" s="79" t="s">
        <v>4116</v>
      </c>
      <c r="N236" s="79" t="s">
        <v>89</v>
      </c>
    </row>
    <row r="237" spans="1:14" ht="19.5" customHeight="1">
      <c r="A237" s="78">
        <v>233</v>
      </c>
      <c r="B237" s="79" t="s">
        <v>74</v>
      </c>
      <c r="C237" s="79" t="s">
        <v>98</v>
      </c>
      <c r="D237" s="79" t="s">
        <v>14</v>
      </c>
      <c r="E237" s="79" t="s">
        <v>5837</v>
      </c>
      <c r="F237" s="79" t="s">
        <v>5838</v>
      </c>
      <c r="G237" s="79" t="s">
        <v>4869</v>
      </c>
      <c r="H237" s="79" t="s">
        <v>4706</v>
      </c>
      <c r="I237" s="79" t="s">
        <v>4707</v>
      </c>
      <c r="J237" s="79" t="s">
        <v>5839</v>
      </c>
      <c r="K237" s="79" t="s">
        <v>5840</v>
      </c>
      <c r="L237" s="79" t="s">
        <v>5841</v>
      </c>
      <c r="M237" s="79" t="s">
        <v>4882</v>
      </c>
      <c r="N237" s="79" t="s">
        <v>89</v>
      </c>
    </row>
    <row r="238" spans="1:14" ht="19.5" customHeight="1">
      <c r="A238" s="78">
        <v>234</v>
      </c>
      <c r="B238" s="79" t="s">
        <v>74</v>
      </c>
      <c r="C238" s="79" t="s">
        <v>98</v>
      </c>
      <c r="D238" s="79" t="s">
        <v>14</v>
      </c>
      <c r="E238" s="79" t="s">
        <v>3780</v>
      </c>
      <c r="F238" s="79" t="s">
        <v>3779</v>
      </c>
      <c r="G238" s="79" t="s">
        <v>4869</v>
      </c>
      <c r="H238" s="79" t="s">
        <v>3810</v>
      </c>
      <c r="I238" s="79" t="s">
        <v>3809</v>
      </c>
      <c r="J238" s="79" t="s">
        <v>5842</v>
      </c>
      <c r="K238" s="79" t="s">
        <v>5843</v>
      </c>
      <c r="L238" s="79" t="s">
        <v>5844</v>
      </c>
      <c r="M238" s="79" t="s">
        <v>4882</v>
      </c>
      <c r="N238" s="79" t="s">
        <v>89</v>
      </c>
    </row>
    <row r="239" spans="1:14" ht="19.5" customHeight="1">
      <c r="A239" s="78">
        <v>235</v>
      </c>
      <c r="B239" s="79" t="s">
        <v>74</v>
      </c>
      <c r="C239" s="79" t="s">
        <v>98</v>
      </c>
      <c r="D239" s="79" t="s">
        <v>14</v>
      </c>
      <c r="E239" s="79" t="s">
        <v>3772</v>
      </c>
      <c r="F239" s="79" t="s">
        <v>3771</v>
      </c>
      <c r="G239" s="79" t="s">
        <v>4869</v>
      </c>
      <c r="H239" s="79" t="s">
        <v>3810</v>
      </c>
      <c r="I239" s="79" t="s">
        <v>3809</v>
      </c>
      <c r="J239" s="79" t="s">
        <v>5845</v>
      </c>
      <c r="K239" s="79" t="s">
        <v>5846</v>
      </c>
      <c r="L239" s="79" t="s">
        <v>5847</v>
      </c>
      <c r="M239" s="79" t="s">
        <v>4882</v>
      </c>
      <c r="N239" s="79" t="s">
        <v>89</v>
      </c>
    </row>
    <row r="240" spans="1:14" ht="19.5" customHeight="1">
      <c r="A240" s="78">
        <v>236</v>
      </c>
      <c r="B240" s="79" t="s">
        <v>74</v>
      </c>
      <c r="C240" s="79" t="s">
        <v>98</v>
      </c>
      <c r="D240" s="79" t="s">
        <v>14</v>
      </c>
      <c r="E240" s="79" t="s">
        <v>3810</v>
      </c>
      <c r="F240" s="79" t="s">
        <v>3809</v>
      </c>
      <c r="G240" s="79" t="s">
        <v>4869</v>
      </c>
      <c r="H240" s="79" t="s">
        <v>626</v>
      </c>
      <c r="I240" s="79" t="s">
        <v>625</v>
      </c>
      <c r="J240" s="79" t="s">
        <v>5848</v>
      </c>
      <c r="K240" s="79" t="s">
        <v>5585</v>
      </c>
      <c r="L240" s="79" t="s">
        <v>5850</v>
      </c>
      <c r="M240" s="79" t="s">
        <v>4943</v>
      </c>
      <c r="N240" s="79" t="s">
        <v>4116</v>
      </c>
    </row>
    <row r="241" spans="1:14" ht="19.5" customHeight="1">
      <c r="A241" s="78">
        <v>237</v>
      </c>
      <c r="B241" s="79" t="s">
        <v>74</v>
      </c>
      <c r="C241" s="79" t="s">
        <v>98</v>
      </c>
      <c r="D241" s="79" t="s">
        <v>14</v>
      </c>
      <c r="E241" s="79" t="s">
        <v>5851</v>
      </c>
      <c r="F241" s="79" t="s">
        <v>4505</v>
      </c>
      <c r="G241" s="79" t="s">
        <v>4875</v>
      </c>
      <c r="H241" s="79" t="s">
        <v>3810</v>
      </c>
      <c r="I241" s="79" t="s">
        <v>3809</v>
      </c>
      <c r="J241" s="79" t="s">
        <v>5852</v>
      </c>
      <c r="K241" s="79" t="s">
        <v>5853</v>
      </c>
      <c r="L241" s="79" t="s">
        <v>5850</v>
      </c>
      <c r="M241" s="79" t="s">
        <v>4882</v>
      </c>
      <c r="N241" s="79" t="s">
        <v>89</v>
      </c>
    </row>
    <row r="242" spans="1:14" ht="19.5" customHeight="1">
      <c r="A242" s="78">
        <v>238</v>
      </c>
      <c r="B242" s="79" t="s">
        <v>74</v>
      </c>
      <c r="C242" s="79" t="s">
        <v>98</v>
      </c>
      <c r="D242" s="79" t="s">
        <v>14</v>
      </c>
      <c r="E242" s="79" t="s">
        <v>5854</v>
      </c>
      <c r="F242" s="79" t="s">
        <v>5855</v>
      </c>
      <c r="G242" s="79" t="s">
        <v>4869</v>
      </c>
      <c r="H242" s="79" t="s">
        <v>3810</v>
      </c>
      <c r="I242" s="79" t="s">
        <v>3809</v>
      </c>
      <c r="J242" s="79" t="s">
        <v>5856</v>
      </c>
      <c r="K242" s="79" t="s">
        <v>5857</v>
      </c>
      <c r="L242" s="79" t="s">
        <v>5858</v>
      </c>
      <c r="M242" s="79" t="s">
        <v>4116</v>
      </c>
      <c r="N242" s="79" t="s">
        <v>89</v>
      </c>
    </row>
    <row r="243" spans="1:14" ht="19.5" customHeight="1">
      <c r="A243" s="78">
        <v>239</v>
      </c>
      <c r="B243" s="79" t="s">
        <v>74</v>
      </c>
      <c r="C243" s="79" t="s">
        <v>98</v>
      </c>
      <c r="D243" s="79" t="s">
        <v>14</v>
      </c>
      <c r="E243" s="79" t="s">
        <v>4706</v>
      </c>
      <c r="F243" s="79" t="s">
        <v>4707</v>
      </c>
      <c r="G243" s="79" t="s">
        <v>4869</v>
      </c>
      <c r="H243" s="79" t="s">
        <v>698</v>
      </c>
      <c r="I243" s="79" t="s">
        <v>697</v>
      </c>
      <c r="J243" s="79" t="s">
        <v>5859</v>
      </c>
      <c r="K243" s="79" t="s">
        <v>5860</v>
      </c>
      <c r="L243" s="79" t="s">
        <v>5841</v>
      </c>
      <c r="M243" s="79" t="s">
        <v>4873</v>
      </c>
      <c r="N243" s="79" t="s">
        <v>4718</v>
      </c>
    </row>
    <row r="244" spans="1:14" ht="19.5" customHeight="1">
      <c r="A244" s="78">
        <v>240</v>
      </c>
      <c r="B244" s="79" t="s">
        <v>74</v>
      </c>
      <c r="C244" s="79" t="s">
        <v>98</v>
      </c>
      <c r="D244" s="79" t="s">
        <v>14</v>
      </c>
      <c r="E244" s="79" t="s">
        <v>5861</v>
      </c>
      <c r="F244" s="79" t="s">
        <v>5862</v>
      </c>
      <c r="G244" s="79" t="s">
        <v>4869</v>
      </c>
      <c r="H244" s="79" t="s">
        <v>5863</v>
      </c>
      <c r="I244" s="79" t="s">
        <v>5864</v>
      </c>
      <c r="J244" s="79" t="s">
        <v>5865</v>
      </c>
      <c r="K244" s="79" t="s">
        <v>5866</v>
      </c>
      <c r="L244" s="79" t="s">
        <v>5867</v>
      </c>
      <c r="M244" s="79" t="s">
        <v>4882</v>
      </c>
      <c r="N244" s="79" t="s">
        <v>89</v>
      </c>
    </row>
    <row r="245" spans="1:14" ht="19.5" customHeight="1">
      <c r="A245" s="78">
        <v>241</v>
      </c>
      <c r="B245" s="79" t="s">
        <v>74</v>
      </c>
      <c r="C245" s="79" t="s">
        <v>98</v>
      </c>
      <c r="D245" s="79" t="s">
        <v>14</v>
      </c>
      <c r="E245" s="79" t="s">
        <v>5868</v>
      </c>
      <c r="F245" s="79" t="s">
        <v>5869</v>
      </c>
      <c r="G245" s="79" t="s">
        <v>4869</v>
      </c>
      <c r="H245" s="79" t="s">
        <v>3989</v>
      </c>
      <c r="I245" s="79" t="s">
        <v>3988</v>
      </c>
      <c r="J245" s="79" t="s">
        <v>5870</v>
      </c>
      <c r="K245" s="79" t="s">
        <v>5044</v>
      </c>
      <c r="L245" s="79" t="s">
        <v>5871</v>
      </c>
      <c r="M245" s="79" t="s">
        <v>4882</v>
      </c>
      <c r="N245" s="79" t="s">
        <v>89</v>
      </c>
    </row>
    <row r="246" spans="1:14" ht="19.5" customHeight="1">
      <c r="A246" s="78">
        <v>242</v>
      </c>
      <c r="B246" s="79" t="s">
        <v>74</v>
      </c>
      <c r="C246" s="79" t="s">
        <v>98</v>
      </c>
      <c r="D246" s="79" t="s">
        <v>14</v>
      </c>
      <c r="E246" s="79" t="s">
        <v>4701</v>
      </c>
      <c r="F246" s="79" t="s">
        <v>2583</v>
      </c>
      <c r="G246" s="79" t="s">
        <v>4869</v>
      </c>
      <c r="H246" s="79" t="s">
        <v>3810</v>
      </c>
      <c r="I246" s="79" t="s">
        <v>3809</v>
      </c>
      <c r="J246" s="79" t="s">
        <v>5872</v>
      </c>
      <c r="K246" s="79" t="s">
        <v>5873</v>
      </c>
      <c r="L246" s="79" t="s">
        <v>5874</v>
      </c>
      <c r="M246" s="79" t="s">
        <v>4116</v>
      </c>
      <c r="N246" s="79" t="s">
        <v>89</v>
      </c>
    </row>
    <row r="247" spans="1:14" ht="19.5" customHeight="1">
      <c r="A247" s="78">
        <v>243</v>
      </c>
      <c r="B247" s="79" t="s">
        <v>74</v>
      </c>
      <c r="C247" s="79" t="s">
        <v>98</v>
      </c>
      <c r="D247" s="79" t="s">
        <v>14</v>
      </c>
      <c r="E247" s="79" t="s">
        <v>5875</v>
      </c>
      <c r="F247" s="79" t="s">
        <v>2544</v>
      </c>
      <c r="G247" s="79" t="s">
        <v>4869</v>
      </c>
      <c r="H247" s="79" t="s">
        <v>3810</v>
      </c>
      <c r="I247" s="79" t="s">
        <v>3809</v>
      </c>
      <c r="J247" s="79" t="s">
        <v>5876</v>
      </c>
      <c r="K247" s="79" t="s">
        <v>5873</v>
      </c>
      <c r="L247" s="79" t="s">
        <v>5877</v>
      </c>
      <c r="M247" s="79" t="s">
        <v>4116</v>
      </c>
      <c r="N247" s="79" t="s">
        <v>89</v>
      </c>
    </row>
    <row r="248" spans="1:14" ht="19.5" customHeight="1">
      <c r="A248" s="78">
        <v>244</v>
      </c>
      <c r="B248" s="79" t="s">
        <v>74</v>
      </c>
      <c r="C248" s="79" t="s">
        <v>98</v>
      </c>
      <c r="D248" s="79" t="s">
        <v>14</v>
      </c>
      <c r="E248" s="79" t="s">
        <v>5878</v>
      </c>
      <c r="F248" s="79" t="s">
        <v>494</v>
      </c>
      <c r="G248" s="79" t="s">
        <v>4869</v>
      </c>
      <c r="H248" s="79" t="s">
        <v>3810</v>
      </c>
      <c r="I248" s="79" t="s">
        <v>3809</v>
      </c>
      <c r="J248" s="79" t="s">
        <v>5879</v>
      </c>
      <c r="K248" s="79" t="s">
        <v>5036</v>
      </c>
      <c r="L248" s="79" t="s">
        <v>5880</v>
      </c>
      <c r="M248" s="79" t="s">
        <v>4116</v>
      </c>
      <c r="N248" s="79" t="s">
        <v>89</v>
      </c>
    </row>
    <row r="249" spans="1:14" ht="19.5" customHeight="1">
      <c r="A249" s="78">
        <v>245</v>
      </c>
      <c r="B249" s="79" t="s">
        <v>74</v>
      </c>
      <c r="C249" s="79" t="s">
        <v>98</v>
      </c>
      <c r="D249" s="79" t="s">
        <v>14</v>
      </c>
      <c r="E249" s="79" t="s">
        <v>3786</v>
      </c>
      <c r="F249" s="79" t="s">
        <v>3785</v>
      </c>
      <c r="G249" s="79" t="s">
        <v>4869</v>
      </c>
      <c r="H249" s="79" t="s">
        <v>3810</v>
      </c>
      <c r="I249" s="79" t="s">
        <v>3809</v>
      </c>
      <c r="J249" s="79" t="s">
        <v>5881</v>
      </c>
      <c r="K249" s="79" t="s">
        <v>5857</v>
      </c>
      <c r="L249" s="79" t="s">
        <v>5882</v>
      </c>
      <c r="M249" s="79" t="s">
        <v>4116</v>
      </c>
      <c r="N249" s="79" t="s">
        <v>89</v>
      </c>
    </row>
    <row r="250" spans="1:14" ht="19.5" customHeight="1">
      <c r="A250" s="78">
        <v>246</v>
      </c>
      <c r="B250" s="79" t="s">
        <v>74</v>
      </c>
      <c r="C250" s="79" t="s">
        <v>98</v>
      </c>
      <c r="D250" s="79" t="s">
        <v>14</v>
      </c>
      <c r="E250" s="79" t="s">
        <v>5883</v>
      </c>
      <c r="F250" s="79" t="s">
        <v>5884</v>
      </c>
      <c r="G250" s="79" t="s">
        <v>4869</v>
      </c>
      <c r="H250" s="79" t="s">
        <v>4706</v>
      </c>
      <c r="I250" s="79" t="s">
        <v>4707</v>
      </c>
      <c r="J250" s="79" t="s">
        <v>5885</v>
      </c>
      <c r="K250" s="79" t="s">
        <v>5886</v>
      </c>
      <c r="L250" s="79" t="s">
        <v>5887</v>
      </c>
      <c r="M250" s="79" t="s">
        <v>4882</v>
      </c>
      <c r="N250" s="79" t="s">
        <v>89</v>
      </c>
    </row>
    <row r="251" spans="1:14" ht="19.5" customHeight="1">
      <c r="A251" s="78">
        <v>247</v>
      </c>
      <c r="B251" s="79" t="s">
        <v>74</v>
      </c>
      <c r="C251" s="79" t="s">
        <v>98</v>
      </c>
      <c r="D251" s="79" t="s">
        <v>14</v>
      </c>
      <c r="E251" s="79" t="s">
        <v>5888</v>
      </c>
      <c r="F251" s="79" t="s">
        <v>5889</v>
      </c>
      <c r="G251" s="79" t="s">
        <v>4869</v>
      </c>
      <c r="H251" s="79" t="s">
        <v>3810</v>
      </c>
      <c r="I251" s="79" t="s">
        <v>3809</v>
      </c>
      <c r="J251" s="79" t="s">
        <v>5891</v>
      </c>
      <c r="K251" s="79" t="s">
        <v>5690</v>
      </c>
      <c r="L251" s="79" t="s">
        <v>5892</v>
      </c>
      <c r="M251" s="79" t="s">
        <v>4116</v>
      </c>
      <c r="N251" s="79" t="s">
        <v>89</v>
      </c>
    </row>
    <row r="252" spans="1:14" ht="19.5" customHeight="1">
      <c r="A252" s="78">
        <v>248</v>
      </c>
      <c r="B252" s="79" t="s">
        <v>74</v>
      </c>
      <c r="C252" s="79" t="s">
        <v>98</v>
      </c>
      <c r="D252" s="79" t="s">
        <v>14</v>
      </c>
      <c r="E252" s="79" t="s">
        <v>4538</v>
      </c>
      <c r="F252" s="79" t="s">
        <v>4537</v>
      </c>
      <c r="G252" s="79" t="s">
        <v>4869</v>
      </c>
      <c r="H252" s="79" t="s">
        <v>3989</v>
      </c>
      <c r="I252" s="79" t="s">
        <v>3988</v>
      </c>
      <c r="J252" s="79" t="s">
        <v>5893</v>
      </c>
      <c r="K252" s="79" t="s">
        <v>5036</v>
      </c>
      <c r="L252" s="79" t="s">
        <v>5894</v>
      </c>
      <c r="M252" s="79" t="s">
        <v>4882</v>
      </c>
      <c r="N252" s="79" t="s">
        <v>89</v>
      </c>
    </row>
    <row r="253" spans="1:14" ht="19.5" customHeight="1">
      <c r="A253" s="78">
        <v>249</v>
      </c>
      <c r="B253" s="79" t="s">
        <v>74</v>
      </c>
      <c r="C253" s="79" t="s">
        <v>98</v>
      </c>
      <c r="D253" s="79" t="s">
        <v>14</v>
      </c>
      <c r="E253" s="79" t="s">
        <v>5895</v>
      </c>
      <c r="F253" s="79" t="s">
        <v>4198</v>
      </c>
      <c r="G253" s="79" t="s">
        <v>4869</v>
      </c>
      <c r="H253" s="79" t="s">
        <v>4701</v>
      </c>
      <c r="I253" s="79" t="s">
        <v>2583</v>
      </c>
      <c r="J253" s="79" t="s">
        <v>5896</v>
      </c>
      <c r="K253" s="79" t="s">
        <v>5897</v>
      </c>
      <c r="L253" s="79" t="s">
        <v>5898</v>
      </c>
      <c r="M253" s="79" t="s">
        <v>4873</v>
      </c>
      <c r="N253" s="79" t="s">
        <v>89</v>
      </c>
    </row>
    <row r="254" spans="1:14" ht="19.5" customHeight="1">
      <c r="A254" s="78">
        <v>250</v>
      </c>
      <c r="B254" s="79" t="s">
        <v>74</v>
      </c>
      <c r="C254" s="79" t="s">
        <v>98</v>
      </c>
      <c r="D254" s="79" t="s">
        <v>14</v>
      </c>
      <c r="E254" s="79" t="s">
        <v>5899</v>
      </c>
      <c r="F254" s="79" t="s">
        <v>5900</v>
      </c>
      <c r="G254" s="79" t="s">
        <v>4875</v>
      </c>
      <c r="H254" s="79" t="s">
        <v>3810</v>
      </c>
      <c r="I254" s="79" t="s">
        <v>3809</v>
      </c>
      <c r="J254" s="79" t="s">
        <v>5901</v>
      </c>
      <c r="K254" s="79" t="s">
        <v>5902</v>
      </c>
      <c r="L254" s="79" t="s">
        <v>5903</v>
      </c>
      <c r="M254" s="79" t="s">
        <v>4116</v>
      </c>
      <c r="N254" s="79" t="s">
        <v>89</v>
      </c>
    </row>
    <row r="255" spans="1:14" ht="19.5" customHeight="1">
      <c r="A255" s="78">
        <v>251</v>
      </c>
      <c r="B255" s="79" t="s">
        <v>74</v>
      </c>
      <c r="C255" s="79" t="s">
        <v>98</v>
      </c>
      <c r="D255" s="79" t="s">
        <v>14</v>
      </c>
      <c r="E255" s="79" t="s">
        <v>5904</v>
      </c>
      <c r="F255" s="79" t="s">
        <v>5905</v>
      </c>
      <c r="G255" s="79" t="s">
        <v>4869</v>
      </c>
      <c r="H255" s="79" t="s">
        <v>3810</v>
      </c>
      <c r="I255" s="79" t="s">
        <v>3809</v>
      </c>
      <c r="J255" s="79" t="s">
        <v>5906</v>
      </c>
      <c r="K255" s="79" t="s">
        <v>5907</v>
      </c>
      <c r="L255" s="79" t="s">
        <v>5908</v>
      </c>
      <c r="M255" s="79" t="s">
        <v>4116</v>
      </c>
      <c r="N255" s="79" t="s">
        <v>89</v>
      </c>
    </row>
    <row r="256" spans="1:14" ht="19.5" customHeight="1">
      <c r="A256" s="78">
        <v>252</v>
      </c>
      <c r="B256" s="79" t="s">
        <v>74</v>
      </c>
      <c r="C256" s="79" t="s">
        <v>98</v>
      </c>
      <c r="D256" s="79" t="s">
        <v>14</v>
      </c>
      <c r="E256" s="79" t="s">
        <v>3799</v>
      </c>
      <c r="F256" s="79" t="s">
        <v>3798</v>
      </c>
      <c r="G256" s="79" t="s">
        <v>4869</v>
      </c>
      <c r="H256" s="79" t="s">
        <v>3810</v>
      </c>
      <c r="I256" s="79" t="s">
        <v>3809</v>
      </c>
      <c r="J256" s="79" t="s">
        <v>5909</v>
      </c>
      <c r="K256" s="79" t="s">
        <v>5036</v>
      </c>
      <c r="L256" s="79" t="s">
        <v>5910</v>
      </c>
      <c r="M256" s="79" t="s">
        <v>4116</v>
      </c>
      <c r="N256" s="79" t="s">
        <v>89</v>
      </c>
    </row>
    <row r="257" spans="1:14" ht="19.5" customHeight="1">
      <c r="A257" s="78">
        <v>253</v>
      </c>
      <c r="B257" s="79" t="s">
        <v>74</v>
      </c>
      <c r="C257" s="79" t="s">
        <v>98</v>
      </c>
      <c r="D257" s="79" t="s">
        <v>14</v>
      </c>
      <c r="E257" s="79" t="s">
        <v>4630</v>
      </c>
      <c r="F257" s="79" t="s">
        <v>4631</v>
      </c>
      <c r="G257" s="79" t="s">
        <v>4869</v>
      </c>
      <c r="H257" s="79" t="s">
        <v>3989</v>
      </c>
      <c r="I257" s="79" t="s">
        <v>3988</v>
      </c>
      <c r="J257" s="79" t="s">
        <v>5911</v>
      </c>
      <c r="K257" s="79" t="s">
        <v>5912</v>
      </c>
      <c r="L257" s="79" t="s">
        <v>5913</v>
      </c>
      <c r="M257" s="79" t="s">
        <v>4882</v>
      </c>
      <c r="N257" s="79" t="s">
        <v>89</v>
      </c>
    </row>
    <row r="258" spans="1:14" ht="19.5" customHeight="1">
      <c r="A258" s="78">
        <v>254</v>
      </c>
      <c r="B258" s="79" t="s">
        <v>74</v>
      </c>
      <c r="C258" s="79" t="s">
        <v>98</v>
      </c>
      <c r="D258" s="79" t="s">
        <v>14</v>
      </c>
      <c r="E258" s="79" t="s">
        <v>5914</v>
      </c>
      <c r="F258" s="79" t="s">
        <v>5915</v>
      </c>
      <c r="G258" s="79" t="s">
        <v>4869</v>
      </c>
      <c r="H258" s="79" t="s">
        <v>3810</v>
      </c>
      <c r="I258" s="79" t="s">
        <v>3809</v>
      </c>
      <c r="J258" s="79" t="s">
        <v>5916</v>
      </c>
      <c r="K258" s="79" t="s">
        <v>5917</v>
      </c>
      <c r="L258" s="79" t="s">
        <v>5918</v>
      </c>
      <c r="M258" s="79" t="s">
        <v>4116</v>
      </c>
      <c r="N258" s="79" t="s">
        <v>89</v>
      </c>
    </row>
    <row r="259" spans="1:14" ht="19.5" customHeight="1">
      <c r="A259" s="78">
        <v>255</v>
      </c>
      <c r="B259" s="79" t="s">
        <v>74</v>
      </c>
      <c r="C259" s="79" t="s">
        <v>98</v>
      </c>
      <c r="D259" s="79" t="s">
        <v>14</v>
      </c>
      <c r="E259" s="79" t="s">
        <v>5919</v>
      </c>
      <c r="F259" s="79" t="s">
        <v>5920</v>
      </c>
      <c r="G259" s="79" t="s">
        <v>4869</v>
      </c>
      <c r="H259" s="79" t="s">
        <v>4706</v>
      </c>
      <c r="I259" s="79" t="s">
        <v>4707</v>
      </c>
      <c r="J259" s="79" t="s">
        <v>5921</v>
      </c>
      <c r="K259" s="79" t="s">
        <v>5469</v>
      </c>
      <c r="L259" s="79" t="s">
        <v>5922</v>
      </c>
      <c r="M259" s="79" t="s">
        <v>4882</v>
      </c>
      <c r="N259" s="79" t="s">
        <v>89</v>
      </c>
    </row>
    <row r="260" spans="1:14" ht="19.5" customHeight="1">
      <c r="A260" s="78">
        <v>256</v>
      </c>
      <c r="B260" s="79" t="s">
        <v>74</v>
      </c>
      <c r="C260" s="79" t="s">
        <v>98</v>
      </c>
      <c r="D260" s="79" t="s">
        <v>112</v>
      </c>
      <c r="E260" s="79" t="s">
        <v>4709</v>
      </c>
      <c r="F260" s="79" t="s">
        <v>4710</v>
      </c>
      <c r="G260" s="79" t="s">
        <v>4869</v>
      </c>
      <c r="H260" s="79" t="s">
        <v>576</v>
      </c>
      <c r="I260" s="79" t="s">
        <v>575</v>
      </c>
      <c r="J260" s="79" t="s">
        <v>5923</v>
      </c>
      <c r="K260" s="79" t="s">
        <v>5102</v>
      </c>
      <c r="L260" s="79" t="s">
        <v>5924</v>
      </c>
      <c r="M260" s="79" t="s">
        <v>4882</v>
      </c>
      <c r="N260" s="79" t="s">
        <v>89</v>
      </c>
    </row>
    <row r="261" spans="1:14" ht="19.5" customHeight="1">
      <c r="A261" s="78">
        <v>257</v>
      </c>
      <c r="B261" s="79" t="s">
        <v>74</v>
      </c>
      <c r="C261" s="79" t="s">
        <v>98</v>
      </c>
      <c r="D261" s="79" t="s">
        <v>112</v>
      </c>
      <c r="E261" s="79" t="s">
        <v>5926</v>
      </c>
      <c r="F261" s="79" t="s">
        <v>5927</v>
      </c>
      <c r="G261" s="79" t="s">
        <v>4869</v>
      </c>
      <c r="H261" s="79" t="s">
        <v>576</v>
      </c>
      <c r="I261" s="79" t="s">
        <v>575</v>
      </c>
      <c r="J261" s="79" t="s">
        <v>5928</v>
      </c>
      <c r="K261" s="79" t="s">
        <v>5929</v>
      </c>
      <c r="L261" s="79" t="s">
        <v>5930</v>
      </c>
      <c r="M261" s="79" t="s">
        <v>4882</v>
      </c>
      <c r="N261" s="79" t="s">
        <v>89</v>
      </c>
    </row>
    <row r="262" spans="1:14" ht="19.5" customHeight="1">
      <c r="A262" s="78">
        <v>258</v>
      </c>
      <c r="B262" s="79" t="s">
        <v>74</v>
      </c>
      <c r="C262" s="79" t="s">
        <v>98</v>
      </c>
      <c r="D262" s="79" t="s">
        <v>112</v>
      </c>
      <c r="E262" s="79" t="s">
        <v>5931</v>
      </c>
      <c r="F262" s="79" t="s">
        <v>5932</v>
      </c>
      <c r="G262" s="79" t="s">
        <v>4875</v>
      </c>
      <c r="H262" s="79" t="s">
        <v>576</v>
      </c>
      <c r="I262" s="79" t="s">
        <v>575</v>
      </c>
      <c r="J262" s="79" t="s">
        <v>5933</v>
      </c>
      <c r="K262" s="79" t="s">
        <v>5934</v>
      </c>
      <c r="L262" s="79" t="s">
        <v>5935</v>
      </c>
      <c r="M262" s="79" t="s">
        <v>4116</v>
      </c>
      <c r="N262" s="79" t="s">
        <v>89</v>
      </c>
    </row>
    <row r="263" spans="1:14" ht="19.5" customHeight="1">
      <c r="A263" s="78">
        <v>259</v>
      </c>
      <c r="B263" s="79" t="s">
        <v>74</v>
      </c>
      <c r="C263" s="79" t="s">
        <v>98</v>
      </c>
      <c r="D263" s="79" t="s">
        <v>112</v>
      </c>
      <c r="E263" s="79" t="s">
        <v>5936</v>
      </c>
      <c r="F263" s="79" t="s">
        <v>5937</v>
      </c>
      <c r="G263" s="79" t="s">
        <v>4869</v>
      </c>
      <c r="H263" s="79" t="s">
        <v>576</v>
      </c>
      <c r="I263" s="79" t="s">
        <v>575</v>
      </c>
      <c r="J263" s="79" t="s">
        <v>5938</v>
      </c>
      <c r="K263" s="79" t="s">
        <v>5939</v>
      </c>
      <c r="L263" s="79" t="s">
        <v>5940</v>
      </c>
      <c r="M263" s="79" t="s">
        <v>4116</v>
      </c>
      <c r="N263" s="79" t="s">
        <v>89</v>
      </c>
    </row>
    <row r="264" spans="1:14" ht="19.5" customHeight="1">
      <c r="A264" s="78">
        <v>260</v>
      </c>
      <c r="B264" s="79" t="s">
        <v>74</v>
      </c>
      <c r="C264" s="79" t="s">
        <v>98</v>
      </c>
      <c r="D264" s="79" t="s">
        <v>112</v>
      </c>
      <c r="E264" s="79" t="s">
        <v>576</v>
      </c>
      <c r="F264" s="79" t="s">
        <v>575</v>
      </c>
      <c r="G264" s="79" t="s">
        <v>4869</v>
      </c>
      <c r="H264" s="79" t="s">
        <v>251</v>
      </c>
      <c r="I264" s="79" t="s">
        <v>250</v>
      </c>
      <c r="J264" s="79" t="s">
        <v>5941</v>
      </c>
      <c r="K264" s="79" t="s">
        <v>5164</v>
      </c>
      <c r="L264" s="79" t="s">
        <v>5942</v>
      </c>
      <c r="M264" s="79" t="s">
        <v>4116</v>
      </c>
      <c r="N264" s="79" t="s">
        <v>4116</v>
      </c>
    </row>
    <row r="265" spans="1:14" ht="19.5" customHeight="1">
      <c r="A265" s="78">
        <v>261</v>
      </c>
      <c r="B265" s="79" t="s">
        <v>74</v>
      </c>
      <c r="C265" s="79" t="s">
        <v>98</v>
      </c>
      <c r="D265" s="79" t="s">
        <v>112</v>
      </c>
      <c r="E265" s="79" t="s">
        <v>5943</v>
      </c>
      <c r="F265" s="79" t="s">
        <v>3276</v>
      </c>
      <c r="G265" s="79" t="s">
        <v>4869</v>
      </c>
      <c r="H265" s="79" t="s">
        <v>576</v>
      </c>
      <c r="I265" s="79" t="s">
        <v>575</v>
      </c>
      <c r="J265" s="79" t="s">
        <v>5944</v>
      </c>
      <c r="K265" s="79" t="s">
        <v>5945</v>
      </c>
      <c r="L265" s="79" t="s">
        <v>5946</v>
      </c>
      <c r="M265" s="79" t="s">
        <v>4116</v>
      </c>
      <c r="N265" s="79" t="s">
        <v>89</v>
      </c>
    </row>
    <row r="266" spans="1:14" ht="19.5" customHeight="1">
      <c r="A266" s="78">
        <v>262</v>
      </c>
      <c r="B266" s="79" t="s">
        <v>74</v>
      </c>
      <c r="C266" s="79" t="s">
        <v>98</v>
      </c>
      <c r="D266" s="79" t="s">
        <v>112</v>
      </c>
      <c r="E266" s="79" t="s">
        <v>5947</v>
      </c>
      <c r="F266" s="79" t="s">
        <v>5948</v>
      </c>
      <c r="G266" s="79" t="s">
        <v>4869</v>
      </c>
      <c r="H266" s="79" t="s">
        <v>576</v>
      </c>
      <c r="I266" s="79" t="s">
        <v>575</v>
      </c>
      <c r="J266" s="79" t="s">
        <v>5949</v>
      </c>
      <c r="K266" s="79" t="s">
        <v>5950</v>
      </c>
      <c r="L266" s="79" t="s">
        <v>5951</v>
      </c>
      <c r="M266" s="79" t="s">
        <v>4116</v>
      </c>
      <c r="N266" s="79" t="s">
        <v>89</v>
      </c>
    </row>
    <row r="267" spans="1:14" ht="19.5" customHeight="1">
      <c r="A267" s="78">
        <v>263</v>
      </c>
      <c r="B267" s="79" t="s">
        <v>74</v>
      </c>
      <c r="C267" s="79" t="s">
        <v>98</v>
      </c>
      <c r="D267" s="79" t="s">
        <v>112</v>
      </c>
      <c r="E267" s="79" t="s">
        <v>5952</v>
      </c>
      <c r="F267" s="79" t="s">
        <v>5953</v>
      </c>
      <c r="G267" s="79" t="s">
        <v>4869</v>
      </c>
      <c r="H267" s="79" t="s">
        <v>576</v>
      </c>
      <c r="I267" s="79" t="s">
        <v>575</v>
      </c>
      <c r="J267" s="79" t="s">
        <v>5954</v>
      </c>
      <c r="K267" s="79" t="s">
        <v>5934</v>
      </c>
      <c r="L267" s="79" t="s">
        <v>5955</v>
      </c>
      <c r="M267" s="79" t="s">
        <v>4116</v>
      </c>
      <c r="N267" s="79" t="s">
        <v>89</v>
      </c>
    </row>
    <row r="268" spans="1:14" ht="19.5" customHeight="1">
      <c r="A268" s="78">
        <v>264</v>
      </c>
      <c r="B268" s="79" t="s">
        <v>74</v>
      </c>
      <c r="C268" s="79" t="s">
        <v>98</v>
      </c>
      <c r="D268" s="79" t="s">
        <v>112</v>
      </c>
      <c r="E268" s="79" t="s">
        <v>5956</v>
      </c>
      <c r="F268" s="79" t="s">
        <v>5957</v>
      </c>
      <c r="G268" s="79" t="s">
        <v>4869</v>
      </c>
      <c r="H268" s="79" t="s">
        <v>576</v>
      </c>
      <c r="I268" s="79" t="s">
        <v>575</v>
      </c>
      <c r="J268" s="79" t="s">
        <v>5958</v>
      </c>
      <c r="K268" s="79" t="s">
        <v>5959</v>
      </c>
      <c r="L268" s="79" t="s">
        <v>5960</v>
      </c>
      <c r="M268" s="79" t="s">
        <v>4116</v>
      </c>
      <c r="N268" s="79" t="s">
        <v>89</v>
      </c>
    </row>
    <row r="269" spans="1:14" ht="19.5" customHeight="1">
      <c r="A269" s="78">
        <v>265</v>
      </c>
      <c r="B269" s="79" t="s">
        <v>74</v>
      </c>
      <c r="C269" s="79" t="s">
        <v>98</v>
      </c>
      <c r="D269" s="79" t="s">
        <v>112</v>
      </c>
      <c r="E269" s="79" t="s">
        <v>4716</v>
      </c>
      <c r="F269" s="79" t="s">
        <v>4717</v>
      </c>
      <c r="G269" s="79" t="s">
        <v>4875</v>
      </c>
      <c r="H269" s="79" t="s">
        <v>576</v>
      </c>
      <c r="I269" s="79" t="s">
        <v>575</v>
      </c>
      <c r="J269" s="79" t="s">
        <v>5961</v>
      </c>
      <c r="K269" s="79" t="s">
        <v>5962</v>
      </c>
      <c r="L269" s="79" t="s">
        <v>5963</v>
      </c>
      <c r="M269" s="79" t="s">
        <v>4873</v>
      </c>
      <c r="N269" s="79" t="s">
        <v>89</v>
      </c>
    </row>
    <row r="270" spans="1:14" ht="19.5" customHeight="1">
      <c r="A270" s="78">
        <v>266</v>
      </c>
      <c r="B270" s="79" t="s">
        <v>74</v>
      </c>
      <c r="C270" s="79" t="s">
        <v>98</v>
      </c>
      <c r="D270" s="79" t="s">
        <v>112</v>
      </c>
      <c r="E270" s="79" t="s">
        <v>5964</v>
      </c>
      <c r="F270" s="79" t="s">
        <v>5965</v>
      </c>
      <c r="G270" s="79" t="s">
        <v>4869</v>
      </c>
      <c r="H270" s="79" t="s">
        <v>576</v>
      </c>
      <c r="I270" s="79" t="s">
        <v>575</v>
      </c>
      <c r="J270" s="79" t="s">
        <v>5966</v>
      </c>
      <c r="K270" s="79" t="s">
        <v>5967</v>
      </c>
      <c r="L270" s="79" t="s">
        <v>5968</v>
      </c>
      <c r="M270" s="79" t="s">
        <v>4882</v>
      </c>
      <c r="N270" s="79" t="s">
        <v>89</v>
      </c>
    </row>
    <row r="271" spans="1:14" ht="19.5" customHeight="1">
      <c r="A271" s="78">
        <v>267</v>
      </c>
      <c r="B271" s="79" t="s">
        <v>74</v>
      </c>
      <c r="C271" s="79" t="s">
        <v>5970</v>
      </c>
      <c r="D271" s="79"/>
      <c r="E271" s="79" t="s">
        <v>5971</v>
      </c>
      <c r="F271" s="79" t="s">
        <v>5972</v>
      </c>
      <c r="G271" s="79" t="s">
        <v>4875</v>
      </c>
      <c r="H271" s="79" t="s">
        <v>5973</v>
      </c>
      <c r="I271" s="79" t="s">
        <v>74</v>
      </c>
      <c r="J271" s="79" t="s">
        <v>5974</v>
      </c>
      <c r="K271" s="79" t="s">
        <v>5975</v>
      </c>
      <c r="L271" s="79" t="s">
        <v>5976</v>
      </c>
      <c r="M271" s="79" t="s">
        <v>38</v>
      </c>
      <c r="N271" s="79" t="s">
        <v>89</v>
      </c>
    </row>
    <row r="272" spans="1:14" ht="19.5" customHeight="1">
      <c r="A272" s="78">
        <v>268</v>
      </c>
      <c r="B272" s="79" t="s">
        <v>74</v>
      </c>
      <c r="C272" s="79" t="s">
        <v>115</v>
      </c>
      <c r="D272" s="79"/>
      <c r="E272" s="79" t="s">
        <v>1056</v>
      </c>
      <c r="F272" s="79" t="s">
        <v>1055</v>
      </c>
      <c r="G272" s="79" t="s">
        <v>5977</v>
      </c>
      <c r="H272" s="79" t="s">
        <v>5973</v>
      </c>
      <c r="I272" s="79" t="s">
        <v>74</v>
      </c>
      <c r="J272" s="79" t="s">
        <v>5978</v>
      </c>
      <c r="K272" s="79" t="s">
        <v>5979</v>
      </c>
      <c r="L272" s="79" t="s">
        <v>5980</v>
      </c>
      <c r="M272" s="79"/>
      <c r="N272" s="79" t="s">
        <v>89</v>
      </c>
    </row>
    <row r="273" spans="1:14" ht="19.5" customHeight="1">
      <c r="A273" s="78">
        <v>269</v>
      </c>
      <c r="B273" s="79" t="s">
        <v>74</v>
      </c>
      <c r="C273" s="79" t="s">
        <v>115</v>
      </c>
      <c r="D273" s="79" t="s">
        <v>116</v>
      </c>
      <c r="E273" s="79" t="s">
        <v>5981</v>
      </c>
      <c r="F273" s="79" t="s">
        <v>5982</v>
      </c>
      <c r="G273" s="79" t="s">
        <v>4875</v>
      </c>
      <c r="H273" s="79" t="s">
        <v>559</v>
      </c>
      <c r="I273" s="79" t="s">
        <v>558</v>
      </c>
      <c r="J273" s="79" t="s">
        <v>5983</v>
      </c>
      <c r="K273" s="79" t="s">
        <v>5984</v>
      </c>
      <c r="L273" s="79" t="s">
        <v>5985</v>
      </c>
      <c r="M273" s="79" t="s">
        <v>4882</v>
      </c>
      <c r="N273" s="79" t="s">
        <v>89</v>
      </c>
    </row>
    <row r="274" spans="1:14" ht="19.5" customHeight="1">
      <c r="A274" s="78">
        <v>270</v>
      </c>
      <c r="B274" s="79" t="s">
        <v>74</v>
      </c>
      <c r="C274" s="79" t="s">
        <v>115</v>
      </c>
      <c r="D274" s="79" t="s">
        <v>116</v>
      </c>
      <c r="E274" s="79" t="s">
        <v>5986</v>
      </c>
      <c r="F274" s="79" t="s">
        <v>5987</v>
      </c>
      <c r="G274" s="79" t="s">
        <v>4869</v>
      </c>
      <c r="H274" s="79" t="s">
        <v>220</v>
      </c>
      <c r="I274" s="79" t="s">
        <v>219</v>
      </c>
      <c r="J274" s="79" t="s">
        <v>5988</v>
      </c>
      <c r="K274" s="79" t="s">
        <v>5003</v>
      </c>
      <c r="L274" s="79" t="s">
        <v>5989</v>
      </c>
      <c r="M274" s="79" t="s">
        <v>4116</v>
      </c>
      <c r="N274" s="79" t="s">
        <v>89</v>
      </c>
    </row>
    <row r="275" spans="1:14" ht="19.5" customHeight="1">
      <c r="A275" s="78">
        <v>271</v>
      </c>
      <c r="B275" s="79" t="s">
        <v>74</v>
      </c>
      <c r="C275" s="79" t="s">
        <v>115</v>
      </c>
      <c r="D275" s="79" t="s">
        <v>116</v>
      </c>
      <c r="E275" s="79" t="s">
        <v>5990</v>
      </c>
      <c r="F275" s="79" t="s">
        <v>5991</v>
      </c>
      <c r="G275" s="79" t="s">
        <v>4869</v>
      </c>
      <c r="H275" s="79" t="s">
        <v>465</v>
      </c>
      <c r="I275" s="79" t="s">
        <v>449</v>
      </c>
      <c r="J275" s="79" t="s">
        <v>5992</v>
      </c>
      <c r="K275" s="79" t="s">
        <v>5993</v>
      </c>
      <c r="L275" s="79" t="s">
        <v>5994</v>
      </c>
      <c r="M275" s="79" t="s">
        <v>4882</v>
      </c>
      <c r="N275" s="79" t="s">
        <v>89</v>
      </c>
    </row>
    <row r="276" spans="1:14" ht="19.5" customHeight="1">
      <c r="A276" s="78">
        <v>272</v>
      </c>
      <c r="B276" s="79" t="s">
        <v>74</v>
      </c>
      <c r="C276" s="79" t="s">
        <v>115</v>
      </c>
      <c r="D276" s="79" t="s">
        <v>116</v>
      </c>
      <c r="E276" s="79" t="s">
        <v>5995</v>
      </c>
      <c r="F276" s="79" t="s">
        <v>5996</v>
      </c>
      <c r="G276" s="79" t="s">
        <v>4869</v>
      </c>
      <c r="H276" s="79" t="s">
        <v>626</v>
      </c>
      <c r="I276" s="79" t="s">
        <v>625</v>
      </c>
      <c r="J276" s="79" t="s">
        <v>5997</v>
      </c>
      <c r="K276" s="79" t="s">
        <v>5998</v>
      </c>
      <c r="L276" s="79" t="s">
        <v>5999</v>
      </c>
      <c r="M276" s="79" t="s">
        <v>4943</v>
      </c>
      <c r="N276" s="79" t="s">
        <v>89</v>
      </c>
    </row>
    <row r="277" spans="1:14" ht="19.5" customHeight="1">
      <c r="A277" s="78">
        <v>273</v>
      </c>
      <c r="B277" s="79" t="s">
        <v>74</v>
      </c>
      <c r="C277" s="79" t="s">
        <v>115</v>
      </c>
      <c r="D277" s="79" t="s">
        <v>116</v>
      </c>
      <c r="E277" s="79" t="s">
        <v>6000</v>
      </c>
      <c r="F277" s="79" t="s">
        <v>6001</v>
      </c>
      <c r="G277" s="79" t="s">
        <v>4875</v>
      </c>
      <c r="H277" s="79" t="s">
        <v>2772</v>
      </c>
      <c r="I277" s="79" t="s">
        <v>2771</v>
      </c>
      <c r="J277" s="79" t="s">
        <v>6002</v>
      </c>
      <c r="K277" s="79" t="s">
        <v>6003</v>
      </c>
      <c r="L277" s="79" t="s">
        <v>6004</v>
      </c>
      <c r="M277" s="79" t="s">
        <v>4116</v>
      </c>
      <c r="N277" s="79" t="s">
        <v>89</v>
      </c>
    </row>
    <row r="278" spans="1:14" ht="19.5" customHeight="1">
      <c r="A278" s="78">
        <v>274</v>
      </c>
      <c r="B278" s="79" t="s">
        <v>74</v>
      </c>
      <c r="C278" s="79" t="s">
        <v>115</v>
      </c>
      <c r="D278" s="79" t="s">
        <v>116</v>
      </c>
      <c r="E278" s="79" t="s">
        <v>6005</v>
      </c>
      <c r="F278" s="79" t="s">
        <v>6006</v>
      </c>
      <c r="G278" s="79" t="s">
        <v>4869</v>
      </c>
      <c r="H278" s="79" t="s">
        <v>626</v>
      </c>
      <c r="I278" s="79" t="s">
        <v>625</v>
      </c>
      <c r="J278" s="79" t="s">
        <v>6007</v>
      </c>
      <c r="K278" s="79" t="s">
        <v>6008</v>
      </c>
      <c r="L278" s="79" t="s">
        <v>6009</v>
      </c>
      <c r="M278" s="79" t="s">
        <v>4943</v>
      </c>
      <c r="N278" s="79" t="s">
        <v>89</v>
      </c>
    </row>
    <row r="279" spans="1:14" ht="19.5" customHeight="1">
      <c r="A279" s="78">
        <v>275</v>
      </c>
      <c r="B279" s="79" t="s">
        <v>74</v>
      </c>
      <c r="C279" s="79" t="s">
        <v>115</v>
      </c>
      <c r="D279" s="79" t="s">
        <v>116</v>
      </c>
      <c r="E279" s="79" t="s">
        <v>6010</v>
      </c>
      <c r="F279" s="79" t="s">
        <v>6011</v>
      </c>
      <c r="G279" s="79" t="s">
        <v>4875</v>
      </c>
      <c r="H279" s="79" t="s">
        <v>4905</v>
      </c>
      <c r="I279" s="79" t="s">
        <v>4906</v>
      </c>
      <c r="J279" s="79" t="s">
        <v>6012</v>
      </c>
      <c r="K279" s="79" t="s">
        <v>6013</v>
      </c>
      <c r="L279" s="79" t="s">
        <v>6014</v>
      </c>
      <c r="M279" s="79" t="s">
        <v>4116</v>
      </c>
      <c r="N279" s="79" t="s">
        <v>89</v>
      </c>
    </row>
    <row r="280" spans="1:14" ht="19.5" customHeight="1">
      <c r="A280" s="78">
        <v>276</v>
      </c>
      <c r="B280" s="79" t="s">
        <v>74</v>
      </c>
      <c r="C280" s="79" t="s">
        <v>115</v>
      </c>
      <c r="D280" s="79" t="s">
        <v>116</v>
      </c>
      <c r="E280" s="79" t="s">
        <v>6015</v>
      </c>
      <c r="F280" s="79" t="s">
        <v>6016</v>
      </c>
      <c r="G280" s="79" t="s">
        <v>4869</v>
      </c>
      <c r="H280" s="79" t="s">
        <v>202</v>
      </c>
      <c r="I280" s="79" t="s">
        <v>201</v>
      </c>
      <c r="J280" s="79" t="s">
        <v>6017</v>
      </c>
      <c r="K280" s="79" t="s">
        <v>6018</v>
      </c>
      <c r="L280" s="79" t="s">
        <v>6019</v>
      </c>
      <c r="M280" s="79" t="s">
        <v>4116</v>
      </c>
      <c r="N280" s="79" t="s">
        <v>89</v>
      </c>
    </row>
    <row r="281" spans="1:14" ht="19.5" customHeight="1">
      <c r="A281" s="78">
        <v>277</v>
      </c>
      <c r="B281" s="79" t="s">
        <v>74</v>
      </c>
      <c r="C281" s="79" t="s">
        <v>115</v>
      </c>
      <c r="D281" s="79" t="s">
        <v>116</v>
      </c>
      <c r="E281" s="79" t="s">
        <v>6020</v>
      </c>
      <c r="F281" s="79" t="s">
        <v>6021</v>
      </c>
      <c r="G281" s="79" t="s">
        <v>4869</v>
      </c>
      <c r="H281" s="79" t="s">
        <v>687</v>
      </c>
      <c r="I281" s="79" t="s">
        <v>686</v>
      </c>
      <c r="J281" s="79" t="s">
        <v>6022</v>
      </c>
      <c r="K281" s="79" t="s">
        <v>6023</v>
      </c>
      <c r="L281" s="79" t="s">
        <v>6024</v>
      </c>
      <c r="M281" s="79" t="s">
        <v>4873</v>
      </c>
      <c r="N281" s="79" t="s">
        <v>89</v>
      </c>
    </row>
    <row r="282" spans="1:14" ht="19.5" customHeight="1">
      <c r="A282" s="78">
        <v>278</v>
      </c>
      <c r="B282" s="79" t="s">
        <v>74</v>
      </c>
      <c r="C282" s="79" t="s">
        <v>115</v>
      </c>
      <c r="D282" s="79" t="s">
        <v>116</v>
      </c>
      <c r="E282" s="79" t="s">
        <v>6025</v>
      </c>
      <c r="F282" s="79" t="s">
        <v>6026</v>
      </c>
      <c r="G282" s="79" t="s">
        <v>4875</v>
      </c>
      <c r="H282" s="79" t="s">
        <v>626</v>
      </c>
      <c r="I282" s="79" t="s">
        <v>625</v>
      </c>
      <c r="J282" s="79" t="s">
        <v>6027</v>
      </c>
      <c r="K282" s="79" t="s">
        <v>6029</v>
      </c>
      <c r="L282" s="79" t="s">
        <v>6030</v>
      </c>
      <c r="M282" s="79" t="s">
        <v>4943</v>
      </c>
      <c r="N282" s="79" t="s">
        <v>89</v>
      </c>
    </row>
    <row r="283" spans="1:14" ht="19.5" customHeight="1">
      <c r="A283" s="78">
        <v>279</v>
      </c>
      <c r="B283" s="79" t="s">
        <v>74</v>
      </c>
      <c r="C283" s="79" t="s">
        <v>115</v>
      </c>
      <c r="D283" s="79" t="s">
        <v>116</v>
      </c>
      <c r="E283" s="79" t="s">
        <v>6031</v>
      </c>
      <c r="F283" s="79" t="s">
        <v>6032</v>
      </c>
      <c r="G283" s="79" t="s">
        <v>4869</v>
      </c>
      <c r="H283" s="79" t="s">
        <v>3278</v>
      </c>
      <c r="I283" s="79" t="s">
        <v>3277</v>
      </c>
      <c r="J283" s="79" t="s">
        <v>6033</v>
      </c>
      <c r="K283" s="79" t="s">
        <v>6034</v>
      </c>
      <c r="L283" s="79" t="s">
        <v>6035</v>
      </c>
      <c r="M283" s="79" t="s">
        <v>4882</v>
      </c>
      <c r="N283" s="79" t="s">
        <v>89</v>
      </c>
    </row>
    <row r="284" spans="1:14" ht="19.5" customHeight="1">
      <c r="A284" s="78">
        <v>280</v>
      </c>
      <c r="B284" s="79" t="s">
        <v>74</v>
      </c>
      <c r="C284" s="79" t="s">
        <v>115</v>
      </c>
      <c r="D284" s="79" t="s">
        <v>116</v>
      </c>
      <c r="E284" s="79" t="s">
        <v>6036</v>
      </c>
      <c r="F284" s="79" t="s">
        <v>6037</v>
      </c>
      <c r="G284" s="79" t="s">
        <v>4875</v>
      </c>
      <c r="H284" s="79" t="s">
        <v>4733</v>
      </c>
      <c r="I284" s="79" t="s">
        <v>4734</v>
      </c>
      <c r="J284" s="79" t="s">
        <v>6038</v>
      </c>
      <c r="K284" s="79" t="s">
        <v>6039</v>
      </c>
      <c r="L284" s="79" t="s">
        <v>6040</v>
      </c>
      <c r="M284" s="79" t="s">
        <v>4116</v>
      </c>
      <c r="N284" s="79" t="s">
        <v>89</v>
      </c>
    </row>
    <row r="285" spans="1:14" ht="19.5" customHeight="1">
      <c r="A285" s="78">
        <v>281</v>
      </c>
      <c r="B285" s="79" t="s">
        <v>74</v>
      </c>
      <c r="C285" s="79" t="s">
        <v>115</v>
      </c>
      <c r="D285" s="79" t="s">
        <v>116</v>
      </c>
      <c r="E285" s="79" t="s">
        <v>6041</v>
      </c>
      <c r="F285" s="79" t="s">
        <v>6042</v>
      </c>
      <c r="G285" s="79" t="s">
        <v>4869</v>
      </c>
      <c r="H285" s="79" t="s">
        <v>2772</v>
      </c>
      <c r="I285" s="79" t="s">
        <v>2771</v>
      </c>
      <c r="J285" s="79" t="s">
        <v>6043</v>
      </c>
      <c r="K285" s="79" t="s">
        <v>6044</v>
      </c>
      <c r="L285" s="79" t="s">
        <v>6045</v>
      </c>
      <c r="M285" s="79" t="s">
        <v>4116</v>
      </c>
      <c r="N285" s="79" t="s">
        <v>89</v>
      </c>
    </row>
    <row r="286" spans="1:14" ht="19.5" customHeight="1">
      <c r="A286" s="78">
        <v>282</v>
      </c>
      <c r="B286" s="79" t="s">
        <v>74</v>
      </c>
      <c r="C286" s="79" t="s">
        <v>115</v>
      </c>
      <c r="D286" s="79" t="s">
        <v>116</v>
      </c>
      <c r="E286" s="79" t="s">
        <v>6046</v>
      </c>
      <c r="F286" s="79" t="s">
        <v>6047</v>
      </c>
      <c r="G286" s="79" t="s">
        <v>4869</v>
      </c>
      <c r="H286" s="79" t="s">
        <v>227</v>
      </c>
      <c r="I286" s="79" t="s">
        <v>226</v>
      </c>
      <c r="J286" s="79" t="s">
        <v>6048</v>
      </c>
      <c r="K286" s="79" t="s">
        <v>5934</v>
      </c>
      <c r="L286" s="79" t="s">
        <v>6049</v>
      </c>
      <c r="M286" s="79" t="s">
        <v>4873</v>
      </c>
      <c r="N286" s="79" t="s">
        <v>89</v>
      </c>
    </row>
    <row r="287" spans="1:14" ht="19.5" customHeight="1">
      <c r="A287" s="78">
        <v>283</v>
      </c>
      <c r="B287" s="79" t="s">
        <v>74</v>
      </c>
      <c r="C287" s="79" t="s">
        <v>115</v>
      </c>
      <c r="D287" s="79" t="s">
        <v>116</v>
      </c>
      <c r="E287" s="79" t="s">
        <v>6050</v>
      </c>
      <c r="F287" s="79" t="s">
        <v>6051</v>
      </c>
      <c r="G287" s="79" t="s">
        <v>4875</v>
      </c>
      <c r="H287" s="79" t="s">
        <v>661</v>
      </c>
      <c r="I287" s="79" t="s">
        <v>122</v>
      </c>
      <c r="J287" s="79" t="s">
        <v>6052</v>
      </c>
      <c r="K287" s="79" t="s">
        <v>6053</v>
      </c>
      <c r="L287" s="79" t="s">
        <v>6054</v>
      </c>
      <c r="M287" s="79" t="s">
        <v>4116</v>
      </c>
      <c r="N287" s="79" t="s">
        <v>89</v>
      </c>
    </row>
    <row r="288" spans="1:14" ht="19.5" customHeight="1">
      <c r="A288" s="78">
        <v>284</v>
      </c>
      <c r="B288" s="79" t="s">
        <v>74</v>
      </c>
      <c r="C288" s="79" t="s">
        <v>115</v>
      </c>
      <c r="D288" s="79" t="s">
        <v>116</v>
      </c>
      <c r="E288" s="79" t="s">
        <v>6055</v>
      </c>
      <c r="F288" s="79" t="s">
        <v>6056</v>
      </c>
      <c r="G288" s="79" t="s">
        <v>4869</v>
      </c>
      <c r="H288" s="79" t="s">
        <v>576</v>
      </c>
      <c r="I288" s="79" t="s">
        <v>575</v>
      </c>
      <c r="J288" s="79" t="s">
        <v>6057</v>
      </c>
      <c r="K288" s="79" t="s">
        <v>6058</v>
      </c>
      <c r="L288" s="79" t="s">
        <v>6059</v>
      </c>
      <c r="M288" s="79" t="s">
        <v>4873</v>
      </c>
      <c r="N288" s="79" t="s">
        <v>89</v>
      </c>
    </row>
    <row r="289" spans="1:14" ht="19.5" customHeight="1">
      <c r="A289" s="78">
        <v>285</v>
      </c>
      <c r="B289" s="79" t="s">
        <v>74</v>
      </c>
      <c r="C289" s="79" t="s">
        <v>115</v>
      </c>
      <c r="D289" s="79" t="s">
        <v>116</v>
      </c>
      <c r="E289" s="79" t="s">
        <v>6060</v>
      </c>
      <c r="F289" s="79" t="s">
        <v>6061</v>
      </c>
      <c r="G289" s="79" t="s">
        <v>4869</v>
      </c>
      <c r="H289" s="79" t="s">
        <v>4641</v>
      </c>
      <c r="I289" s="79" t="s">
        <v>4642</v>
      </c>
      <c r="J289" s="79" t="s">
        <v>5510</v>
      </c>
      <c r="K289" s="79" t="s">
        <v>5136</v>
      </c>
      <c r="L289" s="79" t="s">
        <v>6062</v>
      </c>
      <c r="M289" s="79" t="s">
        <v>4116</v>
      </c>
      <c r="N289" s="79" t="s">
        <v>89</v>
      </c>
    </row>
    <row r="290" spans="1:14" ht="19.5" customHeight="1">
      <c r="A290" s="78">
        <v>286</v>
      </c>
      <c r="B290" s="79" t="s">
        <v>74</v>
      </c>
      <c r="C290" s="79" t="s">
        <v>115</v>
      </c>
      <c r="D290" s="79" t="s">
        <v>116</v>
      </c>
      <c r="E290" s="79" t="s">
        <v>6063</v>
      </c>
      <c r="F290" s="79" t="s">
        <v>6064</v>
      </c>
      <c r="G290" s="79" t="s">
        <v>4869</v>
      </c>
      <c r="H290" s="79" t="s">
        <v>6065</v>
      </c>
      <c r="I290" s="79" t="s">
        <v>6066</v>
      </c>
      <c r="J290" s="79" t="s">
        <v>6067</v>
      </c>
      <c r="K290" s="79" t="s">
        <v>6068</v>
      </c>
      <c r="L290" s="79" t="s">
        <v>6069</v>
      </c>
      <c r="M290" s="79" t="s">
        <v>4873</v>
      </c>
      <c r="N290" s="79" t="s">
        <v>89</v>
      </c>
    </row>
    <row r="291" spans="1:14" ht="19.5" customHeight="1">
      <c r="A291" s="78">
        <v>287</v>
      </c>
      <c r="B291" s="79" t="s">
        <v>74</v>
      </c>
      <c r="C291" s="79" t="s">
        <v>115</v>
      </c>
      <c r="D291" s="79" t="s">
        <v>116</v>
      </c>
      <c r="E291" s="79" t="s">
        <v>5863</v>
      </c>
      <c r="F291" s="79" t="s">
        <v>5864</v>
      </c>
      <c r="G291" s="79" t="s">
        <v>4869</v>
      </c>
      <c r="H291" s="79" t="s">
        <v>698</v>
      </c>
      <c r="I291" s="79" t="s">
        <v>697</v>
      </c>
      <c r="J291" s="79" t="s">
        <v>6070</v>
      </c>
      <c r="K291" s="79" t="s">
        <v>6071</v>
      </c>
      <c r="L291" s="79" t="s">
        <v>6072</v>
      </c>
      <c r="M291" s="79" t="s">
        <v>4116</v>
      </c>
      <c r="N291" s="79" t="s">
        <v>4718</v>
      </c>
    </row>
    <row r="292" spans="1:14" ht="19.5" customHeight="1">
      <c r="A292" s="78">
        <v>288</v>
      </c>
      <c r="B292" s="79" t="s">
        <v>74</v>
      </c>
      <c r="C292" s="79" t="s">
        <v>115</v>
      </c>
      <c r="D292" s="79" t="s">
        <v>116</v>
      </c>
      <c r="E292" s="79" t="s">
        <v>6073</v>
      </c>
      <c r="F292" s="79" t="s">
        <v>6074</v>
      </c>
      <c r="G292" s="79" t="s">
        <v>4869</v>
      </c>
      <c r="H292" s="79" t="s">
        <v>5863</v>
      </c>
      <c r="I292" s="79" t="s">
        <v>5864</v>
      </c>
      <c r="J292" s="79" t="s">
        <v>6075</v>
      </c>
      <c r="K292" s="79" t="s">
        <v>6076</v>
      </c>
      <c r="L292" s="79" t="s">
        <v>6077</v>
      </c>
      <c r="M292" s="79" t="s">
        <v>4882</v>
      </c>
      <c r="N292" s="79" t="s">
        <v>89</v>
      </c>
    </row>
    <row r="293" spans="1:14" ht="19.5" customHeight="1">
      <c r="A293" s="78">
        <v>289</v>
      </c>
      <c r="B293" s="79" t="s">
        <v>74</v>
      </c>
      <c r="C293" s="79" t="s">
        <v>115</v>
      </c>
      <c r="D293" s="79" t="s">
        <v>116</v>
      </c>
      <c r="E293" s="79" t="s">
        <v>6078</v>
      </c>
      <c r="F293" s="79" t="s">
        <v>6079</v>
      </c>
      <c r="G293" s="79" t="s">
        <v>4869</v>
      </c>
      <c r="H293" s="79" t="s">
        <v>698</v>
      </c>
      <c r="I293" s="79" t="s">
        <v>697</v>
      </c>
      <c r="J293" s="79" t="s">
        <v>6080</v>
      </c>
      <c r="K293" s="79" t="s">
        <v>6081</v>
      </c>
      <c r="L293" s="79" t="s">
        <v>6082</v>
      </c>
      <c r="M293" s="79" t="s">
        <v>4116</v>
      </c>
      <c r="N293" s="79" t="s">
        <v>89</v>
      </c>
    </row>
    <row r="294" spans="1:14" ht="19.5" customHeight="1">
      <c r="A294" s="78">
        <v>290</v>
      </c>
      <c r="B294" s="79" t="s">
        <v>74</v>
      </c>
      <c r="C294" s="79" t="s">
        <v>115</v>
      </c>
      <c r="D294" s="79" t="s">
        <v>116</v>
      </c>
      <c r="E294" s="79" t="s">
        <v>6083</v>
      </c>
      <c r="F294" s="79" t="s">
        <v>6084</v>
      </c>
      <c r="G294" s="79" t="s">
        <v>4869</v>
      </c>
      <c r="H294" s="79" t="s">
        <v>220</v>
      </c>
      <c r="I294" s="79" t="s">
        <v>219</v>
      </c>
      <c r="J294" s="79" t="s">
        <v>6085</v>
      </c>
      <c r="K294" s="79" t="s">
        <v>6086</v>
      </c>
      <c r="L294" s="79" t="s">
        <v>6087</v>
      </c>
      <c r="M294" s="79" t="s">
        <v>4116</v>
      </c>
      <c r="N294" s="79" t="s">
        <v>89</v>
      </c>
    </row>
    <row r="295" spans="1:14" ht="19.5" customHeight="1">
      <c r="A295" s="78">
        <v>291</v>
      </c>
      <c r="B295" s="79" t="s">
        <v>74</v>
      </c>
      <c r="C295" s="79" t="s">
        <v>115</v>
      </c>
      <c r="D295" s="79" t="s">
        <v>116</v>
      </c>
      <c r="E295" s="79" t="s">
        <v>6088</v>
      </c>
      <c r="F295" s="79" t="s">
        <v>6084</v>
      </c>
      <c r="G295" s="79" t="s">
        <v>4869</v>
      </c>
      <c r="H295" s="79" t="s">
        <v>4905</v>
      </c>
      <c r="I295" s="79" t="s">
        <v>4906</v>
      </c>
      <c r="J295" s="79" t="s">
        <v>6089</v>
      </c>
      <c r="K295" s="79" t="s">
        <v>6090</v>
      </c>
      <c r="L295" s="79" t="s">
        <v>6091</v>
      </c>
      <c r="M295" s="79" t="s">
        <v>4116</v>
      </c>
      <c r="N295" s="79" t="s">
        <v>89</v>
      </c>
    </row>
    <row r="296" spans="1:14" ht="19.5" customHeight="1">
      <c r="A296" s="78">
        <v>292</v>
      </c>
      <c r="B296" s="79" t="s">
        <v>74</v>
      </c>
      <c r="C296" s="79" t="s">
        <v>115</v>
      </c>
      <c r="D296" s="79" t="s">
        <v>116</v>
      </c>
      <c r="E296" s="79" t="s">
        <v>6092</v>
      </c>
      <c r="F296" s="79" t="s">
        <v>6084</v>
      </c>
      <c r="G296" s="79" t="s">
        <v>4869</v>
      </c>
      <c r="H296" s="79" t="s">
        <v>5446</v>
      </c>
      <c r="I296" s="79" t="s">
        <v>5447</v>
      </c>
      <c r="J296" s="79" t="s">
        <v>6093</v>
      </c>
      <c r="K296" s="79" t="s">
        <v>6094</v>
      </c>
      <c r="L296" s="79" t="s">
        <v>6095</v>
      </c>
      <c r="M296" s="79" t="s">
        <v>4882</v>
      </c>
      <c r="N296" s="79" t="s">
        <v>89</v>
      </c>
    </row>
    <row r="297" spans="1:14" ht="19.5" customHeight="1">
      <c r="A297" s="78">
        <v>293</v>
      </c>
      <c r="B297" s="79" t="s">
        <v>74</v>
      </c>
      <c r="C297" s="79" t="s">
        <v>115</v>
      </c>
      <c r="D297" s="79" t="s">
        <v>116</v>
      </c>
      <c r="E297" s="79" t="s">
        <v>6096</v>
      </c>
      <c r="F297" s="79" t="s">
        <v>6097</v>
      </c>
      <c r="G297" s="79" t="s">
        <v>4869</v>
      </c>
      <c r="H297" s="79" t="s">
        <v>5863</v>
      </c>
      <c r="I297" s="79" t="s">
        <v>5864</v>
      </c>
      <c r="J297" s="79" t="s">
        <v>6098</v>
      </c>
      <c r="K297" s="79" t="s">
        <v>6076</v>
      </c>
      <c r="L297" s="79" t="s">
        <v>6099</v>
      </c>
      <c r="M297" s="79" t="s">
        <v>4882</v>
      </c>
      <c r="N297" s="79" t="s">
        <v>89</v>
      </c>
    </row>
    <row r="298" spans="1:14" ht="19.5" customHeight="1">
      <c r="A298" s="78">
        <v>294</v>
      </c>
      <c r="B298" s="79" t="s">
        <v>74</v>
      </c>
      <c r="C298" s="79" t="s">
        <v>115</v>
      </c>
      <c r="D298" s="79" t="s">
        <v>116</v>
      </c>
      <c r="E298" s="79" t="s">
        <v>6100</v>
      </c>
      <c r="F298" s="79" t="s">
        <v>6101</v>
      </c>
      <c r="G298" s="79" t="s">
        <v>4869</v>
      </c>
      <c r="H298" s="79" t="s">
        <v>626</v>
      </c>
      <c r="I298" s="79" t="s">
        <v>625</v>
      </c>
      <c r="J298" s="79" t="s">
        <v>6102</v>
      </c>
      <c r="K298" s="79" t="s">
        <v>6103</v>
      </c>
      <c r="L298" s="79" t="s">
        <v>6104</v>
      </c>
      <c r="M298" s="79" t="s">
        <v>4943</v>
      </c>
      <c r="N298" s="79" t="s">
        <v>89</v>
      </c>
    </row>
    <row r="299" spans="1:14" ht="19.5" customHeight="1">
      <c r="A299" s="78">
        <v>295</v>
      </c>
      <c r="B299" s="79" t="s">
        <v>74</v>
      </c>
      <c r="C299" s="79" t="s">
        <v>115</v>
      </c>
      <c r="D299" s="79" t="s">
        <v>116</v>
      </c>
      <c r="E299" s="79" t="s">
        <v>6105</v>
      </c>
      <c r="F299" s="79" t="s">
        <v>6106</v>
      </c>
      <c r="G299" s="79" t="s">
        <v>4869</v>
      </c>
      <c r="H299" s="79" t="s">
        <v>3810</v>
      </c>
      <c r="I299" s="79" t="s">
        <v>3809</v>
      </c>
      <c r="J299" s="79" t="s">
        <v>6107</v>
      </c>
      <c r="K299" s="79" t="s">
        <v>6108</v>
      </c>
      <c r="L299" s="79" t="s">
        <v>6109</v>
      </c>
      <c r="M299" s="79" t="s">
        <v>4116</v>
      </c>
      <c r="N299" s="79" t="s">
        <v>89</v>
      </c>
    </row>
    <row r="300" spans="1:14" ht="19.5" customHeight="1">
      <c r="A300" s="78">
        <v>296</v>
      </c>
      <c r="B300" s="79" t="s">
        <v>74</v>
      </c>
      <c r="C300" s="79" t="s">
        <v>115</v>
      </c>
      <c r="D300" s="79" t="s">
        <v>116</v>
      </c>
      <c r="E300" s="79" t="s">
        <v>6110</v>
      </c>
      <c r="F300" s="79" t="s">
        <v>6111</v>
      </c>
      <c r="G300" s="79" t="s">
        <v>4869</v>
      </c>
      <c r="H300" s="79" t="s">
        <v>2772</v>
      </c>
      <c r="I300" s="79" t="s">
        <v>2771</v>
      </c>
      <c r="J300" s="79" t="s">
        <v>6112</v>
      </c>
      <c r="K300" s="79" t="s">
        <v>5039</v>
      </c>
      <c r="L300" s="79" t="s">
        <v>6113</v>
      </c>
      <c r="M300" s="79" t="s">
        <v>4116</v>
      </c>
      <c r="N300" s="79" t="s">
        <v>89</v>
      </c>
    </row>
    <row r="301" spans="1:14" ht="19.5" customHeight="1">
      <c r="A301" s="78">
        <v>297</v>
      </c>
      <c r="B301" s="79" t="s">
        <v>74</v>
      </c>
      <c r="C301" s="79" t="s">
        <v>115</v>
      </c>
      <c r="D301" s="79" t="s">
        <v>116</v>
      </c>
      <c r="E301" s="79" t="s">
        <v>6114</v>
      </c>
      <c r="F301" s="79" t="s">
        <v>6115</v>
      </c>
      <c r="G301" s="79" t="s">
        <v>4869</v>
      </c>
      <c r="H301" s="79" t="s">
        <v>4706</v>
      </c>
      <c r="I301" s="79" t="s">
        <v>4707</v>
      </c>
      <c r="J301" s="79" t="s">
        <v>6116</v>
      </c>
      <c r="K301" s="79" t="s">
        <v>5396</v>
      </c>
      <c r="L301" s="79" t="s">
        <v>6117</v>
      </c>
      <c r="M301" s="79" t="s">
        <v>4882</v>
      </c>
      <c r="N301" s="79" t="s">
        <v>89</v>
      </c>
    </row>
    <row r="302" spans="1:14" ht="19.5" customHeight="1">
      <c r="A302" s="78">
        <v>298</v>
      </c>
      <c r="B302" s="79" t="s">
        <v>74</v>
      </c>
      <c r="C302" s="79" t="s">
        <v>115</v>
      </c>
      <c r="D302" s="79" t="s">
        <v>116</v>
      </c>
      <c r="E302" s="79" t="s">
        <v>6118</v>
      </c>
      <c r="F302" s="79" t="s">
        <v>6119</v>
      </c>
      <c r="G302" s="79" t="s">
        <v>4869</v>
      </c>
      <c r="H302" s="79" t="s">
        <v>3853</v>
      </c>
      <c r="I302" s="79" t="s">
        <v>2231</v>
      </c>
      <c r="J302" s="79" t="s">
        <v>6120</v>
      </c>
      <c r="K302" s="79" t="s">
        <v>6121</v>
      </c>
      <c r="L302" s="79" t="s">
        <v>6122</v>
      </c>
      <c r="M302" s="79" t="s">
        <v>4116</v>
      </c>
      <c r="N302" s="79" t="s">
        <v>89</v>
      </c>
    </row>
    <row r="303" spans="1:14" ht="19.5" customHeight="1">
      <c r="A303" s="78">
        <v>299</v>
      </c>
      <c r="B303" s="79" t="s">
        <v>74</v>
      </c>
      <c r="C303" s="79" t="s">
        <v>115</v>
      </c>
      <c r="D303" s="79" t="s">
        <v>116</v>
      </c>
      <c r="E303" s="79" t="s">
        <v>6123</v>
      </c>
      <c r="F303" s="79" t="s">
        <v>6124</v>
      </c>
      <c r="G303" s="79" t="s">
        <v>4869</v>
      </c>
      <c r="H303" s="79" t="s">
        <v>576</v>
      </c>
      <c r="I303" s="79" t="s">
        <v>575</v>
      </c>
      <c r="J303" s="79" t="s">
        <v>6125</v>
      </c>
      <c r="K303" s="79" t="s">
        <v>6126</v>
      </c>
      <c r="L303" s="79" t="s">
        <v>6128</v>
      </c>
      <c r="M303" s="79" t="s">
        <v>4882</v>
      </c>
      <c r="N303" s="79" t="s">
        <v>89</v>
      </c>
    </row>
    <row r="304" spans="1:14" ht="19.5" customHeight="1">
      <c r="A304" s="78">
        <v>300</v>
      </c>
      <c r="B304" s="79" t="s">
        <v>74</v>
      </c>
      <c r="C304" s="79" t="s">
        <v>115</v>
      </c>
      <c r="D304" s="79" t="s">
        <v>116</v>
      </c>
      <c r="E304" s="79" t="s">
        <v>6129</v>
      </c>
      <c r="F304" s="79" t="s">
        <v>6130</v>
      </c>
      <c r="G304" s="79" t="s">
        <v>4869</v>
      </c>
      <c r="H304" s="79" t="s">
        <v>4641</v>
      </c>
      <c r="I304" s="79" t="s">
        <v>4642</v>
      </c>
      <c r="J304" s="79" t="s">
        <v>6131</v>
      </c>
      <c r="K304" s="79" t="s">
        <v>6132</v>
      </c>
      <c r="L304" s="79" t="s">
        <v>6133</v>
      </c>
      <c r="M304" s="79" t="s">
        <v>4882</v>
      </c>
      <c r="N304" s="79" t="s">
        <v>89</v>
      </c>
    </row>
    <row r="305" spans="1:14" ht="19.5" customHeight="1">
      <c r="A305" s="78">
        <v>301</v>
      </c>
      <c r="B305" s="79" t="s">
        <v>74</v>
      </c>
      <c r="C305" s="79" t="s">
        <v>115</v>
      </c>
      <c r="D305" s="79" t="s">
        <v>116</v>
      </c>
      <c r="E305" s="79" t="s">
        <v>817</v>
      </c>
      <c r="F305" s="79" t="s">
        <v>816</v>
      </c>
      <c r="G305" s="79" t="s">
        <v>4869</v>
      </c>
      <c r="H305" s="79" t="s">
        <v>661</v>
      </c>
      <c r="I305" s="79" t="s">
        <v>122</v>
      </c>
      <c r="J305" s="79" t="s">
        <v>6134</v>
      </c>
      <c r="K305" s="79" t="s">
        <v>6135</v>
      </c>
      <c r="L305" s="79" t="s">
        <v>6136</v>
      </c>
      <c r="M305" s="79" t="s">
        <v>4116</v>
      </c>
      <c r="N305" s="79" t="s">
        <v>89</v>
      </c>
    </row>
    <row r="306" spans="1:14" ht="19.5" customHeight="1">
      <c r="A306" s="78">
        <v>302</v>
      </c>
      <c r="B306" s="79" t="s">
        <v>74</v>
      </c>
      <c r="C306" s="79" t="s">
        <v>115</v>
      </c>
      <c r="D306" s="79" t="s">
        <v>116</v>
      </c>
      <c r="E306" s="79" t="s">
        <v>6137</v>
      </c>
      <c r="F306" s="79" t="s">
        <v>6138</v>
      </c>
      <c r="G306" s="79" t="s">
        <v>4869</v>
      </c>
      <c r="H306" s="79" t="s">
        <v>220</v>
      </c>
      <c r="I306" s="79" t="s">
        <v>219</v>
      </c>
      <c r="J306" s="79" t="s">
        <v>6052</v>
      </c>
      <c r="K306" s="79" t="s">
        <v>6139</v>
      </c>
      <c r="L306" s="79" t="s">
        <v>6140</v>
      </c>
      <c r="M306" s="79" t="s">
        <v>4116</v>
      </c>
      <c r="N306" s="79" t="s">
        <v>89</v>
      </c>
    </row>
    <row r="307" spans="1:14" ht="19.5" customHeight="1">
      <c r="A307" s="78">
        <v>303</v>
      </c>
      <c r="B307" s="79" t="s">
        <v>74</v>
      </c>
      <c r="C307" s="79" t="s">
        <v>115</v>
      </c>
      <c r="D307" s="79" t="s">
        <v>116</v>
      </c>
      <c r="E307" s="79" t="s">
        <v>6141</v>
      </c>
      <c r="F307" s="79" t="s">
        <v>6142</v>
      </c>
      <c r="G307" s="79" t="s">
        <v>4875</v>
      </c>
      <c r="H307" s="79" t="s">
        <v>6065</v>
      </c>
      <c r="I307" s="79" t="s">
        <v>6066</v>
      </c>
      <c r="J307" s="79" t="s">
        <v>6143</v>
      </c>
      <c r="K307" s="79" t="s">
        <v>6144</v>
      </c>
      <c r="L307" s="79" t="s">
        <v>6145</v>
      </c>
      <c r="M307" s="79" t="s">
        <v>4116</v>
      </c>
      <c r="N307" s="79" t="s">
        <v>89</v>
      </c>
    </row>
    <row r="308" spans="1:14" ht="19.5" customHeight="1">
      <c r="A308" s="78">
        <v>304</v>
      </c>
      <c r="B308" s="79" t="s">
        <v>74</v>
      </c>
      <c r="C308" s="79" t="s">
        <v>115</v>
      </c>
      <c r="D308" s="79" t="s">
        <v>116</v>
      </c>
      <c r="E308" s="79" t="s">
        <v>6146</v>
      </c>
      <c r="F308" s="79" t="s">
        <v>6147</v>
      </c>
      <c r="G308" s="79" t="s">
        <v>4875</v>
      </c>
      <c r="H308" s="79" t="s">
        <v>626</v>
      </c>
      <c r="I308" s="79" t="s">
        <v>625</v>
      </c>
      <c r="J308" s="79" t="s">
        <v>6148</v>
      </c>
      <c r="K308" s="79" t="s">
        <v>5939</v>
      </c>
      <c r="L308" s="79" t="s">
        <v>6149</v>
      </c>
      <c r="M308" s="79" t="s">
        <v>4943</v>
      </c>
      <c r="N308" s="79" t="s">
        <v>89</v>
      </c>
    </row>
    <row r="309" spans="1:14" ht="19.5" customHeight="1">
      <c r="A309" s="78">
        <v>305</v>
      </c>
      <c r="B309" s="79" t="s">
        <v>74</v>
      </c>
      <c r="C309" s="79" t="s">
        <v>115</v>
      </c>
      <c r="D309" s="79" t="s">
        <v>116</v>
      </c>
      <c r="E309" s="79" t="s">
        <v>4828</v>
      </c>
      <c r="F309" s="79" t="s">
        <v>4829</v>
      </c>
      <c r="G309" s="79" t="s">
        <v>4875</v>
      </c>
      <c r="H309" s="79" t="s">
        <v>626</v>
      </c>
      <c r="I309" s="79" t="s">
        <v>625</v>
      </c>
      <c r="J309" s="79" t="s">
        <v>6151</v>
      </c>
      <c r="K309" s="79" t="s">
        <v>6152</v>
      </c>
      <c r="L309" s="79" t="s">
        <v>6153</v>
      </c>
      <c r="M309" s="79" t="s">
        <v>4943</v>
      </c>
      <c r="N309" s="79" t="s">
        <v>89</v>
      </c>
    </row>
    <row r="310" spans="1:14" ht="19.5" customHeight="1">
      <c r="A310" s="78">
        <v>306</v>
      </c>
      <c r="B310" s="79" t="s">
        <v>74</v>
      </c>
      <c r="C310" s="79" t="s">
        <v>115</v>
      </c>
      <c r="D310" s="79" t="s">
        <v>116</v>
      </c>
      <c r="E310" s="79" t="s">
        <v>6154</v>
      </c>
      <c r="F310" s="79" t="s">
        <v>6155</v>
      </c>
      <c r="G310" s="79" t="s">
        <v>4875</v>
      </c>
      <c r="H310" s="79" t="s">
        <v>3896</v>
      </c>
      <c r="I310" s="79" t="s">
        <v>3895</v>
      </c>
      <c r="J310" s="79" t="s">
        <v>6156</v>
      </c>
      <c r="K310" s="79" t="s">
        <v>6157</v>
      </c>
      <c r="L310" s="79" t="s">
        <v>6158</v>
      </c>
      <c r="M310" s="79" t="s">
        <v>4882</v>
      </c>
      <c r="N310" s="79" t="s">
        <v>89</v>
      </c>
    </row>
    <row r="311" spans="1:14" ht="19.5" customHeight="1">
      <c r="A311" s="78">
        <v>307</v>
      </c>
      <c r="B311" s="79" t="s">
        <v>74</v>
      </c>
      <c r="C311" s="79" t="s">
        <v>115</v>
      </c>
      <c r="D311" s="79" t="s">
        <v>116</v>
      </c>
      <c r="E311" s="79" t="s">
        <v>6159</v>
      </c>
      <c r="F311" s="79" t="s">
        <v>6160</v>
      </c>
      <c r="G311" s="79" t="s">
        <v>4875</v>
      </c>
      <c r="H311" s="79" t="s">
        <v>687</v>
      </c>
      <c r="I311" s="79" t="s">
        <v>686</v>
      </c>
      <c r="J311" s="79" t="s">
        <v>6161</v>
      </c>
      <c r="K311" s="79" t="s">
        <v>6162</v>
      </c>
      <c r="L311" s="79" t="s">
        <v>6163</v>
      </c>
      <c r="M311" s="79" t="s">
        <v>4882</v>
      </c>
      <c r="N311" s="79" t="s">
        <v>89</v>
      </c>
    </row>
    <row r="312" spans="1:14" ht="19.5" customHeight="1">
      <c r="A312" s="78">
        <v>308</v>
      </c>
      <c r="B312" s="79" t="s">
        <v>74</v>
      </c>
      <c r="C312" s="79" t="s">
        <v>115</v>
      </c>
      <c r="D312" s="79" t="s">
        <v>116</v>
      </c>
      <c r="E312" s="79" t="s">
        <v>6164</v>
      </c>
      <c r="F312" s="79" t="s">
        <v>6165</v>
      </c>
      <c r="G312" s="79" t="s">
        <v>4869</v>
      </c>
      <c r="H312" s="79" t="s">
        <v>576</v>
      </c>
      <c r="I312" s="79" t="s">
        <v>575</v>
      </c>
      <c r="J312" s="79" t="s">
        <v>6166</v>
      </c>
      <c r="K312" s="79" t="s">
        <v>6167</v>
      </c>
      <c r="L312" s="79" t="s">
        <v>6168</v>
      </c>
      <c r="M312" s="79" t="s">
        <v>4116</v>
      </c>
      <c r="N312" s="79" t="s">
        <v>89</v>
      </c>
    </row>
    <row r="313" spans="1:14" ht="19.5" customHeight="1">
      <c r="A313" s="78">
        <v>309</v>
      </c>
      <c r="B313" s="79" t="s">
        <v>74</v>
      </c>
      <c r="C313" s="79" t="s">
        <v>115</v>
      </c>
      <c r="D313" s="79" t="s">
        <v>116</v>
      </c>
      <c r="E313" s="79" t="s">
        <v>6169</v>
      </c>
      <c r="F313" s="79" t="s">
        <v>6170</v>
      </c>
      <c r="G313" s="79" t="s">
        <v>4869</v>
      </c>
      <c r="H313" s="79" t="s">
        <v>3853</v>
      </c>
      <c r="I313" s="79" t="s">
        <v>2231</v>
      </c>
      <c r="J313" s="79" t="s">
        <v>6171</v>
      </c>
      <c r="K313" s="79" t="s">
        <v>6172</v>
      </c>
      <c r="L313" s="79" t="s">
        <v>6173</v>
      </c>
      <c r="M313" s="79" t="s">
        <v>4116</v>
      </c>
      <c r="N313" s="79" t="s">
        <v>89</v>
      </c>
    </row>
    <row r="314" spans="1:14" ht="19.5" customHeight="1">
      <c r="A314" s="78">
        <v>310</v>
      </c>
      <c r="B314" s="79" t="s">
        <v>74</v>
      </c>
      <c r="C314" s="79" t="s">
        <v>115</v>
      </c>
      <c r="D314" s="79" t="s">
        <v>116</v>
      </c>
      <c r="E314" s="79" t="s">
        <v>6174</v>
      </c>
      <c r="F314" s="79" t="s">
        <v>6175</v>
      </c>
      <c r="G314" s="79" t="s">
        <v>4869</v>
      </c>
      <c r="H314" s="79" t="s">
        <v>220</v>
      </c>
      <c r="I314" s="79" t="s">
        <v>219</v>
      </c>
      <c r="J314" s="79" t="s">
        <v>6176</v>
      </c>
      <c r="K314" s="79" t="s">
        <v>6177</v>
      </c>
      <c r="L314" s="79" t="s">
        <v>6178</v>
      </c>
      <c r="M314" s="79" t="s">
        <v>4116</v>
      </c>
      <c r="N314" s="79" t="s">
        <v>89</v>
      </c>
    </row>
    <row r="315" spans="1:14" ht="19.5" customHeight="1">
      <c r="A315" s="78">
        <v>311</v>
      </c>
      <c r="B315" s="79" t="s">
        <v>74</v>
      </c>
      <c r="C315" s="79" t="s">
        <v>115</v>
      </c>
      <c r="D315" s="79" t="s">
        <v>116</v>
      </c>
      <c r="E315" s="79" t="s">
        <v>6179</v>
      </c>
      <c r="F315" s="79" t="s">
        <v>6180</v>
      </c>
      <c r="G315" s="79" t="s">
        <v>4875</v>
      </c>
      <c r="H315" s="79" t="s">
        <v>4905</v>
      </c>
      <c r="I315" s="79" t="s">
        <v>4906</v>
      </c>
      <c r="J315" s="79" t="s">
        <v>6181</v>
      </c>
      <c r="K315" s="79" t="s">
        <v>6182</v>
      </c>
      <c r="L315" s="79" t="s">
        <v>6183</v>
      </c>
      <c r="M315" s="79" t="s">
        <v>4882</v>
      </c>
      <c r="N315" s="79" t="s">
        <v>89</v>
      </c>
    </row>
    <row r="316" spans="1:14" ht="19.5" customHeight="1">
      <c r="A316" s="78">
        <v>312</v>
      </c>
      <c r="B316" s="79" t="s">
        <v>74</v>
      </c>
      <c r="C316" s="79" t="s">
        <v>115</v>
      </c>
      <c r="D316" s="79" t="s">
        <v>116</v>
      </c>
      <c r="E316" s="79" t="s">
        <v>6184</v>
      </c>
      <c r="F316" s="79" t="s">
        <v>6185</v>
      </c>
      <c r="G316" s="79" t="s">
        <v>4875</v>
      </c>
      <c r="H316" s="79" t="s">
        <v>626</v>
      </c>
      <c r="I316" s="79" t="s">
        <v>625</v>
      </c>
      <c r="J316" s="79" t="s">
        <v>6186</v>
      </c>
      <c r="K316" s="79" t="s">
        <v>4977</v>
      </c>
      <c r="L316" s="79" t="s">
        <v>6187</v>
      </c>
      <c r="M316" s="79" t="s">
        <v>4943</v>
      </c>
      <c r="N316" s="79" t="s">
        <v>89</v>
      </c>
    </row>
    <row r="317" spans="1:14" ht="19.5" customHeight="1">
      <c r="A317" s="78">
        <v>313</v>
      </c>
      <c r="B317" s="79" t="s">
        <v>74</v>
      </c>
      <c r="C317" s="79" t="s">
        <v>115</v>
      </c>
      <c r="D317" s="79" t="s">
        <v>116</v>
      </c>
      <c r="E317" s="79" t="s">
        <v>6188</v>
      </c>
      <c r="F317" s="79" t="s">
        <v>6189</v>
      </c>
      <c r="G317" s="79" t="s">
        <v>4875</v>
      </c>
      <c r="H317" s="79" t="s">
        <v>3853</v>
      </c>
      <c r="I317" s="79" t="s">
        <v>2231</v>
      </c>
      <c r="J317" s="79" t="s">
        <v>6190</v>
      </c>
      <c r="K317" s="79" t="s">
        <v>6191</v>
      </c>
      <c r="L317" s="79" t="s">
        <v>6192</v>
      </c>
      <c r="M317" s="79" t="s">
        <v>4116</v>
      </c>
      <c r="N317" s="79" t="s">
        <v>89</v>
      </c>
    </row>
    <row r="318" spans="1:14" ht="19.5" customHeight="1">
      <c r="A318" s="78">
        <v>314</v>
      </c>
      <c r="B318" s="79" t="s">
        <v>74</v>
      </c>
      <c r="C318" s="79" t="s">
        <v>115</v>
      </c>
      <c r="D318" s="79" t="s">
        <v>116</v>
      </c>
      <c r="E318" s="79" t="s">
        <v>6193</v>
      </c>
      <c r="F318" s="79" t="s">
        <v>6194</v>
      </c>
      <c r="G318" s="79" t="s">
        <v>4875</v>
      </c>
      <c r="H318" s="79" t="s">
        <v>626</v>
      </c>
      <c r="I318" s="79" t="s">
        <v>625</v>
      </c>
      <c r="J318" s="79" t="s">
        <v>6195</v>
      </c>
      <c r="K318" s="79" t="s">
        <v>6196</v>
      </c>
      <c r="L318" s="79" t="s">
        <v>6197</v>
      </c>
      <c r="M318" s="79" t="s">
        <v>4943</v>
      </c>
      <c r="N318" s="79" t="s">
        <v>89</v>
      </c>
    </row>
    <row r="319" spans="1:14" ht="19.5" customHeight="1">
      <c r="A319" s="78">
        <v>315</v>
      </c>
      <c r="B319" s="79" t="s">
        <v>74</v>
      </c>
      <c r="C319" s="79" t="s">
        <v>115</v>
      </c>
      <c r="D319" s="79" t="s">
        <v>116</v>
      </c>
      <c r="E319" s="79" t="s">
        <v>6198</v>
      </c>
      <c r="F319" s="79" t="s">
        <v>6199</v>
      </c>
      <c r="G319" s="79" t="s">
        <v>4875</v>
      </c>
      <c r="H319" s="79" t="s">
        <v>3278</v>
      </c>
      <c r="I319" s="79" t="s">
        <v>3277</v>
      </c>
      <c r="J319" s="79" t="s">
        <v>6202</v>
      </c>
      <c r="K319" s="79" t="s">
        <v>6203</v>
      </c>
      <c r="L319" s="79" t="s">
        <v>6205</v>
      </c>
      <c r="M319" s="79" t="s">
        <v>4116</v>
      </c>
      <c r="N319" s="79" t="s">
        <v>89</v>
      </c>
    </row>
    <row r="320" spans="1:14" ht="19.5" customHeight="1">
      <c r="A320" s="78">
        <v>316</v>
      </c>
      <c r="B320" s="79" t="s">
        <v>74</v>
      </c>
      <c r="C320" s="79" t="s">
        <v>115</v>
      </c>
      <c r="D320" s="79" t="s">
        <v>116</v>
      </c>
      <c r="E320" s="79" t="s">
        <v>6207</v>
      </c>
      <c r="F320" s="79" t="s">
        <v>6208</v>
      </c>
      <c r="G320" s="79" t="s">
        <v>4875</v>
      </c>
      <c r="H320" s="79" t="s">
        <v>5323</v>
      </c>
      <c r="I320" s="79" t="s">
        <v>3702</v>
      </c>
      <c r="J320" s="79" t="s">
        <v>6209</v>
      </c>
      <c r="K320" s="79" t="s">
        <v>4991</v>
      </c>
      <c r="L320" s="79" t="s">
        <v>6210</v>
      </c>
      <c r="M320" s="79" t="s">
        <v>4873</v>
      </c>
      <c r="N320" s="79" t="s">
        <v>89</v>
      </c>
    </row>
    <row r="321" spans="1:14" ht="19.5" customHeight="1">
      <c r="A321" s="78">
        <v>317</v>
      </c>
      <c r="B321" s="79" t="s">
        <v>74</v>
      </c>
      <c r="C321" s="79" t="s">
        <v>115</v>
      </c>
      <c r="D321" s="79" t="s">
        <v>116</v>
      </c>
      <c r="E321" s="79" t="s">
        <v>6211</v>
      </c>
      <c r="F321" s="79" t="s">
        <v>6212</v>
      </c>
      <c r="G321" s="79" t="s">
        <v>4869</v>
      </c>
      <c r="H321" s="79" t="s">
        <v>626</v>
      </c>
      <c r="I321" s="79" t="s">
        <v>625</v>
      </c>
      <c r="J321" s="79" t="s">
        <v>6213</v>
      </c>
      <c r="K321" s="79" t="s">
        <v>5015</v>
      </c>
      <c r="L321" s="79" t="s">
        <v>6214</v>
      </c>
      <c r="M321" s="79" t="s">
        <v>4943</v>
      </c>
      <c r="N321" s="79" t="s">
        <v>89</v>
      </c>
    </row>
    <row r="322" spans="1:14" ht="19.5" customHeight="1">
      <c r="A322" s="78">
        <v>318</v>
      </c>
      <c r="B322" s="79" t="s">
        <v>74</v>
      </c>
      <c r="C322" s="79" t="s">
        <v>115</v>
      </c>
      <c r="D322" s="79" t="s">
        <v>116</v>
      </c>
      <c r="E322" s="79" t="s">
        <v>6215</v>
      </c>
      <c r="F322" s="79" t="s">
        <v>6216</v>
      </c>
      <c r="G322" s="79" t="s">
        <v>4875</v>
      </c>
      <c r="H322" s="79" t="s">
        <v>147</v>
      </c>
      <c r="I322" s="79" t="s">
        <v>146</v>
      </c>
      <c r="J322" s="79" t="s">
        <v>6217</v>
      </c>
      <c r="K322" s="79" t="s">
        <v>6218</v>
      </c>
      <c r="L322" s="79" t="s">
        <v>6219</v>
      </c>
      <c r="M322" s="79" t="s">
        <v>4873</v>
      </c>
      <c r="N322" s="79" t="s">
        <v>89</v>
      </c>
    </row>
    <row r="323" spans="1:14" ht="19.5" customHeight="1">
      <c r="A323" s="78">
        <v>319</v>
      </c>
      <c r="B323" s="79" t="s">
        <v>74</v>
      </c>
      <c r="C323" s="79" t="s">
        <v>115</v>
      </c>
      <c r="D323" s="79" t="s">
        <v>116</v>
      </c>
      <c r="E323" s="79" t="s">
        <v>6220</v>
      </c>
      <c r="F323" s="79" t="s">
        <v>6221</v>
      </c>
      <c r="G323" s="79" t="s">
        <v>4869</v>
      </c>
      <c r="H323" s="79" t="s">
        <v>5446</v>
      </c>
      <c r="I323" s="79" t="s">
        <v>5447</v>
      </c>
      <c r="J323" s="79" t="s">
        <v>6222</v>
      </c>
      <c r="K323" s="79" t="s">
        <v>6223</v>
      </c>
      <c r="L323" s="79" t="s">
        <v>6224</v>
      </c>
      <c r="M323" s="79" t="s">
        <v>4116</v>
      </c>
      <c r="N323" s="79" t="s">
        <v>89</v>
      </c>
    </row>
    <row r="324" spans="1:14" ht="19.5" customHeight="1">
      <c r="A324" s="78">
        <v>320</v>
      </c>
      <c r="B324" s="79" t="s">
        <v>74</v>
      </c>
      <c r="C324" s="79" t="s">
        <v>115</v>
      </c>
      <c r="D324" s="79" t="s">
        <v>116</v>
      </c>
      <c r="E324" s="79" t="s">
        <v>6225</v>
      </c>
      <c r="F324" s="79" t="s">
        <v>6226</v>
      </c>
      <c r="G324" s="79" t="s">
        <v>4869</v>
      </c>
      <c r="H324" s="79" t="s">
        <v>626</v>
      </c>
      <c r="I324" s="79" t="s">
        <v>625</v>
      </c>
      <c r="J324" s="79" t="s">
        <v>6227</v>
      </c>
      <c r="K324" s="79" t="s">
        <v>6228</v>
      </c>
      <c r="L324" s="79" t="s">
        <v>6229</v>
      </c>
      <c r="M324" s="79" t="s">
        <v>4943</v>
      </c>
      <c r="N324" s="79" t="s">
        <v>89</v>
      </c>
    </row>
    <row r="325" spans="1:14" ht="19.5" customHeight="1">
      <c r="A325" s="78">
        <v>321</v>
      </c>
      <c r="B325" s="79" t="s">
        <v>74</v>
      </c>
      <c r="C325" s="79" t="s">
        <v>115</v>
      </c>
      <c r="D325" s="79" t="s">
        <v>116</v>
      </c>
      <c r="E325" s="79" t="s">
        <v>6230</v>
      </c>
      <c r="F325" s="79" t="s">
        <v>6231</v>
      </c>
      <c r="G325" s="79" t="s">
        <v>4875</v>
      </c>
      <c r="H325" s="79" t="s">
        <v>202</v>
      </c>
      <c r="I325" s="79" t="s">
        <v>201</v>
      </c>
      <c r="J325" s="79" t="s">
        <v>6232</v>
      </c>
      <c r="K325" s="79" t="s">
        <v>6233</v>
      </c>
      <c r="L325" s="79"/>
      <c r="M325" s="79" t="s">
        <v>4878</v>
      </c>
      <c r="N325" s="79" t="s">
        <v>89</v>
      </c>
    </row>
    <row r="326" spans="1:14" ht="19.5" customHeight="1">
      <c r="A326" s="78">
        <v>322</v>
      </c>
      <c r="B326" s="79" t="s">
        <v>74</v>
      </c>
      <c r="C326" s="79" t="s">
        <v>115</v>
      </c>
      <c r="D326" s="79" t="s">
        <v>116</v>
      </c>
      <c r="E326" s="79" t="s">
        <v>6234</v>
      </c>
      <c r="F326" s="79" t="s">
        <v>3195</v>
      </c>
      <c r="G326" s="79" t="s">
        <v>4875</v>
      </c>
      <c r="H326" s="79" t="s">
        <v>220</v>
      </c>
      <c r="I326" s="79" t="s">
        <v>219</v>
      </c>
      <c r="J326" s="79" t="s">
        <v>6235</v>
      </c>
      <c r="K326" s="79" t="s">
        <v>6236</v>
      </c>
      <c r="L326" s="79" t="s">
        <v>6237</v>
      </c>
      <c r="M326" s="79" t="s">
        <v>4116</v>
      </c>
      <c r="N326" s="79" t="s">
        <v>89</v>
      </c>
    </row>
    <row r="327" spans="1:14" ht="19.5" customHeight="1">
      <c r="A327" s="78">
        <v>323</v>
      </c>
      <c r="B327" s="79" t="s">
        <v>74</v>
      </c>
      <c r="C327" s="79" t="s">
        <v>115</v>
      </c>
      <c r="D327" s="79" t="s">
        <v>116</v>
      </c>
      <c r="E327" s="79" t="s">
        <v>6238</v>
      </c>
      <c r="F327" s="79" t="s">
        <v>2366</v>
      </c>
      <c r="G327" s="79" t="s">
        <v>4869</v>
      </c>
      <c r="H327" s="79" t="s">
        <v>626</v>
      </c>
      <c r="I327" s="79" t="s">
        <v>625</v>
      </c>
      <c r="J327" s="79" t="s">
        <v>6239</v>
      </c>
      <c r="K327" s="79" t="s">
        <v>6240</v>
      </c>
      <c r="L327" s="79" t="s">
        <v>6241</v>
      </c>
      <c r="M327" s="79" t="s">
        <v>4943</v>
      </c>
      <c r="N327" s="79" t="s">
        <v>89</v>
      </c>
    </row>
    <row r="328" spans="1:14" ht="19.5" customHeight="1">
      <c r="A328" s="78">
        <v>324</v>
      </c>
      <c r="B328" s="79" t="s">
        <v>74</v>
      </c>
      <c r="C328" s="79" t="s">
        <v>115</v>
      </c>
      <c r="D328" s="79" t="s">
        <v>116</v>
      </c>
      <c r="E328" s="79" t="s">
        <v>6242</v>
      </c>
      <c r="F328" s="79" t="s">
        <v>6243</v>
      </c>
      <c r="G328" s="79" t="s">
        <v>4869</v>
      </c>
      <c r="H328" s="79" t="s">
        <v>6244</v>
      </c>
      <c r="I328" s="79" t="s">
        <v>6245</v>
      </c>
      <c r="J328" s="79" t="s">
        <v>6246</v>
      </c>
      <c r="K328" s="79" t="s">
        <v>6247</v>
      </c>
      <c r="L328" s="79" t="s">
        <v>6248</v>
      </c>
      <c r="M328" s="79" t="s">
        <v>4873</v>
      </c>
      <c r="N328" s="79" t="s">
        <v>89</v>
      </c>
    </row>
    <row r="329" spans="1:14" ht="19.5" customHeight="1">
      <c r="A329" s="78">
        <v>325</v>
      </c>
      <c r="B329" s="79" t="s">
        <v>74</v>
      </c>
      <c r="C329" s="79" t="s">
        <v>115</v>
      </c>
      <c r="D329" s="79" t="s">
        <v>116</v>
      </c>
      <c r="E329" s="79" t="s">
        <v>6249</v>
      </c>
      <c r="F329" s="79" t="s">
        <v>6250</v>
      </c>
      <c r="G329" s="79" t="s">
        <v>4869</v>
      </c>
      <c r="H329" s="79" t="s">
        <v>2772</v>
      </c>
      <c r="I329" s="79" t="s">
        <v>2771</v>
      </c>
      <c r="J329" s="79" t="s">
        <v>6252</v>
      </c>
      <c r="K329" s="79" t="s">
        <v>6254</v>
      </c>
      <c r="L329" s="79" t="s">
        <v>6255</v>
      </c>
      <c r="M329" s="79" t="s">
        <v>4882</v>
      </c>
      <c r="N329" s="79" t="s">
        <v>89</v>
      </c>
    </row>
    <row r="330" spans="1:14" ht="19.5" customHeight="1">
      <c r="A330" s="78">
        <v>326</v>
      </c>
      <c r="B330" s="79" t="s">
        <v>74</v>
      </c>
      <c r="C330" s="79" t="s">
        <v>115</v>
      </c>
      <c r="D330" s="79" t="s">
        <v>116</v>
      </c>
      <c r="E330" s="79" t="s">
        <v>6256</v>
      </c>
      <c r="F330" s="79" t="s">
        <v>6257</v>
      </c>
      <c r="G330" s="79" t="s">
        <v>4869</v>
      </c>
      <c r="H330" s="79" t="s">
        <v>251</v>
      </c>
      <c r="I330" s="79" t="s">
        <v>250</v>
      </c>
      <c r="J330" s="79" t="s">
        <v>6258</v>
      </c>
      <c r="K330" s="79" t="s">
        <v>5235</v>
      </c>
      <c r="L330" s="79" t="s">
        <v>6259</v>
      </c>
      <c r="M330" s="79" t="s">
        <v>4873</v>
      </c>
      <c r="N330" s="79" t="s">
        <v>89</v>
      </c>
    </row>
    <row r="331" spans="1:14" ht="19.5" customHeight="1">
      <c r="A331" s="78">
        <v>327</v>
      </c>
      <c r="B331" s="79" t="s">
        <v>74</v>
      </c>
      <c r="C331" s="79" t="s">
        <v>115</v>
      </c>
      <c r="D331" s="79" t="s">
        <v>116</v>
      </c>
      <c r="E331" s="79" t="s">
        <v>6260</v>
      </c>
      <c r="F331" s="79" t="s">
        <v>6261</v>
      </c>
      <c r="G331" s="79" t="s">
        <v>4869</v>
      </c>
      <c r="H331" s="79" t="s">
        <v>3966</v>
      </c>
      <c r="I331" s="79" t="s">
        <v>1907</v>
      </c>
      <c r="J331" s="79" t="s">
        <v>6262</v>
      </c>
      <c r="K331" s="79" t="s">
        <v>6263</v>
      </c>
      <c r="L331" s="79" t="s">
        <v>6264</v>
      </c>
      <c r="M331" s="79" t="s">
        <v>4873</v>
      </c>
      <c r="N331" s="79" t="s">
        <v>89</v>
      </c>
    </row>
    <row r="332" spans="1:14" ht="19.5" customHeight="1">
      <c r="A332" s="78">
        <v>328</v>
      </c>
      <c r="B332" s="79" t="s">
        <v>74</v>
      </c>
      <c r="C332" s="79" t="s">
        <v>115</v>
      </c>
      <c r="D332" s="79" t="s">
        <v>116</v>
      </c>
      <c r="E332" s="79" t="s">
        <v>6265</v>
      </c>
      <c r="F332" s="79" t="s">
        <v>6266</v>
      </c>
      <c r="G332" s="79" t="s">
        <v>4875</v>
      </c>
      <c r="H332" s="79" t="s">
        <v>465</v>
      </c>
      <c r="I332" s="79" t="s">
        <v>449</v>
      </c>
      <c r="J332" s="79" t="s">
        <v>6267</v>
      </c>
      <c r="K332" s="79" t="s">
        <v>6268</v>
      </c>
      <c r="L332" s="79" t="s">
        <v>6269</v>
      </c>
      <c r="M332" s="79" t="s">
        <v>4116</v>
      </c>
      <c r="N332" s="79" t="s">
        <v>89</v>
      </c>
    </row>
    <row r="333" spans="1:14" ht="19.5" customHeight="1">
      <c r="A333" s="78">
        <v>329</v>
      </c>
      <c r="B333" s="79" t="s">
        <v>74</v>
      </c>
      <c r="C333" s="79" t="s">
        <v>115</v>
      </c>
      <c r="D333" s="79" t="s">
        <v>116</v>
      </c>
      <c r="E333" s="79" t="s">
        <v>6270</v>
      </c>
      <c r="F333" s="79" t="s">
        <v>6271</v>
      </c>
      <c r="G333" s="79" t="s">
        <v>4869</v>
      </c>
      <c r="H333" s="79" t="s">
        <v>626</v>
      </c>
      <c r="I333" s="79" t="s">
        <v>625</v>
      </c>
      <c r="J333" s="79" t="s">
        <v>6272</v>
      </c>
      <c r="K333" s="79" t="s">
        <v>6273</v>
      </c>
      <c r="L333" s="79" t="s">
        <v>6274</v>
      </c>
      <c r="M333" s="79" t="s">
        <v>4943</v>
      </c>
      <c r="N333" s="79" t="s">
        <v>89</v>
      </c>
    </row>
    <row r="334" spans="1:14" ht="19.5" customHeight="1">
      <c r="A334" s="78">
        <v>330</v>
      </c>
      <c r="B334" s="79" t="s">
        <v>74</v>
      </c>
      <c r="C334" s="79" t="s">
        <v>115</v>
      </c>
      <c r="D334" s="79" t="s">
        <v>116</v>
      </c>
      <c r="E334" s="79" t="s">
        <v>6275</v>
      </c>
      <c r="F334" s="79" t="s">
        <v>6276</v>
      </c>
      <c r="G334" s="79" t="s">
        <v>4869</v>
      </c>
      <c r="H334" s="79" t="s">
        <v>3255</v>
      </c>
      <c r="I334" s="79" t="s">
        <v>3254</v>
      </c>
      <c r="J334" s="79" t="s">
        <v>6277</v>
      </c>
      <c r="K334" s="79" t="s">
        <v>6278</v>
      </c>
      <c r="L334" s="79" t="s">
        <v>6279</v>
      </c>
      <c r="M334" s="79" t="s">
        <v>4116</v>
      </c>
      <c r="N334" s="79" t="s">
        <v>89</v>
      </c>
    </row>
    <row r="335" spans="1:14" ht="19.5" customHeight="1">
      <c r="A335" s="78">
        <v>331</v>
      </c>
      <c r="B335" s="79" t="s">
        <v>74</v>
      </c>
      <c r="C335" s="79" t="s">
        <v>115</v>
      </c>
      <c r="D335" s="79" t="s">
        <v>116</v>
      </c>
      <c r="E335" s="79" t="s">
        <v>6280</v>
      </c>
      <c r="F335" s="79" t="s">
        <v>6281</v>
      </c>
      <c r="G335" s="79" t="s">
        <v>4869</v>
      </c>
      <c r="H335" s="79" t="s">
        <v>202</v>
      </c>
      <c r="I335" s="79" t="s">
        <v>201</v>
      </c>
      <c r="J335" s="79" t="s">
        <v>6282</v>
      </c>
      <c r="K335" s="79" t="s">
        <v>6283</v>
      </c>
      <c r="L335" s="79" t="s">
        <v>6284</v>
      </c>
      <c r="M335" s="79" t="s">
        <v>4116</v>
      </c>
      <c r="N335" s="79" t="s">
        <v>89</v>
      </c>
    </row>
    <row r="336" spans="1:14" ht="19.5" customHeight="1">
      <c r="A336" s="78">
        <v>332</v>
      </c>
      <c r="B336" s="79" t="s">
        <v>74</v>
      </c>
      <c r="C336" s="79" t="s">
        <v>115</v>
      </c>
      <c r="D336" s="79" t="s">
        <v>116</v>
      </c>
      <c r="E336" s="79" t="s">
        <v>6285</v>
      </c>
      <c r="F336" s="79" t="s">
        <v>6286</v>
      </c>
      <c r="G336" s="79" t="s">
        <v>4869</v>
      </c>
      <c r="H336" s="79" t="s">
        <v>576</v>
      </c>
      <c r="I336" s="79" t="s">
        <v>575</v>
      </c>
      <c r="J336" s="79" t="s">
        <v>6287</v>
      </c>
      <c r="K336" s="79" t="s">
        <v>6288</v>
      </c>
      <c r="L336" s="79" t="s">
        <v>6289</v>
      </c>
      <c r="M336" s="79" t="s">
        <v>4116</v>
      </c>
      <c r="N336" s="79" t="s">
        <v>89</v>
      </c>
    </row>
    <row r="337" spans="1:14" ht="19.5" customHeight="1">
      <c r="A337" s="78">
        <v>333</v>
      </c>
      <c r="B337" s="79" t="s">
        <v>74</v>
      </c>
      <c r="C337" s="79" t="s">
        <v>115</v>
      </c>
      <c r="D337" s="79" t="s">
        <v>116</v>
      </c>
      <c r="E337" s="79" t="s">
        <v>6290</v>
      </c>
      <c r="F337" s="79" t="s">
        <v>6291</v>
      </c>
      <c r="G337" s="79" t="s">
        <v>4869</v>
      </c>
      <c r="H337" s="79" t="s">
        <v>220</v>
      </c>
      <c r="I337" s="79" t="s">
        <v>219</v>
      </c>
      <c r="J337" s="79" t="s">
        <v>6292</v>
      </c>
      <c r="K337" s="79" t="s">
        <v>6293</v>
      </c>
      <c r="L337" s="79" t="s">
        <v>6294</v>
      </c>
      <c r="M337" s="79" t="s">
        <v>4116</v>
      </c>
      <c r="N337" s="79" t="s">
        <v>89</v>
      </c>
    </row>
    <row r="338" spans="1:14" ht="19.5" customHeight="1">
      <c r="A338" s="78">
        <v>334</v>
      </c>
      <c r="B338" s="79" t="s">
        <v>74</v>
      </c>
      <c r="C338" s="79" t="s">
        <v>115</v>
      </c>
      <c r="D338" s="79" t="s">
        <v>116</v>
      </c>
      <c r="E338" s="79" t="s">
        <v>6295</v>
      </c>
      <c r="F338" s="79" t="s">
        <v>6296</v>
      </c>
      <c r="G338" s="79" t="s">
        <v>4875</v>
      </c>
      <c r="H338" s="79" t="s">
        <v>576</v>
      </c>
      <c r="I338" s="79" t="s">
        <v>575</v>
      </c>
      <c r="J338" s="79" t="s">
        <v>6297</v>
      </c>
      <c r="K338" s="79" t="s">
        <v>5934</v>
      </c>
      <c r="L338" s="79" t="s">
        <v>6298</v>
      </c>
      <c r="M338" s="79" t="s">
        <v>4116</v>
      </c>
      <c r="N338" s="79" t="s">
        <v>89</v>
      </c>
    </row>
    <row r="339" spans="1:14" ht="19.5" customHeight="1">
      <c r="A339" s="78">
        <v>335</v>
      </c>
      <c r="B339" s="79" t="s">
        <v>74</v>
      </c>
      <c r="C339" s="79" t="s">
        <v>115</v>
      </c>
      <c r="D339" s="79" t="s">
        <v>116</v>
      </c>
      <c r="E339" s="79" t="s">
        <v>6299</v>
      </c>
      <c r="F339" s="79" t="s">
        <v>6300</v>
      </c>
      <c r="G339" s="79" t="s">
        <v>4875</v>
      </c>
      <c r="H339" s="79" t="s">
        <v>220</v>
      </c>
      <c r="I339" s="79" t="s">
        <v>219</v>
      </c>
      <c r="J339" s="79" t="s">
        <v>6301</v>
      </c>
      <c r="K339" s="79" t="s">
        <v>6302</v>
      </c>
      <c r="L339" s="79" t="s">
        <v>6303</v>
      </c>
      <c r="M339" s="79" t="s">
        <v>4116</v>
      </c>
      <c r="N339" s="79" t="s">
        <v>89</v>
      </c>
    </row>
    <row r="340" spans="1:14" ht="19.5" customHeight="1">
      <c r="A340" s="78">
        <v>336</v>
      </c>
      <c r="B340" s="79" t="s">
        <v>74</v>
      </c>
      <c r="C340" s="79" t="s">
        <v>115</v>
      </c>
      <c r="D340" s="79" t="s">
        <v>116</v>
      </c>
      <c r="E340" s="79" t="s">
        <v>6304</v>
      </c>
      <c r="F340" s="79" t="s">
        <v>6305</v>
      </c>
      <c r="G340" s="79" t="s">
        <v>4875</v>
      </c>
      <c r="H340" s="79" t="s">
        <v>166</v>
      </c>
      <c r="I340" s="79" t="s">
        <v>165</v>
      </c>
      <c r="J340" s="79" t="s">
        <v>6306</v>
      </c>
      <c r="K340" s="79" t="s">
        <v>6307</v>
      </c>
      <c r="L340" s="79" t="s">
        <v>6308</v>
      </c>
      <c r="M340" s="79" t="s">
        <v>4873</v>
      </c>
      <c r="N340" s="79" t="s">
        <v>89</v>
      </c>
    </row>
    <row r="341" spans="1:14" ht="19.5" customHeight="1">
      <c r="A341" s="78">
        <v>337</v>
      </c>
      <c r="B341" s="79" t="s">
        <v>74</v>
      </c>
      <c r="C341" s="79" t="s">
        <v>115</v>
      </c>
      <c r="D341" s="79" t="s">
        <v>116</v>
      </c>
      <c r="E341" s="79" t="s">
        <v>6310</v>
      </c>
      <c r="F341" s="79" t="s">
        <v>1808</v>
      </c>
      <c r="G341" s="79" t="s">
        <v>4875</v>
      </c>
      <c r="H341" s="79" t="s">
        <v>4905</v>
      </c>
      <c r="I341" s="79" t="s">
        <v>4906</v>
      </c>
      <c r="J341" s="79" t="s">
        <v>6311</v>
      </c>
      <c r="K341" s="79" t="s">
        <v>6312</v>
      </c>
      <c r="L341" s="79" t="s">
        <v>6313</v>
      </c>
      <c r="M341" s="79" t="s">
        <v>4873</v>
      </c>
      <c r="N341" s="79" t="s">
        <v>89</v>
      </c>
    </row>
    <row r="342" spans="1:14" ht="19.5" customHeight="1">
      <c r="A342" s="78">
        <v>338</v>
      </c>
      <c r="B342" s="79" t="s">
        <v>74</v>
      </c>
      <c r="C342" s="79" t="s">
        <v>115</v>
      </c>
      <c r="D342" s="79" t="s">
        <v>116</v>
      </c>
      <c r="E342" s="79" t="s">
        <v>6314</v>
      </c>
      <c r="F342" s="79" t="s">
        <v>6315</v>
      </c>
      <c r="G342" s="79" t="s">
        <v>4869</v>
      </c>
      <c r="H342" s="79" t="s">
        <v>4905</v>
      </c>
      <c r="I342" s="79" t="s">
        <v>4906</v>
      </c>
      <c r="J342" s="79" t="s">
        <v>6316</v>
      </c>
      <c r="K342" s="79" t="s">
        <v>6317</v>
      </c>
      <c r="L342" s="79" t="s">
        <v>6318</v>
      </c>
      <c r="M342" s="79" t="s">
        <v>4873</v>
      </c>
      <c r="N342" s="79" t="s">
        <v>89</v>
      </c>
    </row>
    <row r="343" spans="1:14" ht="19.5" customHeight="1">
      <c r="A343" s="78">
        <v>339</v>
      </c>
      <c r="B343" s="79" t="s">
        <v>74</v>
      </c>
      <c r="C343" s="79" t="s">
        <v>115</v>
      </c>
      <c r="D343" s="79" t="s">
        <v>116</v>
      </c>
      <c r="E343" s="79" t="s">
        <v>6319</v>
      </c>
      <c r="F343" s="79" t="s">
        <v>6320</v>
      </c>
      <c r="G343" s="79" t="s">
        <v>4869</v>
      </c>
      <c r="H343" s="79" t="s">
        <v>2772</v>
      </c>
      <c r="I343" s="79" t="s">
        <v>2771</v>
      </c>
      <c r="J343" s="79" t="s">
        <v>6321</v>
      </c>
      <c r="K343" s="79" t="s">
        <v>6322</v>
      </c>
      <c r="L343" s="79" t="s">
        <v>6323</v>
      </c>
      <c r="M343" s="79" t="s">
        <v>4882</v>
      </c>
      <c r="N343" s="79" t="s">
        <v>89</v>
      </c>
    </row>
    <row r="344" spans="1:14" ht="19.5" customHeight="1">
      <c r="A344" s="78">
        <v>340</v>
      </c>
      <c r="B344" s="79" t="s">
        <v>74</v>
      </c>
      <c r="C344" s="79" t="s">
        <v>115</v>
      </c>
      <c r="D344" s="79" t="s">
        <v>116</v>
      </c>
      <c r="E344" s="79" t="s">
        <v>6324</v>
      </c>
      <c r="F344" s="79" t="s">
        <v>6325</v>
      </c>
      <c r="G344" s="79" t="s">
        <v>4869</v>
      </c>
      <c r="H344" s="79" t="s">
        <v>251</v>
      </c>
      <c r="I344" s="79" t="s">
        <v>250</v>
      </c>
      <c r="J344" s="79" t="s">
        <v>6326</v>
      </c>
      <c r="K344" s="79" t="s">
        <v>6327</v>
      </c>
      <c r="L344" s="79" t="s">
        <v>6328</v>
      </c>
      <c r="M344" s="79" t="s">
        <v>4116</v>
      </c>
      <c r="N344" s="79" t="s">
        <v>89</v>
      </c>
    </row>
    <row r="345" spans="1:14" ht="19.5" customHeight="1">
      <c r="A345" s="78">
        <v>341</v>
      </c>
      <c r="B345" s="79" t="s">
        <v>74</v>
      </c>
      <c r="C345" s="79" t="s">
        <v>115</v>
      </c>
      <c r="D345" s="79" t="s">
        <v>116</v>
      </c>
      <c r="E345" s="79" t="s">
        <v>6329</v>
      </c>
      <c r="F345" s="79" t="s">
        <v>6330</v>
      </c>
      <c r="G345" s="79" t="s">
        <v>4875</v>
      </c>
      <c r="H345" s="79" t="s">
        <v>443</v>
      </c>
      <c r="I345" s="79" t="s">
        <v>442</v>
      </c>
      <c r="J345" s="79" t="s">
        <v>6331</v>
      </c>
      <c r="K345" s="79" t="s">
        <v>6332</v>
      </c>
      <c r="L345" s="79" t="s">
        <v>1869</v>
      </c>
      <c r="M345" s="79" t="s">
        <v>4116</v>
      </c>
      <c r="N345" s="79" t="s">
        <v>89</v>
      </c>
    </row>
    <row r="346" spans="1:14" ht="19.5" customHeight="1">
      <c r="A346" s="78">
        <v>342</v>
      </c>
      <c r="B346" s="79" t="s">
        <v>74</v>
      </c>
      <c r="C346" s="79" t="s">
        <v>115</v>
      </c>
      <c r="D346" s="79" t="s">
        <v>116</v>
      </c>
      <c r="E346" s="79" t="s">
        <v>6333</v>
      </c>
      <c r="F346" s="79" t="s">
        <v>6334</v>
      </c>
      <c r="G346" s="79" t="s">
        <v>4869</v>
      </c>
      <c r="H346" s="79" t="s">
        <v>4733</v>
      </c>
      <c r="I346" s="79" t="s">
        <v>4734</v>
      </c>
      <c r="J346" s="79" t="s">
        <v>6335</v>
      </c>
      <c r="K346" s="79" t="s">
        <v>6336</v>
      </c>
      <c r="L346" s="79" t="s">
        <v>6337</v>
      </c>
      <c r="M346" s="79" t="s">
        <v>4116</v>
      </c>
      <c r="N346" s="79" t="s">
        <v>89</v>
      </c>
    </row>
    <row r="347" spans="1:14" ht="19.5" customHeight="1">
      <c r="A347" s="78">
        <v>343</v>
      </c>
      <c r="B347" s="79" t="s">
        <v>74</v>
      </c>
      <c r="C347" s="79" t="s">
        <v>115</v>
      </c>
      <c r="D347" s="79" t="s">
        <v>116</v>
      </c>
      <c r="E347" s="79" t="s">
        <v>6338</v>
      </c>
      <c r="F347" s="79" t="s">
        <v>6339</v>
      </c>
      <c r="G347" s="79" t="s">
        <v>4869</v>
      </c>
      <c r="H347" s="79" t="s">
        <v>2772</v>
      </c>
      <c r="I347" s="79" t="s">
        <v>2771</v>
      </c>
      <c r="J347" s="79" t="s">
        <v>6340</v>
      </c>
      <c r="K347" s="79" t="s">
        <v>6341</v>
      </c>
      <c r="L347" s="79" t="s">
        <v>6342</v>
      </c>
      <c r="M347" s="79" t="s">
        <v>4116</v>
      </c>
      <c r="N347" s="79" t="s">
        <v>89</v>
      </c>
    </row>
    <row r="348" spans="1:14" ht="19.5" customHeight="1">
      <c r="A348" s="78">
        <v>344</v>
      </c>
      <c r="B348" s="79" t="s">
        <v>74</v>
      </c>
      <c r="C348" s="79" t="s">
        <v>115</v>
      </c>
      <c r="D348" s="79" t="s">
        <v>116</v>
      </c>
      <c r="E348" s="79" t="s">
        <v>6343</v>
      </c>
      <c r="F348" s="79" t="s">
        <v>6344</v>
      </c>
      <c r="G348" s="79" t="s">
        <v>4869</v>
      </c>
      <c r="H348" s="79" t="s">
        <v>2772</v>
      </c>
      <c r="I348" s="79" t="s">
        <v>2771</v>
      </c>
      <c r="J348" s="79" t="s">
        <v>6345</v>
      </c>
      <c r="K348" s="79" t="s">
        <v>6346</v>
      </c>
      <c r="L348" s="79" t="s">
        <v>6347</v>
      </c>
      <c r="M348" s="79" t="s">
        <v>4116</v>
      </c>
      <c r="N348" s="79" t="s">
        <v>89</v>
      </c>
    </row>
    <row r="349" spans="1:14" ht="19.5" customHeight="1">
      <c r="A349" s="78">
        <v>345</v>
      </c>
      <c r="B349" s="79" t="s">
        <v>74</v>
      </c>
      <c r="C349" s="79" t="s">
        <v>115</v>
      </c>
      <c r="D349" s="79" t="s">
        <v>116</v>
      </c>
      <c r="E349" s="79" t="s">
        <v>881</v>
      </c>
      <c r="F349" s="79" t="s">
        <v>880</v>
      </c>
      <c r="G349" s="79" t="s">
        <v>4869</v>
      </c>
      <c r="H349" s="79" t="s">
        <v>626</v>
      </c>
      <c r="I349" s="79" t="s">
        <v>625</v>
      </c>
      <c r="J349" s="79" t="s">
        <v>6348</v>
      </c>
      <c r="K349" s="79" t="s">
        <v>5044</v>
      </c>
      <c r="L349" s="79" t="s">
        <v>6349</v>
      </c>
      <c r="M349" s="79" t="s">
        <v>4943</v>
      </c>
      <c r="N349" s="79" t="s">
        <v>89</v>
      </c>
    </row>
    <row r="350" spans="1:14" ht="19.5" customHeight="1">
      <c r="A350" s="78">
        <v>346</v>
      </c>
      <c r="B350" s="79" t="s">
        <v>74</v>
      </c>
      <c r="C350" s="79" t="s">
        <v>115</v>
      </c>
      <c r="D350" s="79" t="s">
        <v>116</v>
      </c>
      <c r="E350" s="79" t="s">
        <v>6350</v>
      </c>
      <c r="F350" s="79" t="s">
        <v>6352</v>
      </c>
      <c r="G350" s="79" t="s">
        <v>4869</v>
      </c>
      <c r="H350" s="79" t="s">
        <v>661</v>
      </c>
      <c r="I350" s="79" t="s">
        <v>122</v>
      </c>
      <c r="J350" s="79" t="s">
        <v>6353</v>
      </c>
      <c r="K350" s="79" t="s">
        <v>4991</v>
      </c>
      <c r="L350" s="79" t="s">
        <v>6354</v>
      </c>
      <c r="M350" s="79" t="s">
        <v>4882</v>
      </c>
      <c r="N350" s="79" t="s">
        <v>89</v>
      </c>
    </row>
    <row r="351" spans="1:14" ht="19.5" customHeight="1">
      <c r="A351" s="78">
        <v>347</v>
      </c>
      <c r="B351" s="79" t="s">
        <v>74</v>
      </c>
      <c r="C351" s="79" t="s">
        <v>115</v>
      </c>
      <c r="D351" s="79" t="s">
        <v>116</v>
      </c>
      <c r="E351" s="79" t="s">
        <v>6355</v>
      </c>
      <c r="F351" s="79" t="s">
        <v>6356</v>
      </c>
      <c r="G351" s="79" t="s">
        <v>4869</v>
      </c>
      <c r="H351" s="79" t="s">
        <v>3468</v>
      </c>
      <c r="I351" s="79" t="s">
        <v>3467</v>
      </c>
      <c r="J351" s="79" t="s">
        <v>6357</v>
      </c>
      <c r="K351" s="79" t="s">
        <v>6358</v>
      </c>
      <c r="L351" s="79" t="s">
        <v>6359</v>
      </c>
      <c r="M351" s="79" t="s">
        <v>4116</v>
      </c>
      <c r="N351" s="79" t="s">
        <v>89</v>
      </c>
    </row>
    <row r="352" spans="1:14" ht="19.5" customHeight="1">
      <c r="A352" s="78">
        <v>348</v>
      </c>
      <c r="B352" s="79" t="s">
        <v>74</v>
      </c>
      <c r="C352" s="79" t="s">
        <v>115</v>
      </c>
      <c r="D352" s="79" t="s">
        <v>116</v>
      </c>
      <c r="E352" s="79" t="s">
        <v>6360</v>
      </c>
      <c r="F352" s="79" t="s">
        <v>6361</v>
      </c>
      <c r="G352" s="79" t="s">
        <v>4869</v>
      </c>
      <c r="H352" s="79" t="s">
        <v>3853</v>
      </c>
      <c r="I352" s="79" t="s">
        <v>2231</v>
      </c>
      <c r="J352" s="79" t="s">
        <v>6362</v>
      </c>
      <c r="K352" s="79" t="s">
        <v>6363</v>
      </c>
      <c r="L352" s="79" t="s">
        <v>6364</v>
      </c>
      <c r="M352" s="79" t="s">
        <v>4116</v>
      </c>
      <c r="N352" s="79" t="s">
        <v>89</v>
      </c>
    </row>
    <row r="353" spans="1:14" ht="19.5" customHeight="1">
      <c r="A353" s="78">
        <v>349</v>
      </c>
      <c r="B353" s="79" t="s">
        <v>74</v>
      </c>
      <c r="C353" s="79" t="s">
        <v>115</v>
      </c>
      <c r="D353" s="79" t="s">
        <v>116</v>
      </c>
      <c r="E353" s="79" t="s">
        <v>6365</v>
      </c>
      <c r="F353" s="79" t="s">
        <v>6366</v>
      </c>
      <c r="G353" s="79" t="s">
        <v>4869</v>
      </c>
      <c r="H353" s="79" t="s">
        <v>202</v>
      </c>
      <c r="I353" s="79" t="s">
        <v>201</v>
      </c>
      <c r="J353" s="79" t="s">
        <v>6367</v>
      </c>
      <c r="K353" s="79" t="s">
        <v>6368</v>
      </c>
      <c r="L353" s="79" t="s">
        <v>6369</v>
      </c>
      <c r="M353" s="79" t="s">
        <v>4943</v>
      </c>
      <c r="N353" s="79" t="s">
        <v>89</v>
      </c>
    </row>
    <row r="354" spans="1:14" ht="19.5" customHeight="1">
      <c r="A354" s="78">
        <v>350</v>
      </c>
      <c r="B354" s="79" t="s">
        <v>74</v>
      </c>
      <c r="C354" s="79" t="s">
        <v>115</v>
      </c>
      <c r="D354" s="79" t="s">
        <v>116</v>
      </c>
      <c r="E354" s="79" t="s">
        <v>6370</v>
      </c>
      <c r="F354" s="79" t="s">
        <v>6371</v>
      </c>
      <c r="G354" s="79" t="s">
        <v>4869</v>
      </c>
      <c r="H354" s="79" t="s">
        <v>6244</v>
      </c>
      <c r="I354" s="79" t="s">
        <v>6245</v>
      </c>
      <c r="J354" s="79" t="s">
        <v>6372</v>
      </c>
      <c r="K354" s="79" t="s">
        <v>6373</v>
      </c>
      <c r="L354" s="79" t="s">
        <v>6374</v>
      </c>
      <c r="M354" s="79" t="s">
        <v>4882</v>
      </c>
      <c r="N354" s="79" t="s">
        <v>89</v>
      </c>
    </row>
    <row r="355" spans="1:14" ht="19.5" customHeight="1">
      <c r="A355" s="78">
        <v>351</v>
      </c>
      <c r="B355" s="79" t="s">
        <v>74</v>
      </c>
      <c r="C355" s="79" t="s">
        <v>115</v>
      </c>
      <c r="D355" s="79" t="s">
        <v>116</v>
      </c>
      <c r="E355" s="79" t="s">
        <v>6375</v>
      </c>
      <c r="F355" s="79" t="s">
        <v>6376</v>
      </c>
      <c r="G355" s="79" t="s">
        <v>4869</v>
      </c>
      <c r="H355" s="79" t="s">
        <v>626</v>
      </c>
      <c r="I355" s="79" t="s">
        <v>625</v>
      </c>
      <c r="J355" s="79" t="s">
        <v>6377</v>
      </c>
      <c r="K355" s="79" t="s">
        <v>5669</v>
      </c>
      <c r="L355" s="79" t="s">
        <v>6378</v>
      </c>
      <c r="M355" s="79" t="s">
        <v>4943</v>
      </c>
      <c r="N355" s="79" t="s">
        <v>89</v>
      </c>
    </row>
    <row r="356" spans="1:14" ht="19.5" customHeight="1">
      <c r="A356" s="78">
        <v>352</v>
      </c>
      <c r="B356" s="79" t="s">
        <v>74</v>
      </c>
      <c r="C356" s="79" t="s">
        <v>115</v>
      </c>
      <c r="D356" s="79" t="s">
        <v>116</v>
      </c>
      <c r="E356" s="79" t="s">
        <v>6379</v>
      </c>
      <c r="F356" s="79" t="s">
        <v>6380</v>
      </c>
      <c r="G356" s="79" t="s">
        <v>4869</v>
      </c>
      <c r="H356" s="79" t="s">
        <v>4905</v>
      </c>
      <c r="I356" s="79" t="s">
        <v>4906</v>
      </c>
      <c r="J356" s="79" t="s">
        <v>6381</v>
      </c>
      <c r="K356" s="79" t="s">
        <v>6008</v>
      </c>
      <c r="L356" s="79" t="s">
        <v>6382</v>
      </c>
      <c r="M356" s="79" t="s">
        <v>4116</v>
      </c>
      <c r="N356" s="79" t="s">
        <v>89</v>
      </c>
    </row>
    <row r="357" spans="1:14" ht="19.5" customHeight="1">
      <c r="A357" s="78">
        <v>353</v>
      </c>
      <c r="B357" s="79" t="s">
        <v>74</v>
      </c>
      <c r="C357" s="79" t="s">
        <v>115</v>
      </c>
      <c r="D357" s="79" t="s">
        <v>116</v>
      </c>
      <c r="E357" s="79" t="s">
        <v>6383</v>
      </c>
      <c r="F357" s="79" t="s">
        <v>6384</v>
      </c>
      <c r="G357" s="79" t="s">
        <v>4875</v>
      </c>
      <c r="H357" s="79" t="s">
        <v>687</v>
      </c>
      <c r="I357" s="79" t="s">
        <v>686</v>
      </c>
      <c r="J357" s="79" t="s">
        <v>6385</v>
      </c>
      <c r="K357" s="79" t="s">
        <v>6386</v>
      </c>
      <c r="L357" s="79" t="s">
        <v>6387</v>
      </c>
      <c r="M357" s="79" t="s">
        <v>4116</v>
      </c>
      <c r="N357" s="79" t="s">
        <v>89</v>
      </c>
    </row>
    <row r="358" spans="1:14" ht="19.5" customHeight="1">
      <c r="A358" s="78">
        <v>354</v>
      </c>
      <c r="B358" s="79" t="s">
        <v>74</v>
      </c>
      <c r="C358" s="79" t="s">
        <v>115</v>
      </c>
      <c r="D358" s="79" t="s">
        <v>116</v>
      </c>
      <c r="E358" s="79" t="s">
        <v>932</v>
      </c>
      <c r="F358" s="79" t="s">
        <v>931</v>
      </c>
      <c r="G358" s="79" t="s">
        <v>4875</v>
      </c>
      <c r="H358" s="79" t="s">
        <v>443</v>
      </c>
      <c r="I358" s="79" t="s">
        <v>442</v>
      </c>
      <c r="J358" s="79" t="s">
        <v>6388</v>
      </c>
      <c r="K358" s="79" t="s">
        <v>6389</v>
      </c>
      <c r="L358" s="79" t="s">
        <v>6390</v>
      </c>
      <c r="M358" s="79" t="s">
        <v>4873</v>
      </c>
      <c r="N358" s="79" t="s">
        <v>89</v>
      </c>
    </row>
    <row r="359" spans="1:14" ht="19.5" customHeight="1">
      <c r="A359" s="78">
        <v>355</v>
      </c>
      <c r="B359" s="79" t="s">
        <v>74</v>
      </c>
      <c r="C359" s="79" t="s">
        <v>115</v>
      </c>
      <c r="D359" s="79" t="s">
        <v>116</v>
      </c>
      <c r="E359" s="79" t="s">
        <v>6391</v>
      </c>
      <c r="F359" s="79" t="s">
        <v>6392</v>
      </c>
      <c r="G359" s="79" t="s">
        <v>4875</v>
      </c>
      <c r="H359" s="79" t="s">
        <v>443</v>
      </c>
      <c r="I359" s="79" t="s">
        <v>442</v>
      </c>
      <c r="J359" s="79" t="s">
        <v>6393</v>
      </c>
      <c r="K359" s="79" t="s">
        <v>6394</v>
      </c>
      <c r="L359" s="79" t="s">
        <v>6396</v>
      </c>
      <c r="M359" s="79" t="s">
        <v>4873</v>
      </c>
      <c r="N359" s="79" t="s">
        <v>89</v>
      </c>
    </row>
    <row r="360" spans="1:14" ht="19.5" customHeight="1">
      <c r="A360" s="78">
        <v>356</v>
      </c>
      <c r="B360" s="79" t="s">
        <v>74</v>
      </c>
      <c r="C360" s="79" t="s">
        <v>115</v>
      </c>
      <c r="D360" s="79" t="s">
        <v>116</v>
      </c>
      <c r="E360" s="79" t="s">
        <v>4759</v>
      </c>
      <c r="F360" s="79" t="s">
        <v>4760</v>
      </c>
      <c r="G360" s="79" t="s">
        <v>4875</v>
      </c>
      <c r="H360" s="79" t="s">
        <v>202</v>
      </c>
      <c r="I360" s="79" t="s">
        <v>201</v>
      </c>
      <c r="J360" s="79" t="s">
        <v>6397</v>
      </c>
      <c r="K360" s="79" t="s">
        <v>6398</v>
      </c>
      <c r="L360" s="79" t="s">
        <v>6399</v>
      </c>
      <c r="M360" s="79" t="s">
        <v>4116</v>
      </c>
      <c r="N360" s="79" t="s">
        <v>89</v>
      </c>
    </row>
    <row r="361" spans="1:14" ht="19.5" customHeight="1">
      <c r="A361" s="78">
        <v>357</v>
      </c>
      <c r="B361" s="79" t="s">
        <v>74</v>
      </c>
      <c r="C361" s="79" t="s">
        <v>115</v>
      </c>
      <c r="D361" s="79" t="s">
        <v>116</v>
      </c>
      <c r="E361" s="79" t="s">
        <v>6400</v>
      </c>
      <c r="F361" s="79" t="s">
        <v>6401</v>
      </c>
      <c r="G361" s="79" t="s">
        <v>4875</v>
      </c>
      <c r="H361" s="79" t="s">
        <v>220</v>
      </c>
      <c r="I361" s="79" t="s">
        <v>219</v>
      </c>
      <c r="J361" s="79" t="s">
        <v>6402</v>
      </c>
      <c r="K361" s="79" t="s">
        <v>5281</v>
      </c>
      <c r="L361" s="79" t="s">
        <v>6403</v>
      </c>
      <c r="M361" s="79" t="s">
        <v>4116</v>
      </c>
      <c r="N361" s="79" t="s">
        <v>89</v>
      </c>
    </row>
    <row r="362" spans="1:14" ht="19.5" customHeight="1">
      <c r="A362" s="78">
        <v>358</v>
      </c>
      <c r="B362" s="79" t="s">
        <v>74</v>
      </c>
      <c r="C362" s="79" t="s">
        <v>115</v>
      </c>
      <c r="D362" s="79" t="s">
        <v>116</v>
      </c>
      <c r="E362" s="79" t="s">
        <v>6404</v>
      </c>
      <c r="F362" s="79" t="s">
        <v>6405</v>
      </c>
      <c r="G362" s="79" t="s">
        <v>4875</v>
      </c>
      <c r="H362" s="79" t="s">
        <v>490</v>
      </c>
      <c r="I362" s="79" t="s">
        <v>489</v>
      </c>
      <c r="J362" s="79" t="s">
        <v>6406</v>
      </c>
      <c r="K362" s="79" t="s">
        <v>6407</v>
      </c>
      <c r="L362" s="79" t="s">
        <v>6408</v>
      </c>
      <c r="M362" s="79" t="s">
        <v>4882</v>
      </c>
      <c r="N362" s="79" t="s">
        <v>89</v>
      </c>
    </row>
    <row r="363" spans="1:14" ht="19.5" customHeight="1">
      <c r="A363" s="78">
        <v>359</v>
      </c>
      <c r="B363" s="79" t="s">
        <v>74</v>
      </c>
      <c r="C363" s="79" t="s">
        <v>115</v>
      </c>
      <c r="D363" s="79" t="s">
        <v>116</v>
      </c>
      <c r="E363" s="79" t="s">
        <v>6409</v>
      </c>
      <c r="F363" s="79" t="s">
        <v>6410</v>
      </c>
      <c r="G363" s="79" t="s">
        <v>4875</v>
      </c>
      <c r="H363" s="79"/>
      <c r="I363" s="79"/>
      <c r="J363" s="79" t="s">
        <v>6411</v>
      </c>
      <c r="K363" s="79" t="s">
        <v>6412</v>
      </c>
      <c r="L363" s="79"/>
      <c r="M363" s="79" t="s">
        <v>4878</v>
      </c>
      <c r="N363" s="79" t="s">
        <v>89</v>
      </c>
    </row>
    <row r="364" spans="1:14" ht="19.5" customHeight="1">
      <c r="A364" s="78">
        <v>360</v>
      </c>
      <c r="B364" s="79" t="s">
        <v>74</v>
      </c>
      <c r="C364" s="79" t="s">
        <v>115</v>
      </c>
      <c r="D364" s="79" t="s">
        <v>116</v>
      </c>
      <c r="E364" s="79" t="s">
        <v>6413</v>
      </c>
      <c r="F364" s="79" t="s">
        <v>6414</v>
      </c>
      <c r="G364" s="79" t="s">
        <v>4869</v>
      </c>
      <c r="H364" s="79" t="s">
        <v>2772</v>
      </c>
      <c r="I364" s="79" t="s">
        <v>2771</v>
      </c>
      <c r="J364" s="79" t="s">
        <v>6415</v>
      </c>
      <c r="K364" s="79" t="s">
        <v>6416</v>
      </c>
      <c r="L364" s="79" t="s">
        <v>6417</v>
      </c>
      <c r="M364" s="79" t="s">
        <v>4873</v>
      </c>
      <c r="N364" s="79" t="s">
        <v>89</v>
      </c>
    </row>
    <row r="365" spans="1:14" ht="19.5" customHeight="1">
      <c r="A365" s="78">
        <v>361</v>
      </c>
      <c r="B365" s="79" t="s">
        <v>74</v>
      </c>
      <c r="C365" s="79" t="s">
        <v>115</v>
      </c>
      <c r="D365" s="79" t="s">
        <v>116</v>
      </c>
      <c r="E365" s="79" t="s">
        <v>6418</v>
      </c>
      <c r="F365" s="79" t="s">
        <v>2888</v>
      </c>
      <c r="G365" s="79" t="s">
        <v>4875</v>
      </c>
      <c r="H365" s="79" t="s">
        <v>2772</v>
      </c>
      <c r="I365" s="79" t="s">
        <v>2771</v>
      </c>
      <c r="J365" s="79" t="s">
        <v>6419</v>
      </c>
      <c r="K365" s="79" t="s">
        <v>6420</v>
      </c>
      <c r="L365" s="79" t="s">
        <v>6421</v>
      </c>
      <c r="M365" s="79" t="s">
        <v>4116</v>
      </c>
      <c r="N365" s="79" t="s">
        <v>89</v>
      </c>
    </row>
    <row r="366" spans="1:14" ht="19.5" customHeight="1">
      <c r="A366" s="78">
        <v>362</v>
      </c>
      <c r="B366" s="79" t="s">
        <v>74</v>
      </c>
      <c r="C366" s="79" t="s">
        <v>115</v>
      </c>
      <c r="D366" s="79" t="s">
        <v>116</v>
      </c>
      <c r="E366" s="79" t="s">
        <v>6422</v>
      </c>
      <c r="F366" s="79" t="s">
        <v>6423</v>
      </c>
      <c r="G366" s="79" t="s">
        <v>4875</v>
      </c>
      <c r="H366" s="79" t="s">
        <v>220</v>
      </c>
      <c r="I366" s="79" t="s">
        <v>219</v>
      </c>
      <c r="J366" s="79" t="s">
        <v>6424</v>
      </c>
      <c r="K366" s="79" t="s">
        <v>6425</v>
      </c>
      <c r="L366" s="79" t="s">
        <v>6426</v>
      </c>
      <c r="M366" s="79" t="s">
        <v>4116</v>
      </c>
      <c r="N366" s="79" t="s">
        <v>89</v>
      </c>
    </row>
    <row r="367" spans="1:14" ht="19.5" customHeight="1">
      <c r="A367" s="78">
        <v>363</v>
      </c>
      <c r="B367" s="79" t="s">
        <v>74</v>
      </c>
      <c r="C367" s="79" t="s">
        <v>115</v>
      </c>
      <c r="D367" s="79" t="s">
        <v>116</v>
      </c>
      <c r="E367" s="79" t="s">
        <v>6427</v>
      </c>
      <c r="F367" s="79" t="s">
        <v>6428</v>
      </c>
      <c r="G367" s="79" t="s">
        <v>4875</v>
      </c>
      <c r="H367" s="79" t="s">
        <v>687</v>
      </c>
      <c r="I367" s="79" t="s">
        <v>686</v>
      </c>
      <c r="J367" s="79" t="s">
        <v>6429</v>
      </c>
      <c r="K367" s="79" t="s">
        <v>6430</v>
      </c>
      <c r="L367" s="79" t="s">
        <v>6431</v>
      </c>
      <c r="M367" s="79" t="s">
        <v>4873</v>
      </c>
      <c r="N367" s="79" t="s">
        <v>89</v>
      </c>
    </row>
    <row r="368" spans="1:14" ht="19.5" customHeight="1">
      <c r="A368" s="78">
        <v>364</v>
      </c>
      <c r="B368" s="79" t="s">
        <v>74</v>
      </c>
      <c r="C368" s="79" t="s">
        <v>115</v>
      </c>
      <c r="D368" s="79" t="s">
        <v>116</v>
      </c>
      <c r="E368" s="79" t="s">
        <v>6433</v>
      </c>
      <c r="F368" s="79" t="s">
        <v>6434</v>
      </c>
      <c r="G368" s="79" t="s">
        <v>4875</v>
      </c>
      <c r="H368" s="79" t="s">
        <v>4641</v>
      </c>
      <c r="I368" s="79" t="s">
        <v>4642</v>
      </c>
      <c r="J368" s="79" t="s">
        <v>6435</v>
      </c>
      <c r="K368" s="79" t="s">
        <v>5003</v>
      </c>
      <c r="L368" s="79" t="s">
        <v>6436</v>
      </c>
      <c r="M368" s="79" t="s">
        <v>4116</v>
      </c>
      <c r="N368" s="79" t="s">
        <v>89</v>
      </c>
    </row>
    <row r="369" spans="1:14" ht="19.5" customHeight="1">
      <c r="A369" s="78">
        <v>365</v>
      </c>
      <c r="B369" s="79" t="s">
        <v>74</v>
      </c>
      <c r="C369" s="79" t="s">
        <v>115</v>
      </c>
      <c r="D369" s="79" t="s">
        <v>116</v>
      </c>
      <c r="E369" s="79" t="s">
        <v>6437</v>
      </c>
      <c r="F369" s="79" t="s">
        <v>6438</v>
      </c>
      <c r="G369" s="79" t="s">
        <v>4875</v>
      </c>
      <c r="H369" s="79" t="s">
        <v>576</v>
      </c>
      <c r="I369" s="79" t="s">
        <v>575</v>
      </c>
      <c r="J369" s="79" t="s">
        <v>6439</v>
      </c>
      <c r="K369" s="79" t="s">
        <v>5148</v>
      </c>
      <c r="L369" s="79" t="s">
        <v>6440</v>
      </c>
      <c r="M369" s="79" t="s">
        <v>4116</v>
      </c>
      <c r="N369" s="79" t="s">
        <v>89</v>
      </c>
    </row>
    <row r="370" spans="1:14" ht="19.5" customHeight="1">
      <c r="A370" s="78">
        <v>366</v>
      </c>
      <c r="B370" s="79" t="s">
        <v>74</v>
      </c>
      <c r="C370" s="79" t="s">
        <v>115</v>
      </c>
      <c r="D370" s="79" t="s">
        <v>116</v>
      </c>
      <c r="E370" s="79" t="s">
        <v>6441</v>
      </c>
      <c r="F370" s="79" t="s">
        <v>6442</v>
      </c>
      <c r="G370" s="79" t="s">
        <v>4875</v>
      </c>
      <c r="H370" s="79" t="s">
        <v>490</v>
      </c>
      <c r="I370" s="79" t="s">
        <v>489</v>
      </c>
      <c r="J370" s="79" t="s">
        <v>6443</v>
      </c>
      <c r="K370" s="79" t="s">
        <v>6444</v>
      </c>
      <c r="L370" s="79" t="s">
        <v>6445</v>
      </c>
      <c r="M370" s="79" t="s">
        <v>4882</v>
      </c>
      <c r="N370" s="79" t="s">
        <v>89</v>
      </c>
    </row>
    <row r="371" spans="1:14" ht="19.5" customHeight="1">
      <c r="A371" s="78">
        <v>367</v>
      </c>
      <c r="B371" s="79" t="s">
        <v>74</v>
      </c>
      <c r="C371" s="79" t="s">
        <v>115</v>
      </c>
      <c r="D371" s="79" t="s">
        <v>116</v>
      </c>
      <c r="E371" s="79" t="s">
        <v>6446</v>
      </c>
      <c r="F371" s="79" t="s">
        <v>6447</v>
      </c>
      <c r="G371" s="79" t="s">
        <v>4869</v>
      </c>
      <c r="H371" s="79" t="s">
        <v>626</v>
      </c>
      <c r="I371" s="79" t="s">
        <v>625</v>
      </c>
      <c r="J371" s="79" t="s">
        <v>6448</v>
      </c>
      <c r="K371" s="79" t="s">
        <v>6449</v>
      </c>
      <c r="L371" s="79" t="s">
        <v>6450</v>
      </c>
      <c r="M371" s="79" t="s">
        <v>4943</v>
      </c>
      <c r="N371" s="79" t="s">
        <v>89</v>
      </c>
    </row>
    <row r="372" spans="1:14" ht="19.5" customHeight="1">
      <c r="A372" s="78">
        <v>368</v>
      </c>
      <c r="B372" s="79" t="s">
        <v>74</v>
      </c>
      <c r="C372" s="79" t="s">
        <v>115</v>
      </c>
      <c r="D372" s="79" t="s">
        <v>116</v>
      </c>
      <c r="E372" s="79" t="s">
        <v>6451</v>
      </c>
      <c r="F372" s="79" t="s">
        <v>6452</v>
      </c>
      <c r="G372" s="79" t="s">
        <v>4869</v>
      </c>
      <c r="H372" s="79" t="s">
        <v>2772</v>
      </c>
      <c r="I372" s="79" t="s">
        <v>2771</v>
      </c>
      <c r="J372" s="79" t="s">
        <v>6453</v>
      </c>
      <c r="K372" s="79" t="s">
        <v>6420</v>
      </c>
      <c r="L372" s="79" t="s">
        <v>6454</v>
      </c>
      <c r="M372" s="79" t="s">
        <v>4116</v>
      </c>
      <c r="N372" s="79" t="s">
        <v>89</v>
      </c>
    </row>
    <row r="373" spans="1:14" ht="19.5" customHeight="1">
      <c r="A373" s="78">
        <v>369</v>
      </c>
      <c r="B373" s="79" t="s">
        <v>74</v>
      </c>
      <c r="C373" s="79" t="s">
        <v>115</v>
      </c>
      <c r="D373" s="79" t="s">
        <v>116</v>
      </c>
      <c r="E373" s="79" t="s">
        <v>6455</v>
      </c>
      <c r="F373" s="79" t="s">
        <v>6456</v>
      </c>
      <c r="G373" s="79" t="s">
        <v>4869</v>
      </c>
      <c r="H373" s="79" t="s">
        <v>465</v>
      </c>
      <c r="I373" s="79" t="s">
        <v>449</v>
      </c>
      <c r="J373" s="79" t="s">
        <v>6457</v>
      </c>
      <c r="K373" s="79" t="s">
        <v>6458</v>
      </c>
      <c r="L373" s="79" t="s">
        <v>6459</v>
      </c>
      <c r="M373" s="79" t="s">
        <v>4882</v>
      </c>
      <c r="N373" s="79" t="s">
        <v>89</v>
      </c>
    </row>
    <row r="374" spans="1:14" ht="19.5" customHeight="1">
      <c r="A374" s="78">
        <v>370</v>
      </c>
      <c r="B374" s="79" t="s">
        <v>74</v>
      </c>
      <c r="C374" s="79" t="s">
        <v>115</v>
      </c>
      <c r="D374" s="79" t="s">
        <v>116</v>
      </c>
      <c r="E374" s="79" t="s">
        <v>6460</v>
      </c>
      <c r="F374" s="79" t="s">
        <v>6461</v>
      </c>
      <c r="G374" s="79" t="s">
        <v>4869</v>
      </c>
      <c r="H374" s="79" t="s">
        <v>166</v>
      </c>
      <c r="I374" s="79" t="s">
        <v>165</v>
      </c>
      <c r="J374" s="79" t="s">
        <v>6462</v>
      </c>
      <c r="K374" s="79" t="s">
        <v>6463</v>
      </c>
      <c r="L374" s="79" t="s">
        <v>6464</v>
      </c>
      <c r="M374" s="79" t="s">
        <v>4873</v>
      </c>
      <c r="N374" s="79" t="s">
        <v>89</v>
      </c>
    </row>
    <row r="375" spans="1:14" ht="19.5" customHeight="1">
      <c r="A375" s="78">
        <v>371</v>
      </c>
      <c r="B375" s="79" t="s">
        <v>74</v>
      </c>
      <c r="C375" s="79" t="s">
        <v>115</v>
      </c>
      <c r="D375" s="79" t="s">
        <v>116</v>
      </c>
      <c r="E375" s="79" t="s">
        <v>6465</v>
      </c>
      <c r="F375" s="79" t="s">
        <v>6466</v>
      </c>
      <c r="G375" s="79" t="s">
        <v>4869</v>
      </c>
      <c r="H375" s="79" t="s">
        <v>4905</v>
      </c>
      <c r="I375" s="79" t="s">
        <v>4906</v>
      </c>
      <c r="J375" s="79" t="s">
        <v>6467</v>
      </c>
      <c r="K375" s="79" t="s">
        <v>5621</v>
      </c>
      <c r="L375" s="79" t="s">
        <v>6468</v>
      </c>
      <c r="M375" s="79" t="s">
        <v>4116</v>
      </c>
      <c r="N375" s="79" t="s">
        <v>89</v>
      </c>
    </row>
    <row r="376" spans="1:14" ht="19.5" customHeight="1">
      <c r="A376" s="78">
        <v>372</v>
      </c>
      <c r="B376" s="79" t="s">
        <v>74</v>
      </c>
      <c r="C376" s="79" t="s">
        <v>115</v>
      </c>
      <c r="D376" s="79" t="s">
        <v>116</v>
      </c>
      <c r="E376" s="79" t="s">
        <v>6469</v>
      </c>
      <c r="F376" s="79" t="s">
        <v>6470</v>
      </c>
      <c r="G376" s="79" t="s">
        <v>4869</v>
      </c>
      <c r="H376" s="79" t="s">
        <v>166</v>
      </c>
      <c r="I376" s="79" t="s">
        <v>165</v>
      </c>
      <c r="J376" s="79" t="s">
        <v>6471</v>
      </c>
      <c r="K376" s="79" t="s">
        <v>6472</v>
      </c>
      <c r="L376" s="79" t="s">
        <v>6473</v>
      </c>
      <c r="M376" s="79" t="s">
        <v>4873</v>
      </c>
      <c r="N376" s="79" t="s">
        <v>89</v>
      </c>
    </row>
    <row r="377" spans="1:14" ht="19.5" customHeight="1">
      <c r="A377" s="78">
        <v>373</v>
      </c>
      <c r="B377" s="79" t="s">
        <v>74</v>
      </c>
      <c r="C377" s="79" t="s">
        <v>115</v>
      </c>
      <c r="D377" s="79" t="s">
        <v>116</v>
      </c>
      <c r="E377" s="79" t="s">
        <v>6474</v>
      </c>
      <c r="F377" s="79" t="s">
        <v>528</v>
      </c>
      <c r="G377" s="79" t="s">
        <v>4869</v>
      </c>
      <c r="H377" s="79" t="s">
        <v>220</v>
      </c>
      <c r="I377" s="79" t="s">
        <v>219</v>
      </c>
      <c r="J377" s="79" t="s">
        <v>4979</v>
      </c>
      <c r="K377" s="79" t="s">
        <v>5008</v>
      </c>
      <c r="L377" s="79" t="s">
        <v>6476</v>
      </c>
      <c r="M377" s="79" t="s">
        <v>4116</v>
      </c>
      <c r="N377" s="79" t="s">
        <v>89</v>
      </c>
    </row>
    <row r="378" spans="1:14" ht="19.5" customHeight="1">
      <c r="A378" s="78">
        <v>374</v>
      </c>
      <c r="B378" s="79" t="s">
        <v>74</v>
      </c>
      <c r="C378" s="79" t="s">
        <v>115</v>
      </c>
      <c r="D378" s="79" t="s">
        <v>116</v>
      </c>
      <c r="E378" s="79" t="s">
        <v>6477</v>
      </c>
      <c r="F378" s="79" t="s">
        <v>1535</v>
      </c>
      <c r="G378" s="79" t="s">
        <v>4869</v>
      </c>
      <c r="H378" s="79" t="s">
        <v>626</v>
      </c>
      <c r="I378" s="79" t="s">
        <v>625</v>
      </c>
      <c r="J378" s="79" t="s">
        <v>6478</v>
      </c>
      <c r="K378" s="79" t="s">
        <v>6479</v>
      </c>
      <c r="L378" s="79" t="s">
        <v>6480</v>
      </c>
      <c r="M378" s="79" t="s">
        <v>4943</v>
      </c>
      <c r="N378" s="79" t="s">
        <v>89</v>
      </c>
    </row>
    <row r="379" spans="1:14" ht="19.5" customHeight="1">
      <c r="A379" s="78">
        <v>375</v>
      </c>
      <c r="B379" s="79" t="s">
        <v>74</v>
      </c>
      <c r="C379" s="79" t="s">
        <v>115</v>
      </c>
      <c r="D379" s="79" t="s">
        <v>116</v>
      </c>
      <c r="E379" s="79" t="s">
        <v>6481</v>
      </c>
      <c r="F379" s="79" t="s">
        <v>6482</v>
      </c>
      <c r="G379" s="79" t="s">
        <v>4869</v>
      </c>
      <c r="H379" s="79" t="s">
        <v>202</v>
      </c>
      <c r="I379" s="79" t="s">
        <v>201</v>
      </c>
      <c r="J379" s="79" t="s">
        <v>6483</v>
      </c>
      <c r="K379" s="79" t="s">
        <v>6484</v>
      </c>
      <c r="L379" s="79" t="s">
        <v>6485</v>
      </c>
      <c r="M379" s="79" t="s">
        <v>4116</v>
      </c>
      <c r="N379" s="79" t="s">
        <v>89</v>
      </c>
    </row>
    <row r="380" spans="1:14" ht="19.5" customHeight="1">
      <c r="A380" s="78">
        <v>376</v>
      </c>
      <c r="B380" s="79" t="s">
        <v>74</v>
      </c>
      <c r="C380" s="79" t="s">
        <v>115</v>
      </c>
      <c r="D380" s="79" t="s">
        <v>116</v>
      </c>
      <c r="E380" s="79" t="s">
        <v>6486</v>
      </c>
      <c r="F380" s="79" t="s">
        <v>6487</v>
      </c>
      <c r="G380" s="79" t="s">
        <v>4869</v>
      </c>
      <c r="H380" s="79" t="s">
        <v>202</v>
      </c>
      <c r="I380" s="79" t="s">
        <v>201</v>
      </c>
      <c r="J380" s="79" t="s">
        <v>6488</v>
      </c>
      <c r="K380" s="79" t="s">
        <v>6489</v>
      </c>
      <c r="L380" s="79" t="s">
        <v>6490</v>
      </c>
      <c r="M380" s="79" t="s">
        <v>4943</v>
      </c>
      <c r="N380" s="79" t="s">
        <v>89</v>
      </c>
    </row>
    <row r="381" spans="1:14" ht="19.5" customHeight="1">
      <c r="A381" s="78">
        <v>377</v>
      </c>
      <c r="B381" s="79" t="s">
        <v>74</v>
      </c>
      <c r="C381" s="79" t="s">
        <v>115</v>
      </c>
      <c r="D381" s="79" t="s">
        <v>116</v>
      </c>
      <c r="E381" s="79" t="s">
        <v>6491</v>
      </c>
      <c r="F381" s="79" t="s">
        <v>1852</v>
      </c>
      <c r="G381" s="79" t="s">
        <v>4869</v>
      </c>
      <c r="H381" s="79" t="s">
        <v>559</v>
      </c>
      <c r="I381" s="79" t="s">
        <v>558</v>
      </c>
      <c r="J381" s="79" t="s">
        <v>6492</v>
      </c>
      <c r="K381" s="79" t="s">
        <v>6493</v>
      </c>
      <c r="L381" s="79" t="s">
        <v>6494</v>
      </c>
      <c r="M381" s="79" t="s">
        <v>4873</v>
      </c>
      <c r="N381" s="79" t="s">
        <v>89</v>
      </c>
    </row>
    <row r="382" spans="1:14" ht="19.5" customHeight="1">
      <c r="A382" s="78">
        <v>378</v>
      </c>
      <c r="B382" s="79" t="s">
        <v>74</v>
      </c>
      <c r="C382" s="79" t="s">
        <v>115</v>
      </c>
      <c r="D382" s="79" t="s">
        <v>116</v>
      </c>
      <c r="E382" s="79" t="s">
        <v>6495</v>
      </c>
      <c r="F382" s="79" t="s">
        <v>6496</v>
      </c>
      <c r="G382" s="79" t="s">
        <v>4869</v>
      </c>
      <c r="H382" s="79" t="s">
        <v>238</v>
      </c>
      <c r="I382" s="79" t="s">
        <v>237</v>
      </c>
      <c r="J382" s="79" t="s">
        <v>6497</v>
      </c>
      <c r="K382" s="79" t="s">
        <v>6498</v>
      </c>
      <c r="L382" s="79" t="s">
        <v>6499</v>
      </c>
      <c r="M382" s="79" t="s">
        <v>4882</v>
      </c>
      <c r="N382" s="79" t="s">
        <v>89</v>
      </c>
    </row>
    <row r="383" spans="1:14" ht="19.5" customHeight="1">
      <c r="A383" s="78">
        <v>379</v>
      </c>
      <c r="B383" s="79" t="s">
        <v>74</v>
      </c>
      <c r="C383" s="79" t="s">
        <v>115</v>
      </c>
      <c r="D383" s="79" t="s">
        <v>116</v>
      </c>
      <c r="E383" s="79" t="s">
        <v>6500</v>
      </c>
      <c r="F383" s="79" t="s">
        <v>6501</v>
      </c>
      <c r="G383" s="79" t="s">
        <v>4869</v>
      </c>
      <c r="H383" s="79" t="s">
        <v>220</v>
      </c>
      <c r="I383" s="79" t="s">
        <v>219</v>
      </c>
      <c r="J383" s="79" t="s">
        <v>6502</v>
      </c>
      <c r="K383" s="79" t="s">
        <v>5690</v>
      </c>
      <c r="L383" s="79" t="s">
        <v>6503</v>
      </c>
      <c r="M383" s="79" t="s">
        <v>4116</v>
      </c>
      <c r="N383" s="79" t="s">
        <v>89</v>
      </c>
    </row>
    <row r="384" spans="1:14" ht="19.5" customHeight="1">
      <c r="A384" s="78">
        <v>380</v>
      </c>
      <c r="B384" s="79" t="s">
        <v>74</v>
      </c>
      <c r="C384" s="79" t="s">
        <v>115</v>
      </c>
      <c r="D384" s="79" t="s">
        <v>116</v>
      </c>
      <c r="E384" s="79" t="s">
        <v>6504</v>
      </c>
      <c r="F384" s="79" t="s">
        <v>6505</v>
      </c>
      <c r="G384" s="79" t="s">
        <v>4869</v>
      </c>
      <c r="H384" s="79" t="s">
        <v>443</v>
      </c>
      <c r="I384" s="79" t="s">
        <v>442</v>
      </c>
      <c r="J384" s="79" t="s">
        <v>6506</v>
      </c>
      <c r="K384" s="79" t="s">
        <v>6507</v>
      </c>
      <c r="L384" s="79" t="s">
        <v>6508</v>
      </c>
      <c r="M384" s="79" t="s">
        <v>4116</v>
      </c>
      <c r="N384" s="79" t="s">
        <v>89</v>
      </c>
    </row>
    <row r="385" spans="1:14" ht="19.5" customHeight="1">
      <c r="A385" s="78">
        <v>381</v>
      </c>
      <c r="B385" s="79" t="s">
        <v>74</v>
      </c>
      <c r="C385" s="79" t="s">
        <v>115</v>
      </c>
      <c r="D385" s="79" t="s">
        <v>116</v>
      </c>
      <c r="E385" s="79" t="s">
        <v>6509</v>
      </c>
      <c r="F385" s="79" t="s">
        <v>6510</v>
      </c>
      <c r="G385" s="79" t="s">
        <v>4869</v>
      </c>
      <c r="H385" s="79" t="s">
        <v>661</v>
      </c>
      <c r="I385" s="79" t="s">
        <v>122</v>
      </c>
      <c r="J385" s="79" t="s">
        <v>6511</v>
      </c>
      <c r="K385" s="79" t="s">
        <v>6512</v>
      </c>
      <c r="L385" s="79" t="s">
        <v>6513</v>
      </c>
      <c r="M385" s="79" t="s">
        <v>4116</v>
      </c>
      <c r="N385" s="79" t="s">
        <v>89</v>
      </c>
    </row>
    <row r="386" spans="1:14" ht="19.5" customHeight="1">
      <c r="A386" s="78">
        <v>382</v>
      </c>
      <c r="B386" s="79" t="s">
        <v>74</v>
      </c>
      <c r="C386" s="79" t="s">
        <v>115</v>
      </c>
      <c r="D386" s="79" t="s">
        <v>116</v>
      </c>
      <c r="E386" s="79" t="s">
        <v>6514</v>
      </c>
      <c r="F386" s="79" t="s">
        <v>6515</v>
      </c>
      <c r="G386" s="79" t="s">
        <v>4869</v>
      </c>
      <c r="H386" s="79" t="s">
        <v>3853</v>
      </c>
      <c r="I386" s="79" t="s">
        <v>2231</v>
      </c>
      <c r="J386" s="79" t="s">
        <v>6516</v>
      </c>
      <c r="K386" s="79" t="s">
        <v>6517</v>
      </c>
      <c r="L386" s="79" t="s">
        <v>6518</v>
      </c>
      <c r="M386" s="79" t="s">
        <v>4882</v>
      </c>
      <c r="N386" s="79" t="s">
        <v>89</v>
      </c>
    </row>
    <row r="387" spans="1:14" ht="19.5" customHeight="1">
      <c r="A387" s="78">
        <v>383</v>
      </c>
      <c r="B387" s="79" t="s">
        <v>74</v>
      </c>
      <c r="C387" s="79" t="s">
        <v>115</v>
      </c>
      <c r="D387" s="79" t="s">
        <v>116</v>
      </c>
      <c r="E387" s="79" t="s">
        <v>6519</v>
      </c>
      <c r="F387" s="79" t="s">
        <v>6520</v>
      </c>
      <c r="G387" s="79" t="s">
        <v>4869</v>
      </c>
      <c r="H387" s="79" t="s">
        <v>3255</v>
      </c>
      <c r="I387" s="79" t="s">
        <v>3254</v>
      </c>
      <c r="J387" s="79" t="s">
        <v>6521</v>
      </c>
      <c r="K387" s="79" t="s">
        <v>5003</v>
      </c>
      <c r="L387" s="79" t="s">
        <v>6522</v>
      </c>
      <c r="M387" s="79" t="s">
        <v>4116</v>
      </c>
      <c r="N387" s="79" t="s">
        <v>89</v>
      </c>
    </row>
    <row r="388" spans="1:14" ht="19.5" customHeight="1">
      <c r="A388" s="78">
        <v>384</v>
      </c>
      <c r="B388" s="79" t="s">
        <v>74</v>
      </c>
      <c r="C388" s="79" t="s">
        <v>115</v>
      </c>
      <c r="D388" s="79" t="s">
        <v>116</v>
      </c>
      <c r="E388" s="79" t="s">
        <v>6523</v>
      </c>
      <c r="F388" s="79" t="s">
        <v>6524</v>
      </c>
      <c r="G388" s="79" t="s">
        <v>4869</v>
      </c>
      <c r="H388" s="79" t="s">
        <v>5150</v>
      </c>
      <c r="I388" s="79" t="s">
        <v>5151</v>
      </c>
      <c r="J388" s="79" t="s">
        <v>6526</v>
      </c>
      <c r="K388" s="79" t="s">
        <v>6527</v>
      </c>
      <c r="L388" s="79" t="s">
        <v>6528</v>
      </c>
      <c r="M388" s="79" t="s">
        <v>4873</v>
      </c>
      <c r="N388" s="79" t="s">
        <v>89</v>
      </c>
    </row>
    <row r="389" spans="1:14" ht="19.5" customHeight="1">
      <c r="A389" s="78">
        <v>385</v>
      </c>
      <c r="B389" s="79" t="s">
        <v>74</v>
      </c>
      <c r="C389" s="79" t="s">
        <v>115</v>
      </c>
      <c r="D389" s="79" t="s">
        <v>116</v>
      </c>
      <c r="E389" s="79" t="s">
        <v>6529</v>
      </c>
      <c r="F389" s="79" t="s">
        <v>6530</v>
      </c>
      <c r="G389" s="79" t="s">
        <v>4869</v>
      </c>
      <c r="H389" s="79" t="s">
        <v>202</v>
      </c>
      <c r="I389" s="79" t="s">
        <v>201</v>
      </c>
      <c r="J389" s="79" t="s">
        <v>6531</v>
      </c>
      <c r="K389" s="79" t="s">
        <v>6532</v>
      </c>
      <c r="L389" s="79" t="s">
        <v>6533</v>
      </c>
      <c r="M389" s="79" t="s">
        <v>4943</v>
      </c>
      <c r="N389" s="79" t="s">
        <v>89</v>
      </c>
    </row>
    <row r="390" spans="1:14" ht="19.5" customHeight="1">
      <c r="A390" s="78">
        <v>386</v>
      </c>
      <c r="B390" s="79" t="s">
        <v>74</v>
      </c>
      <c r="C390" s="79" t="s">
        <v>115</v>
      </c>
      <c r="D390" s="79" t="s">
        <v>116</v>
      </c>
      <c r="E390" s="79" t="s">
        <v>6534</v>
      </c>
      <c r="F390" s="79" t="s">
        <v>6535</v>
      </c>
      <c r="G390" s="79" t="s">
        <v>4869</v>
      </c>
      <c r="H390" s="79" t="s">
        <v>626</v>
      </c>
      <c r="I390" s="79" t="s">
        <v>625</v>
      </c>
      <c r="J390" s="79" t="s">
        <v>6536</v>
      </c>
      <c r="K390" s="79" t="s">
        <v>6537</v>
      </c>
      <c r="L390" s="79" t="s">
        <v>6538</v>
      </c>
      <c r="M390" s="79" t="s">
        <v>4943</v>
      </c>
      <c r="N390" s="79" t="s">
        <v>89</v>
      </c>
    </row>
    <row r="391" spans="1:14" ht="19.5" customHeight="1">
      <c r="A391" s="78">
        <v>387</v>
      </c>
      <c r="B391" s="79" t="s">
        <v>74</v>
      </c>
      <c r="C391" s="79" t="s">
        <v>115</v>
      </c>
      <c r="D391" s="79" t="s">
        <v>116</v>
      </c>
      <c r="E391" s="79" t="s">
        <v>6539</v>
      </c>
      <c r="F391" s="79" t="s">
        <v>6540</v>
      </c>
      <c r="G391" s="79" t="s">
        <v>4869</v>
      </c>
      <c r="H391" s="79" t="s">
        <v>576</v>
      </c>
      <c r="I391" s="79" t="s">
        <v>575</v>
      </c>
      <c r="J391" s="79" t="s">
        <v>6541</v>
      </c>
      <c r="K391" s="79" t="s">
        <v>6044</v>
      </c>
      <c r="L391" s="79" t="s">
        <v>6542</v>
      </c>
      <c r="M391" s="79" t="s">
        <v>4116</v>
      </c>
      <c r="N391" s="79" t="s">
        <v>89</v>
      </c>
    </row>
    <row r="392" spans="1:14" ht="19.5" customHeight="1">
      <c r="A392" s="78">
        <v>388</v>
      </c>
      <c r="B392" s="79" t="s">
        <v>74</v>
      </c>
      <c r="C392" s="79" t="s">
        <v>115</v>
      </c>
      <c r="D392" s="79" t="s">
        <v>116</v>
      </c>
      <c r="E392" s="79" t="s">
        <v>297</v>
      </c>
      <c r="F392" s="79" t="s">
        <v>296</v>
      </c>
      <c r="G392" s="79" t="s">
        <v>4869</v>
      </c>
      <c r="H392" s="79" t="s">
        <v>3255</v>
      </c>
      <c r="I392" s="79" t="s">
        <v>3254</v>
      </c>
      <c r="J392" s="79" t="s">
        <v>6543</v>
      </c>
      <c r="K392" s="79" t="s">
        <v>5690</v>
      </c>
      <c r="L392" s="79" t="s">
        <v>6544</v>
      </c>
      <c r="M392" s="79" t="s">
        <v>4873</v>
      </c>
      <c r="N392" s="79" t="s">
        <v>89</v>
      </c>
    </row>
    <row r="393" spans="1:14" ht="19.5" customHeight="1">
      <c r="A393" s="78">
        <v>389</v>
      </c>
      <c r="B393" s="79" t="s">
        <v>74</v>
      </c>
      <c r="C393" s="79" t="s">
        <v>115</v>
      </c>
      <c r="D393" s="79" t="s">
        <v>116</v>
      </c>
      <c r="E393" s="79" t="s">
        <v>6545</v>
      </c>
      <c r="F393" s="79" t="s">
        <v>6546</v>
      </c>
      <c r="G393" s="79" t="s">
        <v>4875</v>
      </c>
      <c r="H393" s="79" t="s">
        <v>3468</v>
      </c>
      <c r="I393" s="79" t="s">
        <v>3467</v>
      </c>
      <c r="J393" s="79" t="s">
        <v>6547</v>
      </c>
      <c r="K393" s="79" t="s">
        <v>6548</v>
      </c>
      <c r="L393" s="79" t="s">
        <v>6549</v>
      </c>
      <c r="M393" s="79" t="s">
        <v>4116</v>
      </c>
      <c r="N393" s="79" t="s">
        <v>89</v>
      </c>
    </row>
    <row r="394" spans="1:14" ht="19.5" customHeight="1">
      <c r="A394" s="78">
        <v>390</v>
      </c>
      <c r="B394" s="79" t="s">
        <v>74</v>
      </c>
      <c r="C394" s="79" t="s">
        <v>115</v>
      </c>
      <c r="D394" s="79" t="s">
        <v>116</v>
      </c>
      <c r="E394" s="79" t="s">
        <v>6550</v>
      </c>
      <c r="F394" s="79" t="s">
        <v>6551</v>
      </c>
      <c r="G394" s="79" t="s">
        <v>4875</v>
      </c>
      <c r="H394" s="79" t="s">
        <v>4524</v>
      </c>
      <c r="I394" s="79" t="s">
        <v>3387</v>
      </c>
      <c r="J394" s="79" t="s">
        <v>6552</v>
      </c>
      <c r="K394" s="79" t="s">
        <v>5297</v>
      </c>
      <c r="L394" s="79" t="s">
        <v>6553</v>
      </c>
      <c r="M394" s="79" t="s">
        <v>4873</v>
      </c>
      <c r="N394" s="79" t="s">
        <v>89</v>
      </c>
    </row>
    <row r="395" spans="1:14" ht="19.5" customHeight="1">
      <c r="A395" s="78">
        <v>391</v>
      </c>
      <c r="B395" s="79" t="s">
        <v>74</v>
      </c>
      <c r="C395" s="79" t="s">
        <v>115</v>
      </c>
      <c r="D395" s="79" t="s">
        <v>116</v>
      </c>
      <c r="E395" s="79" t="s">
        <v>6554</v>
      </c>
      <c r="F395" s="79" t="s">
        <v>6555</v>
      </c>
      <c r="G395" s="79" t="s">
        <v>4869</v>
      </c>
      <c r="H395" s="79" t="s">
        <v>465</v>
      </c>
      <c r="I395" s="79" t="s">
        <v>449</v>
      </c>
      <c r="J395" s="79" t="s">
        <v>6556</v>
      </c>
      <c r="K395" s="79" t="s">
        <v>6557</v>
      </c>
      <c r="L395" s="79" t="s">
        <v>6558</v>
      </c>
      <c r="M395" s="79" t="s">
        <v>4882</v>
      </c>
      <c r="N395" s="79" t="s">
        <v>89</v>
      </c>
    </row>
    <row r="396" spans="1:14" ht="19.5" customHeight="1">
      <c r="A396" s="78">
        <v>392</v>
      </c>
      <c r="B396" s="79" t="s">
        <v>74</v>
      </c>
      <c r="C396" s="79" t="s">
        <v>115</v>
      </c>
      <c r="D396" s="79" t="s">
        <v>116</v>
      </c>
      <c r="E396" s="79" t="s">
        <v>6559</v>
      </c>
      <c r="F396" s="79" t="s">
        <v>2153</v>
      </c>
      <c r="G396" s="79" t="s">
        <v>4875</v>
      </c>
      <c r="H396" s="79" t="s">
        <v>443</v>
      </c>
      <c r="I396" s="79" t="s">
        <v>442</v>
      </c>
      <c r="J396" s="79" t="s">
        <v>6560</v>
      </c>
      <c r="K396" s="79" t="s">
        <v>6458</v>
      </c>
      <c r="L396" s="79" t="s">
        <v>6561</v>
      </c>
      <c r="M396" s="79" t="s">
        <v>4882</v>
      </c>
      <c r="N396" s="79" t="s">
        <v>89</v>
      </c>
    </row>
    <row r="397" spans="1:14" ht="19.5" customHeight="1">
      <c r="A397" s="78">
        <v>393</v>
      </c>
      <c r="B397" s="79" t="s">
        <v>74</v>
      </c>
      <c r="C397" s="79" t="s">
        <v>115</v>
      </c>
      <c r="D397" s="79" t="s">
        <v>116</v>
      </c>
      <c r="E397" s="79" t="s">
        <v>6562</v>
      </c>
      <c r="F397" s="79" t="s">
        <v>6563</v>
      </c>
      <c r="G397" s="79" t="s">
        <v>4875</v>
      </c>
      <c r="H397" s="79" t="s">
        <v>202</v>
      </c>
      <c r="I397" s="79" t="s">
        <v>201</v>
      </c>
      <c r="J397" s="79" t="s">
        <v>6564</v>
      </c>
      <c r="K397" s="79" t="s">
        <v>6565</v>
      </c>
      <c r="L397" s="79"/>
      <c r="M397" s="79" t="s">
        <v>4878</v>
      </c>
      <c r="N397" s="79" t="s">
        <v>89</v>
      </c>
    </row>
    <row r="398" spans="1:14" ht="19.5" customHeight="1">
      <c r="A398" s="78">
        <v>394</v>
      </c>
      <c r="B398" s="79" t="s">
        <v>74</v>
      </c>
      <c r="C398" s="79" t="s">
        <v>115</v>
      </c>
      <c r="D398" s="79" t="s">
        <v>116</v>
      </c>
      <c r="E398" s="79" t="s">
        <v>6566</v>
      </c>
      <c r="F398" s="79" t="s">
        <v>6567</v>
      </c>
      <c r="G398" s="79" t="s">
        <v>4875</v>
      </c>
      <c r="H398" s="79" t="s">
        <v>687</v>
      </c>
      <c r="I398" s="79" t="s">
        <v>686</v>
      </c>
      <c r="J398" s="79" t="s">
        <v>6568</v>
      </c>
      <c r="K398" s="79" t="s">
        <v>6569</v>
      </c>
      <c r="L398" s="79" t="s">
        <v>6570</v>
      </c>
      <c r="M398" s="79" t="s">
        <v>4116</v>
      </c>
      <c r="N398" s="79" t="s">
        <v>89</v>
      </c>
    </row>
    <row r="399" spans="1:14" ht="19.5" customHeight="1">
      <c r="A399" s="78">
        <v>395</v>
      </c>
      <c r="B399" s="79" t="s">
        <v>74</v>
      </c>
      <c r="C399" s="79" t="s">
        <v>115</v>
      </c>
      <c r="D399" s="79" t="s">
        <v>116</v>
      </c>
      <c r="E399" s="79" t="s">
        <v>744</v>
      </c>
      <c r="F399" s="79" t="s">
        <v>743</v>
      </c>
      <c r="G399" s="79" t="s">
        <v>4869</v>
      </c>
      <c r="H399" s="79" t="s">
        <v>220</v>
      </c>
      <c r="I399" s="79" t="s">
        <v>219</v>
      </c>
      <c r="J399" s="79" t="s">
        <v>6571</v>
      </c>
      <c r="K399" s="79" t="s">
        <v>5939</v>
      </c>
      <c r="L399" s="79" t="s">
        <v>6572</v>
      </c>
      <c r="M399" s="79" t="s">
        <v>4116</v>
      </c>
      <c r="N399" s="79" t="s">
        <v>89</v>
      </c>
    </row>
    <row r="400" spans="1:14" ht="19.5" customHeight="1">
      <c r="A400" s="78">
        <v>396</v>
      </c>
      <c r="B400" s="79" t="s">
        <v>74</v>
      </c>
      <c r="C400" s="79" t="s">
        <v>115</v>
      </c>
      <c r="D400" s="79" t="s">
        <v>116</v>
      </c>
      <c r="E400" s="79" t="s">
        <v>6574</v>
      </c>
      <c r="F400" s="79" t="s">
        <v>3067</v>
      </c>
      <c r="G400" s="79" t="s">
        <v>4869</v>
      </c>
      <c r="H400" s="79" t="s">
        <v>661</v>
      </c>
      <c r="I400" s="79" t="s">
        <v>122</v>
      </c>
      <c r="J400" s="79" t="s">
        <v>6402</v>
      </c>
      <c r="K400" s="79" t="s">
        <v>6575</v>
      </c>
      <c r="L400" s="79"/>
      <c r="M400" s="79" t="s">
        <v>4878</v>
      </c>
      <c r="N400" s="79" t="s">
        <v>89</v>
      </c>
    </row>
    <row r="401" spans="1:14" ht="19.5" customHeight="1">
      <c r="A401" s="78">
        <v>397</v>
      </c>
      <c r="B401" s="79" t="s">
        <v>74</v>
      </c>
      <c r="C401" s="79" t="s">
        <v>115</v>
      </c>
      <c r="D401" s="79" t="s">
        <v>116</v>
      </c>
      <c r="E401" s="79" t="s">
        <v>6576</v>
      </c>
      <c r="F401" s="79" t="s">
        <v>6577</v>
      </c>
      <c r="G401" s="79" t="s">
        <v>4869</v>
      </c>
      <c r="H401" s="79" t="s">
        <v>443</v>
      </c>
      <c r="I401" s="79" t="s">
        <v>442</v>
      </c>
      <c r="J401" s="79" t="s">
        <v>6578</v>
      </c>
      <c r="K401" s="79" t="s">
        <v>6018</v>
      </c>
      <c r="L401" s="79" t="s">
        <v>6579</v>
      </c>
      <c r="M401" s="79" t="s">
        <v>4882</v>
      </c>
      <c r="N401" s="79" t="s">
        <v>89</v>
      </c>
    </row>
    <row r="402" spans="1:14" ht="19.5" customHeight="1">
      <c r="A402" s="78">
        <v>398</v>
      </c>
      <c r="B402" s="79" t="s">
        <v>74</v>
      </c>
      <c r="C402" s="79" t="s">
        <v>115</v>
      </c>
      <c r="D402" s="79" t="s">
        <v>116</v>
      </c>
      <c r="E402" s="79" t="s">
        <v>6580</v>
      </c>
      <c r="F402" s="79" t="s">
        <v>6581</v>
      </c>
      <c r="G402" s="79" t="s">
        <v>4869</v>
      </c>
      <c r="H402" s="79" t="s">
        <v>227</v>
      </c>
      <c r="I402" s="79" t="s">
        <v>226</v>
      </c>
      <c r="J402" s="79" t="s">
        <v>6582</v>
      </c>
      <c r="K402" s="79" t="s">
        <v>6583</v>
      </c>
      <c r="L402" s="79" t="s">
        <v>6584</v>
      </c>
      <c r="M402" s="79" t="s">
        <v>4882</v>
      </c>
      <c r="N402" s="79" t="s">
        <v>89</v>
      </c>
    </row>
    <row r="403" spans="1:14" ht="19.5" customHeight="1">
      <c r="A403" s="78">
        <v>399</v>
      </c>
      <c r="B403" s="79" t="s">
        <v>74</v>
      </c>
      <c r="C403" s="79" t="s">
        <v>115</v>
      </c>
      <c r="D403" s="79" t="s">
        <v>116</v>
      </c>
      <c r="E403" s="79" t="s">
        <v>6585</v>
      </c>
      <c r="F403" s="79" t="s">
        <v>6586</v>
      </c>
      <c r="G403" s="79" t="s">
        <v>4869</v>
      </c>
      <c r="H403" s="79" t="s">
        <v>3468</v>
      </c>
      <c r="I403" s="79" t="s">
        <v>3467</v>
      </c>
      <c r="J403" s="79" t="s">
        <v>6587</v>
      </c>
      <c r="K403" s="79" t="s">
        <v>6588</v>
      </c>
      <c r="L403" s="79" t="s">
        <v>6589</v>
      </c>
      <c r="M403" s="79" t="s">
        <v>4116</v>
      </c>
      <c r="N403" s="79" t="s">
        <v>89</v>
      </c>
    </row>
    <row r="404" spans="1:14" ht="19.5" customHeight="1">
      <c r="A404" s="78">
        <v>400</v>
      </c>
      <c r="B404" s="79" t="s">
        <v>74</v>
      </c>
      <c r="C404" s="79" t="s">
        <v>115</v>
      </c>
      <c r="D404" s="79" t="s">
        <v>116</v>
      </c>
      <c r="E404" s="79" t="s">
        <v>6590</v>
      </c>
      <c r="F404" s="79" t="s">
        <v>3481</v>
      </c>
      <c r="G404" s="79" t="s">
        <v>4869</v>
      </c>
      <c r="H404" s="79" t="s">
        <v>626</v>
      </c>
      <c r="I404" s="79" t="s">
        <v>625</v>
      </c>
      <c r="J404" s="79" t="s">
        <v>6591</v>
      </c>
      <c r="K404" s="79" t="s">
        <v>6592</v>
      </c>
      <c r="L404" s="79" t="s">
        <v>6593</v>
      </c>
      <c r="M404" s="79" t="s">
        <v>4943</v>
      </c>
      <c r="N404" s="79" t="s">
        <v>89</v>
      </c>
    </row>
    <row r="405" spans="1:14" ht="19.5" customHeight="1">
      <c r="A405" s="78">
        <v>401</v>
      </c>
      <c r="B405" s="79" t="s">
        <v>74</v>
      </c>
      <c r="C405" s="79" t="s">
        <v>115</v>
      </c>
      <c r="D405" s="79" t="s">
        <v>116</v>
      </c>
      <c r="E405" s="79" t="s">
        <v>6594</v>
      </c>
      <c r="F405" s="79" t="s">
        <v>6595</v>
      </c>
      <c r="G405" s="79" t="s">
        <v>4869</v>
      </c>
      <c r="H405" s="79" t="s">
        <v>3255</v>
      </c>
      <c r="I405" s="79" t="s">
        <v>3254</v>
      </c>
      <c r="J405" s="79" t="s">
        <v>6596</v>
      </c>
      <c r="K405" s="79" t="s">
        <v>6597</v>
      </c>
      <c r="L405" s="79" t="s">
        <v>6598</v>
      </c>
      <c r="M405" s="79" t="s">
        <v>4116</v>
      </c>
      <c r="N405" s="79" t="s">
        <v>89</v>
      </c>
    </row>
    <row r="406" spans="1:14" ht="19.5" customHeight="1">
      <c r="A406" s="78">
        <v>402</v>
      </c>
      <c r="B406" s="79" t="s">
        <v>74</v>
      </c>
      <c r="C406" s="79" t="s">
        <v>115</v>
      </c>
      <c r="D406" s="79" t="s">
        <v>116</v>
      </c>
      <c r="E406" s="79" t="s">
        <v>6599</v>
      </c>
      <c r="F406" s="79" t="s">
        <v>6600</v>
      </c>
      <c r="G406" s="79" t="s">
        <v>4875</v>
      </c>
      <c r="H406" s="79" t="s">
        <v>202</v>
      </c>
      <c r="I406" s="79" t="s">
        <v>201</v>
      </c>
      <c r="J406" s="79" t="s">
        <v>6601</v>
      </c>
      <c r="K406" s="79" t="s">
        <v>6602</v>
      </c>
      <c r="L406" s="79" t="s">
        <v>6603</v>
      </c>
      <c r="M406" s="79" t="s">
        <v>4116</v>
      </c>
      <c r="N406" s="79" t="s">
        <v>89</v>
      </c>
    </row>
    <row r="407" spans="1:14" ht="19.5" customHeight="1">
      <c r="A407" s="78">
        <v>403</v>
      </c>
      <c r="B407" s="79" t="s">
        <v>74</v>
      </c>
      <c r="C407" s="79" t="s">
        <v>115</v>
      </c>
      <c r="D407" s="79" t="s">
        <v>116</v>
      </c>
      <c r="E407" s="79" t="s">
        <v>6604</v>
      </c>
      <c r="F407" s="79" t="s">
        <v>6605</v>
      </c>
      <c r="G407" s="79" t="s">
        <v>4875</v>
      </c>
      <c r="H407" s="79" t="s">
        <v>465</v>
      </c>
      <c r="I407" s="79" t="s">
        <v>449</v>
      </c>
      <c r="J407" s="79" t="s">
        <v>6606</v>
      </c>
      <c r="K407" s="79" t="s">
        <v>6607</v>
      </c>
      <c r="L407" s="79" t="s">
        <v>6608</v>
      </c>
      <c r="M407" s="79" t="s">
        <v>4116</v>
      </c>
      <c r="N407" s="79" t="s">
        <v>89</v>
      </c>
    </row>
    <row r="408" spans="1:14" ht="19.5" customHeight="1">
      <c r="A408" s="78">
        <v>404</v>
      </c>
      <c r="B408" s="79" t="s">
        <v>74</v>
      </c>
      <c r="C408" s="79" t="s">
        <v>115</v>
      </c>
      <c r="D408" s="79" t="s">
        <v>116</v>
      </c>
      <c r="E408" s="79" t="s">
        <v>6609</v>
      </c>
      <c r="F408" s="79" t="s">
        <v>6610</v>
      </c>
      <c r="G408" s="79" t="s">
        <v>4869</v>
      </c>
      <c r="H408" s="79" t="s">
        <v>559</v>
      </c>
      <c r="I408" s="79" t="s">
        <v>558</v>
      </c>
      <c r="J408" s="79" t="s">
        <v>6611</v>
      </c>
      <c r="K408" s="79" t="s">
        <v>6612</v>
      </c>
      <c r="L408" s="79" t="s">
        <v>6613</v>
      </c>
      <c r="M408" s="79" t="s">
        <v>4873</v>
      </c>
      <c r="N408" s="79" t="s">
        <v>89</v>
      </c>
    </row>
    <row r="409" spans="1:14" ht="19.5" customHeight="1">
      <c r="A409" s="78">
        <v>405</v>
      </c>
      <c r="B409" s="79" t="s">
        <v>74</v>
      </c>
      <c r="C409" s="79" t="s">
        <v>115</v>
      </c>
      <c r="D409" s="79" t="s">
        <v>116</v>
      </c>
      <c r="E409" s="79" t="s">
        <v>6614</v>
      </c>
      <c r="F409" s="79" t="s">
        <v>6615</v>
      </c>
      <c r="G409" s="79" t="s">
        <v>4869</v>
      </c>
      <c r="H409" s="79" t="s">
        <v>3989</v>
      </c>
      <c r="I409" s="79" t="s">
        <v>3988</v>
      </c>
      <c r="J409" s="79" t="s">
        <v>6616</v>
      </c>
      <c r="K409" s="79" t="s">
        <v>6617</v>
      </c>
      <c r="L409" s="79" t="s">
        <v>6618</v>
      </c>
      <c r="M409" s="79" t="s">
        <v>4873</v>
      </c>
      <c r="N409" s="79" t="s">
        <v>89</v>
      </c>
    </row>
    <row r="410" spans="1:14" ht="19.5" customHeight="1">
      <c r="A410" s="78">
        <v>406</v>
      </c>
      <c r="B410" s="79" t="s">
        <v>74</v>
      </c>
      <c r="C410" s="79" t="s">
        <v>115</v>
      </c>
      <c r="D410" s="79" t="s">
        <v>116</v>
      </c>
      <c r="E410" s="79" t="s">
        <v>6620</v>
      </c>
      <c r="F410" s="79" t="s">
        <v>6621</v>
      </c>
      <c r="G410" s="79" t="s">
        <v>4869</v>
      </c>
      <c r="H410" s="79" t="s">
        <v>2772</v>
      </c>
      <c r="I410" s="79" t="s">
        <v>2771</v>
      </c>
      <c r="J410" s="79" t="s">
        <v>6622</v>
      </c>
      <c r="K410" s="79" t="s">
        <v>6623</v>
      </c>
      <c r="L410" s="79" t="s">
        <v>6624</v>
      </c>
      <c r="M410" s="79" t="s">
        <v>4116</v>
      </c>
      <c r="N410" s="79" t="s">
        <v>89</v>
      </c>
    </row>
    <row r="411" spans="1:14" ht="19.5" customHeight="1">
      <c r="A411" s="78">
        <v>407</v>
      </c>
      <c r="B411" s="79" t="s">
        <v>74</v>
      </c>
      <c r="C411" s="79" t="s">
        <v>115</v>
      </c>
      <c r="D411" s="79" t="s">
        <v>116</v>
      </c>
      <c r="E411" s="79" t="s">
        <v>6625</v>
      </c>
      <c r="F411" s="79" t="s">
        <v>6626</v>
      </c>
      <c r="G411" s="79" t="s">
        <v>4869</v>
      </c>
      <c r="H411" s="79" t="s">
        <v>4905</v>
      </c>
      <c r="I411" s="79" t="s">
        <v>4906</v>
      </c>
      <c r="J411" s="79" t="s">
        <v>6627</v>
      </c>
      <c r="K411" s="79" t="s">
        <v>6628</v>
      </c>
      <c r="L411" s="79" t="s">
        <v>6629</v>
      </c>
      <c r="M411" s="79" t="s">
        <v>4873</v>
      </c>
      <c r="N411" s="79" t="s">
        <v>89</v>
      </c>
    </row>
    <row r="412" spans="1:14" ht="19.5" customHeight="1">
      <c r="A412" s="78">
        <v>408</v>
      </c>
      <c r="B412" s="79" t="s">
        <v>74</v>
      </c>
      <c r="C412" s="79" t="s">
        <v>115</v>
      </c>
      <c r="D412" s="79" t="s">
        <v>116</v>
      </c>
      <c r="E412" s="79" t="s">
        <v>6630</v>
      </c>
      <c r="F412" s="79" t="s">
        <v>2474</v>
      </c>
      <c r="G412" s="79" t="s">
        <v>4869</v>
      </c>
      <c r="H412" s="79" t="s">
        <v>465</v>
      </c>
      <c r="I412" s="79" t="s">
        <v>449</v>
      </c>
      <c r="J412" s="79" t="s">
        <v>6631</v>
      </c>
      <c r="K412" s="79" t="s">
        <v>6632</v>
      </c>
      <c r="L412" s="79" t="s">
        <v>6633</v>
      </c>
      <c r="M412" s="79" t="s">
        <v>4882</v>
      </c>
      <c r="N412" s="79" t="s">
        <v>89</v>
      </c>
    </row>
    <row r="413" spans="1:14" ht="19.5" customHeight="1">
      <c r="A413" s="78">
        <v>409</v>
      </c>
      <c r="B413" s="79" t="s">
        <v>74</v>
      </c>
      <c r="C413" s="79" t="s">
        <v>115</v>
      </c>
      <c r="D413" s="79" t="s">
        <v>116</v>
      </c>
      <c r="E413" s="79" t="s">
        <v>6634</v>
      </c>
      <c r="F413" s="79" t="s">
        <v>6635</v>
      </c>
      <c r="G413" s="79" t="s">
        <v>4869</v>
      </c>
      <c r="H413" s="79" t="s">
        <v>661</v>
      </c>
      <c r="I413" s="79" t="s">
        <v>122</v>
      </c>
      <c r="J413" s="79" t="s">
        <v>6636</v>
      </c>
      <c r="K413" s="79" t="s">
        <v>6637</v>
      </c>
      <c r="L413" s="79" t="s">
        <v>6638</v>
      </c>
      <c r="M413" s="79" t="s">
        <v>4116</v>
      </c>
      <c r="N413" s="79" t="s">
        <v>89</v>
      </c>
    </row>
    <row r="414" spans="1:14" ht="19.5" customHeight="1">
      <c r="A414" s="78">
        <v>410</v>
      </c>
      <c r="B414" s="79" t="s">
        <v>74</v>
      </c>
      <c r="C414" s="79" t="s">
        <v>115</v>
      </c>
      <c r="D414" s="79" t="s">
        <v>116</v>
      </c>
      <c r="E414" s="79" t="s">
        <v>4798</v>
      </c>
      <c r="F414" s="79" t="s">
        <v>3852</v>
      </c>
      <c r="G414" s="79" t="s">
        <v>4869</v>
      </c>
      <c r="H414" s="79" t="s">
        <v>626</v>
      </c>
      <c r="I414" s="79" t="s">
        <v>625</v>
      </c>
      <c r="J414" s="79" t="s">
        <v>6639</v>
      </c>
      <c r="K414" s="79" t="s">
        <v>6640</v>
      </c>
      <c r="L414" s="79" t="s">
        <v>6641</v>
      </c>
      <c r="M414" s="79" t="s">
        <v>4943</v>
      </c>
      <c r="N414" s="79" t="s">
        <v>89</v>
      </c>
    </row>
    <row r="415" spans="1:14" ht="19.5" customHeight="1">
      <c r="A415" s="78">
        <v>411</v>
      </c>
      <c r="B415" s="79" t="s">
        <v>74</v>
      </c>
      <c r="C415" s="79" t="s">
        <v>115</v>
      </c>
      <c r="D415" s="79" t="s">
        <v>116</v>
      </c>
      <c r="E415" s="79" t="s">
        <v>6642</v>
      </c>
      <c r="F415" s="79" t="s">
        <v>6643</v>
      </c>
      <c r="G415" s="79" t="s">
        <v>4869</v>
      </c>
      <c r="H415" s="79" t="s">
        <v>251</v>
      </c>
      <c r="I415" s="79" t="s">
        <v>250</v>
      </c>
      <c r="J415" s="79" t="s">
        <v>6644</v>
      </c>
      <c r="K415" s="79" t="s">
        <v>6645</v>
      </c>
      <c r="L415" s="79" t="s">
        <v>6646</v>
      </c>
      <c r="M415" s="79" t="s">
        <v>4116</v>
      </c>
      <c r="N415" s="79" t="s">
        <v>4718</v>
      </c>
    </row>
    <row r="416" spans="1:14" ht="19.5" customHeight="1">
      <c r="A416" s="78">
        <v>412</v>
      </c>
      <c r="B416" s="79" t="s">
        <v>74</v>
      </c>
      <c r="C416" s="79" t="s">
        <v>115</v>
      </c>
      <c r="D416" s="79" t="s">
        <v>116</v>
      </c>
      <c r="E416" s="79" t="s">
        <v>6647</v>
      </c>
      <c r="F416" s="79" t="s">
        <v>6648</v>
      </c>
      <c r="G416" s="79" t="s">
        <v>4869</v>
      </c>
      <c r="H416" s="79" t="s">
        <v>202</v>
      </c>
      <c r="I416" s="79" t="s">
        <v>201</v>
      </c>
      <c r="J416" s="79" t="s">
        <v>6649</v>
      </c>
      <c r="K416" s="79" t="s">
        <v>6650</v>
      </c>
      <c r="L416" s="79" t="s">
        <v>6651</v>
      </c>
      <c r="M416" s="79" t="s">
        <v>4116</v>
      </c>
      <c r="N416" s="79" t="s">
        <v>89</v>
      </c>
    </row>
    <row r="417" spans="1:14" ht="19.5" customHeight="1">
      <c r="A417" s="78">
        <v>413</v>
      </c>
      <c r="B417" s="79" t="s">
        <v>74</v>
      </c>
      <c r="C417" s="79" t="s">
        <v>115</v>
      </c>
      <c r="D417" s="79" t="s">
        <v>116</v>
      </c>
      <c r="E417" s="79" t="s">
        <v>6652</v>
      </c>
      <c r="F417" s="79" t="s">
        <v>6653</v>
      </c>
      <c r="G417" s="79" t="s">
        <v>4869</v>
      </c>
      <c r="H417" s="79" t="s">
        <v>220</v>
      </c>
      <c r="I417" s="79" t="s">
        <v>219</v>
      </c>
      <c r="J417" s="79" t="s">
        <v>6654</v>
      </c>
      <c r="K417" s="79" t="s">
        <v>6655</v>
      </c>
      <c r="L417" s="79" t="s">
        <v>6656</v>
      </c>
      <c r="M417" s="79" t="s">
        <v>4116</v>
      </c>
      <c r="N417" s="79" t="s">
        <v>89</v>
      </c>
    </row>
    <row r="418" spans="1:14" ht="19.5" customHeight="1">
      <c r="A418" s="78">
        <v>414</v>
      </c>
      <c r="B418" s="79" t="s">
        <v>74</v>
      </c>
      <c r="C418" s="79" t="s">
        <v>115</v>
      </c>
      <c r="D418" s="79" t="s">
        <v>116</v>
      </c>
      <c r="E418" s="79" t="s">
        <v>6657</v>
      </c>
      <c r="F418" s="79" t="s">
        <v>6658</v>
      </c>
      <c r="G418" s="79" t="s">
        <v>4869</v>
      </c>
      <c r="H418" s="79" t="s">
        <v>4905</v>
      </c>
      <c r="I418" s="79" t="s">
        <v>4906</v>
      </c>
      <c r="J418" s="79" t="s">
        <v>6659</v>
      </c>
      <c r="K418" s="79" t="s">
        <v>6660</v>
      </c>
      <c r="L418" s="79" t="s">
        <v>6661</v>
      </c>
      <c r="M418" s="79" t="s">
        <v>4882</v>
      </c>
      <c r="N418" s="79" t="s">
        <v>89</v>
      </c>
    </row>
    <row r="419" spans="1:14" ht="19.5" customHeight="1">
      <c r="A419" s="78">
        <v>415</v>
      </c>
      <c r="B419" s="79" t="s">
        <v>74</v>
      </c>
      <c r="C419" s="79" t="s">
        <v>115</v>
      </c>
      <c r="D419" s="79" t="s">
        <v>116</v>
      </c>
      <c r="E419" s="79" t="s">
        <v>6662</v>
      </c>
      <c r="F419" s="79" t="s">
        <v>6663</v>
      </c>
      <c r="G419" s="79" t="s">
        <v>4869</v>
      </c>
      <c r="H419" s="79" t="s">
        <v>3468</v>
      </c>
      <c r="I419" s="79" t="s">
        <v>3467</v>
      </c>
      <c r="J419" s="79" t="s">
        <v>6664</v>
      </c>
      <c r="K419" s="79" t="s">
        <v>6665</v>
      </c>
      <c r="L419" s="79" t="s">
        <v>6666</v>
      </c>
      <c r="M419" s="79" t="s">
        <v>4116</v>
      </c>
      <c r="N419" s="79" t="s">
        <v>89</v>
      </c>
    </row>
    <row r="420" spans="1:14" ht="19.5" customHeight="1">
      <c r="A420" s="78">
        <v>416</v>
      </c>
      <c r="B420" s="79" t="s">
        <v>74</v>
      </c>
      <c r="C420" s="79" t="s">
        <v>115</v>
      </c>
      <c r="D420" s="79" t="s">
        <v>116</v>
      </c>
      <c r="E420" s="79" t="s">
        <v>6669</v>
      </c>
      <c r="F420" s="79" t="s">
        <v>6670</v>
      </c>
      <c r="G420" s="79" t="s">
        <v>4869</v>
      </c>
      <c r="H420" s="79" t="s">
        <v>626</v>
      </c>
      <c r="I420" s="79" t="s">
        <v>625</v>
      </c>
      <c r="J420" s="79" t="s">
        <v>6671</v>
      </c>
      <c r="K420" s="79" t="s">
        <v>6672</v>
      </c>
      <c r="L420" s="79"/>
      <c r="M420" s="79" t="s">
        <v>4878</v>
      </c>
      <c r="N420" s="79" t="s">
        <v>89</v>
      </c>
    </row>
    <row r="421" spans="1:14" ht="19.5" customHeight="1">
      <c r="A421" s="78">
        <v>417</v>
      </c>
      <c r="B421" s="79" t="s">
        <v>74</v>
      </c>
      <c r="C421" s="79" t="s">
        <v>115</v>
      </c>
      <c r="D421" s="79" t="s">
        <v>116</v>
      </c>
      <c r="E421" s="79" t="s">
        <v>6673</v>
      </c>
      <c r="F421" s="79" t="s">
        <v>6674</v>
      </c>
      <c r="G421" s="79" t="s">
        <v>4869</v>
      </c>
      <c r="H421" s="79" t="s">
        <v>3966</v>
      </c>
      <c r="I421" s="79" t="s">
        <v>1907</v>
      </c>
      <c r="J421" s="79" t="s">
        <v>6675</v>
      </c>
      <c r="K421" s="79" t="s">
        <v>6191</v>
      </c>
      <c r="L421" s="79" t="s">
        <v>6676</v>
      </c>
      <c r="M421" s="79" t="s">
        <v>4882</v>
      </c>
      <c r="N421" s="79" t="s">
        <v>89</v>
      </c>
    </row>
    <row r="422" spans="1:14" ht="19.5" customHeight="1">
      <c r="A422" s="78">
        <v>418</v>
      </c>
      <c r="B422" s="79" t="s">
        <v>74</v>
      </c>
      <c r="C422" s="79" t="s">
        <v>115</v>
      </c>
      <c r="D422" s="79" t="s">
        <v>116</v>
      </c>
      <c r="E422" s="79" t="s">
        <v>6677</v>
      </c>
      <c r="F422" s="79" t="s">
        <v>6678</v>
      </c>
      <c r="G422" s="79" t="s">
        <v>4869</v>
      </c>
      <c r="H422" s="79" t="s">
        <v>559</v>
      </c>
      <c r="I422" s="79" t="s">
        <v>558</v>
      </c>
      <c r="J422" s="79" t="s">
        <v>6679</v>
      </c>
      <c r="K422" s="79" t="s">
        <v>6191</v>
      </c>
      <c r="L422" s="79" t="s">
        <v>6680</v>
      </c>
      <c r="M422" s="79" t="s">
        <v>4116</v>
      </c>
      <c r="N422" s="79" t="s">
        <v>89</v>
      </c>
    </row>
    <row r="423" spans="1:14" ht="19.5" customHeight="1">
      <c r="A423" s="78">
        <v>419</v>
      </c>
      <c r="B423" s="79" t="s">
        <v>74</v>
      </c>
      <c r="C423" s="79" t="s">
        <v>115</v>
      </c>
      <c r="D423" s="79" t="s">
        <v>116</v>
      </c>
      <c r="E423" s="79" t="s">
        <v>6681</v>
      </c>
      <c r="F423" s="79" t="s">
        <v>6682</v>
      </c>
      <c r="G423" s="79" t="s">
        <v>4869</v>
      </c>
      <c r="H423" s="79" t="s">
        <v>3255</v>
      </c>
      <c r="I423" s="79" t="s">
        <v>3254</v>
      </c>
      <c r="J423" s="79" t="s">
        <v>6683</v>
      </c>
      <c r="K423" s="79" t="s">
        <v>6684</v>
      </c>
      <c r="L423" s="79" t="s">
        <v>6685</v>
      </c>
      <c r="M423" s="79" t="s">
        <v>4116</v>
      </c>
      <c r="N423" s="79" t="s">
        <v>89</v>
      </c>
    </row>
    <row r="424" spans="1:14" ht="19.5" customHeight="1">
      <c r="A424" s="78">
        <v>420</v>
      </c>
      <c r="B424" s="79" t="s">
        <v>74</v>
      </c>
      <c r="C424" s="79" t="s">
        <v>115</v>
      </c>
      <c r="D424" s="79" t="s">
        <v>116</v>
      </c>
      <c r="E424" s="79" t="s">
        <v>6686</v>
      </c>
      <c r="F424" s="79" t="s">
        <v>6687</v>
      </c>
      <c r="G424" s="79" t="s">
        <v>4875</v>
      </c>
      <c r="H424" s="79" t="s">
        <v>559</v>
      </c>
      <c r="I424" s="79" t="s">
        <v>558</v>
      </c>
      <c r="J424" s="79" t="s">
        <v>6688</v>
      </c>
      <c r="K424" s="79" t="s">
        <v>6689</v>
      </c>
      <c r="L424" s="79" t="s">
        <v>6690</v>
      </c>
      <c r="M424" s="79" t="s">
        <v>4116</v>
      </c>
      <c r="N424" s="79" t="s">
        <v>89</v>
      </c>
    </row>
    <row r="425" spans="1:14" ht="19.5" customHeight="1">
      <c r="A425" s="78">
        <v>421</v>
      </c>
      <c r="B425" s="79" t="s">
        <v>74</v>
      </c>
      <c r="C425" s="79" t="s">
        <v>115</v>
      </c>
      <c r="D425" s="79" t="s">
        <v>116</v>
      </c>
      <c r="E425" s="79" t="s">
        <v>6691</v>
      </c>
      <c r="F425" s="79" t="s">
        <v>6692</v>
      </c>
      <c r="G425" s="79" t="s">
        <v>4875</v>
      </c>
      <c r="H425" s="79" t="s">
        <v>626</v>
      </c>
      <c r="I425" s="79" t="s">
        <v>625</v>
      </c>
      <c r="J425" s="79" t="s">
        <v>6693</v>
      </c>
      <c r="K425" s="79" t="s">
        <v>6694</v>
      </c>
      <c r="L425" s="79" t="s">
        <v>6695</v>
      </c>
      <c r="M425" s="79" t="s">
        <v>4943</v>
      </c>
      <c r="N425" s="79" t="s">
        <v>89</v>
      </c>
    </row>
    <row r="426" spans="1:14" ht="19.5" customHeight="1">
      <c r="A426" s="78">
        <v>422</v>
      </c>
      <c r="B426" s="79" t="s">
        <v>74</v>
      </c>
      <c r="C426" s="79" t="s">
        <v>115</v>
      </c>
      <c r="D426" s="79" t="s">
        <v>116</v>
      </c>
      <c r="E426" s="79" t="s">
        <v>6696</v>
      </c>
      <c r="F426" s="79" t="s">
        <v>6697</v>
      </c>
      <c r="G426" s="79" t="s">
        <v>4875</v>
      </c>
      <c r="H426" s="79" t="s">
        <v>251</v>
      </c>
      <c r="I426" s="79" t="s">
        <v>250</v>
      </c>
      <c r="J426" s="79" t="s">
        <v>6698</v>
      </c>
      <c r="K426" s="79" t="s">
        <v>6699</v>
      </c>
      <c r="L426" s="79" t="s">
        <v>6700</v>
      </c>
      <c r="M426" s="79" t="s">
        <v>4116</v>
      </c>
      <c r="N426" s="79" t="s">
        <v>89</v>
      </c>
    </row>
    <row r="427" spans="1:14" ht="19.5" customHeight="1">
      <c r="A427" s="78">
        <v>423</v>
      </c>
      <c r="B427" s="79" t="s">
        <v>74</v>
      </c>
      <c r="C427" s="79" t="s">
        <v>115</v>
      </c>
      <c r="D427" s="79" t="s">
        <v>116</v>
      </c>
      <c r="E427" s="79" t="s">
        <v>6701</v>
      </c>
      <c r="F427" s="79" t="s">
        <v>6702</v>
      </c>
      <c r="G427" s="79" t="s">
        <v>4869</v>
      </c>
      <c r="H427" s="79" t="s">
        <v>2772</v>
      </c>
      <c r="I427" s="79" t="s">
        <v>2771</v>
      </c>
      <c r="J427" s="79" t="s">
        <v>6703</v>
      </c>
      <c r="K427" s="79" t="s">
        <v>6704</v>
      </c>
      <c r="L427" s="79" t="s">
        <v>6705</v>
      </c>
      <c r="M427" s="79" t="s">
        <v>6706</v>
      </c>
      <c r="N427" s="79" t="s">
        <v>89</v>
      </c>
    </row>
    <row r="428" spans="1:14" ht="19.5" customHeight="1">
      <c r="A428" s="78">
        <v>424</v>
      </c>
      <c r="B428" s="79" t="s">
        <v>74</v>
      </c>
      <c r="C428" s="79" t="s">
        <v>115</v>
      </c>
      <c r="D428" s="79" t="s">
        <v>116</v>
      </c>
      <c r="E428" s="79" t="s">
        <v>6707</v>
      </c>
      <c r="F428" s="79" t="s">
        <v>6708</v>
      </c>
      <c r="G428" s="79" t="s">
        <v>4875</v>
      </c>
      <c r="H428" s="79" t="s">
        <v>3468</v>
      </c>
      <c r="I428" s="79" t="s">
        <v>3467</v>
      </c>
      <c r="J428" s="79" t="s">
        <v>6709</v>
      </c>
      <c r="K428" s="79" t="s">
        <v>5356</v>
      </c>
      <c r="L428" s="79" t="s">
        <v>6710</v>
      </c>
      <c r="M428" s="79" t="s">
        <v>4116</v>
      </c>
      <c r="N428" s="79" t="s">
        <v>89</v>
      </c>
    </row>
    <row r="429" spans="1:14" ht="19.5" customHeight="1">
      <c r="A429" s="78">
        <v>425</v>
      </c>
      <c r="B429" s="79" t="s">
        <v>74</v>
      </c>
      <c r="C429" s="79" t="s">
        <v>115</v>
      </c>
      <c r="D429" s="79" t="s">
        <v>116</v>
      </c>
      <c r="E429" s="79" t="s">
        <v>6711</v>
      </c>
      <c r="F429" s="79" t="s">
        <v>6712</v>
      </c>
      <c r="G429" s="79" t="s">
        <v>4875</v>
      </c>
      <c r="H429" s="79" t="s">
        <v>202</v>
      </c>
      <c r="I429" s="79" t="s">
        <v>201</v>
      </c>
      <c r="J429" s="79" t="s">
        <v>6713</v>
      </c>
      <c r="K429" s="79" t="s">
        <v>6714</v>
      </c>
      <c r="L429" s="79" t="s">
        <v>6715</v>
      </c>
      <c r="M429" s="79" t="s">
        <v>4116</v>
      </c>
      <c r="N429" s="79" t="s">
        <v>89</v>
      </c>
    </row>
    <row r="430" spans="1:14" ht="19.5" customHeight="1">
      <c r="A430" s="78">
        <v>426</v>
      </c>
      <c r="B430" s="79" t="s">
        <v>74</v>
      </c>
      <c r="C430" s="79" t="s">
        <v>115</v>
      </c>
      <c r="D430" s="79" t="s">
        <v>116</v>
      </c>
      <c r="E430" s="79" t="s">
        <v>6718</v>
      </c>
      <c r="F430" s="79" t="s">
        <v>6719</v>
      </c>
      <c r="G430" s="79" t="s">
        <v>4869</v>
      </c>
      <c r="H430" s="79" t="s">
        <v>6720</v>
      </c>
      <c r="I430" s="79" t="s">
        <v>2141</v>
      </c>
      <c r="J430" s="79" t="s">
        <v>6722</v>
      </c>
      <c r="K430" s="79" t="s">
        <v>6723</v>
      </c>
      <c r="L430" s="79" t="s">
        <v>6724</v>
      </c>
      <c r="M430" s="79" t="s">
        <v>4873</v>
      </c>
      <c r="N430" s="79" t="s">
        <v>89</v>
      </c>
    </row>
    <row r="431" spans="1:14" ht="19.5" customHeight="1">
      <c r="A431" s="78">
        <v>427</v>
      </c>
      <c r="B431" s="79" t="s">
        <v>74</v>
      </c>
      <c r="C431" s="79" t="s">
        <v>115</v>
      </c>
      <c r="D431" s="79" t="s">
        <v>116</v>
      </c>
      <c r="E431" s="79" t="s">
        <v>6725</v>
      </c>
      <c r="F431" s="79" t="s">
        <v>6726</v>
      </c>
      <c r="G431" s="79" t="s">
        <v>4869</v>
      </c>
      <c r="H431" s="79" t="s">
        <v>2772</v>
      </c>
      <c r="I431" s="79" t="s">
        <v>2771</v>
      </c>
      <c r="J431" s="79" t="s">
        <v>6727</v>
      </c>
      <c r="K431" s="79" t="s">
        <v>6728</v>
      </c>
      <c r="L431" s="79" t="s">
        <v>6729</v>
      </c>
      <c r="M431" s="79" t="s">
        <v>4116</v>
      </c>
      <c r="N431" s="79" t="s">
        <v>89</v>
      </c>
    </row>
    <row r="432" spans="1:14" ht="19.5" customHeight="1">
      <c r="A432" s="78">
        <v>428</v>
      </c>
      <c r="B432" s="79" t="s">
        <v>74</v>
      </c>
      <c r="C432" s="79" t="s">
        <v>115</v>
      </c>
      <c r="D432" s="79" t="s">
        <v>116</v>
      </c>
      <c r="E432" s="79" t="s">
        <v>6730</v>
      </c>
      <c r="F432" s="79" t="s">
        <v>6731</v>
      </c>
      <c r="G432" s="79" t="s">
        <v>4869</v>
      </c>
      <c r="H432" s="79" t="s">
        <v>3810</v>
      </c>
      <c r="I432" s="79" t="s">
        <v>3809</v>
      </c>
      <c r="J432" s="79" t="s">
        <v>6732</v>
      </c>
      <c r="K432" s="79" t="s">
        <v>5469</v>
      </c>
      <c r="L432" s="79" t="s">
        <v>6733</v>
      </c>
      <c r="M432" s="79" t="s">
        <v>4116</v>
      </c>
      <c r="N432" s="79" t="s">
        <v>89</v>
      </c>
    </row>
    <row r="433" spans="1:14" ht="19.5" customHeight="1">
      <c r="A433" s="78">
        <v>429</v>
      </c>
      <c r="B433" s="79" t="s">
        <v>74</v>
      </c>
      <c r="C433" s="79" t="s">
        <v>115</v>
      </c>
      <c r="D433" s="79" t="s">
        <v>116</v>
      </c>
      <c r="E433" s="79" t="s">
        <v>6734</v>
      </c>
      <c r="F433" s="79" t="s">
        <v>2901</v>
      </c>
      <c r="G433" s="79" t="s">
        <v>4869</v>
      </c>
      <c r="H433" s="79" t="s">
        <v>6735</v>
      </c>
      <c r="I433" s="79" t="s">
        <v>6736</v>
      </c>
      <c r="J433" s="79" t="s">
        <v>6737</v>
      </c>
      <c r="K433" s="79" t="s">
        <v>6738</v>
      </c>
      <c r="L433" s="79" t="s">
        <v>6739</v>
      </c>
      <c r="M433" s="79" t="s">
        <v>4873</v>
      </c>
      <c r="N433" s="79" t="s">
        <v>89</v>
      </c>
    </row>
    <row r="434" spans="1:14" ht="19.5" customHeight="1">
      <c r="A434" s="78">
        <v>430</v>
      </c>
      <c r="B434" s="79" t="s">
        <v>74</v>
      </c>
      <c r="C434" s="79" t="s">
        <v>115</v>
      </c>
      <c r="D434" s="79" t="s">
        <v>116</v>
      </c>
      <c r="E434" s="79" t="s">
        <v>6740</v>
      </c>
      <c r="F434" s="79" t="s">
        <v>6741</v>
      </c>
      <c r="G434" s="79" t="s">
        <v>4869</v>
      </c>
      <c r="H434" s="79" t="s">
        <v>3989</v>
      </c>
      <c r="I434" s="79" t="s">
        <v>3988</v>
      </c>
      <c r="J434" s="79" t="s">
        <v>5096</v>
      </c>
      <c r="K434" s="79" t="s">
        <v>5039</v>
      </c>
      <c r="L434" s="79" t="s">
        <v>6742</v>
      </c>
      <c r="M434" s="79" t="s">
        <v>4882</v>
      </c>
      <c r="N434" s="79" t="s">
        <v>89</v>
      </c>
    </row>
    <row r="435" spans="1:14" ht="19.5" customHeight="1">
      <c r="A435" s="78">
        <v>431</v>
      </c>
      <c r="B435" s="79" t="s">
        <v>74</v>
      </c>
      <c r="C435" s="79" t="s">
        <v>115</v>
      </c>
      <c r="D435" s="79" t="s">
        <v>116</v>
      </c>
      <c r="E435" s="79" t="s">
        <v>6743</v>
      </c>
      <c r="F435" s="79" t="s">
        <v>6744</v>
      </c>
      <c r="G435" s="79" t="s">
        <v>4869</v>
      </c>
      <c r="H435" s="79" t="s">
        <v>202</v>
      </c>
      <c r="I435" s="79" t="s">
        <v>201</v>
      </c>
      <c r="J435" s="79" t="s">
        <v>6745</v>
      </c>
      <c r="K435" s="79" t="s">
        <v>6746</v>
      </c>
      <c r="L435" s="79" t="s">
        <v>6747</v>
      </c>
      <c r="M435" s="79" t="s">
        <v>4116</v>
      </c>
      <c r="N435" s="79" t="s">
        <v>89</v>
      </c>
    </row>
    <row r="436" spans="1:14" ht="19.5" customHeight="1">
      <c r="A436" s="78">
        <v>432</v>
      </c>
      <c r="B436" s="79" t="s">
        <v>74</v>
      </c>
      <c r="C436" s="79" t="s">
        <v>115</v>
      </c>
      <c r="D436" s="79" t="s">
        <v>116</v>
      </c>
      <c r="E436" s="79" t="s">
        <v>6748</v>
      </c>
      <c r="F436" s="79" t="s">
        <v>6749</v>
      </c>
      <c r="G436" s="79" t="s">
        <v>4869</v>
      </c>
      <c r="H436" s="79" t="s">
        <v>4641</v>
      </c>
      <c r="I436" s="79" t="s">
        <v>4642</v>
      </c>
      <c r="J436" s="79" t="s">
        <v>6750</v>
      </c>
      <c r="K436" s="79" t="s">
        <v>6751</v>
      </c>
      <c r="L436" s="79" t="s">
        <v>6752</v>
      </c>
      <c r="M436" s="79" t="s">
        <v>4116</v>
      </c>
      <c r="N436" s="79" t="s">
        <v>89</v>
      </c>
    </row>
    <row r="437" spans="1:14" ht="19.5" customHeight="1">
      <c r="A437" s="78">
        <v>433</v>
      </c>
      <c r="B437" s="79" t="s">
        <v>74</v>
      </c>
      <c r="C437" s="79" t="s">
        <v>115</v>
      </c>
      <c r="D437" s="79" t="s">
        <v>116</v>
      </c>
      <c r="E437" s="79" t="s">
        <v>6753</v>
      </c>
      <c r="F437" s="79" t="s">
        <v>6754</v>
      </c>
      <c r="G437" s="79" t="s">
        <v>4869</v>
      </c>
      <c r="H437" s="79" t="s">
        <v>2772</v>
      </c>
      <c r="I437" s="79" t="s">
        <v>2771</v>
      </c>
      <c r="J437" s="79" t="s">
        <v>6755</v>
      </c>
      <c r="K437" s="79" t="s">
        <v>5136</v>
      </c>
      <c r="L437" s="79" t="s">
        <v>6756</v>
      </c>
      <c r="M437" s="79" t="s">
        <v>4873</v>
      </c>
      <c r="N437" s="79" t="s">
        <v>89</v>
      </c>
    </row>
    <row r="438" spans="1:14" ht="19.5" customHeight="1">
      <c r="A438" s="78">
        <v>434</v>
      </c>
      <c r="B438" s="79" t="s">
        <v>74</v>
      </c>
      <c r="C438" s="79" t="s">
        <v>115</v>
      </c>
      <c r="D438" s="79" t="s">
        <v>116</v>
      </c>
      <c r="E438" s="79" t="s">
        <v>6757</v>
      </c>
      <c r="F438" s="79" t="s">
        <v>6758</v>
      </c>
      <c r="G438" s="79" t="s">
        <v>4869</v>
      </c>
      <c r="H438" s="79" t="s">
        <v>3255</v>
      </c>
      <c r="I438" s="79" t="s">
        <v>3254</v>
      </c>
      <c r="J438" s="79" t="s">
        <v>6759</v>
      </c>
      <c r="K438" s="79" t="s">
        <v>6588</v>
      </c>
      <c r="L438" s="79" t="s">
        <v>6760</v>
      </c>
      <c r="M438" s="79" t="s">
        <v>5116</v>
      </c>
      <c r="N438" s="79" t="s">
        <v>89</v>
      </c>
    </row>
    <row r="439" spans="1:14" ht="19.5" customHeight="1">
      <c r="A439" s="78">
        <v>435</v>
      </c>
      <c r="B439" s="79" t="s">
        <v>74</v>
      </c>
      <c r="C439" s="79" t="s">
        <v>115</v>
      </c>
      <c r="D439" s="79" t="s">
        <v>116</v>
      </c>
      <c r="E439" s="79" t="s">
        <v>6762</v>
      </c>
      <c r="F439" s="79" t="s">
        <v>6763</v>
      </c>
      <c r="G439" s="79" t="s">
        <v>4869</v>
      </c>
      <c r="H439" s="79" t="s">
        <v>4795</v>
      </c>
      <c r="I439" s="79" t="s">
        <v>288</v>
      </c>
      <c r="J439" s="79" t="s">
        <v>6764</v>
      </c>
      <c r="K439" s="79" t="s">
        <v>6765</v>
      </c>
      <c r="L439" s="79" t="s">
        <v>6766</v>
      </c>
      <c r="M439" s="79" t="s">
        <v>5116</v>
      </c>
      <c r="N439" s="79" t="s">
        <v>89</v>
      </c>
    </row>
    <row r="440" spans="1:14" ht="19.5" customHeight="1">
      <c r="A440" s="78">
        <v>436</v>
      </c>
      <c r="B440" s="79" t="s">
        <v>74</v>
      </c>
      <c r="C440" s="79" t="s">
        <v>115</v>
      </c>
      <c r="D440" s="79" t="s">
        <v>116</v>
      </c>
      <c r="E440" s="79" t="s">
        <v>6767</v>
      </c>
      <c r="F440" s="79" t="s">
        <v>6768</v>
      </c>
      <c r="G440" s="79" t="s">
        <v>4869</v>
      </c>
      <c r="H440" s="79" t="s">
        <v>576</v>
      </c>
      <c r="I440" s="79" t="s">
        <v>575</v>
      </c>
      <c r="J440" s="79" t="s">
        <v>6769</v>
      </c>
      <c r="K440" s="79" t="s">
        <v>5003</v>
      </c>
      <c r="L440" s="79" t="s">
        <v>6770</v>
      </c>
      <c r="M440" s="79" t="s">
        <v>4116</v>
      </c>
      <c r="N440" s="79" t="s">
        <v>89</v>
      </c>
    </row>
    <row r="441" spans="1:14" ht="19.5" customHeight="1">
      <c r="A441" s="78">
        <v>437</v>
      </c>
      <c r="B441" s="79" t="s">
        <v>74</v>
      </c>
      <c r="C441" s="79" t="s">
        <v>115</v>
      </c>
      <c r="D441" s="79" t="s">
        <v>116</v>
      </c>
      <c r="E441" s="79" t="s">
        <v>6771</v>
      </c>
      <c r="F441" s="79" t="s">
        <v>6772</v>
      </c>
      <c r="G441" s="79" t="s">
        <v>4869</v>
      </c>
      <c r="H441" s="79" t="s">
        <v>3896</v>
      </c>
      <c r="I441" s="79" t="s">
        <v>3895</v>
      </c>
      <c r="J441" s="79" t="s">
        <v>6773</v>
      </c>
      <c r="K441" s="79" t="s">
        <v>6774</v>
      </c>
      <c r="L441" s="79" t="s">
        <v>6775</v>
      </c>
      <c r="M441" s="79" t="s">
        <v>4882</v>
      </c>
      <c r="N441" s="79" t="s">
        <v>89</v>
      </c>
    </row>
    <row r="442" spans="1:14" ht="19.5" customHeight="1">
      <c r="A442" s="78">
        <v>438</v>
      </c>
      <c r="B442" s="79" t="s">
        <v>74</v>
      </c>
      <c r="C442" s="79" t="s">
        <v>115</v>
      </c>
      <c r="D442" s="79" t="s">
        <v>116</v>
      </c>
      <c r="E442" s="79" t="s">
        <v>6776</v>
      </c>
      <c r="F442" s="79" t="s">
        <v>6777</v>
      </c>
      <c r="G442" s="79" t="s">
        <v>4869</v>
      </c>
      <c r="H442" s="79" t="s">
        <v>698</v>
      </c>
      <c r="I442" s="79" t="s">
        <v>697</v>
      </c>
      <c r="J442" s="79" t="s">
        <v>6778</v>
      </c>
      <c r="K442" s="79" t="s">
        <v>6779</v>
      </c>
      <c r="L442" s="79" t="s">
        <v>6780</v>
      </c>
      <c r="M442" s="79" t="s">
        <v>4116</v>
      </c>
      <c r="N442" s="79" t="s">
        <v>89</v>
      </c>
    </row>
    <row r="443" spans="1:14" ht="19.5" customHeight="1">
      <c r="A443" s="78">
        <v>439</v>
      </c>
      <c r="B443" s="79" t="s">
        <v>74</v>
      </c>
      <c r="C443" s="79" t="s">
        <v>115</v>
      </c>
      <c r="D443" s="79" t="s">
        <v>116</v>
      </c>
      <c r="E443" s="79" t="s">
        <v>6781</v>
      </c>
      <c r="F443" s="79" t="s">
        <v>6782</v>
      </c>
      <c r="G443" s="79" t="s">
        <v>4869</v>
      </c>
      <c r="H443" s="79" t="s">
        <v>465</v>
      </c>
      <c r="I443" s="79" t="s">
        <v>449</v>
      </c>
      <c r="J443" s="79" t="s">
        <v>6783</v>
      </c>
      <c r="K443" s="79" t="s">
        <v>6784</v>
      </c>
      <c r="L443" s="79" t="s">
        <v>6785</v>
      </c>
      <c r="M443" s="79" t="s">
        <v>4116</v>
      </c>
      <c r="N443" s="79" t="s">
        <v>89</v>
      </c>
    </row>
    <row r="444" spans="1:14" ht="19.5" customHeight="1">
      <c r="A444" s="78">
        <v>440</v>
      </c>
      <c r="B444" s="79" t="s">
        <v>74</v>
      </c>
      <c r="C444" s="79" t="s">
        <v>115</v>
      </c>
      <c r="D444" s="79" t="s">
        <v>116</v>
      </c>
      <c r="E444" s="79" t="s">
        <v>6786</v>
      </c>
      <c r="F444" s="79" t="s">
        <v>6787</v>
      </c>
      <c r="G444" s="79" t="s">
        <v>4875</v>
      </c>
      <c r="H444" s="79" t="s">
        <v>626</v>
      </c>
      <c r="I444" s="79" t="s">
        <v>625</v>
      </c>
      <c r="J444" s="79" t="s">
        <v>6788</v>
      </c>
      <c r="K444" s="79" t="s">
        <v>6789</v>
      </c>
      <c r="L444" s="79" t="s">
        <v>6791</v>
      </c>
      <c r="M444" s="79" t="s">
        <v>4943</v>
      </c>
      <c r="N444" s="79" t="s">
        <v>89</v>
      </c>
    </row>
    <row r="445" spans="1:14" ht="19.5" customHeight="1">
      <c r="A445" s="78">
        <v>441</v>
      </c>
      <c r="B445" s="79" t="s">
        <v>74</v>
      </c>
      <c r="C445" s="79" t="s">
        <v>115</v>
      </c>
      <c r="D445" s="79" t="s">
        <v>116</v>
      </c>
      <c r="E445" s="79" t="s">
        <v>6793</v>
      </c>
      <c r="F445" s="79" t="s">
        <v>6794</v>
      </c>
      <c r="G445" s="79" t="s">
        <v>4875</v>
      </c>
      <c r="H445" s="79" t="s">
        <v>227</v>
      </c>
      <c r="I445" s="79" t="s">
        <v>226</v>
      </c>
      <c r="J445" s="79" t="s">
        <v>6795</v>
      </c>
      <c r="K445" s="79" t="s">
        <v>6796</v>
      </c>
      <c r="L445" s="79" t="s">
        <v>6797</v>
      </c>
      <c r="M445" s="79" t="s">
        <v>4882</v>
      </c>
      <c r="N445" s="79" t="s">
        <v>89</v>
      </c>
    </row>
    <row r="446" spans="1:14" ht="19.5" customHeight="1">
      <c r="A446" s="78">
        <v>442</v>
      </c>
      <c r="B446" s="79" t="s">
        <v>74</v>
      </c>
      <c r="C446" s="79" t="s">
        <v>115</v>
      </c>
      <c r="D446" s="79" t="s">
        <v>116</v>
      </c>
      <c r="E446" s="79" t="s">
        <v>6798</v>
      </c>
      <c r="F446" s="79" t="s">
        <v>6799</v>
      </c>
      <c r="G446" s="79" t="s">
        <v>4875</v>
      </c>
      <c r="H446" s="79" t="s">
        <v>626</v>
      </c>
      <c r="I446" s="79" t="s">
        <v>625</v>
      </c>
      <c r="J446" s="79" t="s">
        <v>6800</v>
      </c>
      <c r="K446" s="79" t="s">
        <v>6801</v>
      </c>
      <c r="L446" s="79" t="s">
        <v>6802</v>
      </c>
      <c r="M446" s="79" t="s">
        <v>4943</v>
      </c>
      <c r="N446" s="79" t="s">
        <v>89</v>
      </c>
    </row>
    <row r="447" spans="1:14" ht="19.5" customHeight="1">
      <c r="A447" s="78">
        <v>443</v>
      </c>
      <c r="B447" s="79" t="s">
        <v>74</v>
      </c>
      <c r="C447" s="79" t="s">
        <v>115</v>
      </c>
      <c r="D447" s="79" t="s">
        <v>116</v>
      </c>
      <c r="E447" s="79" t="s">
        <v>6803</v>
      </c>
      <c r="F447" s="79" t="s">
        <v>6804</v>
      </c>
      <c r="G447" s="79" t="s">
        <v>4875</v>
      </c>
      <c r="H447" s="79" t="s">
        <v>251</v>
      </c>
      <c r="I447" s="79" t="s">
        <v>250</v>
      </c>
      <c r="J447" s="79" t="s">
        <v>5997</v>
      </c>
      <c r="K447" s="79" t="s">
        <v>6805</v>
      </c>
      <c r="L447" s="79" t="s">
        <v>6806</v>
      </c>
      <c r="M447" s="79" t="s">
        <v>4116</v>
      </c>
      <c r="N447" s="79" t="s">
        <v>89</v>
      </c>
    </row>
    <row r="448" spans="1:14" ht="19.5" customHeight="1">
      <c r="A448" s="78">
        <v>444</v>
      </c>
      <c r="B448" s="79" t="s">
        <v>74</v>
      </c>
      <c r="C448" s="79" t="s">
        <v>115</v>
      </c>
      <c r="D448" s="79" t="s">
        <v>116</v>
      </c>
      <c r="E448" s="79" t="s">
        <v>6807</v>
      </c>
      <c r="F448" s="79" t="s">
        <v>6808</v>
      </c>
      <c r="G448" s="79" t="s">
        <v>4875</v>
      </c>
      <c r="H448" s="79" t="s">
        <v>2772</v>
      </c>
      <c r="I448" s="79" t="s">
        <v>2771</v>
      </c>
      <c r="J448" s="79" t="s">
        <v>6809</v>
      </c>
      <c r="K448" s="79" t="s">
        <v>6126</v>
      </c>
      <c r="L448" s="79" t="s">
        <v>6810</v>
      </c>
      <c r="M448" s="79" t="s">
        <v>4116</v>
      </c>
      <c r="N448" s="79" t="s">
        <v>89</v>
      </c>
    </row>
    <row r="449" spans="1:14" ht="19.5" customHeight="1">
      <c r="A449" s="78">
        <v>445</v>
      </c>
      <c r="B449" s="79" t="s">
        <v>74</v>
      </c>
      <c r="C449" s="79" t="s">
        <v>115</v>
      </c>
      <c r="D449" s="79" t="s">
        <v>116</v>
      </c>
      <c r="E449" s="79" t="s">
        <v>6811</v>
      </c>
      <c r="F449" s="79" t="s">
        <v>6812</v>
      </c>
      <c r="G449" s="79" t="s">
        <v>4869</v>
      </c>
      <c r="H449" s="79" t="s">
        <v>3468</v>
      </c>
      <c r="I449" s="79" t="s">
        <v>3467</v>
      </c>
      <c r="J449" s="79" t="s">
        <v>6813</v>
      </c>
      <c r="K449" s="79" t="s">
        <v>6738</v>
      </c>
      <c r="L449" s="79"/>
      <c r="M449" s="79" t="s">
        <v>4878</v>
      </c>
      <c r="N449" s="79" t="s">
        <v>89</v>
      </c>
    </row>
    <row r="450" spans="1:14" ht="19.5" customHeight="1">
      <c r="A450" s="78">
        <v>446</v>
      </c>
      <c r="B450" s="79" t="s">
        <v>74</v>
      </c>
      <c r="C450" s="79" t="s">
        <v>115</v>
      </c>
      <c r="D450" s="79" t="s">
        <v>116</v>
      </c>
      <c r="E450" s="79" t="s">
        <v>6814</v>
      </c>
      <c r="F450" s="79" t="s">
        <v>6815</v>
      </c>
      <c r="G450" s="79" t="s">
        <v>4869</v>
      </c>
      <c r="H450" s="79" t="s">
        <v>626</v>
      </c>
      <c r="I450" s="79" t="s">
        <v>625</v>
      </c>
      <c r="J450" s="79" t="s">
        <v>6816</v>
      </c>
      <c r="K450" s="79" t="s">
        <v>6817</v>
      </c>
      <c r="L450" s="79" t="s">
        <v>6818</v>
      </c>
      <c r="M450" s="79" t="s">
        <v>4943</v>
      </c>
      <c r="N450" s="79" t="s">
        <v>89</v>
      </c>
    </row>
    <row r="451" spans="1:14" ht="19.5" customHeight="1">
      <c r="A451" s="78">
        <v>447</v>
      </c>
      <c r="B451" s="79" t="s">
        <v>74</v>
      </c>
      <c r="C451" s="79" t="s">
        <v>115</v>
      </c>
      <c r="D451" s="79" t="s">
        <v>116</v>
      </c>
      <c r="E451" s="79" t="s">
        <v>6819</v>
      </c>
      <c r="F451" s="79" t="s">
        <v>6820</v>
      </c>
      <c r="G451" s="79" t="s">
        <v>4875</v>
      </c>
      <c r="H451" s="79" t="s">
        <v>2772</v>
      </c>
      <c r="I451" s="79" t="s">
        <v>2771</v>
      </c>
      <c r="J451" s="79" t="s">
        <v>6821</v>
      </c>
      <c r="K451" s="79" t="s">
        <v>6822</v>
      </c>
      <c r="L451" s="79" t="s">
        <v>6823</v>
      </c>
      <c r="M451" s="79" t="s">
        <v>4116</v>
      </c>
      <c r="N451" s="79" t="s">
        <v>89</v>
      </c>
    </row>
    <row r="452" spans="1:14" ht="19.5" customHeight="1">
      <c r="A452" s="78">
        <v>448</v>
      </c>
      <c r="B452" s="79" t="s">
        <v>74</v>
      </c>
      <c r="C452" s="79" t="s">
        <v>115</v>
      </c>
      <c r="D452" s="79" t="s">
        <v>116</v>
      </c>
      <c r="E452" s="79" t="s">
        <v>6824</v>
      </c>
      <c r="F452" s="79" t="s">
        <v>6825</v>
      </c>
      <c r="G452" s="79" t="s">
        <v>4875</v>
      </c>
      <c r="H452" s="79" t="s">
        <v>2570</v>
      </c>
      <c r="I452" s="79" t="s">
        <v>2569</v>
      </c>
      <c r="J452" s="79" t="s">
        <v>6826</v>
      </c>
      <c r="K452" s="79" t="s">
        <v>6827</v>
      </c>
      <c r="L452" s="79" t="s">
        <v>6828</v>
      </c>
      <c r="M452" s="79" t="s">
        <v>4873</v>
      </c>
      <c r="N452" s="79" t="s">
        <v>89</v>
      </c>
    </row>
    <row r="453" spans="1:14" ht="19.5" customHeight="1">
      <c r="A453" s="78">
        <v>449</v>
      </c>
      <c r="B453" s="79" t="s">
        <v>74</v>
      </c>
      <c r="C453" s="79" t="s">
        <v>115</v>
      </c>
      <c r="D453" s="79" t="s">
        <v>116</v>
      </c>
      <c r="E453" s="79" t="s">
        <v>6831</v>
      </c>
      <c r="F453" s="79" t="s">
        <v>6832</v>
      </c>
      <c r="G453" s="79" t="s">
        <v>4869</v>
      </c>
      <c r="H453" s="79" t="s">
        <v>3935</v>
      </c>
      <c r="I453" s="79" t="s">
        <v>3934</v>
      </c>
      <c r="J453" s="79" t="s">
        <v>6833</v>
      </c>
      <c r="K453" s="79" t="s">
        <v>6834</v>
      </c>
      <c r="L453" s="79" t="s">
        <v>6835</v>
      </c>
      <c r="M453" s="79" t="s">
        <v>4873</v>
      </c>
      <c r="N453" s="79" t="s">
        <v>89</v>
      </c>
    </row>
    <row r="454" spans="1:14" ht="19.5" customHeight="1">
      <c r="A454" s="78">
        <v>450</v>
      </c>
      <c r="B454" s="79" t="s">
        <v>74</v>
      </c>
      <c r="C454" s="79" t="s">
        <v>115</v>
      </c>
      <c r="D454" s="79" t="s">
        <v>116</v>
      </c>
      <c r="E454" s="79" t="s">
        <v>6836</v>
      </c>
      <c r="F454" s="79" t="s">
        <v>6837</v>
      </c>
      <c r="G454" s="79" t="s">
        <v>4869</v>
      </c>
      <c r="H454" s="79" t="s">
        <v>626</v>
      </c>
      <c r="I454" s="79" t="s">
        <v>625</v>
      </c>
      <c r="J454" s="79" t="s">
        <v>6838</v>
      </c>
      <c r="K454" s="79" t="s">
        <v>6839</v>
      </c>
      <c r="L454" s="79" t="s">
        <v>6840</v>
      </c>
      <c r="M454" s="79" t="s">
        <v>4943</v>
      </c>
      <c r="N454" s="79" t="s">
        <v>89</v>
      </c>
    </row>
    <row r="455" spans="1:14" ht="19.5" customHeight="1">
      <c r="A455" s="78">
        <v>451</v>
      </c>
      <c r="B455" s="79" t="s">
        <v>74</v>
      </c>
      <c r="C455" s="79" t="s">
        <v>115</v>
      </c>
      <c r="D455" s="79" t="s">
        <v>116</v>
      </c>
      <c r="E455" s="79" t="s">
        <v>6841</v>
      </c>
      <c r="F455" s="79" t="s">
        <v>6842</v>
      </c>
      <c r="G455" s="79" t="s">
        <v>4869</v>
      </c>
      <c r="H455" s="79" t="s">
        <v>3278</v>
      </c>
      <c r="I455" s="79" t="s">
        <v>3277</v>
      </c>
      <c r="J455" s="79" t="s">
        <v>6843</v>
      </c>
      <c r="K455" s="79" t="s">
        <v>6844</v>
      </c>
      <c r="L455" s="79" t="s">
        <v>6845</v>
      </c>
      <c r="M455" s="79" t="s">
        <v>4116</v>
      </c>
      <c r="N455" s="79" t="s">
        <v>89</v>
      </c>
    </row>
    <row r="456" spans="1:14" ht="19.5" customHeight="1">
      <c r="A456" s="78">
        <v>452</v>
      </c>
      <c r="B456" s="79" t="s">
        <v>74</v>
      </c>
      <c r="C456" s="79" t="s">
        <v>115</v>
      </c>
      <c r="D456" s="79" t="s">
        <v>116</v>
      </c>
      <c r="E456" s="79" t="s">
        <v>6846</v>
      </c>
      <c r="F456" s="79" t="s">
        <v>6847</v>
      </c>
      <c r="G456" s="79" t="s">
        <v>4869</v>
      </c>
      <c r="H456" s="79" t="s">
        <v>4641</v>
      </c>
      <c r="I456" s="79" t="s">
        <v>4642</v>
      </c>
      <c r="J456" s="79" t="s">
        <v>6848</v>
      </c>
      <c r="K456" s="79" t="s">
        <v>6132</v>
      </c>
      <c r="L456" s="79" t="s">
        <v>6849</v>
      </c>
      <c r="M456" s="79" t="s">
        <v>4116</v>
      </c>
      <c r="N456" s="79" t="s">
        <v>89</v>
      </c>
    </row>
    <row r="457" spans="1:14" ht="19.5" customHeight="1">
      <c r="A457" s="78">
        <v>453</v>
      </c>
      <c r="B457" s="79" t="s">
        <v>74</v>
      </c>
      <c r="C457" s="79" t="s">
        <v>115</v>
      </c>
      <c r="D457" s="79" t="s">
        <v>116</v>
      </c>
      <c r="E457" s="79" t="s">
        <v>6850</v>
      </c>
      <c r="F457" s="79" t="s">
        <v>6851</v>
      </c>
      <c r="G457" s="79" t="s">
        <v>4869</v>
      </c>
      <c r="H457" s="79" t="s">
        <v>202</v>
      </c>
      <c r="I457" s="79" t="s">
        <v>201</v>
      </c>
      <c r="J457" s="79" t="s">
        <v>6852</v>
      </c>
      <c r="K457" s="79" t="s">
        <v>6853</v>
      </c>
      <c r="L457" s="79" t="s">
        <v>6854</v>
      </c>
      <c r="M457" s="79" t="s">
        <v>4116</v>
      </c>
      <c r="N457" s="79" t="s">
        <v>89</v>
      </c>
    </row>
    <row r="458" spans="1:14" ht="19.5" customHeight="1">
      <c r="A458" s="78">
        <v>454</v>
      </c>
      <c r="B458" s="79" t="s">
        <v>74</v>
      </c>
      <c r="C458" s="79" t="s">
        <v>115</v>
      </c>
      <c r="D458" s="79" t="s">
        <v>116</v>
      </c>
      <c r="E458" s="79" t="s">
        <v>6855</v>
      </c>
      <c r="F458" s="79" t="s">
        <v>6856</v>
      </c>
      <c r="G458" s="79" t="s">
        <v>4869</v>
      </c>
      <c r="H458" s="79" t="s">
        <v>2772</v>
      </c>
      <c r="I458" s="79" t="s">
        <v>2771</v>
      </c>
      <c r="J458" s="79" t="s">
        <v>6857</v>
      </c>
      <c r="K458" s="79" t="s">
        <v>6858</v>
      </c>
      <c r="L458" s="79" t="s">
        <v>6859</v>
      </c>
      <c r="M458" s="79" t="s">
        <v>4116</v>
      </c>
      <c r="N458" s="79" t="s">
        <v>89</v>
      </c>
    </row>
    <row r="459" spans="1:14" ht="19.5" customHeight="1">
      <c r="A459" s="78">
        <v>455</v>
      </c>
      <c r="B459" s="79" t="s">
        <v>74</v>
      </c>
      <c r="C459" s="79" t="s">
        <v>115</v>
      </c>
      <c r="D459" s="79" t="s">
        <v>116</v>
      </c>
      <c r="E459" s="79" t="s">
        <v>6860</v>
      </c>
      <c r="F459" s="79" t="s">
        <v>6856</v>
      </c>
      <c r="G459" s="79" t="s">
        <v>4869</v>
      </c>
      <c r="H459" s="79" t="s">
        <v>4641</v>
      </c>
      <c r="I459" s="79" t="s">
        <v>4642</v>
      </c>
      <c r="J459" s="79" t="s">
        <v>6861</v>
      </c>
      <c r="K459" s="79" t="s">
        <v>6862</v>
      </c>
      <c r="L459" s="79" t="s">
        <v>6863</v>
      </c>
      <c r="M459" s="79" t="s">
        <v>4882</v>
      </c>
      <c r="N459" s="79" t="s">
        <v>89</v>
      </c>
    </row>
    <row r="460" spans="1:14" ht="19.5" customHeight="1">
      <c r="A460" s="78">
        <v>456</v>
      </c>
      <c r="B460" s="79" t="s">
        <v>74</v>
      </c>
      <c r="C460" s="79" t="s">
        <v>115</v>
      </c>
      <c r="D460" s="79" t="s">
        <v>116</v>
      </c>
      <c r="E460" s="79" t="s">
        <v>6864</v>
      </c>
      <c r="F460" s="79" t="s">
        <v>582</v>
      </c>
      <c r="G460" s="79" t="s">
        <v>4869</v>
      </c>
      <c r="H460" s="79" t="s">
        <v>4733</v>
      </c>
      <c r="I460" s="79" t="s">
        <v>4734</v>
      </c>
      <c r="J460" s="79" t="s">
        <v>6865</v>
      </c>
      <c r="K460" s="79" t="s">
        <v>6866</v>
      </c>
      <c r="L460" s="79" t="s">
        <v>6867</v>
      </c>
      <c r="M460" s="79" t="s">
        <v>4116</v>
      </c>
      <c r="N460" s="79" t="s">
        <v>89</v>
      </c>
    </row>
    <row r="461" spans="1:14" ht="19.5" customHeight="1">
      <c r="A461" s="78">
        <v>457</v>
      </c>
      <c r="B461" s="79" t="s">
        <v>74</v>
      </c>
      <c r="C461" s="79" t="s">
        <v>115</v>
      </c>
      <c r="D461" s="79" t="s">
        <v>116</v>
      </c>
      <c r="E461" s="79" t="s">
        <v>6869</v>
      </c>
      <c r="F461" s="79" t="s">
        <v>3702</v>
      </c>
      <c r="G461" s="79" t="s">
        <v>4869</v>
      </c>
      <c r="H461" s="79" t="s">
        <v>576</v>
      </c>
      <c r="I461" s="79" t="s">
        <v>575</v>
      </c>
      <c r="J461" s="79" t="s">
        <v>6870</v>
      </c>
      <c r="K461" s="79" t="s">
        <v>6871</v>
      </c>
      <c r="L461" s="79" t="s">
        <v>6872</v>
      </c>
      <c r="M461" s="79" t="s">
        <v>4116</v>
      </c>
      <c r="N461" s="79" t="s">
        <v>89</v>
      </c>
    </row>
    <row r="462" spans="1:14" ht="19.5" customHeight="1">
      <c r="A462" s="78">
        <v>458</v>
      </c>
      <c r="B462" s="79" t="s">
        <v>74</v>
      </c>
      <c r="C462" s="79" t="s">
        <v>115</v>
      </c>
      <c r="D462" s="79" t="s">
        <v>116</v>
      </c>
      <c r="E462" s="79" t="s">
        <v>6873</v>
      </c>
      <c r="F462" s="79" t="s">
        <v>3004</v>
      </c>
      <c r="G462" s="79" t="s">
        <v>4869</v>
      </c>
      <c r="H462" s="79" t="s">
        <v>576</v>
      </c>
      <c r="I462" s="79" t="s">
        <v>575</v>
      </c>
      <c r="J462" s="79" t="s">
        <v>6874</v>
      </c>
      <c r="K462" s="79" t="s">
        <v>5493</v>
      </c>
      <c r="L462" s="79" t="s">
        <v>6875</v>
      </c>
      <c r="M462" s="79" t="s">
        <v>4882</v>
      </c>
      <c r="N462" s="79" t="s">
        <v>89</v>
      </c>
    </row>
    <row r="463" spans="1:14" ht="19.5" customHeight="1">
      <c r="A463" s="78">
        <v>459</v>
      </c>
      <c r="B463" s="79" t="s">
        <v>74</v>
      </c>
      <c r="C463" s="79" t="s">
        <v>115</v>
      </c>
      <c r="D463" s="79" t="s">
        <v>116</v>
      </c>
      <c r="E463" s="79" t="s">
        <v>6876</v>
      </c>
      <c r="F463" s="79" t="s">
        <v>6877</v>
      </c>
      <c r="G463" s="79" t="s">
        <v>4869</v>
      </c>
      <c r="H463" s="79" t="s">
        <v>3468</v>
      </c>
      <c r="I463" s="79" t="s">
        <v>3467</v>
      </c>
      <c r="J463" s="79" t="s">
        <v>6878</v>
      </c>
      <c r="K463" s="79" t="s">
        <v>6879</v>
      </c>
      <c r="L463" s="79" t="s">
        <v>6880</v>
      </c>
      <c r="M463" s="79" t="s">
        <v>4116</v>
      </c>
      <c r="N463" s="79" t="s">
        <v>89</v>
      </c>
    </row>
    <row r="464" spans="1:14" ht="19.5" customHeight="1">
      <c r="A464" s="78">
        <v>460</v>
      </c>
      <c r="B464" s="79" t="s">
        <v>74</v>
      </c>
      <c r="C464" s="79" t="s">
        <v>115</v>
      </c>
      <c r="D464" s="79" t="s">
        <v>116</v>
      </c>
      <c r="E464" s="79" t="s">
        <v>6881</v>
      </c>
      <c r="F464" s="79" t="s">
        <v>6882</v>
      </c>
      <c r="G464" s="79" t="s">
        <v>4869</v>
      </c>
      <c r="H464" s="79" t="s">
        <v>3278</v>
      </c>
      <c r="I464" s="79" t="s">
        <v>3277</v>
      </c>
      <c r="J464" s="79" t="s">
        <v>6883</v>
      </c>
      <c r="K464" s="79" t="s">
        <v>6884</v>
      </c>
      <c r="L464" s="79" t="s">
        <v>6885</v>
      </c>
      <c r="M464" s="79" t="s">
        <v>4882</v>
      </c>
      <c r="N464" s="79" t="s">
        <v>89</v>
      </c>
    </row>
    <row r="465" spans="1:14" ht="19.5" customHeight="1">
      <c r="A465" s="78">
        <v>461</v>
      </c>
      <c r="B465" s="79" t="s">
        <v>74</v>
      </c>
      <c r="C465" s="79" t="s">
        <v>115</v>
      </c>
      <c r="D465" s="79" t="s">
        <v>116</v>
      </c>
      <c r="E465" s="79" t="s">
        <v>6886</v>
      </c>
      <c r="F465" s="79" t="s">
        <v>6887</v>
      </c>
      <c r="G465" s="79" t="s">
        <v>4869</v>
      </c>
      <c r="H465" s="79" t="s">
        <v>661</v>
      </c>
      <c r="I465" s="79" t="s">
        <v>122</v>
      </c>
      <c r="J465" s="79" t="s">
        <v>6888</v>
      </c>
      <c r="K465" s="79" t="s">
        <v>6889</v>
      </c>
      <c r="L465" s="79" t="s">
        <v>6890</v>
      </c>
      <c r="M465" s="79" t="s">
        <v>4116</v>
      </c>
      <c r="N465" s="79" t="s">
        <v>89</v>
      </c>
    </row>
    <row r="466" spans="1:14" ht="19.5" customHeight="1">
      <c r="A466" s="78">
        <v>462</v>
      </c>
      <c r="B466" s="79" t="s">
        <v>74</v>
      </c>
      <c r="C466" s="79" t="s">
        <v>115</v>
      </c>
      <c r="D466" s="79" t="s">
        <v>116</v>
      </c>
      <c r="E466" s="79" t="s">
        <v>6891</v>
      </c>
      <c r="F466" s="79" t="s">
        <v>6892</v>
      </c>
      <c r="G466" s="79" t="s">
        <v>4869</v>
      </c>
      <c r="H466" s="79" t="s">
        <v>661</v>
      </c>
      <c r="I466" s="79" t="s">
        <v>122</v>
      </c>
      <c r="J466" s="79" t="s">
        <v>6893</v>
      </c>
      <c r="K466" s="79" t="s">
        <v>6894</v>
      </c>
      <c r="L466" s="79" t="s">
        <v>6895</v>
      </c>
      <c r="M466" s="79" t="s">
        <v>4116</v>
      </c>
      <c r="N466" s="79" t="s">
        <v>89</v>
      </c>
    </row>
    <row r="467" spans="1:14" ht="19.5" customHeight="1">
      <c r="A467" s="78">
        <v>463</v>
      </c>
      <c r="B467" s="79" t="s">
        <v>74</v>
      </c>
      <c r="C467" s="79" t="s">
        <v>115</v>
      </c>
      <c r="D467" s="79" t="s">
        <v>116</v>
      </c>
      <c r="E467" s="79" t="s">
        <v>6896</v>
      </c>
      <c r="F467" s="79" t="s">
        <v>5024</v>
      </c>
      <c r="G467" s="79" t="s">
        <v>4869</v>
      </c>
      <c r="H467" s="79" t="s">
        <v>3922</v>
      </c>
      <c r="I467" s="79" t="s">
        <v>3921</v>
      </c>
      <c r="J467" s="79" t="s">
        <v>6897</v>
      </c>
      <c r="K467" s="79" t="s">
        <v>6898</v>
      </c>
      <c r="L467" s="79" t="s">
        <v>6899</v>
      </c>
      <c r="M467" s="79" t="s">
        <v>4873</v>
      </c>
      <c r="N467" s="79" t="s">
        <v>89</v>
      </c>
    </row>
    <row r="468" spans="1:14" ht="19.5" customHeight="1">
      <c r="A468" s="78">
        <v>464</v>
      </c>
      <c r="B468" s="79" t="s">
        <v>74</v>
      </c>
      <c r="C468" s="79" t="s">
        <v>115</v>
      </c>
      <c r="D468" s="79" t="s">
        <v>116</v>
      </c>
      <c r="E468" s="79" t="s">
        <v>6900</v>
      </c>
      <c r="F468" s="79" t="s">
        <v>6901</v>
      </c>
      <c r="G468" s="79" t="s">
        <v>4869</v>
      </c>
      <c r="H468" s="79" t="s">
        <v>210</v>
      </c>
      <c r="I468" s="79" t="s">
        <v>209</v>
      </c>
      <c r="J468" s="79" t="s">
        <v>6902</v>
      </c>
      <c r="K468" s="79" t="s">
        <v>4926</v>
      </c>
      <c r="L468" s="79" t="s">
        <v>6903</v>
      </c>
      <c r="M468" s="79" t="s">
        <v>5116</v>
      </c>
      <c r="N468" s="79" t="s">
        <v>89</v>
      </c>
    </row>
    <row r="469" spans="1:14" ht="19.5" customHeight="1">
      <c r="A469" s="78">
        <v>465</v>
      </c>
      <c r="B469" s="79" t="s">
        <v>74</v>
      </c>
      <c r="C469" s="79" t="s">
        <v>115</v>
      </c>
      <c r="D469" s="79" t="s">
        <v>116</v>
      </c>
      <c r="E469" s="79" t="s">
        <v>6904</v>
      </c>
      <c r="F469" s="79" t="s">
        <v>6905</v>
      </c>
      <c r="G469" s="79" t="s">
        <v>4869</v>
      </c>
      <c r="H469" s="79" t="s">
        <v>576</v>
      </c>
      <c r="I469" s="79" t="s">
        <v>575</v>
      </c>
      <c r="J469" s="79" t="s">
        <v>6906</v>
      </c>
      <c r="K469" s="79" t="s">
        <v>5950</v>
      </c>
      <c r="L469" s="79" t="s">
        <v>6907</v>
      </c>
      <c r="M469" s="79" t="s">
        <v>4116</v>
      </c>
      <c r="N469" s="79" t="s">
        <v>89</v>
      </c>
    </row>
    <row r="470" spans="1:14" ht="19.5" customHeight="1">
      <c r="A470" s="78">
        <v>466</v>
      </c>
      <c r="B470" s="79" t="s">
        <v>74</v>
      </c>
      <c r="C470" s="79" t="s">
        <v>115</v>
      </c>
      <c r="D470" s="79" t="s">
        <v>116</v>
      </c>
      <c r="E470" s="79" t="s">
        <v>6909</v>
      </c>
      <c r="F470" s="79" t="s">
        <v>2534</v>
      </c>
      <c r="G470" s="79" t="s">
        <v>4869</v>
      </c>
      <c r="H470" s="79" t="s">
        <v>443</v>
      </c>
      <c r="I470" s="79" t="s">
        <v>442</v>
      </c>
      <c r="J470" s="79" t="s">
        <v>6911</v>
      </c>
      <c r="K470" s="79" t="s">
        <v>6853</v>
      </c>
      <c r="L470" s="79" t="s">
        <v>6912</v>
      </c>
      <c r="M470" s="79" t="s">
        <v>4116</v>
      </c>
      <c r="N470" s="79" t="s">
        <v>89</v>
      </c>
    </row>
    <row r="471" spans="1:14" ht="19.5" customHeight="1">
      <c r="A471" s="78">
        <v>467</v>
      </c>
      <c r="B471" s="79" t="s">
        <v>74</v>
      </c>
      <c r="C471" s="79" t="s">
        <v>115</v>
      </c>
      <c r="D471" s="79" t="s">
        <v>116</v>
      </c>
      <c r="E471" s="79" t="s">
        <v>6913</v>
      </c>
      <c r="F471" s="79" t="s">
        <v>6914</v>
      </c>
      <c r="G471" s="79" t="s">
        <v>4869</v>
      </c>
      <c r="H471" s="79" t="s">
        <v>251</v>
      </c>
      <c r="I471" s="79" t="s">
        <v>250</v>
      </c>
      <c r="J471" s="79" t="s">
        <v>6915</v>
      </c>
      <c r="K471" s="79" t="s">
        <v>6916</v>
      </c>
      <c r="L471" s="79" t="s">
        <v>6917</v>
      </c>
      <c r="M471" s="79" t="s">
        <v>4116</v>
      </c>
      <c r="N471" s="79" t="s">
        <v>89</v>
      </c>
    </row>
    <row r="472" spans="1:14" ht="19.5" customHeight="1">
      <c r="A472" s="78">
        <v>468</v>
      </c>
      <c r="B472" s="79" t="s">
        <v>74</v>
      </c>
      <c r="C472" s="79" t="s">
        <v>115</v>
      </c>
      <c r="D472" s="79" t="s">
        <v>116</v>
      </c>
      <c r="E472" s="79" t="s">
        <v>6918</v>
      </c>
      <c r="F472" s="79" t="s">
        <v>6914</v>
      </c>
      <c r="G472" s="79" t="s">
        <v>4869</v>
      </c>
      <c r="H472" s="79" t="s">
        <v>3255</v>
      </c>
      <c r="I472" s="79" t="s">
        <v>3254</v>
      </c>
      <c r="J472" s="79" t="s">
        <v>6915</v>
      </c>
      <c r="K472" s="79" t="s">
        <v>6919</v>
      </c>
      <c r="L472" s="79" t="s">
        <v>6920</v>
      </c>
      <c r="M472" s="79" t="s">
        <v>4116</v>
      </c>
      <c r="N472" s="79" t="s">
        <v>89</v>
      </c>
    </row>
    <row r="473" spans="1:14" ht="19.5" customHeight="1">
      <c r="A473" s="78">
        <v>469</v>
      </c>
      <c r="B473" s="79" t="s">
        <v>74</v>
      </c>
      <c r="C473" s="79" t="s">
        <v>115</v>
      </c>
      <c r="D473" s="79" t="s">
        <v>116</v>
      </c>
      <c r="E473" s="79" t="s">
        <v>343</v>
      </c>
      <c r="F473" s="79" t="s">
        <v>342</v>
      </c>
      <c r="G473" s="79" t="s">
        <v>4869</v>
      </c>
      <c r="H473" s="79" t="s">
        <v>210</v>
      </c>
      <c r="I473" s="79" t="s">
        <v>209</v>
      </c>
      <c r="J473" s="79" t="s">
        <v>6921</v>
      </c>
      <c r="K473" s="79" t="s">
        <v>6922</v>
      </c>
      <c r="L473" s="79" t="s">
        <v>6923</v>
      </c>
      <c r="M473" s="79" t="s">
        <v>4116</v>
      </c>
      <c r="N473" s="79" t="s">
        <v>89</v>
      </c>
    </row>
    <row r="474" spans="1:14" ht="19.5" customHeight="1">
      <c r="A474" s="78">
        <v>470</v>
      </c>
      <c r="B474" s="79" t="s">
        <v>74</v>
      </c>
      <c r="C474" s="79" t="s">
        <v>115</v>
      </c>
      <c r="D474" s="79" t="s">
        <v>116</v>
      </c>
      <c r="E474" s="79" t="s">
        <v>6924</v>
      </c>
      <c r="F474" s="79" t="s">
        <v>6925</v>
      </c>
      <c r="G474" s="79" t="s">
        <v>4869</v>
      </c>
      <c r="H474" s="79" t="s">
        <v>576</v>
      </c>
      <c r="I474" s="79" t="s">
        <v>575</v>
      </c>
      <c r="J474" s="79" t="s">
        <v>6926</v>
      </c>
      <c r="K474" s="79" t="s">
        <v>6927</v>
      </c>
      <c r="L474" s="79" t="s">
        <v>6928</v>
      </c>
      <c r="M474" s="79" t="s">
        <v>4882</v>
      </c>
      <c r="N474" s="79" t="s">
        <v>89</v>
      </c>
    </row>
    <row r="475" spans="1:14" ht="19.5" customHeight="1">
      <c r="A475" s="78">
        <v>471</v>
      </c>
      <c r="B475" s="79" t="s">
        <v>74</v>
      </c>
      <c r="C475" s="79" t="s">
        <v>115</v>
      </c>
      <c r="D475" s="79" t="s">
        <v>116</v>
      </c>
      <c r="E475" s="79" t="s">
        <v>6929</v>
      </c>
      <c r="F475" s="79" t="s">
        <v>6930</v>
      </c>
      <c r="G475" s="79" t="s">
        <v>4869</v>
      </c>
      <c r="H475" s="79" t="s">
        <v>2772</v>
      </c>
      <c r="I475" s="79" t="s">
        <v>2771</v>
      </c>
      <c r="J475" s="79" t="s">
        <v>6931</v>
      </c>
      <c r="K475" s="79" t="s">
        <v>6932</v>
      </c>
      <c r="L475" s="79" t="s">
        <v>6933</v>
      </c>
      <c r="M475" s="79" t="s">
        <v>4882</v>
      </c>
      <c r="N475" s="79" t="s">
        <v>89</v>
      </c>
    </row>
    <row r="476" spans="1:14" ht="19.5" customHeight="1">
      <c r="A476" s="78">
        <v>472</v>
      </c>
      <c r="B476" s="79" t="s">
        <v>74</v>
      </c>
      <c r="C476" s="79" t="s">
        <v>115</v>
      </c>
      <c r="D476" s="79" t="s">
        <v>116</v>
      </c>
      <c r="E476" s="79" t="s">
        <v>6934</v>
      </c>
      <c r="F476" s="79" t="s">
        <v>4397</v>
      </c>
      <c r="G476" s="79" t="s">
        <v>4869</v>
      </c>
      <c r="H476" s="79" t="s">
        <v>202</v>
      </c>
      <c r="I476" s="79" t="s">
        <v>201</v>
      </c>
      <c r="J476" s="79" t="s">
        <v>6935</v>
      </c>
      <c r="K476" s="79" t="s">
        <v>6936</v>
      </c>
      <c r="L476" s="79" t="s">
        <v>6937</v>
      </c>
      <c r="M476" s="79" t="s">
        <v>4116</v>
      </c>
      <c r="N476" s="79" t="s">
        <v>89</v>
      </c>
    </row>
    <row r="477" spans="1:14" ht="19.5" customHeight="1">
      <c r="A477" s="78">
        <v>473</v>
      </c>
      <c r="B477" s="79" t="s">
        <v>74</v>
      </c>
      <c r="C477" s="79" t="s">
        <v>115</v>
      </c>
      <c r="D477" s="79" t="s">
        <v>116</v>
      </c>
      <c r="E477" s="79" t="s">
        <v>6938</v>
      </c>
      <c r="F477" s="79" t="s">
        <v>4397</v>
      </c>
      <c r="G477" s="79" t="s">
        <v>4869</v>
      </c>
      <c r="H477" s="79" t="s">
        <v>2772</v>
      </c>
      <c r="I477" s="79" t="s">
        <v>2771</v>
      </c>
      <c r="J477" s="79" t="s">
        <v>6939</v>
      </c>
      <c r="K477" s="79" t="s">
        <v>6940</v>
      </c>
      <c r="L477" s="79" t="s">
        <v>6941</v>
      </c>
      <c r="M477" s="79" t="s">
        <v>4116</v>
      </c>
      <c r="N477" s="79" t="s">
        <v>89</v>
      </c>
    </row>
    <row r="478" spans="1:14" ht="19.5" customHeight="1">
      <c r="A478" s="78">
        <v>474</v>
      </c>
      <c r="B478" s="79" t="s">
        <v>74</v>
      </c>
      <c r="C478" s="79" t="s">
        <v>115</v>
      </c>
      <c r="D478" s="79" t="s">
        <v>116</v>
      </c>
      <c r="E478" s="79" t="s">
        <v>6944</v>
      </c>
      <c r="F478" s="79" t="s">
        <v>6945</v>
      </c>
      <c r="G478" s="79" t="s">
        <v>4869</v>
      </c>
      <c r="H478" s="79" t="s">
        <v>2772</v>
      </c>
      <c r="I478" s="79" t="s">
        <v>2771</v>
      </c>
      <c r="J478" s="79" t="s">
        <v>6946</v>
      </c>
      <c r="K478" s="79" t="s">
        <v>6947</v>
      </c>
      <c r="L478" s="79" t="s">
        <v>6948</v>
      </c>
      <c r="M478" s="79" t="s">
        <v>4116</v>
      </c>
      <c r="N478" s="79" t="s">
        <v>89</v>
      </c>
    </row>
    <row r="479" spans="1:14" ht="19.5" customHeight="1">
      <c r="A479" s="78">
        <v>475</v>
      </c>
      <c r="B479" s="79" t="s">
        <v>74</v>
      </c>
      <c r="C479" s="79" t="s">
        <v>115</v>
      </c>
      <c r="D479" s="79" t="s">
        <v>116</v>
      </c>
      <c r="E479" s="79" t="s">
        <v>128</v>
      </c>
      <c r="F479" s="79" t="s">
        <v>127</v>
      </c>
      <c r="G479" s="79" t="s">
        <v>4869</v>
      </c>
      <c r="H479" s="79" t="s">
        <v>220</v>
      </c>
      <c r="I479" s="79" t="s">
        <v>219</v>
      </c>
      <c r="J479" s="79" t="s">
        <v>6949</v>
      </c>
      <c r="K479" s="79" t="s">
        <v>5286</v>
      </c>
      <c r="L479" s="79" t="s">
        <v>6950</v>
      </c>
      <c r="M479" s="79" t="s">
        <v>4116</v>
      </c>
      <c r="N479" s="79" t="s">
        <v>89</v>
      </c>
    </row>
    <row r="480" spans="1:14" ht="19.5" customHeight="1">
      <c r="A480" s="78">
        <v>476</v>
      </c>
      <c r="B480" s="79" t="s">
        <v>74</v>
      </c>
      <c r="C480" s="79" t="s">
        <v>115</v>
      </c>
      <c r="D480" s="79" t="s">
        <v>116</v>
      </c>
      <c r="E480" s="79" t="s">
        <v>837</v>
      </c>
      <c r="F480" s="79" t="s">
        <v>836</v>
      </c>
      <c r="G480" s="79" t="s">
        <v>4869</v>
      </c>
      <c r="H480" s="79" t="s">
        <v>4641</v>
      </c>
      <c r="I480" s="79" t="s">
        <v>4642</v>
      </c>
      <c r="J480" s="79" t="s">
        <v>5019</v>
      </c>
      <c r="K480" s="79" t="s">
        <v>6951</v>
      </c>
      <c r="L480" s="79" t="s">
        <v>6952</v>
      </c>
      <c r="M480" s="79" t="s">
        <v>4882</v>
      </c>
      <c r="N480" s="79" t="s">
        <v>89</v>
      </c>
    </row>
    <row r="481" spans="1:14" ht="19.5" customHeight="1">
      <c r="A481" s="78">
        <v>477</v>
      </c>
      <c r="B481" s="79" t="s">
        <v>74</v>
      </c>
      <c r="C481" s="79" t="s">
        <v>115</v>
      </c>
      <c r="D481" s="79" t="s">
        <v>116</v>
      </c>
      <c r="E481" s="79" t="s">
        <v>6953</v>
      </c>
      <c r="F481" s="79" t="s">
        <v>6954</v>
      </c>
      <c r="G481" s="79" t="s">
        <v>4869</v>
      </c>
      <c r="H481" s="79" t="s">
        <v>4706</v>
      </c>
      <c r="I481" s="79" t="s">
        <v>4707</v>
      </c>
      <c r="J481" s="79" t="s">
        <v>6955</v>
      </c>
      <c r="K481" s="79" t="s">
        <v>5826</v>
      </c>
      <c r="L481" s="79" t="s">
        <v>6956</v>
      </c>
      <c r="M481" s="79" t="s">
        <v>4882</v>
      </c>
      <c r="N481" s="79" t="s">
        <v>89</v>
      </c>
    </row>
    <row r="482" spans="1:14" ht="19.5" customHeight="1">
      <c r="A482" s="78">
        <v>478</v>
      </c>
      <c r="B482" s="79" t="s">
        <v>74</v>
      </c>
      <c r="C482" s="79" t="s">
        <v>115</v>
      </c>
      <c r="D482" s="79" t="s">
        <v>116</v>
      </c>
      <c r="E482" s="79" t="s">
        <v>6957</v>
      </c>
      <c r="F482" s="79" t="s">
        <v>6958</v>
      </c>
      <c r="G482" s="79" t="s">
        <v>4869</v>
      </c>
      <c r="H482" s="79" t="s">
        <v>4641</v>
      </c>
      <c r="I482" s="79" t="s">
        <v>4642</v>
      </c>
      <c r="J482" s="79" t="s">
        <v>6959</v>
      </c>
      <c r="K482" s="79" t="s">
        <v>4941</v>
      </c>
      <c r="L482" s="79" t="s">
        <v>6960</v>
      </c>
      <c r="M482" s="79" t="s">
        <v>4882</v>
      </c>
      <c r="N482" s="79" t="s">
        <v>89</v>
      </c>
    </row>
    <row r="483" spans="1:14" ht="19.5" customHeight="1">
      <c r="A483" s="78">
        <v>479</v>
      </c>
      <c r="B483" s="79" t="s">
        <v>74</v>
      </c>
      <c r="C483" s="79" t="s">
        <v>115</v>
      </c>
      <c r="D483" s="79" t="s">
        <v>116</v>
      </c>
      <c r="E483" s="79" t="s">
        <v>6961</v>
      </c>
      <c r="F483" s="79" t="s">
        <v>6962</v>
      </c>
      <c r="G483" s="79" t="s">
        <v>4869</v>
      </c>
      <c r="H483" s="79" t="s">
        <v>3853</v>
      </c>
      <c r="I483" s="79" t="s">
        <v>2231</v>
      </c>
      <c r="J483" s="79" t="s">
        <v>6963</v>
      </c>
      <c r="K483" s="79" t="s">
        <v>5356</v>
      </c>
      <c r="L483" s="79" t="s">
        <v>6964</v>
      </c>
      <c r="M483" s="79" t="s">
        <v>4116</v>
      </c>
      <c r="N483" s="79" t="s">
        <v>89</v>
      </c>
    </row>
    <row r="484" spans="1:14" ht="19.5" customHeight="1">
      <c r="A484" s="78">
        <v>480</v>
      </c>
      <c r="B484" s="79" t="s">
        <v>74</v>
      </c>
      <c r="C484" s="79" t="s">
        <v>115</v>
      </c>
      <c r="D484" s="79" t="s">
        <v>116</v>
      </c>
      <c r="E484" s="79" t="s">
        <v>6965</v>
      </c>
      <c r="F484" s="79" t="s">
        <v>6966</v>
      </c>
      <c r="G484" s="79" t="s">
        <v>4869</v>
      </c>
      <c r="H484" s="79" t="s">
        <v>4733</v>
      </c>
      <c r="I484" s="79" t="s">
        <v>4734</v>
      </c>
      <c r="J484" s="79" t="s">
        <v>6967</v>
      </c>
      <c r="K484" s="79" t="s">
        <v>6968</v>
      </c>
      <c r="L484" s="79"/>
      <c r="M484" s="79" t="s">
        <v>4878</v>
      </c>
      <c r="N484" s="79" t="s">
        <v>89</v>
      </c>
    </row>
    <row r="485" spans="1:14" ht="19.5" customHeight="1">
      <c r="A485" s="78">
        <v>481</v>
      </c>
      <c r="B485" s="79" t="s">
        <v>74</v>
      </c>
      <c r="C485" s="79" t="s">
        <v>115</v>
      </c>
      <c r="D485" s="79" t="s">
        <v>116</v>
      </c>
      <c r="E485" s="79" t="s">
        <v>6969</v>
      </c>
      <c r="F485" s="79" t="s">
        <v>6971</v>
      </c>
      <c r="G485" s="79" t="s">
        <v>4875</v>
      </c>
      <c r="H485" s="79" t="s">
        <v>2772</v>
      </c>
      <c r="I485" s="79" t="s">
        <v>2771</v>
      </c>
      <c r="J485" s="79" t="s">
        <v>6973</v>
      </c>
      <c r="K485" s="79" t="s">
        <v>6126</v>
      </c>
      <c r="L485" s="79" t="s">
        <v>6974</v>
      </c>
      <c r="M485" s="79" t="s">
        <v>4116</v>
      </c>
      <c r="N485" s="79" t="s">
        <v>89</v>
      </c>
    </row>
    <row r="486" spans="1:14" ht="19.5" customHeight="1">
      <c r="A486" s="78">
        <v>482</v>
      </c>
      <c r="B486" s="79" t="s">
        <v>74</v>
      </c>
      <c r="C486" s="79" t="s">
        <v>115</v>
      </c>
      <c r="D486" s="79" t="s">
        <v>116</v>
      </c>
      <c r="E486" s="79" t="s">
        <v>6975</v>
      </c>
      <c r="F486" s="79" t="s">
        <v>6976</v>
      </c>
      <c r="G486" s="79" t="s">
        <v>4869</v>
      </c>
      <c r="H486" s="79" t="s">
        <v>465</v>
      </c>
      <c r="I486" s="79" t="s">
        <v>449</v>
      </c>
      <c r="J486" s="79" t="s">
        <v>6977</v>
      </c>
      <c r="K486" s="79" t="s">
        <v>6978</v>
      </c>
      <c r="L486" s="79" t="s">
        <v>6979</v>
      </c>
      <c r="M486" s="79" t="s">
        <v>4882</v>
      </c>
      <c r="N486" s="79" t="s">
        <v>89</v>
      </c>
    </row>
    <row r="487" spans="1:14" ht="19.5" customHeight="1">
      <c r="A487" s="78">
        <v>483</v>
      </c>
      <c r="B487" s="79" t="s">
        <v>74</v>
      </c>
      <c r="C487" s="79" t="s">
        <v>115</v>
      </c>
      <c r="D487" s="79" t="s">
        <v>116</v>
      </c>
      <c r="E487" s="79" t="s">
        <v>6980</v>
      </c>
      <c r="F487" s="79" t="s">
        <v>6981</v>
      </c>
      <c r="G487" s="79" t="s">
        <v>4875</v>
      </c>
      <c r="H487" s="79" t="s">
        <v>3255</v>
      </c>
      <c r="I487" s="79" t="s">
        <v>3254</v>
      </c>
      <c r="J487" s="79" t="s">
        <v>6982</v>
      </c>
      <c r="K487" s="79" t="s">
        <v>6983</v>
      </c>
      <c r="L487" s="79" t="s">
        <v>6984</v>
      </c>
      <c r="M487" s="79" t="s">
        <v>4116</v>
      </c>
      <c r="N487" s="79" t="s">
        <v>89</v>
      </c>
    </row>
    <row r="488" spans="1:14" ht="19.5" customHeight="1">
      <c r="A488" s="78">
        <v>484</v>
      </c>
      <c r="B488" s="79" t="s">
        <v>74</v>
      </c>
      <c r="C488" s="79" t="s">
        <v>115</v>
      </c>
      <c r="D488" s="79" t="s">
        <v>116</v>
      </c>
      <c r="E488" s="79" t="s">
        <v>6985</v>
      </c>
      <c r="F488" s="79" t="s">
        <v>6986</v>
      </c>
      <c r="G488" s="79" t="s">
        <v>4875</v>
      </c>
      <c r="H488" s="79" t="s">
        <v>661</v>
      </c>
      <c r="I488" s="79" t="s">
        <v>122</v>
      </c>
      <c r="J488" s="79" t="s">
        <v>6987</v>
      </c>
      <c r="K488" s="79" t="s">
        <v>6988</v>
      </c>
      <c r="L488" s="79" t="s">
        <v>6989</v>
      </c>
      <c r="M488" s="79" t="s">
        <v>4116</v>
      </c>
      <c r="N488" s="79" t="s">
        <v>89</v>
      </c>
    </row>
    <row r="489" spans="1:14" ht="19.5" customHeight="1">
      <c r="A489" s="78">
        <v>485</v>
      </c>
      <c r="B489" s="79" t="s">
        <v>74</v>
      </c>
      <c r="C489" s="79" t="s">
        <v>115</v>
      </c>
      <c r="D489" s="79" t="s">
        <v>116</v>
      </c>
      <c r="E489" s="79" t="s">
        <v>6990</v>
      </c>
      <c r="F489" s="79" t="s">
        <v>6991</v>
      </c>
      <c r="G489" s="79" t="s">
        <v>4875</v>
      </c>
      <c r="H489" s="79" t="s">
        <v>210</v>
      </c>
      <c r="I489" s="79" t="s">
        <v>209</v>
      </c>
      <c r="J489" s="79" t="s">
        <v>6992</v>
      </c>
      <c r="K489" s="79" t="s">
        <v>6993</v>
      </c>
      <c r="L489" s="79" t="s">
        <v>6994</v>
      </c>
      <c r="M489" s="79" t="s">
        <v>4882</v>
      </c>
      <c r="N489" s="79" t="s">
        <v>89</v>
      </c>
    </row>
    <row r="490" spans="1:14" ht="19.5" customHeight="1">
      <c r="A490" s="78">
        <v>486</v>
      </c>
      <c r="B490" s="79" t="s">
        <v>74</v>
      </c>
      <c r="C490" s="79" t="s">
        <v>115</v>
      </c>
      <c r="D490" s="79" t="s">
        <v>116</v>
      </c>
      <c r="E490" s="79" t="s">
        <v>6995</v>
      </c>
      <c r="F490" s="79" t="s">
        <v>6996</v>
      </c>
      <c r="G490" s="79" t="s">
        <v>4875</v>
      </c>
      <c r="H490" s="79" t="s">
        <v>2772</v>
      </c>
      <c r="I490" s="79" t="s">
        <v>2771</v>
      </c>
      <c r="J490" s="79" t="s">
        <v>6997</v>
      </c>
      <c r="K490" s="79" t="s">
        <v>6998</v>
      </c>
      <c r="L490" s="79" t="s">
        <v>6999</v>
      </c>
      <c r="M490" s="79" t="s">
        <v>4116</v>
      </c>
      <c r="N490" s="79" t="s">
        <v>89</v>
      </c>
    </row>
    <row r="491" spans="1:14" ht="19.5" customHeight="1">
      <c r="A491" s="78">
        <v>487</v>
      </c>
      <c r="B491" s="79" t="s">
        <v>74</v>
      </c>
      <c r="C491" s="79" t="s">
        <v>115</v>
      </c>
      <c r="D491" s="79" t="s">
        <v>116</v>
      </c>
      <c r="E491" s="79" t="s">
        <v>7000</v>
      </c>
      <c r="F491" s="79" t="s">
        <v>7001</v>
      </c>
      <c r="G491" s="79" t="s">
        <v>4875</v>
      </c>
      <c r="H491" s="79" t="s">
        <v>576</v>
      </c>
      <c r="I491" s="79" t="s">
        <v>575</v>
      </c>
      <c r="J491" s="79" t="s">
        <v>7002</v>
      </c>
      <c r="K491" s="79" t="s">
        <v>5230</v>
      </c>
      <c r="L491" s="79" t="s">
        <v>7003</v>
      </c>
      <c r="M491" s="79" t="s">
        <v>5116</v>
      </c>
      <c r="N491" s="79" t="s">
        <v>89</v>
      </c>
    </row>
    <row r="492" spans="1:14" ht="19.5" customHeight="1">
      <c r="A492" s="78">
        <v>488</v>
      </c>
      <c r="B492" s="79" t="s">
        <v>74</v>
      </c>
      <c r="C492" s="79" t="s">
        <v>115</v>
      </c>
      <c r="D492" s="79" t="s">
        <v>116</v>
      </c>
      <c r="E492" s="79" t="s">
        <v>7004</v>
      </c>
      <c r="F492" s="79" t="s">
        <v>7005</v>
      </c>
      <c r="G492" s="79" t="s">
        <v>4875</v>
      </c>
      <c r="H492" s="79" t="s">
        <v>626</v>
      </c>
      <c r="I492" s="79" t="s">
        <v>625</v>
      </c>
      <c r="J492" s="79" t="s">
        <v>7006</v>
      </c>
      <c r="K492" s="79" t="s">
        <v>7007</v>
      </c>
      <c r="L492" s="79" t="s">
        <v>7008</v>
      </c>
      <c r="M492" s="79" t="s">
        <v>4943</v>
      </c>
      <c r="N492" s="79" t="s">
        <v>89</v>
      </c>
    </row>
    <row r="493" spans="1:14" ht="19.5" customHeight="1">
      <c r="A493" s="78">
        <v>489</v>
      </c>
      <c r="B493" s="79" t="s">
        <v>74</v>
      </c>
      <c r="C493" s="79" t="s">
        <v>115</v>
      </c>
      <c r="D493" s="79" t="s">
        <v>116</v>
      </c>
      <c r="E493" s="79" t="s">
        <v>7009</v>
      </c>
      <c r="F493" s="79" t="s">
        <v>7010</v>
      </c>
      <c r="G493" s="79" t="s">
        <v>4875</v>
      </c>
      <c r="H493" s="79" t="s">
        <v>698</v>
      </c>
      <c r="I493" s="79" t="s">
        <v>697</v>
      </c>
      <c r="J493" s="79" t="s">
        <v>7011</v>
      </c>
      <c r="K493" s="79" t="s">
        <v>5840</v>
      </c>
      <c r="L493" s="79" t="s">
        <v>7012</v>
      </c>
      <c r="M493" s="79" t="s">
        <v>4116</v>
      </c>
      <c r="N493" s="79" t="s">
        <v>89</v>
      </c>
    </row>
    <row r="494" spans="1:14" ht="19.5" customHeight="1">
      <c r="A494" s="78">
        <v>490</v>
      </c>
      <c r="B494" s="79" t="s">
        <v>74</v>
      </c>
      <c r="C494" s="79" t="s">
        <v>115</v>
      </c>
      <c r="D494" s="79" t="s">
        <v>116</v>
      </c>
      <c r="E494" s="79" t="s">
        <v>7013</v>
      </c>
      <c r="F494" s="79" t="s">
        <v>7014</v>
      </c>
      <c r="G494" s="79" t="s">
        <v>4869</v>
      </c>
      <c r="H494" s="79" t="s">
        <v>576</v>
      </c>
      <c r="I494" s="79" t="s">
        <v>575</v>
      </c>
      <c r="J494" s="79" t="s">
        <v>7015</v>
      </c>
      <c r="K494" s="79" t="s">
        <v>7016</v>
      </c>
      <c r="L494" s="79" t="s">
        <v>7017</v>
      </c>
      <c r="M494" s="79" t="s">
        <v>4116</v>
      </c>
      <c r="N494" s="79" t="s">
        <v>89</v>
      </c>
    </row>
    <row r="495" spans="1:14" ht="19.5" customHeight="1">
      <c r="A495" s="78">
        <v>491</v>
      </c>
      <c r="B495" s="79" t="s">
        <v>74</v>
      </c>
      <c r="C495" s="79" t="s">
        <v>115</v>
      </c>
      <c r="D495" s="79" t="s">
        <v>116</v>
      </c>
      <c r="E495" s="79" t="s">
        <v>7018</v>
      </c>
      <c r="F495" s="79" t="s">
        <v>7019</v>
      </c>
      <c r="G495" s="79" t="s">
        <v>4875</v>
      </c>
      <c r="H495" s="79" t="s">
        <v>559</v>
      </c>
      <c r="I495" s="79" t="s">
        <v>558</v>
      </c>
      <c r="J495" s="79" t="s">
        <v>7020</v>
      </c>
      <c r="K495" s="79" t="s">
        <v>7021</v>
      </c>
      <c r="L495" s="79" t="s">
        <v>7022</v>
      </c>
      <c r="M495" s="79" t="s">
        <v>4116</v>
      </c>
      <c r="N495" s="79" t="s">
        <v>89</v>
      </c>
    </row>
    <row r="496" spans="1:14" ht="19.5" customHeight="1">
      <c r="A496" s="78">
        <v>492</v>
      </c>
      <c r="B496" s="79" t="s">
        <v>74</v>
      </c>
      <c r="C496" s="79" t="s">
        <v>115</v>
      </c>
      <c r="D496" s="79" t="s">
        <v>116</v>
      </c>
      <c r="E496" s="79" t="s">
        <v>7023</v>
      </c>
      <c r="F496" s="79" t="s">
        <v>7024</v>
      </c>
      <c r="G496" s="79" t="s">
        <v>4875</v>
      </c>
      <c r="H496" s="79" t="s">
        <v>4706</v>
      </c>
      <c r="I496" s="79" t="s">
        <v>4707</v>
      </c>
      <c r="J496" s="79" t="s">
        <v>6649</v>
      </c>
      <c r="K496" s="79" t="s">
        <v>7025</v>
      </c>
      <c r="L496" s="79" t="s">
        <v>7026</v>
      </c>
      <c r="M496" s="79" t="s">
        <v>4882</v>
      </c>
      <c r="N496" s="79" t="s">
        <v>89</v>
      </c>
    </row>
    <row r="497" spans="1:14" ht="19.5" customHeight="1">
      <c r="A497" s="78">
        <v>493</v>
      </c>
      <c r="B497" s="79" t="s">
        <v>74</v>
      </c>
      <c r="C497" s="79" t="s">
        <v>115</v>
      </c>
      <c r="D497" s="79" t="s">
        <v>116</v>
      </c>
      <c r="E497" s="79" t="s">
        <v>7027</v>
      </c>
      <c r="F497" s="79" t="s">
        <v>7028</v>
      </c>
      <c r="G497" s="79" t="s">
        <v>4875</v>
      </c>
      <c r="H497" s="79" t="s">
        <v>202</v>
      </c>
      <c r="I497" s="79" t="s">
        <v>201</v>
      </c>
      <c r="J497" s="79" t="s">
        <v>7029</v>
      </c>
      <c r="K497" s="79" t="s">
        <v>7030</v>
      </c>
      <c r="L497" s="79" t="s">
        <v>7031</v>
      </c>
      <c r="M497" s="79" t="s">
        <v>4943</v>
      </c>
      <c r="N497" s="79" t="s">
        <v>89</v>
      </c>
    </row>
    <row r="498" spans="1:14" ht="19.5" customHeight="1">
      <c r="A498" s="78">
        <v>494</v>
      </c>
      <c r="B498" s="79" t="s">
        <v>74</v>
      </c>
      <c r="C498" s="79" t="s">
        <v>115</v>
      </c>
      <c r="D498" s="79" t="s">
        <v>116</v>
      </c>
      <c r="E498" s="79" t="s">
        <v>4777</v>
      </c>
      <c r="F498" s="79" t="s">
        <v>4778</v>
      </c>
      <c r="G498" s="79" t="s">
        <v>4869</v>
      </c>
      <c r="H498" s="79" t="s">
        <v>626</v>
      </c>
      <c r="I498" s="79" t="s">
        <v>625</v>
      </c>
      <c r="J498" s="79" t="s">
        <v>7032</v>
      </c>
      <c r="K498" s="79" t="s">
        <v>6132</v>
      </c>
      <c r="L498" s="79"/>
      <c r="M498" s="79" t="s">
        <v>4878</v>
      </c>
      <c r="N498" s="79" t="s">
        <v>89</v>
      </c>
    </row>
    <row r="499" spans="1:14" ht="19.5" customHeight="1">
      <c r="A499" s="78">
        <v>495</v>
      </c>
      <c r="B499" s="79" t="s">
        <v>74</v>
      </c>
      <c r="C499" s="79" t="s">
        <v>115</v>
      </c>
      <c r="D499" s="79" t="s">
        <v>116</v>
      </c>
      <c r="E499" s="79" t="s">
        <v>7033</v>
      </c>
      <c r="F499" s="79" t="s">
        <v>7034</v>
      </c>
      <c r="G499" s="79" t="s">
        <v>4869</v>
      </c>
      <c r="H499" s="79" t="s">
        <v>698</v>
      </c>
      <c r="I499" s="79" t="s">
        <v>697</v>
      </c>
      <c r="J499" s="79" t="s">
        <v>7035</v>
      </c>
      <c r="K499" s="79" t="s">
        <v>6157</v>
      </c>
      <c r="L499" s="79" t="s">
        <v>7036</v>
      </c>
      <c r="M499" s="79" t="s">
        <v>4882</v>
      </c>
      <c r="N499" s="79" t="s">
        <v>89</v>
      </c>
    </row>
    <row r="500" spans="1:14" ht="19.5" customHeight="1">
      <c r="A500" s="78">
        <v>496</v>
      </c>
      <c r="B500" s="79" t="s">
        <v>74</v>
      </c>
      <c r="C500" s="79" t="s">
        <v>115</v>
      </c>
      <c r="D500" s="79" t="s">
        <v>116</v>
      </c>
      <c r="E500" s="79" t="s">
        <v>4825</v>
      </c>
      <c r="F500" s="79" t="s">
        <v>4826</v>
      </c>
      <c r="G500" s="79" t="s">
        <v>4869</v>
      </c>
      <c r="H500" s="79" t="s">
        <v>626</v>
      </c>
      <c r="I500" s="79" t="s">
        <v>625</v>
      </c>
      <c r="J500" s="79" t="s">
        <v>7037</v>
      </c>
      <c r="K500" s="79" t="s">
        <v>5339</v>
      </c>
      <c r="L500" s="79" t="s">
        <v>7038</v>
      </c>
      <c r="M500" s="79" t="s">
        <v>4943</v>
      </c>
      <c r="N500" s="79" t="s">
        <v>89</v>
      </c>
    </row>
    <row r="501" spans="1:14" ht="19.5" customHeight="1">
      <c r="A501" s="78">
        <v>497</v>
      </c>
      <c r="B501" s="79" t="s">
        <v>74</v>
      </c>
      <c r="C501" s="79" t="s">
        <v>115</v>
      </c>
      <c r="D501" s="79" t="s">
        <v>116</v>
      </c>
      <c r="E501" s="79" t="s">
        <v>313</v>
      </c>
      <c r="F501" s="79" t="s">
        <v>311</v>
      </c>
      <c r="G501" s="79" t="s">
        <v>4869</v>
      </c>
      <c r="H501" s="79" t="s">
        <v>3255</v>
      </c>
      <c r="I501" s="79" t="s">
        <v>3254</v>
      </c>
      <c r="J501" s="79" t="s">
        <v>7039</v>
      </c>
      <c r="K501" s="79" t="s">
        <v>7040</v>
      </c>
      <c r="L501" s="79" t="s">
        <v>7041</v>
      </c>
      <c r="M501" s="79" t="s">
        <v>4116</v>
      </c>
      <c r="N501" s="79" t="s">
        <v>89</v>
      </c>
    </row>
    <row r="502" spans="1:14" ht="19.5" customHeight="1">
      <c r="A502" s="78">
        <v>498</v>
      </c>
      <c r="B502" s="79" t="s">
        <v>74</v>
      </c>
      <c r="C502" s="79" t="s">
        <v>115</v>
      </c>
      <c r="D502" s="79" t="s">
        <v>116</v>
      </c>
      <c r="E502" s="79" t="s">
        <v>7043</v>
      </c>
      <c r="F502" s="79" t="s">
        <v>7044</v>
      </c>
      <c r="G502" s="79" t="s">
        <v>4875</v>
      </c>
      <c r="H502" s="79" t="s">
        <v>4795</v>
      </c>
      <c r="I502" s="79" t="s">
        <v>288</v>
      </c>
      <c r="J502" s="79" t="s">
        <v>6439</v>
      </c>
      <c r="K502" s="79" t="s">
        <v>5590</v>
      </c>
      <c r="L502" s="79" t="s">
        <v>7045</v>
      </c>
      <c r="M502" s="79" t="s">
        <v>5116</v>
      </c>
      <c r="N502" s="79" t="s">
        <v>89</v>
      </c>
    </row>
    <row r="503" spans="1:14" ht="19.5" customHeight="1">
      <c r="A503" s="78">
        <v>499</v>
      </c>
      <c r="B503" s="79" t="s">
        <v>74</v>
      </c>
      <c r="C503" s="79" t="s">
        <v>115</v>
      </c>
      <c r="D503" s="79" t="s">
        <v>116</v>
      </c>
      <c r="E503" s="79" t="s">
        <v>156</v>
      </c>
      <c r="F503" s="79" t="s">
        <v>155</v>
      </c>
      <c r="G503" s="79" t="s">
        <v>4875</v>
      </c>
      <c r="H503" s="79" t="s">
        <v>202</v>
      </c>
      <c r="I503" s="79" t="s">
        <v>201</v>
      </c>
      <c r="J503" s="79" t="s">
        <v>7046</v>
      </c>
      <c r="K503" s="79" t="s">
        <v>7047</v>
      </c>
      <c r="L503" s="79" t="s">
        <v>7048</v>
      </c>
      <c r="M503" s="79" t="s">
        <v>4116</v>
      </c>
      <c r="N503" s="79" t="s">
        <v>89</v>
      </c>
    </row>
    <row r="504" spans="1:14" ht="19.5" customHeight="1">
      <c r="A504" s="78">
        <v>500</v>
      </c>
      <c r="B504" s="79" t="s">
        <v>74</v>
      </c>
      <c r="C504" s="79" t="s">
        <v>115</v>
      </c>
      <c r="D504" s="79" t="s">
        <v>116</v>
      </c>
      <c r="E504" s="79" t="s">
        <v>7049</v>
      </c>
      <c r="F504" s="79" t="s">
        <v>155</v>
      </c>
      <c r="G504" s="79" t="s">
        <v>4875</v>
      </c>
      <c r="H504" s="79" t="s">
        <v>626</v>
      </c>
      <c r="I504" s="79" t="s">
        <v>625</v>
      </c>
      <c r="J504" s="79" t="s">
        <v>7050</v>
      </c>
      <c r="K504" s="79" t="s">
        <v>7051</v>
      </c>
      <c r="L504" s="79" t="s">
        <v>7052</v>
      </c>
      <c r="M504" s="79" t="s">
        <v>4943</v>
      </c>
      <c r="N504" s="79" t="s">
        <v>89</v>
      </c>
    </row>
    <row r="505" spans="1:14" ht="19.5" customHeight="1">
      <c r="A505" s="78">
        <v>501</v>
      </c>
      <c r="B505" s="79" t="s">
        <v>74</v>
      </c>
      <c r="C505" s="79" t="s">
        <v>115</v>
      </c>
      <c r="D505" s="79" t="s">
        <v>116</v>
      </c>
      <c r="E505" s="79" t="s">
        <v>7053</v>
      </c>
      <c r="F505" s="79" t="s">
        <v>7054</v>
      </c>
      <c r="G505" s="79" t="s">
        <v>4869</v>
      </c>
      <c r="H505" s="79" t="s">
        <v>202</v>
      </c>
      <c r="I505" s="79" t="s">
        <v>201</v>
      </c>
      <c r="J505" s="79" t="s">
        <v>7055</v>
      </c>
      <c r="K505" s="79" t="s">
        <v>7056</v>
      </c>
      <c r="L505" s="79" t="s">
        <v>7057</v>
      </c>
      <c r="M505" s="79" t="s">
        <v>4116</v>
      </c>
      <c r="N505" s="79" t="s">
        <v>89</v>
      </c>
    </row>
    <row r="506" spans="1:14" ht="19.5" customHeight="1">
      <c r="A506" s="78">
        <v>502</v>
      </c>
      <c r="B506" s="79" t="s">
        <v>74</v>
      </c>
      <c r="C506" s="79" t="s">
        <v>115</v>
      </c>
      <c r="D506" s="79" t="s">
        <v>116</v>
      </c>
      <c r="E506" s="79" t="s">
        <v>7058</v>
      </c>
      <c r="F506" s="79" t="s">
        <v>7059</v>
      </c>
      <c r="G506" s="79" t="s">
        <v>4869</v>
      </c>
      <c r="H506" s="79" t="s">
        <v>443</v>
      </c>
      <c r="I506" s="79" t="s">
        <v>442</v>
      </c>
      <c r="J506" s="79" t="s">
        <v>7060</v>
      </c>
      <c r="K506" s="79" t="s">
        <v>7061</v>
      </c>
      <c r="L506" s="79" t="s">
        <v>7062</v>
      </c>
      <c r="M506" s="79" t="s">
        <v>4882</v>
      </c>
      <c r="N506" s="79" t="s">
        <v>89</v>
      </c>
    </row>
    <row r="507" spans="1:14" ht="19.5" customHeight="1">
      <c r="A507" s="78">
        <v>503</v>
      </c>
      <c r="B507" s="79" t="s">
        <v>74</v>
      </c>
      <c r="C507" s="79" t="s">
        <v>115</v>
      </c>
      <c r="D507" s="79" t="s">
        <v>116</v>
      </c>
      <c r="E507" s="79" t="s">
        <v>7063</v>
      </c>
      <c r="F507" s="79" t="s">
        <v>7064</v>
      </c>
      <c r="G507" s="79" t="s">
        <v>4875</v>
      </c>
      <c r="H507" s="79" t="s">
        <v>166</v>
      </c>
      <c r="I507" s="79" t="s">
        <v>165</v>
      </c>
      <c r="J507" s="79" t="s">
        <v>7065</v>
      </c>
      <c r="K507" s="79" t="s">
        <v>7056</v>
      </c>
      <c r="L507" s="79" t="s">
        <v>7057</v>
      </c>
      <c r="M507" s="79" t="s">
        <v>4873</v>
      </c>
      <c r="N507" s="79" t="s">
        <v>89</v>
      </c>
    </row>
    <row r="508" spans="1:14" ht="19.5" customHeight="1">
      <c r="A508" s="78">
        <v>504</v>
      </c>
      <c r="B508" s="79" t="s">
        <v>74</v>
      </c>
      <c r="C508" s="79" t="s">
        <v>115</v>
      </c>
      <c r="D508" s="79" t="s">
        <v>116</v>
      </c>
      <c r="E508" s="79" t="s">
        <v>7066</v>
      </c>
      <c r="F508" s="79" t="s">
        <v>7067</v>
      </c>
      <c r="G508" s="79" t="s">
        <v>4875</v>
      </c>
      <c r="H508" s="79" t="s">
        <v>210</v>
      </c>
      <c r="I508" s="79" t="s">
        <v>209</v>
      </c>
      <c r="J508" s="79" t="s">
        <v>7068</v>
      </c>
      <c r="K508" s="79" t="s">
        <v>7070</v>
      </c>
      <c r="L508" s="79" t="s">
        <v>7071</v>
      </c>
      <c r="M508" s="79" t="s">
        <v>5116</v>
      </c>
      <c r="N508" s="79" t="s">
        <v>89</v>
      </c>
    </row>
    <row r="509" spans="1:14" ht="19.5" customHeight="1">
      <c r="A509" s="78">
        <v>505</v>
      </c>
      <c r="B509" s="79" t="s">
        <v>74</v>
      </c>
      <c r="C509" s="79" t="s">
        <v>115</v>
      </c>
      <c r="D509" s="79" t="s">
        <v>116</v>
      </c>
      <c r="E509" s="79" t="s">
        <v>5446</v>
      </c>
      <c r="F509" s="79" t="s">
        <v>5447</v>
      </c>
      <c r="G509" s="79" t="s">
        <v>4875</v>
      </c>
      <c r="H509" s="79" t="s">
        <v>576</v>
      </c>
      <c r="I509" s="79" t="s">
        <v>575</v>
      </c>
      <c r="J509" s="79" t="s">
        <v>7072</v>
      </c>
      <c r="K509" s="79" t="s">
        <v>6203</v>
      </c>
      <c r="L509" s="79" t="s">
        <v>7073</v>
      </c>
      <c r="M509" s="79" t="s">
        <v>4882</v>
      </c>
      <c r="N509" s="79" t="s">
        <v>4718</v>
      </c>
    </row>
    <row r="510" spans="1:14" ht="19.5" customHeight="1">
      <c r="A510" s="78">
        <v>506</v>
      </c>
      <c r="B510" s="79" t="s">
        <v>74</v>
      </c>
      <c r="C510" s="79" t="s">
        <v>115</v>
      </c>
      <c r="D510" s="79" t="s">
        <v>116</v>
      </c>
      <c r="E510" s="79" t="s">
        <v>7074</v>
      </c>
      <c r="F510" s="79" t="s">
        <v>7075</v>
      </c>
      <c r="G510" s="79" t="s">
        <v>4869</v>
      </c>
      <c r="H510" s="79" t="s">
        <v>202</v>
      </c>
      <c r="I510" s="79" t="s">
        <v>201</v>
      </c>
      <c r="J510" s="79" t="s">
        <v>7076</v>
      </c>
      <c r="K510" s="79" t="s">
        <v>7077</v>
      </c>
      <c r="L510" s="79" t="s">
        <v>7078</v>
      </c>
      <c r="M510" s="79" t="s">
        <v>4943</v>
      </c>
      <c r="N510" s="79" t="s">
        <v>89</v>
      </c>
    </row>
    <row r="511" spans="1:14" ht="19.5" customHeight="1">
      <c r="A511" s="78">
        <v>507</v>
      </c>
      <c r="B511" s="79" t="s">
        <v>74</v>
      </c>
      <c r="C511" s="79" t="s">
        <v>115</v>
      </c>
      <c r="D511" s="79" t="s">
        <v>116</v>
      </c>
      <c r="E511" s="79" t="s">
        <v>7079</v>
      </c>
      <c r="F511" s="79" t="s">
        <v>7080</v>
      </c>
      <c r="G511" s="79" t="s">
        <v>4875</v>
      </c>
      <c r="H511" s="79" t="s">
        <v>576</v>
      </c>
      <c r="I511" s="79" t="s">
        <v>575</v>
      </c>
      <c r="J511" s="79" t="s">
        <v>7081</v>
      </c>
      <c r="K511" s="79" t="s">
        <v>5939</v>
      </c>
      <c r="L511" s="79" t="s">
        <v>7082</v>
      </c>
      <c r="M511" s="79" t="s">
        <v>4116</v>
      </c>
      <c r="N511" s="79" t="s">
        <v>89</v>
      </c>
    </row>
    <row r="512" spans="1:14" ht="19.5" customHeight="1">
      <c r="A512" s="78">
        <v>508</v>
      </c>
      <c r="B512" s="79" t="s">
        <v>74</v>
      </c>
      <c r="C512" s="79" t="s">
        <v>115</v>
      </c>
      <c r="D512" s="79" t="s">
        <v>116</v>
      </c>
      <c r="E512" s="79" t="s">
        <v>7083</v>
      </c>
      <c r="F512" s="79" t="s">
        <v>7084</v>
      </c>
      <c r="G512" s="79" t="s">
        <v>4875</v>
      </c>
      <c r="H512" s="79" t="s">
        <v>626</v>
      </c>
      <c r="I512" s="79" t="s">
        <v>625</v>
      </c>
      <c r="J512" s="79" t="s">
        <v>7085</v>
      </c>
      <c r="K512" s="79" t="s">
        <v>6420</v>
      </c>
      <c r="L512" s="79" t="s">
        <v>7086</v>
      </c>
      <c r="M512" s="79" t="s">
        <v>4943</v>
      </c>
      <c r="N512" s="79" t="s">
        <v>89</v>
      </c>
    </row>
    <row r="513" spans="1:14" ht="19.5" customHeight="1">
      <c r="A513" s="78">
        <v>509</v>
      </c>
      <c r="B513" s="79" t="s">
        <v>74</v>
      </c>
      <c r="C513" s="79" t="s">
        <v>115</v>
      </c>
      <c r="D513" s="79" t="s">
        <v>116</v>
      </c>
      <c r="E513" s="79" t="s">
        <v>7087</v>
      </c>
      <c r="F513" s="79" t="s">
        <v>7088</v>
      </c>
      <c r="G513" s="79" t="s">
        <v>4875</v>
      </c>
      <c r="H513" s="79" t="s">
        <v>202</v>
      </c>
      <c r="I513" s="79" t="s">
        <v>201</v>
      </c>
      <c r="J513" s="79" t="s">
        <v>7089</v>
      </c>
      <c r="K513" s="79" t="s">
        <v>6628</v>
      </c>
      <c r="L513" s="79" t="s">
        <v>7090</v>
      </c>
      <c r="M513" s="79" t="s">
        <v>4116</v>
      </c>
      <c r="N513" s="79" t="s">
        <v>89</v>
      </c>
    </row>
    <row r="514" spans="1:14" ht="19.5" customHeight="1">
      <c r="A514" s="78">
        <v>510</v>
      </c>
      <c r="B514" s="79" t="s">
        <v>74</v>
      </c>
      <c r="C514" s="79" t="s">
        <v>115</v>
      </c>
      <c r="D514" s="79" t="s">
        <v>116</v>
      </c>
      <c r="E514" s="79" t="s">
        <v>7091</v>
      </c>
      <c r="F514" s="79" t="s">
        <v>7092</v>
      </c>
      <c r="G514" s="79" t="s">
        <v>4875</v>
      </c>
      <c r="H514" s="79" t="s">
        <v>220</v>
      </c>
      <c r="I514" s="79" t="s">
        <v>219</v>
      </c>
      <c r="J514" s="79" t="s">
        <v>7093</v>
      </c>
      <c r="K514" s="79" t="s">
        <v>6293</v>
      </c>
      <c r="L514" s="79" t="s">
        <v>7094</v>
      </c>
      <c r="M514" s="79" t="s">
        <v>4116</v>
      </c>
      <c r="N514" s="79" t="s">
        <v>89</v>
      </c>
    </row>
    <row r="515" spans="1:14" ht="19.5" customHeight="1">
      <c r="A515" s="78">
        <v>511</v>
      </c>
      <c r="B515" s="79" t="s">
        <v>74</v>
      </c>
      <c r="C515" s="79" t="s">
        <v>115</v>
      </c>
      <c r="D515" s="79" t="s">
        <v>116</v>
      </c>
      <c r="E515" s="79" t="s">
        <v>7095</v>
      </c>
      <c r="F515" s="79" t="s">
        <v>7096</v>
      </c>
      <c r="G515" s="79" t="s">
        <v>4875</v>
      </c>
      <c r="H515" s="79" t="s">
        <v>7097</v>
      </c>
      <c r="I515" s="79" t="s">
        <v>7098</v>
      </c>
      <c r="J515" s="79" t="s">
        <v>7100</v>
      </c>
      <c r="K515" s="79" t="s">
        <v>7101</v>
      </c>
      <c r="L515" s="79" t="s">
        <v>7102</v>
      </c>
      <c r="M515" s="79" t="s">
        <v>4882</v>
      </c>
      <c r="N515" s="79" t="s">
        <v>89</v>
      </c>
    </row>
    <row r="516" spans="1:14" ht="19.5" customHeight="1">
      <c r="A516" s="78">
        <v>512</v>
      </c>
      <c r="B516" s="79" t="s">
        <v>74</v>
      </c>
      <c r="C516" s="79" t="s">
        <v>115</v>
      </c>
      <c r="D516" s="79" t="s">
        <v>116</v>
      </c>
      <c r="E516" s="79" t="s">
        <v>7103</v>
      </c>
      <c r="F516" s="79" t="s">
        <v>7104</v>
      </c>
      <c r="G516" s="79" t="s">
        <v>4875</v>
      </c>
      <c r="H516" s="79" t="s">
        <v>3853</v>
      </c>
      <c r="I516" s="79" t="s">
        <v>2231</v>
      </c>
      <c r="J516" s="79" t="s">
        <v>7105</v>
      </c>
      <c r="K516" s="79" t="s">
        <v>5435</v>
      </c>
      <c r="L516" s="79" t="s">
        <v>7106</v>
      </c>
      <c r="M516" s="79" t="s">
        <v>4116</v>
      </c>
      <c r="N516" s="79" t="s">
        <v>89</v>
      </c>
    </row>
    <row r="517" spans="1:14" ht="19.5" customHeight="1">
      <c r="A517" s="78">
        <v>513</v>
      </c>
      <c r="B517" s="79" t="s">
        <v>74</v>
      </c>
      <c r="C517" s="79" t="s">
        <v>115</v>
      </c>
      <c r="D517" s="79" t="s">
        <v>116</v>
      </c>
      <c r="E517" s="79" t="s">
        <v>7107</v>
      </c>
      <c r="F517" s="79" t="s">
        <v>7108</v>
      </c>
      <c r="G517" s="79" t="s">
        <v>4875</v>
      </c>
      <c r="H517" s="79" t="s">
        <v>202</v>
      </c>
      <c r="I517" s="79" t="s">
        <v>201</v>
      </c>
      <c r="J517" s="79" t="s">
        <v>7109</v>
      </c>
      <c r="K517" s="79" t="s">
        <v>7110</v>
      </c>
      <c r="L517" s="79" t="s">
        <v>7111</v>
      </c>
      <c r="M517" s="79" t="s">
        <v>4116</v>
      </c>
      <c r="N517" s="79" t="s">
        <v>89</v>
      </c>
    </row>
    <row r="518" spans="1:14" ht="19.5" customHeight="1">
      <c r="A518" s="78">
        <v>514</v>
      </c>
      <c r="B518" s="79" t="s">
        <v>74</v>
      </c>
      <c r="C518" s="79" t="s">
        <v>115</v>
      </c>
      <c r="D518" s="79" t="s">
        <v>116</v>
      </c>
      <c r="E518" s="79" t="s">
        <v>7112</v>
      </c>
      <c r="F518" s="79" t="s">
        <v>7113</v>
      </c>
      <c r="G518" s="79" t="s">
        <v>4869</v>
      </c>
      <c r="H518" s="79" t="s">
        <v>238</v>
      </c>
      <c r="I518" s="79" t="s">
        <v>237</v>
      </c>
      <c r="J518" s="79" t="s">
        <v>7114</v>
      </c>
      <c r="K518" s="79" t="s">
        <v>5036</v>
      </c>
      <c r="L518" s="79" t="s">
        <v>7115</v>
      </c>
      <c r="M518" s="79" t="s">
        <v>4882</v>
      </c>
      <c r="N518" s="79" t="s">
        <v>89</v>
      </c>
    </row>
    <row r="519" spans="1:14" ht="19.5" customHeight="1">
      <c r="A519" s="78">
        <v>515</v>
      </c>
      <c r="B519" s="79" t="s">
        <v>74</v>
      </c>
      <c r="C519" s="79" t="s">
        <v>115</v>
      </c>
      <c r="D519" s="79" t="s">
        <v>116</v>
      </c>
      <c r="E519" s="79" t="s">
        <v>7116</v>
      </c>
      <c r="F519" s="79" t="s">
        <v>7117</v>
      </c>
      <c r="G519" s="79" t="s">
        <v>4869</v>
      </c>
      <c r="H519" s="79" t="s">
        <v>3468</v>
      </c>
      <c r="I519" s="79" t="s">
        <v>3467</v>
      </c>
      <c r="J519" s="79" t="s">
        <v>7118</v>
      </c>
      <c r="K519" s="79" t="s">
        <v>6312</v>
      </c>
      <c r="L519" s="79"/>
      <c r="M519" s="79" t="s">
        <v>4878</v>
      </c>
      <c r="N519" s="79" t="s">
        <v>89</v>
      </c>
    </row>
    <row r="520" spans="1:14" ht="19.5" customHeight="1">
      <c r="A520" s="78">
        <v>516</v>
      </c>
      <c r="B520" s="79" t="s">
        <v>74</v>
      </c>
      <c r="C520" s="79" t="s">
        <v>115</v>
      </c>
      <c r="D520" s="79" t="s">
        <v>116</v>
      </c>
      <c r="E520" s="79" t="s">
        <v>7119</v>
      </c>
      <c r="F520" s="79" t="s">
        <v>7120</v>
      </c>
      <c r="G520" s="79" t="s">
        <v>4869</v>
      </c>
      <c r="H520" s="79" t="s">
        <v>687</v>
      </c>
      <c r="I520" s="79" t="s">
        <v>686</v>
      </c>
      <c r="J520" s="79" t="s">
        <v>7121</v>
      </c>
      <c r="K520" s="79" t="s">
        <v>5396</v>
      </c>
      <c r="L520" s="79" t="s">
        <v>7122</v>
      </c>
      <c r="M520" s="79" t="s">
        <v>4873</v>
      </c>
      <c r="N520" s="79" t="s">
        <v>89</v>
      </c>
    </row>
    <row r="521" spans="1:14" ht="19.5" customHeight="1">
      <c r="A521" s="78">
        <v>517</v>
      </c>
      <c r="B521" s="79" t="s">
        <v>74</v>
      </c>
      <c r="C521" s="79" t="s">
        <v>115</v>
      </c>
      <c r="D521" s="79" t="s">
        <v>116</v>
      </c>
      <c r="E521" s="79" t="s">
        <v>7123</v>
      </c>
      <c r="F521" s="79" t="s">
        <v>7124</v>
      </c>
      <c r="G521" s="79" t="s">
        <v>4869</v>
      </c>
      <c r="H521" s="79" t="s">
        <v>5150</v>
      </c>
      <c r="I521" s="79" t="s">
        <v>5151</v>
      </c>
      <c r="J521" s="79" t="s">
        <v>7125</v>
      </c>
      <c r="K521" s="79" t="s">
        <v>6623</v>
      </c>
      <c r="L521" s="79" t="s">
        <v>7126</v>
      </c>
      <c r="M521" s="79" t="s">
        <v>4873</v>
      </c>
      <c r="N521" s="79" t="s">
        <v>89</v>
      </c>
    </row>
    <row r="522" spans="1:14" ht="19.5" customHeight="1">
      <c r="A522" s="78">
        <v>518</v>
      </c>
      <c r="B522" s="79" t="s">
        <v>74</v>
      </c>
      <c r="C522" s="79" t="s">
        <v>115</v>
      </c>
      <c r="D522" s="79" t="s">
        <v>116</v>
      </c>
      <c r="E522" s="79" t="s">
        <v>7127</v>
      </c>
      <c r="F522" s="79" t="s">
        <v>7128</v>
      </c>
      <c r="G522" s="79" t="s">
        <v>4869</v>
      </c>
      <c r="H522" s="79" t="s">
        <v>3966</v>
      </c>
      <c r="I522" s="79" t="s">
        <v>1907</v>
      </c>
      <c r="J522" s="79" t="s">
        <v>7129</v>
      </c>
      <c r="K522" s="79" t="s">
        <v>7130</v>
      </c>
      <c r="L522" s="79" t="s">
        <v>7131</v>
      </c>
      <c r="M522" s="79" t="s">
        <v>4873</v>
      </c>
      <c r="N522" s="79" t="s">
        <v>89</v>
      </c>
    </row>
    <row r="523" spans="1:14" ht="19.5" customHeight="1">
      <c r="A523" s="78">
        <v>519</v>
      </c>
      <c r="B523" s="79" t="s">
        <v>74</v>
      </c>
      <c r="C523" s="79" t="s">
        <v>115</v>
      </c>
      <c r="D523" s="79" t="s">
        <v>116</v>
      </c>
      <c r="E523" s="79" t="s">
        <v>7132</v>
      </c>
      <c r="F523" s="79" t="s">
        <v>7133</v>
      </c>
      <c r="G523" s="79" t="s">
        <v>4869</v>
      </c>
      <c r="H523" s="79" t="s">
        <v>3853</v>
      </c>
      <c r="I523" s="79" t="s">
        <v>2231</v>
      </c>
      <c r="J523" s="79" t="s">
        <v>7134</v>
      </c>
      <c r="K523" s="79" t="s">
        <v>7135</v>
      </c>
      <c r="L523" s="79" t="s">
        <v>7136</v>
      </c>
      <c r="M523" s="79" t="s">
        <v>4873</v>
      </c>
      <c r="N523" s="79" t="s">
        <v>89</v>
      </c>
    </row>
    <row r="524" spans="1:14" ht="19.5" customHeight="1">
      <c r="A524" s="78">
        <v>520</v>
      </c>
      <c r="B524" s="79" t="s">
        <v>74</v>
      </c>
      <c r="C524" s="79" t="s">
        <v>115</v>
      </c>
      <c r="D524" s="79" t="s">
        <v>116</v>
      </c>
      <c r="E524" s="79" t="s">
        <v>4787</v>
      </c>
      <c r="F524" s="79" t="s">
        <v>4788</v>
      </c>
      <c r="G524" s="79" t="s">
        <v>4869</v>
      </c>
      <c r="H524" s="79" t="s">
        <v>576</v>
      </c>
      <c r="I524" s="79" t="s">
        <v>575</v>
      </c>
      <c r="J524" s="79" t="s">
        <v>7139</v>
      </c>
      <c r="K524" s="79" t="s">
        <v>5430</v>
      </c>
      <c r="L524" s="79" t="s">
        <v>7140</v>
      </c>
      <c r="M524" s="79" t="s">
        <v>4116</v>
      </c>
      <c r="N524" s="79" t="s">
        <v>89</v>
      </c>
    </row>
    <row r="525" spans="1:14" ht="19.5" customHeight="1">
      <c r="A525" s="78">
        <v>521</v>
      </c>
      <c r="B525" s="79" t="s">
        <v>74</v>
      </c>
      <c r="C525" s="79" t="s">
        <v>115</v>
      </c>
      <c r="D525" s="79" t="s">
        <v>116</v>
      </c>
      <c r="E525" s="79" t="s">
        <v>7141</v>
      </c>
      <c r="F525" s="79" t="s">
        <v>7142</v>
      </c>
      <c r="G525" s="79" t="s">
        <v>4869</v>
      </c>
      <c r="H525" s="79" t="s">
        <v>5446</v>
      </c>
      <c r="I525" s="79" t="s">
        <v>5447</v>
      </c>
      <c r="J525" s="79" t="s">
        <v>7143</v>
      </c>
      <c r="K525" s="79" t="s">
        <v>7144</v>
      </c>
      <c r="L525" s="79" t="s">
        <v>7145</v>
      </c>
      <c r="M525" s="79" t="s">
        <v>4116</v>
      </c>
      <c r="N525" s="79" t="s">
        <v>89</v>
      </c>
    </row>
    <row r="526" spans="1:14" ht="19.5" customHeight="1">
      <c r="A526" s="78">
        <v>522</v>
      </c>
      <c r="B526" s="79" t="s">
        <v>74</v>
      </c>
      <c r="C526" s="79" t="s">
        <v>115</v>
      </c>
      <c r="D526" s="79" t="s">
        <v>116</v>
      </c>
      <c r="E526" s="79" t="s">
        <v>7146</v>
      </c>
      <c r="F526" s="79" t="s">
        <v>5250</v>
      </c>
      <c r="G526" s="79" t="s">
        <v>4869</v>
      </c>
      <c r="H526" s="79" t="s">
        <v>3966</v>
      </c>
      <c r="I526" s="79" t="s">
        <v>1907</v>
      </c>
      <c r="J526" s="79" t="s">
        <v>7147</v>
      </c>
      <c r="K526" s="79" t="s">
        <v>5812</v>
      </c>
      <c r="L526" s="79" t="s">
        <v>7148</v>
      </c>
      <c r="M526" s="79" t="s">
        <v>4882</v>
      </c>
      <c r="N526" s="79" t="s">
        <v>89</v>
      </c>
    </row>
    <row r="527" spans="1:14" ht="19.5" customHeight="1">
      <c r="A527" s="78">
        <v>523</v>
      </c>
      <c r="B527" s="79" t="s">
        <v>74</v>
      </c>
      <c r="C527" s="79" t="s">
        <v>115</v>
      </c>
      <c r="D527" s="79" t="s">
        <v>116</v>
      </c>
      <c r="E527" s="79" t="s">
        <v>7149</v>
      </c>
      <c r="F527" s="79" t="s">
        <v>7150</v>
      </c>
      <c r="G527" s="79" t="s">
        <v>4869</v>
      </c>
      <c r="H527" s="79" t="s">
        <v>661</v>
      </c>
      <c r="I527" s="79" t="s">
        <v>122</v>
      </c>
      <c r="J527" s="79" t="s">
        <v>7151</v>
      </c>
      <c r="K527" s="79" t="s">
        <v>7152</v>
      </c>
      <c r="L527" s="79" t="s">
        <v>7153</v>
      </c>
      <c r="M527" s="79" t="s">
        <v>4116</v>
      </c>
      <c r="N527" s="79" t="s">
        <v>89</v>
      </c>
    </row>
    <row r="528" spans="1:14" ht="19.5" customHeight="1">
      <c r="A528" s="78">
        <v>524</v>
      </c>
      <c r="B528" s="79" t="s">
        <v>74</v>
      </c>
      <c r="C528" s="79" t="s">
        <v>115</v>
      </c>
      <c r="D528" s="79" t="s">
        <v>116</v>
      </c>
      <c r="E528" s="79" t="s">
        <v>7154</v>
      </c>
      <c r="F528" s="79" t="s">
        <v>7155</v>
      </c>
      <c r="G528" s="79" t="s">
        <v>4869</v>
      </c>
      <c r="H528" s="79" t="s">
        <v>3278</v>
      </c>
      <c r="I528" s="79" t="s">
        <v>3277</v>
      </c>
      <c r="J528" s="79" t="s">
        <v>7156</v>
      </c>
      <c r="K528" s="79" t="s">
        <v>7157</v>
      </c>
      <c r="L528" s="79" t="s">
        <v>7158</v>
      </c>
      <c r="M528" s="79" t="s">
        <v>4116</v>
      </c>
      <c r="N528" s="79" t="s">
        <v>89</v>
      </c>
    </row>
    <row r="529" spans="1:14" ht="19.5" customHeight="1">
      <c r="A529" s="78">
        <v>525</v>
      </c>
      <c r="B529" s="79" t="s">
        <v>74</v>
      </c>
      <c r="C529" s="79" t="s">
        <v>115</v>
      </c>
      <c r="D529" s="79" t="s">
        <v>116</v>
      </c>
      <c r="E529" s="79" t="s">
        <v>7159</v>
      </c>
      <c r="F529" s="79" t="s">
        <v>7160</v>
      </c>
      <c r="G529" s="79" t="s">
        <v>4869</v>
      </c>
      <c r="H529" s="79" t="s">
        <v>4706</v>
      </c>
      <c r="I529" s="79" t="s">
        <v>4707</v>
      </c>
      <c r="J529" s="79" t="s">
        <v>7161</v>
      </c>
      <c r="K529" s="79" t="s">
        <v>7162</v>
      </c>
      <c r="L529" s="79" t="s">
        <v>7163</v>
      </c>
      <c r="M529" s="79" t="s">
        <v>4116</v>
      </c>
      <c r="N529" s="79" t="s">
        <v>89</v>
      </c>
    </row>
    <row r="530" spans="1:14" ht="19.5" customHeight="1">
      <c r="A530" s="78">
        <v>526</v>
      </c>
      <c r="B530" s="79" t="s">
        <v>74</v>
      </c>
      <c r="C530" s="79" t="s">
        <v>115</v>
      </c>
      <c r="D530" s="79" t="s">
        <v>116</v>
      </c>
      <c r="E530" s="79" t="s">
        <v>7164</v>
      </c>
      <c r="F530" s="79" t="s">
        <v>5255</v>
      </c>
      <c r="G530" s="79" t="s">
        <v>4869</v>
      </c>
      <c r="H530" s="79" t="s">
        <v>576</v>
      </c>
      <c r="I530" s="79" t="s">
        <v>575</v>
      </c>
      <c r="J530" s="79" t="s">
        <v>7165</v>
      </c>
      <c r="K530" s="79" t="s">
        <v>7166</v>
      </c>
      <c r="L530" s="79" t="s">
        <v>7167</v>
      </c>
      <c r="M530" s="79" t="s">
        <v>4116</v>
      </c>
      <c r="N530" s="79" t="s">
        <v>89</v>
      </c>
    </row>
    <row r="531" spans="1:14" ht="19.5" customHeight="1">
      <c r="A531" s="78">
        <v>527</v>
      </c>
      <c r="B531" s="79" t="s">
        <v>74</v>
      </c>
      <c r="C531" s="79" t="s">
        <v>115</v>
      </c>
      <c r="D531" s="79" t="s">
        <v>116</v>
      </c>
      <c r="E531" s="79" t="s">
        <v>7169</v>
      </c>
      <c r="F531" s="79" t="s">
        <v>2382</v>
      </c>
      <c r="G531" s="79" t="s">
        <v>4869</v>
      </c>
      <c r="H531" s="79" t="s">
        <v>2772</v>
      </c>
      <c r="I531" s="79" t="s">
        <v>2771</v>
      </c>
      <c r="J531" s="79" t="s">
        <v>7170</v>
      </c>
      <c r="K531" s="79" t="s">
        <v>5297</v>
      </c>
      <c r="L531" s="79" t="s">
        <v>7171</v>
      </c>
      <c r="M531" s="79" t="s">
        <v>4882</v>
      </c>
      <c r="N531" s="79" t="s">
        <v>89</v>
      </c>
    </row>
    <row r="532" spans="1:14" ht="19.5" customHeight="1">
      <c r="A532" s="78">
        <v>528</v>
      </c>
      <c r="B532" s="79" t="s">
        <v>74</v>
      </c>
      <c r="C532" s="79" t="s">
        <v>115</v>
      </c>
      <c r="D532" s="79" t="s">
        <v>116</v>
      </c>
      <c r="E532" s="79" t="s">
        <v>7172</v>
      </c>
      <c r="F532" s="79" t="s">
        <v>7173</v>
      </c>
      <c r="G532" s="79" t="s">
        <v>4869</v>
      </c>
      <c r="H532" s="79" t="s">
        <v>3255</v>
      </c>
      <c r="I532" s="79" t="s">
        <v>3254</v>
      </c>
      <c r="J532" s="79" t="s">
        <v>7174</v>
      </c>
      <c r="K532" s="79" t="s">
        <v>7175</v>
      </c>
      <c r="L532" s="79" t="s">
        <v>7176</v>
      </c>
      <c r="M532" s="79" t="s">
        <v>4882</v>
      </c>
      <c r="N532" s="79" t="s">
        <v>89</v>
      </c>
    </row>
    <row r="533" spans="1:14" ht="19.5" customHeight="1">
      <c r="A533" s="78">
        <v>529</v>
      </c>
      <c r="B533" s="79" t="s">
        <v>74</v>
      </c>
      <c r="C533" s="79" t="s">
        <v>115</v>
      </c>
      <c r="D533" s="79" t="s">
        <v>116</v>
      </c>
      <c r="E533" s="79" t="s">
        <v>7177</v>
      </c>
      <c r="F533" s="79" t="s">
        <v>7178</v>
      </c>
      <c r="G533" s="79" t="s">
        <v>4869</v>
      </c>
      <c r="H533" s="79" t="s">
        <v>626</v>
      </c>
      <c r="I533" s="79" t="s">
        <v>625</v>
      </c>
      <c r="J533" s="79" t="s">
        <v>7179</v>
      </c>
      <c r="K533" s="79" t="s">
        <v>7180</v>
      </c>
      <c r="L533" s="79" t="s">
        <v>7181</v>
      </c>
      <c r="M533" s="79" t="s">
        <v>4943</v>
      </c>
      <c r="N533" s="79" t="s">
        <v>89</v>
      </c>
    </row>
    <row r="534" spans="1:14" ht="19.5" customHeight="1">
      <c r="A534" s="78">
        <v>530</v>
      </c>
      <c r="B534" s="79" t="s">
        <v>74</v>
      </c>
      <c r="C534" s="79" t="s">
        <v>115</v>
      </c>
      <c r="D534" s="79" t="s">
        <v>116</v>
      </c>
      <c r="E534" s="79" t="s">
        <v>7182</v>
      </c>
      <c r="F534" s="79" t="s">
        <v>7183</v>
      </c>
      <c r="G534" s="79" t="s">
        <v>4869</v>
      </c>
      <c r="H534" s="79" t="s">
        <v>698</v>
      </c>
      <c r="I534" s="79" t="s">
        <v>697</v>
      </c>
      <c r="J534" s="79" t="s">
        <v>7184</v>
      </c>
      <c r="K534" s="79" t="s">
        <v>7185</v>
      </c>
      <c r="L534" s="79" t="s">
        <v>7186</v>
      </c>
      <c r="M534" s="79" t="s">
        <v>4882</v>
      </c>
      <c r="N534" s="79" t="s">
        <v>89</v>
      </c>
    </row>
    <row r="535" spans="1:14" ht="19.5" customHeight="1">
      <c r="A535" s="78">
        <v>531</v>
      </c>
      <c r="B535" s="79" t="s">
        <v>74</v>
      </c>
      <c r="C535" s="79" t="s">
        <v>115</v>
      </c>
      <c r="D535" s="79" t="s">
        <v>116</v>
      </c>
      <c r="E535" s="79" t="s">
        <v>7187</v>
      </c>
      <c r="F535" s="79" t="s">
        <v>7188</v>
      </c>
      <c r="G535" s="79" t="s">
        <v>4869</v>
      </c>
      <c r="H535" s="79" t="s">
        <v>626</v>
      </c>
      <c r="I535" s="79" t="s">
        <v>625</v>
      </c>
      <c r="J535" s="79" t="s">
        <v>7189</v>
      </c>
      <c r="K535" s="79" t="s">
        <v>7190</v>
      </c>
      <c r="L535" s="79" t="s">
        <v>7191</v>
      </c>
      <c r="M535" s="79" t="s">
        <v>4943</v>
      </c>
      <c r="N535" s="79" t="s">
        <v>89</v>
      </c>
    </row>
    <row r="536" spans="1:14" ht="19.5" customHeight="1">
      <c r="A536" s="78">
        <v>532</v>
      </c>
      <c r="B536" s="79" t="s">
        <v>74</v>
      </c>
      <c r="C536" s="79" t="s">
        <v>115</v>
      </c>
      <c r="D536" s="79" t="s">
        <v>116</v>
      </c>
      <c r="E536" s="79" t="s">
        <v>7192</v>
      </c>
      <c r="F536" s="79" t="s">
        <v>7193</v>
      </c>
      <c r="G536" s="79" t="s">
        <v>4869</v>
      </c>
      <c r="H536" s="79" t="s">
        <v>698</v>
      </c>
      <c r="I536" s="79" t="s">
        <v>697</v>
      </c>
      <c r="J536" s="79" t="s">
        <v>7194</v>
      </c>
      <c r="K536" s="79" t="s">
        <v>5846</v>
      </c>
      <c r="L536" s="79" t="s">
        <v>7195</v>
      </c>
      <c r="M536" s="79" t="s">
        <v>4116</v>
      </c>
      <c r="N536" s="79" t="s">
        <v>89</v>
      </c>
    </row>
    <row r="537" spans="1:14" ht="19.5" customHeight="1">
      <c r="A537" s="78">
        <v>533</v>
      </c>
      <c r="B537" s="79" t="s">
        <v>74</v>
      </c>
      <c r="C537" s="79" t="s">
        <v>115</v>
      </c>
      <c r="D537" s="79" t="s">
        <v>116</v>
      </c>
      <c r="E537" s="79" t="s">
        <v>6735</v>
      </c>
      <c r="F537" s="79" t="s">
        <v>6736</v>
      </c>
      <c r="G537" s="79" t="s">
        <v>4869</v>
      </c>
      <c r="H537" s="79" t="s">
        <v>251</v>
      </c>
      <c r="I537" s="79" t="s">
        <v>250</v>
      </c>
      <c r="J537" s="79" t="s">
        <v>7196</v>
      </c>
      <c r="K537" s="79" t="s">
        <v>6293</v>
      </c>
      <c r="L537" s="79" t="s">
        <v>7197</v>
      </c>
      <c r="M537" s="79" t="s">
        <v>4116</v>
      </c>
      <c r="N537" s="79" t="s">
        <v>89</v>
      </c>
    </row>
    <row r="538" spans="1:14" ht="19.5" customHeight="1">
      <c r="A538" s="78">
        <v>534</v>
      </c>
      <c r="B538" s="79" t="s">
        <v>74</v>
      </c>
      <c r="C538" s="79" t="s">
        <v>115</v>
      </c>
      <c r="D538" s="79" t="s">
        <v>116</v>
      </c>
      <c r="E538" s="79" t="s">
        <v>7198</v>
      </c>
      <c r="F538" s="79" t="s">
        <v>3602</v>
      </c>
      <c r="G538" s="79" t="s">
        <v>4869</v>
      </c>
      <c r="H538" s="79" t="s">
        <v>3468</v>
      </c>
      <c r="I538" s="79" t="s">
        <v>3467</v>
      </c>
      <c r="J538" s="79" t="s">
        <v>7200</v>
      </c>
      <c r="K538" s="79" t="s">
        <v>7201</v>
      </c>
      <c r="L538" s="79" t="s">
        <v>7202</v>
      </c>
      <c r="M538" s="79" t="s">
        <v>4882</v>
      </c>
      <c r="N538" s="79" t="s">
        <v>89</v>
      </c>
    </row>
    <row r="539" spans="1:14" ht="19.5" customHeight="1">
      <c r="A539" s="78">
        <v>535</v>
      </c>
      <c r="B539" s="79" t="s">
        <v>74</v>
      </c>
      <c r="C539" s="79" t="s">
        <v>115</v>
      </c>
      <c r="D539" s="79" t="s">
        <v>116</v>
      </c>
      <c r="E539" s="79" t="s">
        <v>7203</v>
      </c>
      <c r="F539" s="79" t="s">
        <v>7204</v>
      </c>
      <c r="G539" s="79" t="s">
        <v>4869</v>
      </c>
      <c r="H539" s="79" t="s">
        <v>576</v>
      </c>
      <c r="I539" s="79" t="s">
        <v>575</v>
      </c>
      <c r="J539" s="79" t="s">
        <v>7205</v>
      </c>
      <c r="K539" s="79" t="s">
        <v>5102</v>
      </c>
      <c r="L539" s="79" t="s">
        <v>7206</v>
      </c>
      <c r="M539" s="79" t="s">
        <v>4116</v>
      </c>
      <c r="N539" s="79" t="s">
        <v>89</v>
      </c>
    </row>
    <row r="540" spans="1:14" ht="19.5" customHeight="1">
      <c r="A540" s="78">
        <v>536</v>
      </c>
      <c r="B540" s="79" t="s">
        <v>74</v>
      </c>
      <c r="C540" s="79" t="s">
        <v>115</v>
      </c>
      <c r="D540" s="79" t="s">
        <v>116</v>
      </c>
      <c r="E540" s="79" t="s">
        <v>7207</v>
      </c>
      <c r="F540" s="79" t="s">
        <v>7208</v>
      </c>
      <c r="G540" s="79" t="s">
        <v>4869</v>
      </c>
      <c r="H540" s="79" t="s">
        <v>3935</v>
      </c>
      <c r="I540" s="79" t="s">
        <v>3934</v>
      </c>
      <c r="J540" s="79" t="s">
        <v>7209</v>
      </c>
      <c r="K540" s="79" t="s">
        <v>7210</v>
      </c>
      <c r="L540" s="79" t="s">
        <v>7211</v>
      </c>
      <c r="M540" s="79" t="s">
        <v>4873</v>
      </c>
      <c r="N540" s="79" t="s">
        <v>89</v>
      </c>
    </row>
    <row r="541" spans="1:14" ht="19.5" customHeight="1">
      <c r="A541" s="78">
        <v>537</v>
      </c>
      <c r="B541" s="79" t="s">
        <v>74</v>
      </c>
      <c r="C541" s="79" t="s">
        <v>115</v>
      </c>
      <c r="D541" s="79" t="s">
        <v>116</v>
      </c>
      <c r="E541" s="79" t="s">
        <v>7212</v>
      </c>
      <c r="F541" s="79" t="s">
        <v>7213</v>
      </c>
      <c r="G541" s="79" t="s">
        <v>4869</v>
      </c>
      <c r="H541" s="79" t="s">
        <v>251</v>
      </c>
      <c r="I541" s="79" t="s">
        <v>250</v>
      </c>
      <c r="J541" s="79" t="s">
        <v>7214</v>
      </c>
      <c r="K541" s="79" t="s">
        <v>7215</v>
      </c>
      <c r="L541" s="79" t="s">
        <v>7216</v>
      </c>
      <c r="M541" s="79" t="s">
        <v>4116</v>
      </c>
      <c r="N541" s="79" t="s">
        <v>89</v>
      </c>
    </row>
    <row r="542" spans="1:14" ht="19.5" customHeight="1">
      <c r="A542" s="78">
        <v>538</v>
      </c>
      <c r="B542" s="79" t="s">
        <v>74</v>
      </c>
      <c r="C542" s="79" t="s">
        <v>115</v>
      </c>
      <c r="D542" s="79" t="s">
        <v>116</v>
      </c>
      <c r="E542" s="79" t="s">
        <v>7217</v>
      </c>
      <c r="F542" s="79" t="s">
        <v>4900</v>
      </c>
      <c r="G542" s="79" t="s">
        <v>4869</v>
      </c>
      <c r="H542" s="79" t="s">
        <v>220</v>
      </c>
      <c r="I542" s="79" t="s">
        <v>219</v>
      </c>
      <c r="J542" s="79" t="s">
        <v>7218</v>
      </c>
      <c r="K542" s="79" t="s">
        <v>5304</v>
      </c>
      <c r="L542" s="79" t="s">
        <v>7219</v>
      </c>
      <c r="M542" s="79" t="s">
        <v>4116</v>
      </c>
      <c r="N542" s="79" t="s">
        <v>89</v>
      </c>
    </row>
    <row r="543" spans="1:14" ht="19.5" customHeight="1">
      <c r="A543" s="78">
        <v>539</v>
      </c>
      <c r="B543" s="79" t="s">
        <v>74</v>
      </c>
      <c r="C543" s="79" t="s">
        <v>115</v>
      </c>
      <c r="D543" s="79" t="s">
        <v>116</v>
      </c>
      <c r="E543" s="79" t="s">
        <v>7220</v>
      </c>
      <c r="F543" s="79" t="s">
        <v>7221</v>
      </c>
      <c r="G543" s="79" t="s">
        <v>4869</v>
      </c>
      <c r="H543" s="79" t="s">
        <v>576</v>
      </c>
      <c r="I543" s="79" t="s">
        <v>575</v>
      </c>
      <c r="J543" s="79" t="s">
        <v>7222</v>
      </c>
      <c r="K543" s="79" t="s">
        <v>7223</v>
      </c>
      <c r="L543" s="79" t="s">
        <v>7224</v>
      </c>
      <c r="M543" s="79" t="s">
        <v>4116</v>
      </c>
      <c r="N543" s="79" t="s">
        <v>89</v>
      </c>
    </row>
    <row r="544" spans="1:14" ht="19.5" customHeight="1">
      <c r="A544" s="78">
        <v>540</v>
      </c>
      <c r="B544" s="79" t="s">
        <v>74</v>
      </c>
      <c r="C544" s="79" t="s">
        <v>115</v>
      </c>
      <c r="D544" s="79" t="s">
        <v>116</v>
      </c>
      <c r="E544" s="79" t="s">
        <v>7225</v>
      </c>
      <c r="F544" s="79" t="s">
        <v>4217</v>
      </c>
      <c r="G544" s="79" t="s">
        <v>4869</v>
      </c>
      <c r="H544" s="79" t="s">
        <v>661</v>
      </c>
      <c r="I544" s="79" t="s">
        <v>122</v>
      </c>
      <c r="J544" s="79" t="s">
        <v>7226</v>
      </c>
      <c r="K544" s="79" t="s">
        <v>7190</v>
      </c>
      <c r="L544" s="79" t="s">
        <v>7227</v>
      </c>
      <c r="M544" s="79" t="s">
        <v>4116</v>
      </c>
      <c r="N544" s="79" t="s">
        <v>89</v>
      </c>
    </row>
    <row r="545" spans="1:14" ht="19.5" customHeight="1">
      <c r="A545" s="78">
        <v>541</v>
      </c>
      <c r="B545" s="79" t="s">
        <v>74</v>
      </c>
      <c r="C545" s="79" t="s">
        <v>115</v>
      </c>
      <c r="D545" s="79" t="s">
        <v>116</v>
      </c>
      <c r="E545" s="79" t="s">
        <v>7231</v>
      </c>
      <c r="F545" s="79" t="s">
        <v>7232</v>
      </c>
      <c r="G545" s="79" t="s">
        <v>4869</v>
      </c>
      <c r="H545" s="79" t="s">
        <v>202</v>
      </c>
      <c r="I545" s="79" t="s">
        <v>201</v>
      </c>
      <c r="J545" s="79" t="s">
        <v>7233</v>
      </c>
      <c r="K545" s="79" t="s">
        <v>7234</v>
      </c>
      <c r="L545" s="79" t="s">
        <v>7235</v>
      </c>
      <c r="M545" s="79" t="s">
        <v>4116</v>
      </c>
      <c r="N545" s="79" t="s">
        <v>89</v>
      </c>
    </row>
    <row r="546" spans="1:14" ht="19.5" customHeight="1">
      <c r="A546" s="78">
        <v>542</v>
      </c>
      <c r="B546" s="79" t="s">
        <v>74</v>
      </c>
      <c r="C546" s="79" t="s">
        <v>115</v>
      </c>
      <c r="D546" s="79" t="s">
        <v>116</v>
      </c>
      <c r="E546" s="79" t="s">
        <v>7236</v>
      </c>
      <c r="F546" s="79" t="s">
        <v>3771</v>
      </c>
      <c r="G546" s="79" t="s">
        <v>4869</v>
      </c>
      <c r="H546" s="79" t="s">
        <v>687</v>
      </c>
      <c r="I546" s="79" t="s">
        <v>686</v>
      </c>
      <c r="J546" s="79" t="s">
        <v>7237</v>
      </c>
      <c r="K546" s="79" t="s">
        <v>6023</v>
      </c>
      <c r="L546" s="79" t="s">
        <v>7238</v>
      </c>
      <c r="M546" s="79" t="s">
        <v>4116</v>
      </c>
      <c r="N546" s="79" t="s">
        <v>89</v>
      </c>
    </row>
    <row r="547" spans="1:14" ht="19.5" customHeight="1">
      <c r="A547" s="78">
        <v>543</v>
      </c>
      <c r="B547" s="79" t="s">
        <v>74</v>
      </c>
      <c r="C547" s="79" t="s">
        <v>115</v>
      </c>
      <c r="D547" s="79" t="s">
        <v>116</v>
      </c>
      <c r="E547" s="79" t="s">
        <v>7239</v>
      </c>
      <c r="F547" s="79" t="s">
        <v>4748</v>
      </c>
      <c r="G547" s="79" t="s">
        <v>4869</v>
      </c>
      <c r="H547" s="79" t="s">
        <v>3468</v>
      </c>
      <c r="I547" s="79" t="s">
        <v>3467</v>
      </c>
      <c r="J547" s="79" t="s">
        <v>7240</v>
      </c>
      <c r="K547" s="79" t="s">
        <v>7241</v>
      </c>
      <c r="L547" s="79"/>
      <c r="M547" s="79" t="s">
        <v>4878</v>
      </c>
      <c r="N547" s="79" t="s">
        <v>89</v>
      </c>
    </row>
    <row r="548" spans="1:14" ht="19.5" customHeight="1">
      <c r="A548" s="78">
        <v>544</v>
      </c>
      <c r="B548" s="79" t="s">
        <v>74</v>
      </c>
      <c r="C548" s="79" t="s">
        <v>115</v>
      </c>
      <c r="D548" s="79" t="s">
        <v>116</v>
      </c>
      <c r="E548" s="79" t="s">
        <v>4821</v>
      </c>
      <c r="F548" s="79" t="s">
        <v>4822</v>
      </c>
      <c r="G548" s="79" t="s">
        <v>4869</v>
      </c>
      <c r="H548" s="79" t="s">
        <v>576</v>
      </c>
      <c r="I548" s="79" t="s">
        <v>575</v>
      </c>
      <c r="J548" s="79" t="s">
        <v>7242</v>
      </c>
      <c r="K548" s="79" t="s">
        <v>5164</v>
      </c>
      <c r="L548" s="79" t="s">
        <v>7243</v>
      </c>
      <c r="M548" s="79" t="s">
        <v>4116</v>
      </c>
      <c r="N548" s="79" t="s">
        <v>89</v>
      </c>
    </row>
    <row r="549" spans="1:14" ht="19.5" customHeight="1">
      <c r="A549" s="78">
        <v>545</v>
      </c>
      <c r="B549" s="79" t="s">
        <v>74</v>
      </c>
      <c r="C549" s="79" t="s">
        <v>115</v>
      </c>
      <c r="D549" s="79" t="s">
        <v>116</v>
      </c>
      <c r="E549" s="79" t="s">
        <v>7244</v>
      </c>
      <c r="F549" s="79" t="s">
        <v>7245</v>
      </c>
      <c r="G549" s="79" t="s">
        <v>4869</v>
      </c>
      <c r="H549" s="79" t="s">
        <v>465</v>
      </c>
      <c r="I549" s="79" t="s">
        <v>449</v>
      </c>
      <c r="J549" s="79" t="s">
        <v>7246</v>
      </c>
      <c r="K549" s="79" t="s">
        <v>6628</v>
      </c>
      <c r="L549" s="79" t="s">
        <v>7247</v>
      </c>
      <c r="M549" s="79" t="s">
        <v>4116</v>
      </c>
      <c r="N549" s="79" t="s">
        <v>89</v>
      </c>
    </row>
    <row r="550" spans="1:14" ht="19.5" customHeight="1">
      <c r="A550" s="78">
        <v>546</v>
      </c>
      <c r="B550" s="79" t="s">
        <v>74</v>
      </c>
      <c r="C550" s="79" t="s">
        <v>115</v>
      </c>
      <c r="D550" s="79" t="s">
        <v>116</v>
      </c>
      <c r="E550" s="79" t="s">
        <v>7248</v>
      </c>
      <c r="F550" s="79" t="s">
        <v>4191</v>
      </c>
      <c r="G550" s="79" t="s">
        <v>4869</v>
      </c>
      <c r="H550" s="79" t="s">
        <v>626</v>
      </c>
      <c r="I550" s="79" t="s">
        <v>625</v>
      </c>
      <c r="J550" s="79" t="s">
        <v>7249</v>
      </c>
      <c r="K550" s="79" t="s">
        <v>7250</v>
      </c>
      <c r="L550" s="79"/>
      <c r="M550" s="79" t="s">
        <v>4878</v>
      </c>
      <c r="N550" s="79" t="s">
        <v>89</v>
      </c>
    </row>
    <row r="551" spans="1:14" ht="19.5" customHeight="1">
      <c r="A551" s="78">
        <v>547</v>
      </c>
      <c r="B551" s="79" t="s">
        <v>74</v>
      </c>
      <c r="C551" s="79" t="s">
        <v>115</v>
      </c>
      <c r="D551" s="79" t="s">
        <v>116</v>
      </c>
      <c r="E551" s="79" t="s">
        <v>7251</v>
      </c>
      <c r="F551" s="79" t="s">
        <v>7252</v>
      </c>
      <c r="G551" s="79" t="s">
        <v>4869</v>
      </c>
      <c r="H551" s="79" t="s">
        <v>4905</v>
      </c>
      <c r="I551" s="79" t="s">
        <v>4906</v>
      </c>
      <c r="J551" s="79" t="s">
        <v>5901</v>
      </c>
      <c r="K551" s="79" t="s">
        <v>7253</v>
      </c>
      <c r="L551" s="79" t="s">
        <v>584</v>
      </c>
      <c r="M551" s="79" t="s">
        <v>4873</v>
      </c>
      <c r="N551" s="79" t="s">
        <v>89</v>
      </c>
    </row>
    <row r="552" spans="1:14" ht="19.5" customHeight="1">
      <c r="A552" s="78">
        <v>548</v>
      </c>
      <c r="B552" s="79" t="s">
        <v>74</v>
      </c>
      <c r="C552" s="79" t="s">
        <v>115</v>
      </c>
      <c r="D552" s="79" t="s">
        <v>116</v>
      </c>
      <c r="E552" s="79" t="s">
        <v>7254</v>
      </c>
      <c r="F552" s="79" t="s">
        <v>7255</v>
      </c>
      <c r="G552" s="79" t="s">
        <v>4869</v>
      </c>
      <c r="H552" s="79" t="s">
        <v>5446</v>
      </c>
      <c r="I552" s="79" t="s">
        <v>5447</v>
      </c>
      <c r="J552" s="79" t="s">
        <v>7256</v>
      </c>
      <c r="K552" s="79" t="s">
        <v>5408</v>
      </c>
      <c r="L552" s="79" t="s">
        <v>7257</v>
      </c>
      <c r="M552" s="79" t="s">
        <v>4116</v>
      </c>
      <c r="N552" s="79" t="s">
        <v>89</v>
      </c>
    </row>
    <row r="553" spans="1:14" ht="19.5" customHeight="1">
      <c r="A553" s="78">
        <v>549</v>
      </c>
      <c r="B553" s="79" t="s">
        <v>74</v>
      </c>
      <c r="C553" s="79" t="s">
        <v>115</v>
      </c>
      <c r="D553" s="79" t="s">
        <v>116</v>
      </c>
      <c r="E553" s="79" t="s">
        <v>7258</v>
      </c>
      <c r="F553" s="79" t="s">
        <v>7259</v>
      </c>
      <c r="G553" s="79" t="s">
        <v>4869</v>
      </c>
      <c r="H553" s="79" t="s">
        <v>5446</v>
      </c>
      <c r="I553" s="79" t="s">
        <v>5447</v>
      </c>
      <c r="J553" s="79" t="s">
        <v>7260</v>
      </c>
      <c r="K553" s="79" t="s">
        <v>7261</v>
      </c>
      <c r="L553" s="79" t="s">
        <v>7262</v>
      </c>
      <c r="M553" s="79" t="s">
        <v>4116</v>
      </c>
      <c r="N553" s="79" t="s">
        <v>89</v>
      </c>
    </row>
    <row r="554" spans="1:14" ht="19.5" customHeight="1">
      <c r="A554" s="78">
        <v>550</v>
      </c>
      <c r="B554" s="79" t="s">
        <v>74</v>
      </c>
      <c r="C554" s="79" t="s">
        <v>115</v>
      </c>
      <c r="D554" s="79" t="s">
        <v>116</v>
      </c>
      <c r="E554" s="79" t="s">
        <v>7263</v>
      </c>
      <c r="F554" s="79" t="s">
        <v>7264</v>
      </c>
      <c r="G554" s="79" t="s">
        <v>4869</v>
      </c>
      <c r="H554" s="79" t="s">
        <v>202</v>
      </c>
      <c r="I554" s="79" t="s">
        <v>201</v>
      </c>
      <c r="J554" s="79" t="s">
        <v>7265</v>
      </c>
      <c r="K554" s="79" t="s">
        <v>6628</v>
      </c>
      <c r="L554" s="79" t="s">
        <v>7266</v>
      </c>
      <c r="M554" s="79" t="s">
        <v>4116</v>
      </c>
      <c r="N554" s="79" t="s">
        <v>89</v>
      </c>
    </row>
    <row r="555" spans="1:14" ht="19.5" customHeight="1">
      <c r="A555" s="78">
        <v>551</v>
      </c>
      <c r="B555" s="79" t="s">
        <v>74</v>
      </c>
      <c r="C555" s="79" t="s">
        <v>115</v>
      </c>
      <c r="D555" s="79" t="s">
        <v>116</v>
      </c>
      <c r="E555" s="79" t="s">
        <v>4795</v>
      </c>
      <c r="F555" s="79" t="s">
        <v>288</v>
      </c>
      <c r="G555" s="79" t="s">
        <v>4869</v>
      </c>
      <c r="H555" s="79" t="s">
        <v>443</v>
      </c>
      <c r="I555" s="79" t="s">
        <v>442</v>
      </c>
      <c r="J555" s="79" t="s">
        <v>7267</v>
      </c>
      <c r="K555" s="79" t="s">
        <v>4926</v>
      </c>
      <c r="L555" s="79" t="s">
        <v>7268</v>
      </c>
      <c r="M555" s="79" t="s">
        <v>4116</v>
      </c>
      <c r="N555" s="79" t="s">
        <v>89</v>
      </c>
    </row>
    <row r="556" spans="1:14" ht="19.5" customHeight="1">
      <c r="A556" s="78">
        <v>552</v>
      </c>
      <c r="B556" s="79" t="s">
        <v>74</v>
      </c>
      <c r="C556" s="79" t="s">
        <v>115</v>
      </c>
      <c r="D556" s="79" t="s">
        <v>116</v>
      </c>
      <c r="E556" s="79" t="s">
        <v>7269</v>
      </c>
      <c r="F556" s="79" t="s">
        <v>3715</v>
      </c>
      <c r="G556" s="79" t="s">
        <v>4869</v>
      </c>
      <c r="H556" s="79" t="s">
        <v>3853</v>
      </c>
      <c r="I556" s="79" t="s">
        <v>2231</v>
      </c>
      <c r="J556" s="79" t="s">
        <v>7270</v>
      </c>
      <c r="K556" s="79" t="s">
        <v>5501</v>
      </c>
      <c r="L556" s="79" t="s">
        <v>7271</v>
      </c>
      <c r="M556" s="79" t="s">
        <v>4116</v>
      </c>
      <c r="N556" s="79" t="s">
        <v>89</v>
      </c>
    </row>
    <row r="557" spans="1:14" ht="19.5" customHeight="1">
      <c r="A557" s="78">
        <v>553</v>
      </c>
      <c r="B557" s="79" t="s">
        <v>74</v>
      </c>
      <c r="C557" s="79" t="s">
        <v>115</v>
      </c>
      <c r="D557" s="79" t="s">
        <v>116</v>
      </c>
      <c r="E557" s="79" t="s">
        <v>7272</v>
      </c>
      <c r="F557" s="79" t="s">
        <v>7273</v>
      </c>
      <c r="G557" s="79" t="s">
        <v>4875</v>
      </c>
      <c r="H557" s="79" t="s">
        <v>6244</v>
      </c>
      <c r="I557" s="79" t="s">
        <v>6245</v>
      </c>
      <c r="J557" s="79" t="s">
        <v>7274</v>
      </c>
      <c r="K557" s="79" t="s">
        <v>7275</v>
      </c>
      <c r="L557" s="79" t="s">
        <v>7276</v>
      </c>
      <c r="M557" s="79" t="s">
        <v>4882</v>
      </c>
      <c r="N557" s="79" t="s">
        <v>89</v>
      </c>
    </row>
    <row r="558" spans="1:14" ht="19.5" customHeight="1">
      <c r="A558" s="78">
        <v>554</v>
      </c>
      <c r="B558" s="79" t="s">
        <v>74</v>
      </c>
      <c r="C558" s="79" t="s">
        <v>115</v>
      </c>
      <c r="D558" s="79" t="s">
        <v>116</v>
      </c>
      <c r="E558" s="79" t="s">
        <v>7277</v>
      </c>
      <c r="F558" s="79" t="s">
        <v>7278</v>
      </c>
      <c r="G558" s="79" t="s">
        <v>4875</v>
      </c>
      <c r="H558" s="79" t="s">
        <v>3853</v>
      </c>
      <c r="I558" s="79" t="s">
        <v>2231</v>
      </c>
      <c r="J558" s="79" t="s">
        <v>5679</v>
      </c>
      <c r="K558" s="79" t="s">
        <v>7279</v>
      </c>
      <c r="L558" s="79" t="s">
        <v>7280</v>
      </c>
      <c r="M558" s="79" t="s">
        <v>4882</v>
      </c>
      <c r="N558" s="79" t="s">
        <v>89</v>
      </c>
    </row>
    <row r="559" spans="1:14" ht="19.5" customHeight="1">
      <c r="A559" s="78">
        <v>555</v>
      </c>
      <c r="B559" s="79" t="s">
        <v>74</v>
      </c>
      <c r="C559" s="79" t="s">
        <v>115</v>
      </c>
      <c r="D559" s="79" t="s">
        <v>116</v>
      </c>
      <c r="E559" s="79" t="s">
        <v>7281</v>
      </c>
      <c r="F559" s="79" t="s">
        <v>224</v>
      </c>
      <c r="G559" s="79" t="s">
        <v>4875</v>
      </c>
      <c r="H559" s="79" t="s">
        <v>220</v>
      </c>
      <c r="I559" s="79" t="s">
        <v>219</v>
      </c>
      <c r="J559" s="79" t="s">
        <v>7282</v>
      </c>
      <c r="K559" s="79" t="s">
        <v>5501</v>
      </c>
      <c r="L559" s="79" t="s">
        <v>7283</v>
      </c>
      <c r="M559" s="79" t="s">
        <v>4116</v>
      </c>
      <c r="N559" s="79" t="s">
        <v>89</v>
      </c>
    </row>
    <row r="560" spans="1:14" ht="19.5" customHeight="1">
      <c r="A560" s="78">
        <v>556</v>
      </c>
      <c r="B560" s="79" t="s">
        <v>74</v>
      </c>
      <c r="C560" s="79" t="s">
        <v>115</v>
      </c>
      <c r="D560" s="79" t="s">
        <v>116</v>
      </c>
      <c r="E560" s="79" t="s">
        <v>7286</v>
      </c>
      <c r="F560" s="79" t="s">
        <v>7287</v>
      </c>
      <c r="G560" s="79" t="s">
        <v>4875</v>
      </c>
      <c r="H560" s="79" t="s">
        <v>576</v>
      </c>
      <c r="I560" s="79" t="s">
        <v>575</v>
      </c>
      <c r="J560" s="79" t="s">
        <v>7290</v>
      </c>
      <c r="K560" s="79" t="s">
        <v>5430</v>
      </c>
      <c r="L560" s="79" t="s">
        <v>7291</v>
      </c>
      <c r="M560" s="79" t="s">
        <v>4116</v>
      </c>
      <c r="N560" s="79" t="s">
        <v>89</v>
      </c>
    </row>
    <row r="561" spans="1:14" ht="19.5" customHeight="1">
      <c r="A561" s="78">
        <v>557</v>
      </c>
      <c r="B561" s="79" t="s">
        <v>74</v>
      </c>
      <c r="C561" s="79" t="s">
        <v>115</v>
      </c>
      <c r="D561" s="79" t="s">
        <v>116</v>
      </c>
      <c r="E561" s="79" t="s">
        <v>7292</v>
      </c>
      <c r="F561" s="79" t="s">
        <v>7293</v>
      </c>
      <c r="G561" s="79" t="s">
        <v>4875</v>
      </c>
      <c r="H561" s="79" t="s">
        <v>3468</v>
      </c>
      <c r="I561" s="79" t="s">
        <v>3467</v>
      </c>
      <c r="J561" s="79" t="s">
        <v>7294</v>
      </c>
      <c r="K561" s="79" t="s">
        <v>7295</v>
      </c>
      <c r="L561" s="79" t="s">
        <v>7296</v>
      </c>
      <c r="M561" s="79" t="s">
        <v>4116</v>
      </c>
      <c r="N561" s="79" t="s">
        <v>89</v>
      </c>
    </row>
    <row r="562" spans="1:14" ht="19.5" customHeight="1">
      <c r="A562" s="78">
        <v>558</v>
      </c>
      <c r="B562" s="79" t="s">
        <v>74</v>
      </c>
      <c r="C562" s="79" t="s">
        <v>115</v>
      </c>
      <c r="D562" s="79" t="s">
        <v>116</v>
      </c>
      <c r="E562" s="79" t="s">
        <v>7297</v>
      </c>
      <c r="F562" s="79" t="s">
        <v>7298</v>
      </c>
      <c r="G562" s="79" t="s">
        <v>4875</v>
      </c>
      <c r="H562" s="79"/>
      <c r="I562" s="79"/>
      <c r="J562" s="79" t="s">
        <v>7299</v>
      </c>
      <c r="K562" s="79" t="s">
        <v>7300</v>
      </c>
      <c r="L562" s="79"/>
      <c r="M562" s="79" t="s">
        <v>38</v>
      </c>
      <c r="N562" s="79" t="s">
        <v>89</v>
      </c>
    </row>
    <row r="563" spans="1:14" ht="19.5" customHeight="1">
      <c r="A563" s="78">
        <v>559</v>
      </c>
      <c r="B563" s="79" t="s">
        <v>74</v>
      </c>
      <c r="C563" s="79" t="s">
        <v>115</v>
      </c>
      <c r="D563" s="79" t="s">
        <v>116</v>
      </c>
      <c r="E563" s="79" t="s">
        <v>7301</v>
      </c>
      <c r="F563" s="79" t="s">
        <v>7302</v>
      </c>
      <c r="G563" s="79" t="s">
        <v>4875</v>
      </c>
      <c r="H563" s="79" t="s">
        <v>626</v>
      </c>
      <c r="I563" s="79" t="s">
        <v>625</v>
      </c>
      <c r="J563" s="79" t="s">
        <v>7303</v>
      </c>
      <c r="K563" s="79" t="s">
        <v>7261</v>
      </c>
      <c r="L563" s="79" t="s">
        <v>7304</v>
      </c>
      <c r="M563" s="79" t="s">
        <v>4943</v>
      </c>
      <c r="N563" s="79" t="s">
        <v>89</v>
      </c>
    </row>
    <row r="564" spans="1:14" ht="19.5" customHeight="1">
      <c r="A564" s="78">
        <v>560</v>
      </c>
      <c r="B564" s="79" t="s">
        <v>74</v>
      </c>
      <c r="C564" s="79" t="s">
        <v>115</v>
      </c>
      <c r="D564" s="79" t="s">
        <v>116</v>
      </c>
      <c r="E564" s="79" t="s">
        <v>7305</v>
      </c>
      <c r="F564" s="79" t="s">
        <v>7306</v>
      </c>
      <c r="G564" s="79" t="s">
        <v>4869</v>
      </c>
      <c r="H564" s="79" t="s">
        <v>2772</v>
      </c>
      <c r="I564" s="79" t="s">
        <v>2771</v>
      </c>
      <c r="J564" s="79" t="s">
        <v>7307</v>
      </c>
      <c r="K564" s="79" t="s">
        <v>7308</v>
      </c>
      <c r="L564" s="79" t="s">
        <v>7309</v>
      </c>
      <c r="M564" s="79" t="s">
        <v>4116</v>
      </c>
      <c r="N564" s="79" t="s">
        <v>89</v>
      </c>
    </row>
    <row r="565" spans="1:14" ht="19.5" customHeight="1">
      <c r="A565" s="78">
        <v>561</v>
      </c>
      <c r="B565" s="79" t="s">
        <v>74</v>
      </c>
      <c r="C565" s="79" t="s">
        <v>115</v>
      </c>
      <c r="D565" s="79" t="s">
        <v>116</v>
      </c>
      <c r="E565" s="79" t="s">
        <v>7310</v>
      </c>
      <c r="F565" s="79" t="s">
        <v>7311</v>
      </c>
      <c r="G565" s="79" t="s">
        <v>4875</v>
      </c>
      <c r="H565" s="79" t="s">
        <v>227</v>
      </c>
      <c r="I565" s="79" t="s">
        <v>226</v>
      </c>
      <c r="J565" s="79" t="s">
        <v>7312</v>
      </c>
      <c r="K565" s="79" t="s">
        <v>7313</v>
      </c>
      <c r="L565" s="79" t="s">
        <v>7314</v>
      </c>
      <c r="M565" s="79" t="s">
        <v>4882</v>
      </c>
      <c r="N565" s="79" t="s">
        <v>89</v>
      </c>
    </row>
    <row r="566" spans="1:14" ht="19.5" customHeight="1">
      <c r="A566" s="78">
        <v>562</v>
      </c>
      <c r="B566" s="79" t="s">
        <v>74</v>
      </c>
      <c r="C566" s="79" t="s">
        <v>115</v>
      </c>
      <c r="D566" s="79" t="s">
        <v>116</v>
      </c>
      <c r="E566" s="79" t="s">
        <v>7315</v>
      </c>
      <c r="F566" s="79" t="s">
        <v>7316</v>
      </c>
      <c r="G566" s="79" t="s">
        <v>4875</v>
      </c>
      <c r="H566" s="79" t="s">
        <v>576</v>
      </c>
      <c r="I566" s="79" t="s">
        <v>575</v>
      </c>
      <c r="J566" s="79" t="s">
        <v>7317</v>
      </c>
      <c r="K566" s="79" t="s">
        <v>5950</v>
      </c>
      <c r="L566" s="79" t="s">
        <v>7318</v>
      </c>
      <c r="M566" s="79" t="s">
        <v>4116</v>
      </c>
      <c r="N566" s="79" t="s">
        <v>89</v>
      </c>
    </row>
    <row r="567" spans="1:14" ht="19.5" customHeight="1">
      <c r="A567" s="78">
        <v>563</v>
      </c>
      <c r="B567" s="79" t="s">
        <v>74</v>
      </c>
      <c r="C567" s="79" t="s">
        <v>115</v>
      </c>
      <c r="D567" s="79" t="s">
        <v>116</v>
      </c>
      <c r="E567" s="79" t="s">
        <v>7320</v>
      </c>
      <c r="F567" s="79" t="s">
        <v>7321</v>
      </c>
      <c r="G567" s="79" t="s">
        <v>4875</v>
      </c>
      <c r="H567" s="79" t="s">
        <v>3853</v>
      </c>
      <c r="I567" s="79" t="s">
        <v>2231</v>
      </c>
      <c r="J567" s="79" t="s">
        <v>7322</v>
      </c>
      <c r="K567" s="79" t="s">
        <v>6008</v>
      </c>
      <c r="L567" s="79" t="s">
        <v>7323</v>
      </c>
      <c r="M567" s="79" t="s">
        <v>4116</v>
      </c>
      <c r="N567" s="79" t="s">
        <v>89</v>
      </c>
    </row>
    <row r="568" spans="1:14" ht="19.5" customHeight="1">
      <c r="A568" s="78">
        <v>564</v>
      </c>
      <c r="B568" s="79" t="s">
        <v>74</v>
      </c>
      <c r="C568" s="79" t="s">
        <v>115</v>
      </c>
      <c r="D568" s="79" t="s">
        <v>116</v>
      </c>
      <c r="E568" s="79" t="s">
        <v>7324</v>
      </c>
      <c r="F568" s="79" t="s">
        <v>7325</v>
      </c>
      <c r="G568" s="79" t="s">
        <v>4875</v>
      </c>
      <c r="H568" s="79" t="s">
        <v>3255</v>
      </c>
      <c r="I568" s="79" t="s">
        <v>3254</v>
      </c>
      <c r="J568" s="79" t="s">
        <v>7326</v>
      </c>
      <c r="K568" s="79" t="s">
        <v>6293</v>
      </c>
      <c r="L568" s="79" t="s">
        <v>7327</v>
      </c>
      <c r="M568" s="79" t="s">
        <v>4116</v>
      </c>
      <c r="N568" s="79" t="s">
        <v>89</v>
      </c>
    </row>
    <row r="569" spans="1:14" ht="19.5" customHeight="1">
      <c r="A569" s="78">
        <v>565</v>
      </c>
      <c r="B569" s="79" t="s">
        <v>74</v>
      </c>
      <c r="C569" s="79" t="s">
        <v>115</v>
      </c>
      <c r="D569" s="79" t="s">
        <v>116</v>
      </c>
      <c r="E569" s="79" t="s">
        <v>7328</v>
      </c>
      <c r="F569" s="79" t="s">
        <v>7329</v>
      </c>
      <c r="G569" s="79" t="s">
        <v>4875</v>
      </c>
      <c r="H569" s="79" t="s">
        <v>559</v>
      </c>
      <c r="I569" s="79" t="s">
        <v>558</v>
      </c>
      <c r="J569" s="79" t="s">
        <v>7330</v>
      </c>
      <c r="K569" s="79" t="s">
        <v>7331</v>
      </c>
      <c r="L569" s="79" t="s">
        <v>7332</v>
      </c>
      <c r="M569" s="79" t="s">
        <v>4116</v>
      </c>
      <c r="N569" s="79" t="s">
        <v>89</v>
      </c>
    </row>
    <row r="570" spans="1:14" ht="19.5" customHeight="1">
      <c r="A570" s="78">
        <v>566</v>
      </c>
      <c r="B570" s="79" t="s">
        <v>74</v>
      </c>
      <c r="C570" s="79" t="s">
        <v>115</v>
      </c>
      <c r="D570" s="79" t="s">
        <v>116</v>
      </c>
      <c r="E570" s="79" t="s">
        <v>7333</v>
      </c>
      <c r="F570" s="79" t="s">
        <v>7334</v>
      </c>
      <c r="G570" s="79" t="s">
        <v>4869</v>
      </c>
      <c r="H570" s="79" t="s">
        <v>3255</v>
      </c>
      <c r="I570" s="79" t="s">
        <v>3254</v>
      </c>
      <c r="J570" s="79" t="s">
        <v>7335</v>
      </c>
      <c r="K570" s="79" t="s">
        <v>7336</v>
      </c>
      <c r="L570" s="79" t="s">
        <v>7337</v>
      </c>
      <c r="M570" s="79" t="s">
        <v>4873</v>
      </c>
      <c r="N570" s="79" t="s">
        <v>89</v>
      </c>
    </row>
    <row r="571" spans="1:14" ht="19.5" customHeight="1">
      <c r="A571" s="78">
        <v>567</v>
      </c>
      <c r="B571" s="79" t="s">
        <v>74</v>
      </c>
      <c r="C571" s="79" t="s">
        <v>115</v>
      </c>
      <c r="D571" s="79" t="s">
        <v>116</v>
      </c>
      <c r="E571" s="79" t="s">
        <v>7338</v>
      </c>
      <c r="F571" s="79" t="s">
        <v>7339</v>
      </c>
      <c r="G571" s="79" t="s">
        <v>4869</v>
      </c>
      <c r="H571" s="79" t="s">
        <v>4795</v>
      </c>
      <c r="I571" s="79" t="s">
        <v>288</v>
      </c>
      <c r="J571" s="79" t="s">
        <v>7340</v>
      </c>
      <c r="K571" s="79" t="s">
        <v>7341</v>
      </c>
      <c r="L571" s="79" t="s">
        <v>7342</v>
      </c>
      <c r="M571" s="79" t="s">
        <v>4873</v>
      </c>
      <c r="N571" s="79" t="s">
        <v>89</v>
      </c>
    </row>
    <row r="572" spans="1:14" ht="19.5" customHeight="1">
      <c r="A572" s="78">
        <v>568</v>
      </c>
      <c r="B572" s="79" t="s">
        <v>74</v>
      </c>
      <c r="C572" s="79" t="s">
        <v>115</v>
      </c>
      <c r="D572" s="79" t="s">
        <v>116</v>
      </c>
      <c r="E572" s="79" t="s">
        <v>7343</v>
      </c>
      <c r="F572" s="79" t="s">
        <v>7344</v>
      </c>
      <c r="G572" s="79" t="s">
        <v>4869</v>
      </c>
      <c r="H572" s="79" t="s">
        <v>3989</v>
      </c>
      <c r="I572" s="79" t="s">
        <v>3988</v>
      </c>
      <c r="J572" s="79" t="s">
        <v>7345</v>
      </c>
      <c r="K572" s="79" t="s">
        <v>7346</v>
      </c>
      <c r="L572" s="79" t="s">
        <v>7347</v>
      </c>
      <c r="M572" s="79" t="s">
        <v>4882</v>
      </c>
      <c r="N572" s="79" t="s">
        <v>89</v>
      </c>
    </row>
    <row r="573" spans="1:14" ht="19.5" customHeight="1">
      <c r="A573" s="78">
        <v>569</v>
      </c>
      <c r="B573" s="79" t="s">
        <v>74</v>
      </c>
      <c r="C573" s="79" t="s">
        <v>115</v>
      </c>
      <c r="D573" s="79" t="s">
        <v>116</v>
      </c>
      <c r="E573" s="79" t="s">
        <v>7348</v>
      </c>
      <c r="F573" s="79" t="s">
        <v>7349</v>
      </c>
      <c r="G573" s="79" t="s">
        <v>4869</v>
      </c>
      <c r="H573" s="79" t="s">
        <v>220</v>
      </c>
      <c r="I573" s="79" t="s">
        <v>219</v>
      </c>
      <c r="J573" s="79" t="s">
        <v>7350</v>
      </c>
      <c r="K573" s="79" t="s">
        <v>7351</v>
      </c>
      <c r="L573" s="79" t="s">
        <v>7352</v>
      </c>
      <c r="M573" s="79" t="s">
        <v>4116</v>
      </c>
      <c r="N573" s="79" t="s">
        <v>89</v>
      </c>
    </row>
    <row r="574" spans="1:14" ht="19.5" customHeight="1">
      <c r="A574" s="78">
        <v>570</v>
      </c>
      <c r="B574" s="79" t="s">
        <v>74</v>
      </c>
      <c r="C574" s="79" t="s">
        <v>115</v>
      </c>
      <c r="D574" s="79" t="s">
        <v>116</v>
      </c>
      <c r="E574" s="79" t="s">
        <v>7353</v>
      </c>
      <c r="F574" s="79" t="s">
        <v>7354</v>
      </c>
      <c r="G574" s="79" t="s">
        <v>4869</v>
      </c>
      <c r="H574" s="79" t="s">
        <v>626</v>
      </c>
      <c r="I574" s="79" t="s">
        <v>625</v>
      </c>
      <c r="J574" s="79" t="s">
        <v>7355</v>
      </c>
      <c r="K574" s="79" t="s">
        <v>5003</v>
      </c>
      <c r="L574" s="79" t="s">
        <v>7356</v>
      </c>
      <c r="M574" s="79" t="s">
        <v>4943</v>
      </c>
      <c r="N574" s="79" t="s">
        <v>89</v>
      </c>
    </row>
    <row r="575" spans="1:14" ht="19.5" customHeight="1">
      <c r="A575" s="78">
        <v>571</v>
      </c>
      <c r="B575" s="79" t="s">
        <v>74</v>
      </c>
      <c r="C575" s="79" t="s">
        <v>115</v>
      </c>
      <c r="D575" s="79" t="s">
        <v>116</v>
      </c>
      <c r="E575" s="79" t="s">
        <v>7357</v>
      </c>
      <c r="F575" s="79" t="s">
        <v>3809</v>
      </c>
      <c r="G575" s="79" t="s">
        <v>4869</v>
      </c>
      <c r="H575" s="79" t="s">
        <v>4795</v>
      </c>
      <c r="I575" s="79" t="s">
        <v>288</v>
      </c>
      <c r="J575" s="79" t="s">
        <v>7358</v>
      </c>
      <c r="K575" s="79" t="s">
        <v>7359</v>
      </c>
      <c r="L575" s="79" t="s">
        <v>7360</v>
      </c>
      <c r="M575" s="79" t="s">
        <v>4873</v>
      </c>
      <c r="N575" s="79" t="s">
        <v>89</v>
      </c>
    </row>
    <row r="576" spans="1:14" ht="19.5" customHeight="1">
      <c r="A576" s="78">
        <v>572</v>
      </c>
      <c r="B576" s="79" t="s">
        <v>74</v>
      </c>
      <c r="C576" s="79" t="s">
        <v>115</v>
      </c>
      <c r="D576" s="79" t="s">
        <v>116</v>
      </c>
      <c r="E576" s="79" t="s">
        <v>7362</v>
      </c>
      <c r="F576" s="79" t="s">
        <v>7363</v>
      </c>
      <c r="G576" s="79" t="s">
        <v>4869</v>
      </c>
      <c r="H576" s="79" t="s">
        <v>465</v>
      </c>
      <c r="I576" s="79" t="s">
        <v>449</v>
      </c>
      <c r="J576" s="79" t="s">
        <v>7365</v>
      </c>
      <c r="K576" s="79" t="s">
        <v>7367</v>
      </c>
      <c r="L576" s="79" t="s">
        <v>7368</v>
      </c>
      <c r="M576" s="79" t="s">
        <v>4882</v>
      </c>
      <c r="N576" s="79" t="s">
        <v>89</v>
      </c>
    </row>
    <row r="577" spans="1:14" ht="19.5" customHeight="1">
      <c r="A577" s="78">
        <v>573</v>
      </c>
      <c r="B577" s="79" t="s">
        <v>74</v>
      </c>
      <c r="C577" s="79" t="s">
        <v>115</v>
      </c>
      <c r="D577" s="79" t="s">
        <v>116</v>
      </c>
      <c r="E577" s="79" t="s">
        <v>7370</v>
      </c>
      <c r="F577" s="79" t="s">
        <v>7371</v>
      </c>
      <c r="G577" s="79" t="s">
        <v>4869</v>
      </c>
      <c r="H577" s="79" t="s">
        <v>2570</v>
      </c>
      <c r="I577" s="79" t="s">
        <v>2569</v>
      </c>
      <c r="J577" s="79" t="s">
        <v>7372</v>
      </c>
      <c r="K577" s="79" t="s">
        <v>7373</v>
      </c>
      <c r="L577" s="79" t="s">
        <v>7374</v>
      </c>
      <c r="M577" s="79" t="s">
        <v>4873</v>
      </c>
      <c r="N577" s="79" t="s">
        <v>89</v>
      </c>
    </row>
    <row r="578" spans="1:14" ht="19.5" customHeight="1">
      <c r="A578" s="78">
        <v>574</v>
      </c>
      <c r="B578" s="79" t="s">
        <v>74</v>
      </c>
      <c r="C578" s="79" t="s">
        <v>115</v>
      </c>
      <c r="D578" s="79" t="s">
        <v>116</v>
      </c>
      <c r="E578" s="79" t="s">
        <v>7375</v>
      </c>
      <c r="F578" s="79" t="s">
        <v>7376</v>
      </c>
      <c r="G578" s="79" t="s">
        <v>4869</v>
      </c>
      <c r="H578" s="79" t="s">
        <v>4706</v>
      </c>
      <c r="I578" s="79" t="s">
        <v>4707</v>
      </c>
      <c r="J578" s="79" t="s">
        <v>6813</v>
      </c>
      <c r="K578" s="79" t="s">
        <v>7377</v>
      </c>
      <c r="L578" s="79" t="s">
        <v>7378</v>
      </c>
      <c r="M578" s="79" t="s">
        <v>5116</v>
      </c>
      <c r="N578" s="79" t="s">
        <v>89</v>
      </c>
    </row>
    <row r="579" spans="1:14" ht="19.5" customHeight="1">
      <c r="A579" s="78">
        <v>575</v>
      </c>
      <c r="B579" s="79" t="s">
        <v>74</v>
      </c>
      <c r="C579" s="79" t="s">
        <v>115</v>
      </c>
      <c r="D579" s="79" t="s">
        <v>116</v>
      </c>
      <c r="E579" s="79" t="s">
        <v>7379</v>
      </c>
      <c r="F579" s="79" t="s">
        <v>7380</v>
      </c>
      <c r="G579" s="79" t="s">
        <v>4869</v>
      </c>
      <c r="H579" s="79" t="s">
        <v>2662</v>
      </c>
      <c r="I579" s="79" t="s">
        <v>1518</v>
      </c>
      <c r="J579" s="79" t="s">
        <v>7381</v>
      </c>
      <c r="K579" s="79" t="s">
        <v>6714</v>
      </c>
      <c r="L579" s="79" t="s">
        <v>7382</v>
      </c>
      <c r="M579" s="79" t="s">
        <v>4873</v>
      </c>
      <c r="N579" s="79" t="s">
        <v>89</v>
      </c>
    </row>
    <row r="580" spans="1:14" ht="19.5" customHeight="1">
      <c r="A580" s="78">
        <v>576</v>
      </c>
      <c r="B580" s="79" t="s">
        <v>74</v>
      </c>
      <c r="C580" s="79" t="s">
        <v>115</v>
      </c>
      <c r="D580" s="79" t="s">
        <v>116</v>
      </c>
      <c r="E580" s="79" t="s">
        <v>147</v>
      </c>
      <c r="F580" s="79" t="s">
        <v>146</v>
      </c>
      <c r="G580" s="79" t="s">
        <v>4875</v>
      </c>
      <c r="H580" s="79" t="s">
        <v>210</v>
      </c>
      <c r="I580" s="79" t="s">
        <v>209</v>
      </c>
      <c r="J580" s="79" t="s">
        <v>7383</v>
      </c>
      <c r="K580" s="79" t="s">
        <v>7384</v>
      </c>
      <c r="L580" s="79" t="s">
        <v>7385</v>
      </c>
      <c r="M580" s="79" t="s">
        <v>4882</v>
      </c>
      <c r="N580" s="79" t="s">
        <v>89</v>
      </c>
    </row>
    <row r="581" spans="1:14" ht="19.5" customHeight="1">
      <c r="A581" s="78">
        <v>577</v>
      </c>
      <c r="B581" s="79" t="s">
        <v>74</v>
      </c>
      <c r="C581" s="79" t="s">
        <v>115</v>
      </c>
      <c r="D581" s="79" t="s">
        <v>116</v>
      </c>
      <c r="E581" s="79" t="s">
        <v>7386</v>
      </c>
      <c r="F581" s="79" t="s">
        <v>7387</v>
      </c>
      <c r="G581" s="79" t="s">
        <v>4869</v>
      </c>
      <c r="H581" s="79" t="s">
        <v>626</v>
      </c>
      <c r="I581" s="79" t="s">
        <v>625</v>
      </c>
      <c r="J581" s="79" t="s">
        <v>7388</v>
      </c>
      <c r="K581" s="79" t="s">
        <v>7389</v>
      </c>
      <c r="L581" s="79" t="s">
        <v>7390</v>
      </c>
      <c r="M581" s="79" t="s">
        <v>4943</v>
      </c>
      <c r="N581" s="79" t="s">
        <v>89</v>
      </c>
    </row>
    <row r="582" spans="1:14" ht="19.5" customHeight="1">
      <c r="A582" s="78">
        <v>578</v>
      </c>
      <c r="B582" s="79" t="s">
        <v>74</v>
      </c>
      <c r="C582" s="79" t="s">
        <v>115</v>
      </c>
      <c r="D582" s="79" t="s">
        <v>116</v>
      </c>
      <c r="E582" s="79" t="s">
        <v>7391</v>
      </c>
      <c r="F582" s="79" t="s">
        <v>7392</v>
      </c>
      <c r="G582" s="79" t="s">
        <v>4869</v>
      </c>
      <c r="H582" s="79" t="s">
        <v>626</v>
      </c>
      <c r="I582" s="79" t="s">
        <v>625</v>
      </c>
      <c r="J582" s="79" t="s">
        <v>7393</v>
      </c>
      <c r="K582" s="79" t="s">
        <v>7394</v>
      </c>
      <c r="L582" s="79" t="s">
        <v>7395</v>
      </c>
      <c r="M582" s="79" t="s">
        <v>4943</v>
      </c>
      <c r="N582" s="79" t="s">
        <v>89</v>
      </c>
    </row>
    <row r="583" spans="1:14" ht="19.5" customHeight="1">
      <c r="A583" s="78">
        <v>579</v>
      </c>
      <c r="B583" s="79" t="s">
        <v>74</v>
      </c>
      <c r="C583" s="79" t="s">
        <v>115</v>
      </c>
      <c r="D583" s="79" t="s">
        <v>116</v>
      </c>
      <c r="E583" s="79" t="s">
        <v>904</v>
      </c>
      <c r="F583" s="79" t="s">
        <v>903</v>
      </c>
      <c r="G583" s="79" t="s">
        <v>4869</v>
      </c>
      <c r="H583" s="79" t="s">
        <v>2772</v>
      </c>
      <c r="I583" s="79" t="s">
        <v>2771</v>
      </c>
      <c r="J583" s="79" t="s">
        <v>7396</v>
      </c>
      <c r="K583" s="79" t="s">
        <v>7397</v>
      </c>
      <c r="L583" s="79" t="s">
        <v>7398</v>
      </c>
      <c r="M583" s="79" t="s">
        <v>4116</v>
      </c>
      <c r="N583" s="79" t="s">
        <v>89</v>
      </c>
    </row>
    <row r="584" spans="1:14" ht="19.5" customHeight="1">
      <c r="A584" s="78">
        <v>580</v>
      </c>
      <c r="B584" s="79" t="s">
        <v>74</v>
      </c>
      <c r="C584" s="79" t="s">
        <v>115</v>
      </c>
      <c r="D584" s="79" t="s">
        <v>116</v>
      </c>
      <c r="E584" s="79" t="s">
        <v>4793</v>
      </c>
      <c r="F584" s="79" t="s">
        <v>4794</v>
      </c>
      <c r="G584" s="79" t="s">
        <v>4869</v>
      </c>
      <c r="H584" s="79" t="s">
        <v>202</v>
      </c>
      <c r="I584" s="79" t="s">
        <v>201</v>
      </c>
      <c r="J584" s="79" t="s">
        <v>7399</v>
      </c>
      <c r="K584" s="79" t="s">
        <v>7400</v>
      </c>
      <c r="L584" s="79" t="s">
        <v>7401</v>
      </c>
      <c r="M584" s="79" t="s">
        <v>4943</v>
      </c>
      <c r="N584" s="79" t="s">
        <v>89</v>
      </c>
    </row>
    <row r="585" spans="1:14" ht="19.5" customHeight="1">
      <c r="A585" s="78">
        <v>581</v>
      </c>
      <c r="B585" s="79" t="s">
        <v>74</v>
      </c>
      <c r="C585" s="79" t="s">
        <v>115</v>
      </c>
      <c r="D585" s="79" t="s">
        <v>116</v>
      </c>
      <c r="E585" s="79" t="s">
        <v>7402</v>
      </c>
      <c r="F585" s="79" t="s">
        <v>7403</v>
      </c>
      <c r="G585" s="79" t="s">
        <v>4869</v>
      </c>
      <c r="H585" s="79" t="s">
        <v>626</v>
      </c>
      <c r="I585" s="79" t="s">
        <v>625</v>
      </c>
      <c r="J585" s="79" t="s">
        <v>7406</v>
      </c>
      <c r="K585" s="79" t="s">
        <v>6569</v>
      </c>
      <c r="L585" s="79" t="s">
        <v>7408</v>
      </c>
      <c r="M585" s="79" t="s">
        <v>4943</v>
      </c>
      <c r="N585" s="79" t="s">
        <v>89</v>
      </c>
    </row>
    <row r="586" spans="1:14" ht="19.5" customHeight="1">
      <c r="A586" s="78">
        <v>582</v>
      </c>
      <c r="B586" s="79" t="s">
        <v>74</v>
      </c>
      <c r="C586" s="79" t="s">
        <v>115</v>
      </c>
      <c r="D586" s="79" t="s">
        <v>116</v>
      </c>
      <c r="E586" s="79" t="s">
        <v>7411</v>
      </c>
      <c r="F586" s="79" t="s">
        <v>7412</v>
      </c>
      <c r="G586" s="79" t="s">
        <v>4875</v>
      </c>
      <c r="H586" s="79" t="s">
        <v>6244</v>
      </c>
      <c r="I586" s="79" t="s">
        <v>6245</v>
      </c>
      <c r="J586" s="79" t="s">
        <v>7413</v>
      </c>
      <c r="K586" s="79" t="s">
        <v>7414</v>
      </c>
      <c r="L586" s="79" t="s">
        <v>7415</v>
      </c>
      <c r="M586" s="79" t="s">
        <v>4873</v>
      </c>
      <c r="N586" s="79" t="s">
        <v>89</v>
      </c>
    </row>
    <row r="587" spans="1:14" ht="19.5" customHeight="1">
      <c r="A587" s="78">
        <v>583</v>
      </c>
      <c r="B587" s="79" t="s">
        <v>74</v>
      </c>
      <c r="C587" s="79" t="s">
        <v>115</v>
      </c>
      <c r="D587" s="79" t="s">
        <v>116</v>
      </c>
      <c r="E587" s="79" t="s">
        <v>7416</v>
      </c>
      <c r="F587" s="79" t="s">
        <v>7417</v>
      </c>
      <c r="G587" s="79" t="s">
        <v>4875</v>
      </c>
      <c r="H587" s="79" t="s">
        <v>576</v>
      </c>
      <c r="I587" s="79" t="s">
        <v>575</v>
      </c>
      <c r="J587" s="79" t="s">
        <v>7418</v>
      </c>
      <c r="K587" s="79" t="s">
        <v>7419</v>
      </c>
      <c r="L587" s="79" t="s">
        <v>7420</v>
      </c>
      <c r="M587" s="79" t="s">
        <v>4882</v>
      </c>
      <c r="N587" s="79" t="s">
        <v>89</v>
      </c>
    </row>
    <row r="588" spans="1:14" ht="19.5" customHeight="1">
      <c r="A588" s="78">
        <v>584</v>
      </c>
      <c r="B588" s="79" t="s">
        <v>74</v>
      </c>
      <c r="C588" s="79" t="s">
        <v>115</v>
      </c>
      <c r="D588" s="79" t="s">
        <v>116</v>
      </c>
      <c r="E588" s="79" t="s">
        <v>7421</v>
      </c>
      <c r="F588" s="79" t="s">
        <v>7422</v>
      </c>
      <c r="G588" s="79" t="s">
        <v>4869</v>
      </c>
      <c r="H588" s="79" t="s">
        <v>4641</v>
      </c>
      <c r="I588" s="79" t="s">
        <v>4642</v>
      </c>
      <c r="J588" s="79" t="s">
        <v>7423</v>
      </c>
      <c r="K588" s="79" t="s">
        <v>6346</v>
      </c>
      <c r="L588" s="79" t="s">
        <v>7424</v>
      </c>
      <c r="M588" s="79" t="s">
        <v>4116</v>
      </c>
      <c r="N588" s="79" t="s">
        <v>89</v>
      </c>
    </row>
    <row r="589" spans="1:14" ht="19.5" customHeight="1">
      <c r="A589" s="78">
        <v>585</v>
      </c>
      <c r="B589" s="79" t="s">
        <v>74</v>
      </c>
      <c r="C589" s="79" t="s">
        <v>115</v>
      </c>
      <c r="D589" s="79" t="s">
        <v>116</v>
      </c>
      <c r="E589" s="79" t="s">
        <v>7425</v>
      </c>
      <c r="F589" s="79" t="s">
        <v>7426</v>
      </c>
      <c r="G589" s="79" t="s">
        <v>4869</v>
      </c>
      <c r="H589" s="79" t="s">
        <v>576</v>
      </c>
      <c r="I589" s="79" t="s">
        <v>575</v>
      </c>
      <c r="J589" s="79" t="s">
        <v>7427</v>
      </c>
      <c r="K589" s="79" t="s">
        <v>6167</v>
      </c>
      <c r="L589" s="79" t="s">
        <v>7428</v>
      </c>
      <c r="M589" s="79" t="s">
        <v>5116</v>
      </c>
      <c r="N589" s="79" t="s">
        <v>89</v>
      </c>
    </row>
    <row r="590" spans="1:14" ht="19.5" customHeight="1">
      <c r="A590" s="78">
        <v>586</v>
      </c>
      <c r="B590" s="79" t="s">
        <v>74</v>
      </c>
      <c r="C590" s="79" t="s">
        <v>115</v>
      </c>
      <c r="D590" s="79" t="s">
        <v>116</v>
      </c>
      <c r="E590" s="79" t="s">
        <v>7429</v>
      </c>
      <c r="F590" s="79" t="s">
        <v>7430</v>
      </c>
      <c r="G590" s="79" t="s">
        <v>4875</v>
      </c>
      <c r="H590" s="79" t="s">
        <v>626</v>
      </c>
      <c r="I590" s="79" t="s">
        <v>625</v>
      </c>
      <c r="J590" s="79" t="s">
        <v>7431</v>
      </c>
      <c r="K590" s="79" t="s">
        <v>7432</v>
      </c>
      <c r="L590" s="79" t="s">
        <v>7433</v>
      </c>
      <c r="M590" s="79" t="s">
        <v>4873</v>
      </c>
      <c r="N590" s="79" t="s">
        <v>89</v>
      </c>
    </row>
    <row r="591" spans="1:14" ht="19.5" customHeight="1">
      <c r="A591" s="78">
        <v>587</v>
      </c>
      <c r="B591" s="79" t="s">
        <v>74</v>
      </c>
      <c r="C591" s="79" t="s">
        <v>115</v>
      </c>
      <c r="D591" s="79" t="s">
        <v>116</v>
      </c>
      <c r="E591" s="79" t="s">
        <v>7434</v>
      </c>
      <c r="F591" s="79" t="s">
        <v>7435</v>
      </c>
      <c r="G591" s="79" t="s">
        <v>4869</v>
      </c>
      <c r="H591" s="79" t="s">
        <v>626</v>
      </c>
      <c r="I591" s="79" t="s">
        <v>625</v>
      </c>
      <c r="J591" s="79" t="s">
        <v>7436</v>
      </c>
      <c r="K591" s="79" t="s">
        <v>7437</v>
      </c>
      <c r="L591" s="79"/>
      <c r="M591" s="79" t="s">
        <v>4878</v>
      </c>
      <c r="N591" s="79" t="s">
        <v>89</v>
      </c>
    </row>
    <row r="592" spans="1:14" ht="19.5" customHeight="1">
      <c r="A592" s="78">
        <v>588</v>
      </c>
      <c r="B592" s="79" t="s">
        <v>74</v>
      </c>
      <c r="C592" s="79" t="s">
        <v>115</v>
      </c>
      <c r="D592" s="79" t="s">
        <v>116</v>
      </c>
      <c r="E592" s="79" t="s">
        <v>7438</v>
      </c>
      <c r="F592" s="79" t="s">
        <v>7439</v>
      </c>
      <c r="G592" s="79" t="s">
        <v>4869</v>
      </c>
      <c r="H592" s="79" t="s">
        <v>3278</v>
      </c>
      <c r="I592" s="79" t="s">
        <v>3277</v>
      </c>
      <c r="J592" s="79" t="s">
        <v>7440</v>
      </c>
      <c r="K592" s="79" t="s">
        <v>7441</v>
      </c>
      <c r="L592" s="79" t="s">
        <v>7442</v>
      </c>
      <c r="M592" s="79" t="s">
        <v>4873</v>
      </c>
      <c r="N592" s="79" t="s">
        <v>89</v>
      </c>
    </row>
    <row r="593" spans="1:14" ht="19.5" customHeight="1">
      <c r="A593" s="78">
        <v>589</v>
      </c>
      <c r="B593" s="79" t="s">
        <v>74</v>
      </c>
      <c r="C593" s="79" t="s">
        <v>115</v>
      </c>
      <c r="D593" s="79" t="s">
        <v>116</v>
      </c>
      <c r="E593" s="79" t="s">
        <v>7443</v>
      </c>
      <c r="F593" s="79" t="s">
        <v>7444</v>
      </c>
      <c r="G593" s="79" t="s">
        <v>4875</v>
      </c>
      <c r="H593" s="79" t="s">
        <v>4905</v>
      </c>
      <c r="I593" s="79" t="s">
        <v>4906</v>
      </c>
      <c r="J593" s="79" t="s">
        <v>7445</v>
      </c>
      <c r="K593" s="79" t="s">
        <v>7446</v>
      </c>
      <c r="L593" s="79" t="s">
        <v>7447</v>
      </c>
      <c r="M593" s="79" t="s">
        <v>4882</v>
      </c>
      <c r="N593" s="79" t="s">
        <v>89</v>
      </c>
    </row>
    <row r="594" spans="1:14" ht="19.5" customHeight="1">
      <c r="A594" s="78">
        <v>590</v>
      </c>
      <c r="B594" s="79" t="s">
        <v>74</v>
      </c>
      <c r="C594" s="79" t="s">
        <v>115</v>
      </c>
      <c r="D594" s="79" t="s">
        <v>116</v>
      </c>
      <c r="E594" s="79" t="s">
        <v>4905</v>
      </c>
      <c r="F594" s="79" t="s">
        <v>4906</v>
      </c>
      <c r="G594" s="79" t="s">
        <v>4869</v>
      </c>
      <c r="H594" s="79" t="s">
        <v>202</v>
      </c>
      <c r="I594" s="79" t="s">
        <v>201</v>
      </c>
      <c r="J594" s="79" t="s">
        <v>6388</v>
      </c>
      <c r="K594" s="79" t="s">
        <v>7453</v>
      </c>
      <c r="L594" s="79" t="s">
        <v>7454</v>
      </c>
      <c r="M594" s="79" t="s">
        <v>4116</v>
      </c>
      <c r="N594" s="79" t="s">
        <v>4718</v>
      </c>
    </row>
    <row r="595" spans="1:14" ht="19.5" customHeight="1">
      <c r="A595" s="78">
        <v>591</v>
      </c>
      <c r="B595" s="79" t="s">
        <v>74</v>
      </c>
      <c r="C595" s="79" t="s">
        <v>115</v>
      </c>
      <c r="D595" s="79" t="s">
        <v>116</v>
      </c>
      <c r="E595" s="79" t="s">
        <v>7455</v>
      </c>
      <c r="F595" s="79" t="s">
        <v>4505</v>
      </c>
      <c r="G595" s="79" t="s">
        <v>4875</v>
      </c>
      <c r="H595" s="79" t="s">
        <v>698</v>
      </c>
      <c r="I595" s="79" t="s">
        <v>697</v>
      </c>
      <c r="J595" s="79" t="s">
        <v>7456</v>
      </c>
      <c r="K595" s="79" t="s">
        <v>5860</v>
      </c>
      <c r="L595" s="79" t="s">
        <v>7457</v>
      </c>
      <c r="M595" s="79" t="s">
        <v>4873</v>
      </c>
      <c r="N595" s="79" t="s">
        <v>89</v>
      </c>
    </row>
    <row r="596" spans="1:14" ht="19.5" customHeight="1">
      <c r="A596" s="78">
        <v>592</v>
      </c>
      <c r="B596" s="79" t="s">
        <v>74</v>
      </c>
      <c r="C596" s="79" t="s">
        <v>115</v>
      </c>
      <c r="D596" s="79" t="s">
        <v>116</v>
      </c>
      <c r="E596" s="79" t="s">
        <v>7458</v>
      </c>
      <c r="F596" s="79" t="s">
        <v>7459</v>
      </c>
      <c r="G596" s="79" t="s">
        <v>4875</v>
      </c>
      <c r="H596" s="79" t="s">
        <v>3255</v>
      </c>
      <c r="I596" s="79" t="s">
        <v>3254</v>
      </c>
      <c r="J596" s="79" t="s">
        <v>7460</v>
      </c>
      <c r="K596" s="79" t="s">
        <v>6983</v>
      </c>
      <c r="L596" s="79" t="s">
        <v>7461</v>
      </c>
      <c r="M596" s="79" t="s">
        <v>4116</v>
      </c>
      <c r="N596" s="79" t="s">
        <v>89</v>
      </c>
    </row>
    <row r="597" spans="1:14" ht="19.5" customHeight="1">
      <c r="A597" s="78">
        <v>593</v>
      </c>
      <c r="B597" s="79" t="s">
        <v>74</v>
      </c>
      <c r="C597" s="79" t="s">
        <v>115</v>
      </c>
      <c r="D597" s="79" t="s">
        <v>116</v>
      </c>
      <c r="E597" s="79" t="s">
        <v>7462</v>
      </c>
      <c r="F597" s="79" t="s">
        <v>7463</v>
      </c>
      <c r="G597" s="79" t="s">
        <v>4875</v>
      </c>
      <c r="H597" s="79" t="s">
        <v>626</v>
      </c>
      <c r="I597" s="79" t="s">
        <v>625</v>
      </c>
      <c r="J597" s="79" t="s">
        <v>7464</v>
      </c>
      <c r="K597" s="79" t="s">
        <v>7465</v>
      </c>
      <c r="L597" s="79" t="s">
        <v>7466</v>
      </c>
      <c r="M597" s="79" t="s">
        <v>4943</v>
      </c>
      <c r="N597" s="79" t="s">
        <v>89</v>
      </c>
    </row>
    <row r="598" spans="1:14" ht="19.5" customHeight="1">
      <c r="A598" s="78">
        <v>594</v>
      </c>
      <c r="B598" s="79" t="s">
        <v>74</v>
      </c>
      <c r="C598" s="79" t="s">
        <v>115</v>
      </c>
      <c r="D598" s="79" t="s">
        <v>116</v>
      </c>
      <c r="E598" s="79" t="s">
        <v>7467</v>
      </c>
      <c r="F598" s="79" t="s">
        <v>7468</v>
      </c>
      <c r="G598" s="79" t="s">
        <v>4869</v>
      </c>
      <c r="H598" s="79" t="s">
        <v>626</v>
      </c>
      <c r="I598" s="79" t="s">
        <v>625</v>
      </c>
      <c r="J598" s="79" t="s">
        <v>7469</v>
      </c>
      <c r="K598" s="79" t="s">
        <v>7470</v>
      </c>
      <c r="L598" s="79" t="s">
        <v>7471</v>
      </c>
      <c r="M598" s="79" t="s">
        <v>4943</v>
      </c>
      <c r="N598" s="79" t="s">
        <v>89</v>
      </c>
    </row>
    <row r="599" spans="1:14" ht="19.5" customHeight="1">
      <c r="A599" s="78">
        <v>595</v>
      </c>
      <c r="B599" s="79" t="s">
        <v>74</v>
      </c>
      <c r="C599" s="79" t="s">
        <v>115</v>
      </c>
      <c r="D599" s="79" t="s">
        <v>116</v>
      </c>
      <c r="E599" s="79" t="s">
        <v>7472</v>
      </c>
      <c r="F599" s="79" t="s">
        <v>7473</v>
      </c>
      <c r="G599" s="79" t="s">
        <v>4869</v>
      </c>
      <c r="H599" s="79" t="s">
        <v>576</v>
      </c>
      <c r="I599" s="79" t="s">
        <v>575</v>
      </c>
      <c r="J599" s="79" t="s">
        <v>6826</v>
      </c>
      <c r="K599" s="79" t="s">
        <v>5939</v>
      </c>
      <c r="L599" s="79" t="s">
        <v>7474</v>
      </c>
      <c r="M599" s="79" t="s">
        <v>4116</v>
      </c>
      <c r="N599" s="79" t="s">
        <v>89</v>
      </c>
    </row>
    <row r="600" spans="1:14" ht="19.5" customHeight="1">
      <c r="A600" s="78">
        <v>596</v>
      </c>
      <c r="B600" s="79" t="s">
        <v>74</v>
      </c>
      <c r="C600" s="79" t="s">
        <v>115</v>
      </c>
      <c r="D600" s="79" t="s">
        <v>116</v>
      </c>
      <c r="E600" s="79" t="s">
        <v>7475</v>
      </c>
      <c r="F600" s="79" t="s">
        <v>7476</v>
      </c>
      <c r="G600" s="79" t="s">
        <v>4869</v>
      </c>
      <c r="H600" s="79" t="s">
        <v>202</v>
      </c>
      <c r="I600" s="79" t="s">
        <v>201</v>
      </c>
      <c r="J600" s="79" t="s">
        <v>7477</v>
      </c>
      <c r="K600" s="79" t="s">
        <v>4953</v>
      </c>
      <c r="L600" s="79" t="s">
        <v>7478</v>
      </c>
      <c r="M600" s="79" t="s">
        <v>4116</v>
      </c>
      <c r="N600" s="79" t="s">
        <v>89</v>
      </c>
    </row>
    <row r="601" spans="1:14" ht="19.5" customHeight="1">
      <c r="A601" s="78">
        <v>597</v>
      </c>
      <c r="B601" s="79" t="s">
        <v>74</v>
      </c>
      <c r="C601" s="79" t="s">
        <v>115</v>
      </c>
      <c r="D601" s="79" t="s">
        <v>116</v>
      </c>
      <c r="E601" s="79" t="s">
        <v>7479</v>
      </c>
      <c r="F601" s="79" t="s">
        <v>7480</v>
      </c>
      <c r="G601" s="79" t="s">
        <v>4869</v>
      </c>
      <c r="H601" s="79" t="s">
        <v>2772</v>
      </c>
      <c r="I601" s="79" t="s">
        <v>2771</v>
      </c>
      <c r="J601" s="79" t="s">
        <v>7481</v>
      </c>
      <c r="K601" s="79" t="s">
        <v>5356</v>
      </c>
      <c r="L601" s="79" t="s">
        <v>6004</v>
      </c>
      <c r="M601" s="79" t="s">
        <v>4116</v>
      </c>
      <c r="N601" s="79" t="s">
        <v>89</v>
      </c>
    </row>
    <row r="602" spans="1:14" ht="19.5" customHeight="1">
      <c r="A602" s="78">
        <v>598</v>
      </c>
      <c r="B602" s="79" t="s">
        <v>74</v>
      </c>
      <c r="C602" s="79" t="s">
        <v>115</v>
      </c>
      <c r="D602" s="79" t="s">
        <v>116</v>
      </c>
      <c r="E602" s="79" t="s">
        <v>4762</v>
      </c>
      <c r="F602" s="79" t="s">
        <v>4763</v>
      </c>
      <c r="G602" s="79" t="s">
        <v>4869</v>
      </c>
      <c r="H602" s="79" t="s">
        <v>220</v>
      </c>
      <c r="I602" s="79" t="s">
        <v>219</v>
      </c>
      <c r="J602" s="79" t="s">
        <v>7482</v>
      </c>
      <c r="K602" s="79" t="s">
        <v>5136</v>
      </c>
      <c r="L602" s="79" t="s">
        <v>7483</v>
      </c>
      <c r="M602" s="79" t="s">
        <v>4116</v>
      </c>
      <c r="N602" s="79" t="s">
        <v>89</v>
      </c>
    </row>
    <row r="603" spans="1:14" ht="19.5" customHeight="1">
      <c r="A603" s="78">
        <v>599</v>
      </c>
      <c r="B603" s="79" t="s">
        <v>74</v>
      </c>
      <c r="C603" s="79" t="s">
        <v>115</v>
      </c>
      <c r="D603" s="79" t="s">
        <v>116</v>
      </c>
      <c r="E603" s="79" t="s">
        <v>7488</v>
      </c>
      <c r="F603" s="79" t="s">
        <v>7489</v>
      </c>
      <c r="G603" s="79" t="s">
        <v>4869</v>
      </c>
      <c r="H603" s="79" t="s">
        <v>220</v>
      </c>
      <c r="I603" s="79" t="s">
        <v>219</v>
      </c>
      <c r="J603" s="79" t="s">
        <v>7491</v>
      </c>
      <c r="K603" s="79" t="s">
        <v>7492</v>
      </c>
      <c r="L603" s="79" t="s">
        <v>7493</v>
      </c>
      <c r="M603" s="79" t="s">
        <v>4116</v>
      </c>
      <c r="N603" s="79" t="s">
        <v>89</v>
      </c>
    </row>
    <row r="604" spans="1:14" ht="19.5" customHeight="1">
      <c r="A604" s="78">
        <v>600</v>
      </c>
      <c r="B604" s="79" t="s">
        <v>74</v>
      </c>
      <c r="C604" s="79" t="s">
        <v>115</v>
      </c>
      <c r="D604" s="79" t="s">
        <v>116</v>
      </c>
      <c r="E604" s="79" t="s">
        <v>7494</v>
      </c>
      <c r="F604" s="79" t="s">
        <v>7495</v>
      </c>
      <c r="G604" s="79" t="s">
        <v>4869</v>
      </c>
      <c r="H604" s="79" t="s">
        <v>202</v>
      </c>
      <c r="I604" s="79" t="s">
        <v>201</v>
      </c>
      <c r="J604" s="79" t="s">
        <v>7496</v>
      </c>
      <c r="K604" s="79" t="s">
        <v>7497</v>
      </c>
      <c r="L604" s="79" t="s">
        <v>7498</v>
      </c>
      <c r="M604" s="79" t="s">
        <v>4943</v>
      </c>
      <c r="N604" s="79" t="s">
        <v>89</v>
      </c>
    </row>
    <row r="605" spans="1:14" ht="19.5" customHeight="1">
      <c r="A605" s="78">
        <v>601</v>
      </c>
      <c r="B605" s="79" t="s">
        <v>74</v>
      </c>
      <c r="C605" s="79" t="s">
        <v>115</v>
      </c>
      <c r="D605" s="79" t="s">
        <v>116</v>
      </c>
      <c r="E605" s="79" t="s">
        <v>7499</v>
      </c>
      <c r="F605" s="79" t="s">
        <v>7500</v>
      </c>
      <c r="G605" s="79" t="s">
        <v>4869</v>
      </c>
      <c r="H605" s="79" t="s">
        <v>5446</v>
      </c>
      <c r="I605" s="79" t="s">
        <v>5447</v>
      </c>
      <c r="J605" s="79" t="s">
        <v>7501</v>
      </c>
      <c r="K605" s="79" t="s">
        <v>7130</v>
      </c>
      <c r="L605" s="79" t="s">
        <v>7502</v>
      </c>
      <c r="M605" s="79" t="s">
        <v>4882</v>
      </c>
      <c r="N605" s="79" t="s">
        <v>89</v>
      </c>
    </row>
    <row r="606" spans="1:14" ht="19.5" customHeight="1">
      <c r="A606" s="78">
        <v>602</v>
      </c>
      <c r="B606" s="79" t="s">
        <v>74</v>
      </c>
      <c r="C606" s="79" t="s">
        <v>115</v>
      </c>
      <c r="D606" s="79" t="s">
        <v>116</v>
      </c>
      <c r="E606" s="79" t="s">
        <v>7503</v>
      </c>
      <c r="F606" s="79" t="s">
        <v>7504</v>
      </c>
      <c r="G606" s="79" t="s">
        <v>4875</v>
      </c>
      <c r="H606" s="79" t="s">
        <v>576</v>
      </c>
      <c r="I606" s="79" t="s">
        <v>575</v>
      </c>
      <c r="J606" s="79" t="s">
        <v>7505</v>
      </c>
      <c r="K606" s="79" t="s">
        <v>5164</v>
      </c>
      <c r="L606" s="79" t="s">
        <v>7506</v>
      </c>
      <c r="M606" s="79" t="s">
        <v>4116</v>
      </c>
      <c r="N606" s="79" t="s">
        <v>89</v>
      </c>
    </row>
    <row r="607" spans="1:14" ht="19.5" customHeight="1">
      <c r="A607" s="78">
        <v>603</v>
      </c>
      <c r="B607" s="79" t="s">
        <v>74</v>
      </c>
      <c r="C607" s="79" t="s">
        <v>115</v>
      </c>
      <c r="D607" s="79" t="s">
        <v>116</v>
      </c>
      <c r="E607" s="79" t="s">
        <v>7507</v>
      </c>
      <c r="F607" s="79" t="s">
        <v>7508</v>
      </c>
      <c r="G607" s="79" t="s">
        <v>4869</v>
      </c>
      <c r="H607" s="79" t="s">
        <v>2772</v>
      </c>
      <c r="I607" s="79" t="s">
        <v>2771</v>
      </c>
      <c r="J607" s="79" t="s">
        <v>7509</v>
      </c>
      <c r="K607" s="79" t="s">
        <v>7510</v>
      </c>
      <c r="L607" s="79" t="s">
        <v>7511</v>
      </c>
      <c r="M607" s="79" t="s">
        <v>4116</v>
      </c>
      <c r="N607" s="79" t="s">
        <v>89</v>
      </c>
    </row>
    <row r="608" spans="1:14" ht="19.5" customHeight="1">
      <c r="A608" s="78">
        <v>604</v>
      </c>
      <c r="B608" s="79" t="s">
        <v>74</v>
      </c>
      <c r="C608" s="79" t="s">
        <v>115</v>
      </c>
      <c r="D608" s="79" t="s">
        <v>116</v>
      </c>
      <c r="E608" s="79" t="s">
        <v>7512</v>
      </c>
      <c r="F608" s="79" t="s">
        <v>7513</v>
      </c>
      <c r="G608" s="79" t="s">
        <v>4869</v>
      </c>
      <c r="H608" s="79" t="s">
        <v>576</v>
      </c>
      <c r="I608" s="79" t="s">
        <v>575</v>
      </c>
      <c r="J608" s="79" t="s">
        <v>7514</v>
      </c>
      <c r="K608" s="79" t="s">
        <v>6023</v>
      </c>
      <c r="L608" s="79" t="s">
        <v>7515</v>
      </c>
      <c r="M608" s="79" t="s">
        <v>4116</v>
      </c>
      <c r="N608" s="79" t="s">
        <v>89</v>
      </c>
    </row>
    <row r="609" spans="1:14" ht="19.5" customHeight="1">
      <c r="A609" s="78">
        <v>605</v>
      </c>
      <c r="B609" s="79" t="s">
        <v>74</v>
      </c>
      <c r="C609" s="79" t="s">
        <v>115</v>
      </c>
      <c r="D609" s="79" t="s">
        <v>116</v>
      </c>
      <c r="E609" s="79" t="s">
        <v>7516</v>
      </c>
      <c r="F609" s="79" t="s">
        <v>7517</v>
      </c>
      <c r="G609" s="79" t="s">
        <v>4869</v>
      </c>
      <c r="H609" s="79" t="s">
        <v>210</v>
      </c>
      <c r="I609" s="79" t="s">
        <v>209</v>
      </c>
      <c r="J609" s="79" t="s">
        <v>7518</v>
      </c>
      <c r="K609" s="79" t="s">
        <v>7519</v>
      </c>
      <c r="L609" s="79" t="s">
        <v>7520</v>
      </c>
      <c r="M609" s="79" t="s">
        <v>4116</v>
      </c>
      <c r="N609" s="79" t="s">
        <v>89</v>
      </c>
    </row>
    <row r="610" spans="1:14" ht="19.5" customHeight="1">
      <c r="A610" s="78">
        <v>606</v>
      </c>
      <c r="B610" s="79" t="s">
        <v>74</v>
      </c>
      <c r="C610" s="79" t="s">
        <v>115</v>
      </c>
      <c r="D610" s="79" t="s">
        <v>116</v>
      </c>
      <c r="E610" s="79" t="s">
        <v>7521</v>
      </c>
      <c r="F610" s="79" t="s">
        <v>7522</v>
      </c>
      <c r="G610" s="79" t="s">
        <v>4875</v>
      </c>
      <c r="H610" s="79" t="s">
        <v>3255</v>
      </c>
      <c r="I610" s="79" t="s">
        <v>3254</v>
      </c>
      <c r="J610" s="79" t="s">
        <v>7523</v>
      </c>
      <c r="K610" s="79" t="s">
        <v>7524</v>
      </c>
      <c r="L610" s="79" t="s">
        <v>7525</v>
      </c>
      <c r="M610" s="79" t="s">
        <v>4116</v>
      </c>
      <c r="N610" s="79" t="s">
        <v>89</v>
      </c>
    </row>
    <row r="611" spans="1:14" ht="19.5" customHeight="1">
      <c r="A611" s="78">
        <v>607</v>
      </c>
      <c r="B611" s="79" t="s">
        <v>74</v>
      </c>
      <c r="C611" s="79" t="s">
        <v>115</v>
      </c>
      <c r="D611" s="79" t="s">
        <v>116</v>
      </c>
      <c r="E611" s="79" t="s">
        <v>7526</v>
      </c>
      <c r="F611" s="79" t="s">
        <v>3366</v>
      </c>
      <c r="G611" s="79" t="s">
        <v>4875</v>
      </c>
      <c r="H611" s="79" t="s">
        <v>5446</v>
      </c>
      <c r="I611" s="79" t="s">
        <v>5447</v>
      </c>
      <c r="J611" s="79" t="s">
        <v>7527</v>
      </c>
      <c r="K611" s="79" t="s">
        <v>7528</v>
      </c>
      <c r="L611" s="79" t="s">
        <v>7529</v>
      </c>
      <c r="M611" s="79" t="s">
        <v>4873</v>
      </c>
      <c r="N611" s="79" t="s">
        <v>89</v>
      </c>
    </row>
    <row r="612" spans="1:14" ht="19.5" customHeight="1">
      <c r="A612" s="78">
        <v>608</v>
      </c>
      <c r="B612" s="79" t="s">
        <v>74</v>
      </c>
      <c r="C612" s="79" t="s">
        <v>115</v>
      </c>
      <c r="D612" s="79" t="s">
        <v>116</v>
      </c>
      <c r="E612" s="79" t="s">
        <v>7530</v>
      </c>
      <c r="F612" s="79" t="s">
        <v>7531</v>
      </c>
      <c r="G612" s="79" t="s">
        <v>4869</v>
      </c>
      <c r="H612" s="79" t="s">
        <v>576</v>
      </c>
      <c r="I612" s="79" t="s">
        <v>575</v>
      </c>
      <c r="J612" s="79" t="s">
        <v>7532</v>
      </c>
      <c r="K612" s="79" t="s">
        <v>7533</v>
      </c>
      <c r="L612" s="79" t="s">
        <v>7534</v>
      </c>
      <c r="M612" s="79" t="s">
        <v>4116</v>
      </c>
      <c r="N612" s="79" t="s">
        <v>89</v>
      </c>
    </row>
    <row r="613" spans="1:14" ht="19.5" customHeight="1">
      <c r="A613" s="78">
        <v>609</v>
      </c>
      <c r="B613" s="79" t="s">
        <v>74</v>
      </c>
      <c r="C613" s="79" t="s">
        <v>115</v>
      </c>
      <c r="D613" s="79" t="s">
        <v>116</v>
      </c>
      <c r="E613" s="79" t="s">
        <v>768</v>
      </c>
      <c r="F613" s="79" t="s">
        <v>767</v>
      </c>
      <c r="G613" s="79" t="s">
        <v>4875</v>
      </c>
      <c r="H613" s="79" t="s">
        <v>3468</v>
      </c>
      <c r="I613" s="79" t="s">
        <v>3467</v>
      </c>
      <c r="J613" s="79" t="s">
        <v>7535</v>
      </c>
      <c r="K613" s="79" t="s">
        <v>7536</v>
      </c>
      <c r="L613" s="79" t="s">
        <v>7537</v>
      </c>
      <c r="M613" s="79" t="s">
        <v>4116</v>
      </c>
      <c r="N613" s="79" t="s">
        <v>89</v>
      </c>
    </row>
    <row r="614" spans="1:14" ht="19.5" customHeight="1">
      <c r="A614" s="78">
        <v>610</v>
      </c>
      <c r="B614" s="79" t="s">
        <v>74</v>
      </c>
      <c r="C614" s="79" t="s">
        <v>115</v>
      </c>
      <c r="D614" s="79" t="s">
        <v>116</v>
      </c>
      <c r="E614" s="79" t="s">
        <v>7538</v>
      </c>
      <c r="F614" s="79" t="s">
        <v>7539</v>
      </c>
      <c r="G614" s="79" t="s">
        <v>4875</v>
      </c>
      <c r="H614" s="79" t="s">
        <v>220</v>
      </c>
      <c r="I614" s="79" t="s">
        <v>219</v>
      </c>
      <c r="J614" s="79" t="s">
        <v>7540</v>
      </c>
      <c r="K614" s="79" t="s">
        <v>7295</v>
      </c>
      <c r="L614" s="79" t="s">
        <v>7541</v>
      </c>
      <c r="M614" s="79" t="s">
        <v>4116</v>
      </c>
      <c r="N614" s="79" t="s">
        <v>89</v>
      </c>
    </row>
    <row r="615" spans="1:14" ht="19.5" customHeight="1">
      <c r="A615" s="78">
        <v>611</v>
      </c>
      <c r="B615" s="79" t="s">
        <v>74</v>
      </c>
      <c r="C615" s="79" t="s">
        <v>115</v>
      </c>
      <c r="D615" s="79" t="s">
        <v>116</v>
      </c>
      <c r="E615" s="79" t="s">
        <v>7542</v>
      </c>
      <c r="F615" s="79" t="s">
        <v>7543</v>
      </c>
      <c r="G615" s="79" t="s">
        <v>4875</v>
      </c>
      <c r="H615" s="79" t="s">
        <v>3853</v>
      </c>
      <c r="I615" s="79" t="s">
        <v>2231</v>
      </c>
      <c r="J615" s="79" t="s">
        <v>7544</v>
      </c>
      <c r="K615" s="79" t="s">
        <v>7545</v>
      </c>
      <c r="L615" s="79" t="s">
        <v>7546</v>
      </c>
      <c r="M615" s="79" t="s">
        <v>4873</v>
      </c>
      <c r="N615" s="79" t="s">
        <v>89</v>
      </c>
    </row>
    <row r="616" spans="1:14" ht="19.5" customHeight="1">
      <c r="A616" s="78">
        <v>612</v>
      </c>
      <c r="B616" s="79" t="s">
        <v>74</v>
      </c>
      <c r="C616" s="79" t="s">
        <v>115</v>
      </c>
      <c r="D616" s="79" t="s">
        <v>116</v>
      </c>
      <c r="E616" s="79" t="s">
        <v>7547</v>
      </c>
      <c r="F616" s="79" t="s">
        <v>7548</v>
      </c>
      <c r="G616" s="79" t="s">
        <v>4875</v>
      </c>
      <c r="H616" s="79" t="s">
        <v>3255</v>
      </c>
      <c r="I616" s="79" t="s">
        <v>3254</v>
      </c>
      <c r="J616" s="79" t="s">
        <v>7549</v>
      </c>
      <c r="K616" s="79" t="s">
        <v>7550</v>
      </c>
      <c r="L616" s="79" t="s">
        <v>7551</v>
      </c>
      <c r="M616" s="79" t="s">
        <v>4116</v>
      </c>
      <c r="N616" s="79" t="s">
        <v>89</v>
      </c>
    </row>
    <row r="617" spans="1:14" ht="19.5" customHeight="1">
      <c r="A617" s="78">
        <v>613</v>
      </c>
      <c r="B617" s="79" t="s">
        <v>74</v>
      </c>
      <c r="C617" s="79" t="s">
        <v>115</v>
      </c>
      <c r="D617" s="79" t="s">
        <v>116</v>
      </c>
      <c r="E617" s="79" t="s">
        <v>7552</v>
      </c>
      <c r="F617" s="79" t="s">
        <v>7553</v>
      </c>
      <c r="G617" s="79" t="s">
        <v>4875</v>
      </c>
      <c r="H617" s="79" t="s">
        <v>698</v>
      </c>
      <c r="I617" s="79" t="s">
        <v>697</v>
      </c>
      <c r="J617" s="79" t="s">
        <v>7554</v>
      </c>
      <c r="K617" s="79" t="s">
        <v>7555</v>
      </c>
      <c r="L617" s="79" t="s">
        <v>7556</v>
      </c>
      <c r="M617" s="79" t="s">
        <v>5116</v>
      </c>
      <c r="N617" s="79" t="s">
        <v>89</v>
      </c>
    </row>
    <row r="618" spans="1:14" ht="19.5" customHeight="1">
      <c r="A618" s="78">
        <v>614</v>
      </c>
      <c r="B618" s="79" t="s">
        <v>74</v>
      </c>
      <c r="C618" s="79" t="s">
        <v>115</v>
      </c>
      <c r="D618" s="79" t="s">
        <v>116</v>
      </c>
      <c r="E618" s="79" t="s">
        <v>7557</v>
      </c>
      <c r="F618" s="79" t="s">
        <v>7558</v>
      </c>
      <c r="G618" s="79" t="s">
        <v>4875</v>
      </c>
      <c r="H618" s="79" t="s">
        <v>7559</v>
      </c>
      <c r="I618" s="79" t="s">
        <v>7560</v>
      </c>
      <c r="J618" s="79" t="s">
        <v>7561</v>
      </c>
      <c r="K618" s="79" t="s">
        <v>7562</v>
      </c>
      <c r="L618" s="79"/>
      <c r="M618" s="79" t="s">
        <v>4878</v>
      </c>
      <c r="N618" s="79" t="s">
        <v>89</v>
      </c>
    </row>
    <row r="619" spans="1:14" ht="19.5" customHeight="1">
      <c r="A619" s="78">
        <v>615</v>
      </c>
      <c r="B619" s="79" t="s">
        <v>74</v>
      </c>
      <c r="C619" s="79" t="s">
        <v>115</v>
      </c>
      <c r="D619" s="79" t="s">
        <v>116</v>
      </c>
      <c r="E619" s="79" t="s">
        <v>7563</v>
      </c>
      <c r="F619" s="79" t="s">
        <v>7564</v>
      </c>
      <c r="G619" s="79" t="s">
        <v>4875</v>
      </c>
      <c r="H619" s="79" t="s">
        <v>661</v>
      </c>
      <c r="I619" s="79" t="s">
        <v>122</v>
      </c>
      <c r="J619" s="79" t="s">
        <v>7565</v>
      </c>
      <c r="K619" s="79" t="s">
        <v>5172</v>
      </c>
      <c r="L619" s="79" t="s">
        <v>7566</v>
      </c>
      <c r="M619" s="79" t="s">
        <v>4116</v>
      </c>
      <c r="N619" s="79" t="s">
        <v>89</v>
      </c>
    </row>
    <row r="620" spans="1:14" ht="19.5" customHeight="1">
      <c r="A620" s="78">
        <v>616</v>
      </c>
      <c r="B620" s="79" t="s">
        <v>74</v>
      </c>
      <c r="C620" s="79" t="s">
        <v>115</v>
      </c>
      <c r="D620" s="79" t="s">
        <v>116</v>
      </c>
      <c r="E620" s="79" t="s">
        <v>6244</v>
      </c>
      <c r="F620" s="79" t="s">
        <v>6245</v>
      </c>
      <c r="G620" s="79" t="s">
        <v>4875</v>
      </c>
      <c r="H620" s="79" t="s">
        <v>443</v>
      </c>
      <c r="I620" s="79" t="s">
        <v>442</v>
      </c>
      <c r="J620" s="79" t="s">
        <v>7567</v>
      </c>
      <c r="K620" s="79" t="s">
        <v>6018</v>
      </c>
      <c r="L620" s="79" t="s">
        <v>7568</v>
      </c>
      <c r="M620" s="79" t="s">
        <v>4882</v>
      </c>
      <c r="N620" s="79" t="s">
        <v>89</v>
      </c>
    </row>
    <row r="621" spans="1:14" ht="19.5" customHeight="1">
      <c r="A621" s="78">
        <v>617</v>
      </c>
      <c r="B621" s="79" t="s">
        <v>74</v>
      </c>
      <c r="C621" s="79" t="s">
        <v>115</v>
      </c>
      <c r="D621" s="79" t="s">
        <v>116</v>
      </c>
      <c r="E621" s="79" t="s">
        <v>7569</v>
      </c>
      <c r="F621" s="79" t="s">
        <v>7570</v>
      </c>
      <c r="G621" s="79" t="s">
        <v>4875</v>
      </c>
      <c r="H621" s="79" t="s">
        <v>4733</v>
      </c>
      <c r="I621" s="79" t="s">
        <v>4734</v>
      </c>
      <c r="J621" s="79" t="s">
        <v>7571</v>
      </c>
      <c r="K621" s="79" t="s">
        <v>5003</v>
      </c>
      <c r="L621" s="79"/>
      <c r="M621" s="79" t="s">
        <v>4878</v>
      </c>
      <c r="N621" s="79" t="s">
        <v>89</v>
      </c>
    </row>
    <row r="622" spans="1:14" ht="19.5" customHeight="1">
      <c r="A622" s="78">
        <v>618</v>
      </c>
      <c r="B622" s="79" t="s">
        <v>74</v>
      </c>
      <c r="C622" s="79" t="s">
        <v>115</v>
      </c>
      <c r="D622" s="79" t="s">
        <v>116</v>
      </c>
      <c r="E622" s="79" t="s">
        <v>7572</v>
      </c>
      <c r="F622" s="79" t="s">
        <v>7573</v>
      </c>
      <c r="G622" s="79" t="s">
        <v>4869</v>
      </c>
      <c r="H622" s="79" t="s">
        <v>443</v>
      </c>
      <c r="I622" s="79" t="s">
        <v>442</v>
      </c>
      <c r="J622" s="79" t="s">
        <v>7574</v>
      </c>
      <c r="K622" s="79" t="s">
        <v>7575</v>
      </c>
      <c r="L622" s="79" t="s">
        <v>7576</v>
      </c>
      <c r="M622" s="79" t="s">
        <v>4116</v>
      </c>
      <c r="N622" s="79" t="s">
        <v>89</v>
      </c>
    </row>
    <row r="623" spans="1:14" ht="19.5" customHeight="1">
      <c r="A623" s="78">
        <v>619</v>
      </c>
      <c r="B623" s="79" t="s">
        <v>74</v>
      </c>
      <c r="C623" s="79" t="s">
        <v>115</v>
      </c>
      <c r="D623" s="79" t="s">
        <v>116</v>
      </c>
      <c r="E623" s="79" t="s">
        <v>7577</v>
      </c>
      <c r="F623" s="79" t="s">
        <v>7578</v>
      </c>
      <c r="G623" s="79" t="s">
        <v>4875</v>
      </c>
      <c r="H623" s="79" t="s">
        <v>4706</v>
      </c>
      <c r="I623" s="79" t="s">
        <v>4707</v>
      </c>
      <c r="J623" s="79" t="s">
        <v>7579</v>
      </c>
      <c r="K623" s="79" t="s">
        <v>5454</v>
      </c>
      <c r="L623" s="79" t="s">
        <v>7580</v>
      </c>
      <c r="M623" s="79" t="s">
        <v>4116</v>
      </c>
      <c r="N623" s="79" t="s">
        <v>89</v>
      </c>
    </row>
    <row r="624" spans="1:14" ht="19.5" customHeight="1">
      <c r="A624" s="78">
        <v>620</v>
      </c>
      <c r="B624" s="79" t="s">
        <v>74</v>
      </c>
      <c r="C624" s="79" t="s">
        <v>115</v>
      </c>
      <c r="D624" s="79" t="s">
        <v>116</v>
      </c>
      <c r="E624" s="79" t="s">
        <v>7581</v>
      </c>
      <c r="F624" s="79" t="s">
        <v>7582</v>
      </c>
      <c r="G624" s="79" t="s">
        <v>4869</v>
      </c>
      <c r="H624" s="79" t="s">
        <v>3255</v>
      </c>
      <c r="I624" s="79" t="s">
        <v>3254</v>
      </c>
      <c r="J624" s="79" t="s">
        <v>7583</v>
      </c>
      <c r="K624" s="79" t="s">
        <v>7584</v>
      </c>
      <c r="L624" s="79" t="s">
        <v>7585</v>
      </c>
      <c r="M624" s="79" t="s">
        <v>4116</v>
      </c>
      <c r="N624" s="79" t="s">
        <v>89</v>
      </c>
    </row>
    <row r="625" spans="1:14" ht="19.5" customHeight="1">
      <c r="A625" s="78">
        <v>621</v>
      </c>
      <c r="B625" s="79" t="s">
        <v>74</v>
      </c>
      <c r="C625" s="79" t="s">
        <v>115</v>
      </c>
      <c r="D625" s="79" t="s">
        <v>116</v>
      </c>
      <c r="E625" s="79" t="s">
        <v>7586</v>
      </c>
      <c r="F625" s="79" t="s">
        <v>7587</v>
      </c>
      <c r="G625" s="79" t="s">
        <v>4869</v>
      </c>
      <c r="H625" s="79" t="s">
        <v>2772</v>
      </c>
      <c r="I625" s="79" t="s">
        <v>2771</v>
      </c>
      <c r="J625" s="79" t="s">
        <v>6297</v>
      </c>
      <c r="K625" s="79" t="s">
        <v>7588</v>
      </c>
      <c r="L625" s="79" t="s">
        <v>7589</v>
      </c>
      <c r="M625" s="79" t="s">
        <v>4116</v>
      </c>
      <c r="N625" s="79" t="s">
        <v>89</v>
      </c>
    </row>
    <row r="626" spans="1:14" ht="19.5" customHeight="1">
      <c r="A626" s="78">
        <v>622</v>
      </c>
      <c r="B626" s="79" t="s">
        <v>74</v>
      </c>
      <c r="C626" s="79" t="s">
        <v>115</v>
      </c>
      <c r="D626" s="79" t="s">
        <v>116</v>
      </c>
      <c r="E626" s="79" t="s">
        <v>7590</v>
      </c>
      <c r="F626" s="79" t="s">
        <v>3053</v>
      </c>
      <c r="G626" s="79" t="s">
        <v>4875</v>
      </c>
      <c r="H626" s="79" t="s">
        <v>220</v>
      </c>
      <c r="I626" s="79" t="s">
        <v>219</v>
      </c>
      <c r="J626" s="79" t="s">
        <v>7591</v>
      </c>
      <c r="K626" s="79" t="s">
        <v>5277</v>
      </c>
      <c r="L626" s="79"/>
      <c r="M626" s="79" t="s">
        <v>4878</v>
      </c>
      <c r="N626" s="79" t="s">
        <v>89</v>
      </c>
    </row>
    <row r="627" spans="1:14" ht="19.5" customHeight="1">
      <c r="A627" s="78">
        <v>623</v>
      </c>
      <c r="B627" s="79" t="s">
        <v>74</v>
      </c>
      <c r="C627" s="79" t="s">
        <v>115</v>
      </c>
      <c r="D627" s="79" t="s">
        <v>116</v>
      </c>
      <c r="E627" s="79" t="s">
        <v>4782</v>
      </c>
      <c r="F627" s="79" t="s">
        <v>4783</v>
      </c>
      <c r="G627" s="79" t="s">
        <v>4869</v>
      </c>
      <c r="H627" s="79" t="s">
        <v>220</v>
      </c>
      <c r="I627" s="79" t="s">
        <v>219</v>
      </c>
      <c r="J627" s="79" t="s">
        <v>7592</v>
      </c>
      <c r="K627" s="79" t="s">
        <v>5286</v>
      </c>
      <c r="L627" s="79" t="s">
        <v>7593</v>
      </c>
      <c r="M627" s="79" t="s">
        <v>4116</v>
      </c>
      <c r="N627" s="79" t="s">
        <v>89</v>
      </c>
    </row>
    <row r="628" spans="1:14" ht="19.5" customHeight="1">
      <c r="A628" s="78">
        <v>624</v>
      </c>
      <c r="B628" s="79" t="s">
        <v>74</v>
      </c>
      <c r="C628" s="79" t="s">
        <v>115</v>
      </c>
      <c r="D628" s="79" t="s">
        <v>116</v>
      </c>
      <c r="E628" s="79" t="s">
        <v>7594</v>
      </c>
      <c r="F628" s="79" t="s">
        <v>7595</v>
      </c>
      <c r="G628" s="79" t="s">
        <v>4869</v>
      </c>
      <c r="H628" s="79" t="s">
        <v>559</v>
      </c>
      <c r="I628" s="79" t="s">
        <v>558</v>
      </c>
      <c r="J628" s="79" t="s">
        <v>7596</v>
      </c>
      <c r="K628" s="79" t="s">
        <v>7597</v>
      </c>
      <c r="L628" s="79" t="s">
        <v>7598</v>
      </c>
      <c r="M628" s="79" t="s">
        <v>4873</v>
      </c>
      <c r="N628" s="79" t="s">
        <v>89</v>
      </c>
    </row>
    <row r="629" spans="1:14" ht="19.5" customHeight="1">
      <c r="A629" s="78">
        <v>625</v>
      </c>
      <c r="B629" s="79" t="s">
        <v>74</v>
      </c>
      <c r="C629" s="79" t="s">
        <v>115</v>
      </c>
      <c r="D629" s="79" t="s">
        <v>116</v>
      </c>
      <c r="E629" s="79" t="s">
        <v>7599</v>
      </c>
      <c r="F629" s="79" t="s">
        <v>7600</v>
      </c>
      <c r="G629" s="79" t="s">
        <v>4875</v>
      </c>
      <c r="H629" s="79" t="s">
        <v>4905</v>
      </c>
      <c r="I629" s="79" t="s">
        <v>4906</v>
      </c>
      <c r="J629" s="79" t="s">
        <v>7601</v>
      </c>
      <c r="K629" s="79" t="s">
        <v>7602</v>
      </c>
      <c r="L629" s="79" t="s">
        <v>7603</v>
      </c>
      <c r="M629" s="79" t="s">
        <v>4873</v>
      </c>
      <c r="N629" s="79" t="s">
        <v>89</v>
      </c>
    </row>
    <row r="630" spans="1:14" ht="19.5" customHeight="1">
      <c r="A630" s="78">
        <v>626</v>
      </c>
      <c r="B630" s="79" t="s">
        <v>74</v>
      </c>
      <c r="C630" s="79" t="s">
        <v>115</v>
      </c>
      <c r="D630" s="79" t="s">
        <v>116</v>
      </c>
      <c r="E630" s="79" t="s">
        <v>7604</v>
      </c>
      <c r="F630" s="79" t="s">
        <v>7605</v>
      </c>
      <c r="G630" s="79" t="s">
        <v>4875</v>
      </c>
      <c r="H630" s="79" t="s">
        <v>202</v>
      </c>
      <c r="I630" s="79" t="s">
        <v>201</v>
      </c>
      <c r="J630" s="79" t="s">
        <v>7606</v>
      </c>
      <c r="K630" s="79" t="s">
        <v>7607</v>
      </c>
      <c r="L630" s="79" t="s">
        <v>7608</v>
      </c>
      <c r="M630" s="79" t="s">
        <v>4116</v>
      </c>
      <c r="N630" s="79" t="s">
        <v>89</v>
      </c>
    </row>
    <row r="631" spans="1:14" ht="19.5" customHeight="1">
      <c r="A631" s="78">
        <v>627</v>
      </c>
      <c r="B631" s="79" t="s">
        <v>74</v>
      </c>
      <c r="C631" s="79" t="s">
        <v>115</v>
      </c>
      <c r="D631" s="79" t="s">
        <v>116</v>
      </c>
      <c r="E631" s="79" t="s">
        <v>7609</v>
      </c>
      <c r="F631" s="79" t="s">
        <v>7610</v>
      </c>
      <c r="G631" s="79" t="s">
        <v>4875</v>
      </c>
      <c r="H631" s="79" t="s">
        <v>3255</v>
      </c>
      <c r="I631" s="79" t="s">
        <v>3254</v>
      </c>
      <c r="J631" s="79" t="s">
        <v>7611</v>
      </c>
      <c r="K631" s="79" t="s">
        <v>7612</v>
      </c>
      <c r="L631" s="79" t="s">
        <v>7613</v>
      </c>
      <c r="M631" s="79" t="s">
        <v>4116</v>
      </c>
      <c r="N631" s="79" t="s">
        <v>89</v>
      </c>
    </row>
    <row r="632" spans="1:14" ht="19.5" customHeight="1">
      <c r="A632" s="78">
        <v>628</v>
      </c>
      <c r="B632" s="79" t="s">
        <v>74</v>
      </c>
      <c r="C632" s="79" t="s">
        <v>115</v>
      </c>
      <c r="D632" s="79" t="s">
        <v>116</v>
      </c>
      <c r="E632" s="79" t="s">
        <v>7614</v>
      </c>
      <c r="F632" s="79" t="s">
        <v>7615</v>
      </c>
      <c r="G632" s="79" t="s">
        <v>4875</v>
      </c>
      <c r="H632" s="79" t="s">
        <v>3255</v>
      </c>
      <c r="I632" s="79" t="s">
        <v>3254</v>
      </c>
      <c r="J632" s="79" t="s">
        <v>7616</v>
      </c>
      <c r="K632" s="79" t="s">
        <v>5167</v>
      </c>
      <c r="L632" s="79" t="s">
        <v>7617</v>
      </c>
      <c r="M632" s="79" t="s">
        <v>4116</v>
      </c>
      <c r="N632" s="79" t="s">
        <v>89</v>
      </c>
    </row>
    <row r="633" spans="1:14" ht="19.5" customHeight="1">
      <c r="A633" s="78">
        <v>629</v>
      </c>
      <c r="B633" s="79" t="s">
        <v>74</v>
      </c>
      <c r="C633" s="79" t="s">
        <v>115</v>
      </c>
      <c r="D633" s="79" t="s">
        <v>116</v>
      </c>
      <c r="E633" s="79" t="s">
        <v>7618</v>
      </c>
      <c r="F633" s="79" t="s">
        <v>7619</v>
      </c>
      <c r="G633" s="79" t="s">
        <v>4869</v>
      </c>
      <c r="H633" s="79" t="s">
        <v>3468</v>
      </c>
      <c r="I633" s="79" t="s">
        <v>3467</v>
      </c>
      <c r="J633" s="79" t="s">
        <v>7620</v>
      </c>
      <c r="K633" s="79" t="s">
        <v>7621</v>
      </c>
      <c r="L633" s="79" t="s">
        <v>7622</v>
      </c>
      <c r="M633" s="79" t="s">
        <v>4116</v>
      </c>
      <c r="N633" s="79" t="s">
        <v>89</v>
      </c>
    </row>
    <row r="634" spans="1:14" ht="19.5" customHeight="1">
      <c r="A634" s="78">
        <v>630</v>
      </c>
      <c r="B634" s="79" t="s">
        <v>74</v>
      </c>
      <c r="C634" s="79" t="s">
        <v>115</v>
      </c>
      <c r="D634" s="79" t="s">
        <v>116</v>
      </c>
      <c r="E634" s="79" t="s">
        <v>7623</v>
      </c>
      <c r="F634" s="79" t="s">
        <v>5175</v>
      </c>
      <c r="G634" s="79" t="s">
        <v>4875</v>
      </c>
      <c r="H634" s="79" t="s">
        <v>3255</v>
      </c>
      <c r="I634" s="79" t="s">
        <v>3254</v>
      </c>
      <c r="J634" s="79" t="s">
        <v>7624</v>
      </c>
      <c r="K634" s="79" t="s">
        <v>5344</v>
      </c>
      <c r="L634" s="79" t="s">
        <v>7625</v>
      </c>
      <c r="M634" s="79" t="s">
        <v>4116</v>
      </c>
      <c r="N634" s="79" t="s">
        <v>89</v>
      </c>
    </row>
    <row r="635" spans="1:14" ht="19.5" customHeight="1">
      <c r="A635" s="78">
        <v>631</v>
      </c>
      <c r="B635" s="79" t="s">
        <v>74</v>
      </c>
      <c r="C635" s="79" t="s">
        <v>115</v>
      </c>
      <c r="D635" s="79" t="s">
        <v>116</v>
      </c>
      <c r="E635" s="79" t="s">
        <v>7626</v>
      </c>
      <c r="F635" s="79" t="s">
        <v>7627</v>
      </c>
      <c r="G635" s="79" t="s">
        <v>4875</v>
      </c>
      <c r="H635" s="79" t="s">
        <v>576</v>
      </c>
      <c r="I635" s="79" t="s">
        <v>575</v>
      </c>
      <c r="J635" s="79" t="s">
        <v>7628</v>
      </c>
      <c r="K635" s="79" t="s">
        <v>5939</v>
      </c>
      <c r="L635" s="79" t="s">
        <v>7629</v>
      </c>
      <c r="M635" s="79" t="s">
        <v>4882</v>
      </c>
      <c r="N635" s="79" t="s">
        <v>89</v>
      </c>
    </row>
    <row r="636" spans="1:14" ht="19.5" customHeight="1">
      <c r="A636" s="78">
        <v>632</v>
      </c>
      <c r="B636" s="79" t="s">
        <v>74</v>
      </c>
      <c r="C636" s="79" t="s">
        <v>115</v>
      </c>
      <c r="D636" s="79" t="s">
        <v>116</v>
      </c>
      <c r="E636" s="79" t="s">
        <v>7630</v>
      </c>
      <c r="F636" s="79" t="s">
        <v>7631</v>
      </c>
      <c r="G636" s="79" t="s">
        <v>4875</v>
      </c>
      <c r="H636" s="79" t="s">
        <v>626</v>
      </c>
      <c r="I636" s="79" t="s">
        <v>625</v>
      </c>
      <c r="J636" s="79" t="s">
        <v>7632</v>
      </c>
      <c r="K636" s="79" t="s">
        <v>7633</v>
      </c>
      <c r="L636" s="79" t="s">
        <v>7634</v>
      </c>
      <c r="M636" s="79" t="s">
        <v>4943</v>
      </c>
      <c r="N636" s="79" t="s">
        <v>89</v>
      </c>
    </row>
    <row r="637" spans="1:14" ht="19.5" customHeight="1">
      <c r="A637" s="78">
        <v>633</v>
      </c>
      <c r="B637" s="79" t="s">
        <v>74</v>
      </c>
      <c r="C637" s="79" t="s">
        <v>115</v>
      </c>
      <c r="D637" s="79" t="s">
        <v>116</v>
      </c>
      <c r="E637" s="79" t="s">
        <v>7635</v>
      </c>
      <c r="F637" s="79" t="s">
        <v>7636</v>
      </c>
      <c r="G637" s="79" t="s">
        <v>4869</v>
      </c>
      <c r="H637" s="79" t="s">
        <v>220</v>
      </c>
      <c r="I637" s="79" t="s">
        <v>219</v>
      </c>
      <c r="J637" s="79" t="s">
        <v>7637</v>
      </c>
      <c r="K637" s="79" t="s">
        <v>7638</v>
      </c>
      <c r="L637" s="79" t="s">
        <v>7639</v>
      </c>
      <c r="M637" s="79" t="s">
        <v>4116</v>
      </c>
      <c r="N637" s="79" t="s">
        <v>89</v>
      </c>
    </row>
    <row r="638" spans="1:14" ht="19.5" customHeight="1">
      <c r="A638" s="78">
        <v>634</v>
      </c>
      <c r="B638" s="79" t="s">
        <v>74</v>
      </c>
      <c r="C638" s="79" t="s">
        <v>115</v>
      </c>
      <c r="D638" s="79" t="s">
        <v>116</v>
      </c>
      <c r="E638" s="79" t="s">
        <v>7640</v>
      </c>
      <c r="F638" s="79" t="s">
        <v>7641</v>
      </c>
      <c r="G638" s="79" t="s">
        <v>4869</v>
      </c>
      <c r="H638" s="79" t="s">
        <v>2772</v>
      </c>
      <c r="I638" s="79" t="s">
        <v>2771</v>
      </c>
      <c r="J638" s="79" t="s">
        <v>7642</v>
      </c>
      <c r="K638" s="79" t="s">
        <v>6177</v>
      </c>
      <c r="L638" s="79" t="s">
        <v>7643</v>
      </c>
      <c r="M638" s="79" t="s">
        <v>4116</v>
      </c>
      <c r="N638" s="79" t="s">
        <v>89</v>
      </c>
    </row>
    <row r="639" spans="1:14" ht="19.5" customHeight="1">
      <c r="A639" s="78">
        <v>635</v>
      </c>
      <c r="B639" s="79" t="s">
        <v>74</v>
      </c>
      <c r="C639" s="79" t="s">
        <v>115</v>
      </c>
      <c r="D639" s="79" t="s">
        <v>116</v>
      </c>
      <c r="E639" s="79" t="s">
        <v>7644</v>
      </c>
      <c r="F639" s="79" t="s">
        <v>7645</v>
      </c>
      <c r="G639" s="79" t="s">
        <v>4875</v>
      </c>
      <c r="H639" s="79" t="s">
        <v>3853</v>
      </c>
      <c r="I639" s="79" t="s">
        <v>2231</v>
      </c>
      <c r="J639" s="79" t="s">
        <v>7646</v>
      </c>
      <c r="K639" s="79" t="s">
        <v>7647</v>
      </c>
      <c r="L639" s="79" t="s">
        <v>7648</v>
      </c>
      <c r="M639" s="79" t="s">
        <v>4882</v>
      </c>
      <c r="N639" s="79" t="s">
        <v>89</v>
      </c>
    </row>
    <row r="640" spans="1:14" ht="19.5" customHeight="1">
      <c r="A640" s="78">
        <v>636</v>
      </c>
      <c r="B640" s="79" t="s">
        <v>74</v>
      </c>
      <c r="C640" s="79" t="s">
        <v>115</v>
      </c>
      <c r="D640" s="79" t="s">
        <v>116</v>
      </c>
      <c r="E640" s="79" t="s">
        <v>7649</v>
      </c>
      <c r="F640" s="79" t="s">
        <v>7650</v>
      </c>
      <c r="G640" s="79" t="s">
        <v>4869</v>
      </c>
      <c r="H640" s="79" t="s">
        <v>661</v>
      </c>
      <c r="I640" s="79" t="s">
        <v>122</v>
      </c>
      <c r="J640" s="79" t="s">
        <v>7651</v>
      </c>
      <c r="K640" s="79" t="s">
        <v>5356</v>
      </c>
      <c r="L640" s="79" t="s">
        <v>7652</v>
      </c>
      <c r="M640" s="79" t="s">
        <v>4882</v>
      </c>
      <c r="N640" s="79" t="s">
        <v>89</v>
      </c>
    </row>
    <row r="641" spans="1:14" ht="19.5" customHeight="1">
      <c r="A641" s="78">
        <v>637</v>
      </c>
      <c r="B641" s="79" t="s">
        <v>74</v>
      </c>
      <c r="C641" s="79" t="s">
        <v>115</v>
      </c>
      <c r="D641" s="79" t="s">
        <v>116</v>
      </c>
      <c r="E641" s="79" t="s">
        <v>7653</v>
      </c>
      <c r="F641" s="79" t="s">
        <v>7654</v>
      </c>
      <c r="G641" s="79" t="s">
        <v>4869</v>
      </c>
      <c r="H641" s="79" t="s">
        <v>626</v>
      </c>
      <c r="I641" s="79" t="s">
        <v>625</v>
      </c>
      <c r="J641" s="79" t="s">
        <v>7655</v>
      </c>
      <c r="K641" s="79" t="s">
        <v>7656</v>
      </c>
      <c r="L641" s="79" t="s">
        <v>7657</v>
      </c>
      <c r="M641" s="79" t="s">
        <v>4943</v>
      </c>
      <c r="N641" s="79" t="s">
        <v>89</v>
      </c>
    </row>
    <row r="642" spans="1:14" ht="19.5" customHeight="1">
      <c r="A642" s="78">
        <v>638</v>
      </c>
      <c r="B642" s="79" t="s">
        <v>74</v>
      </c>
      <c r="C642" s="79" t="s">
        <v>115</v>
      </c>
      <c r="D642" s="79" t="s">
        <v>116</v>
      </c>
      <c r="E642" s="79" t="s">
        <v>7658</v>
      </c>
      <c r="F642" s="79" t="s">
        <v>3302</v>
      </c>
      <c r="G642" s="79" t="s">
        <v>4869</v>
      </c>
      <c r="H642" s="79" t="s">
        <v>3278</v>
      </c>
      <c r="I642" s="79" t="s">
        <v>3277</v>
      </c>
      <c r="J642" s="79" t="s">
        <v>7659</v>
      </c>
      <c r="K642" s="79" t="s">
        <v>7660</v>
      </c>
      <c r="L642" s="79" t="s">
        <v>7662</v>
      </c>
      <c r="M642" s="79" t="s">
        <v>4116</v>
      </c>
      <c r="N642" s="79" t="s">
        <v>89</v>
      </c>
    </row>
    <row r="643" spans="1:14" ht="19.5" customHeight="1">
      <c r="A643" s="78">
        <v>639</v>
      </c>
      <c r="B643" s="79" t="s">
        <v>74</v>
      </c>
      <c r="C643" s="79" t="s">
        <v>115</v>
      </c>
      <c r="D643" s="79" t="s">
        <v>116</v>
      </c>
      <c r="E643" s="79" t="s">
        <v>758</v>
      </c>
      <c r="F643" s="79" t="s">
        <v>757</v>
      </c>
      <c r="G643" s="79" t="s">
        <v>4869</v>
      </c>
      <c r="H643" s="79" t="s">
        <v>2772</v>
      </c>
      <c r="I643" s="79" t="s">
        <v>2771</v>
      </c>
      <c r="J643" s="79" t="s">
        <v>7664</v>
      </c>
      <c r="K643" s="79" t="s">
        <v>5003</v>
      </c>
      <c r="L643" s="79" t="s">
        <v>7665</v>
      </c>
      <c r="M643" s="79" t="s">
        <v>4116</v>
      </c>
      <c r="N643" s="79" t="s">
        <v>89</v>
      </c>
    </row>
    <row r="644" spans="1:14" ht="19.5" customHeight="1">
      <c r="A644" s="78">
        <v>640</v>
      </c>
      <c r="B644" s="79" t="s">
        <v>74</v>
      </c>
      <c r="C644" s="79" t="s">
        <v>115</v>
      </c>
      <c r="D644" s="79" t="s">
        <v>116</v>
      </c>
      <c r="E644" s="79" t="s">
        <v>7666</v>
      </c>
      <c r="F644" s="79" t="s">
        <v>7667</v>
      </c>
      <c r="G644" s="79" t="s">
        <v>4875</v>
      </c>
      <c r="H644" s="79" t="s">
        <v>6244</v>
      </c>
      <c r="I644" s="79" t="s">
        <v>6245</v>
      </c>
      <c r="J644" s="79" t="s">
        <v>7668</v>
      </c>
      <c r="K644" s="79" t="s">
        <v>7669</v>
      </c>
      <c r="L644" s="79" t="s">
        <v>7670</v>
      </c>
      <c r="M644" s="79" t="s">
        <v>4873</v>
      </c>
      <c r="N644" s="79" t="s">
        <v>89</v>
      </c>
    </row>
    <row r="645" spans="1:14" ht="19.5" customHeight="1">
      <c r="A645" s="78">
        <v>641</v>
      </c>
      <c r="B645" s="79" t="s">
        <v>74</v>
      </c>
      <c r="C645" s="79" t="s">
        <v>115</v>
      </c>
      <c r="D645" s="79" t="s">
        <v>116</v>
      </c>
      <c r="E645" s="79" t="s">
        <v>7671</v>
      </c>
      <c r="F645" s="79" t="s">
        <v>7672</v>
      </c>
      <c r="G645" s="79" t="s">
        <v>4875</v>
      </c>
      <c r="H645" s="79" t="s">
        <v>220</v>
      </c>
      <c r="I645" s="79" t="s">
        <v>219</v>
      </c>
      <c r="J645" s="79" t="s">
        <v>7673</v>
      </c>
      <c r="K645" s="79" t="s">
        <v>5297</v>
      </c>
      <c r="L645" s="79" t="s">
        <v>7674</v>
      </c>
      <c r="M645" s="79" t="s">
        <v>4116</v>
      </c>
      <c r="N645" s="79" t="s">
        <v>89</v>
      </c>
    </row>
    <row r="646" spans="1:14" ht="19.5" customHeight="1">
      <c r="A646" s="78">
        <v>642</v>
      </c>
      <c r="B646" s="79" t="s">
        <v>74</v>
      </c>
      <c r="C646" s="79" t="s">
        <v>115</v>
      </c>
      <c r="D646" s="79" t="s">
        <v>116</v>
      </c>
      <c r="E646" s="79" t="s">
        <v>7675</v>
      </c>
      <c r="F646" s="79" t="s">
        <v>7676</v>
      </c>
      <c r="G646" s="79" t="s">
        <v>4875</v>
      </c>
      <c r="H646" s="79" t="s">
        <v>7677</v>
      </c>
      <c r="I646" s="79" t="s">
        <v>7678</v>
      </c>
      <c r="J646" s="79" t="s">
        <v>7679</v>
      </c>
      <c r="K646" s="79" t="s">
        <v>7680</v>
      </c>
      <c r="L646" s="79" t="s">
        <v>7681</v>
      </c>
      <c r="M646" s="79" t="s">
        <v>4116</v>
      </c>
      <c r="N646" s="79" t="s">
        <v>89</v>
      </c>
    </row>
    <row r="647" spans="1:14" ht="19.5" customHeight="1">
      <c r="A647" s="78">
        <v>643</v>
      </c>
      <c r="B647" s="79" t="s">
        <v>74</v>
      </c>
      <c r="C647" s="79" t="s">
        <v>115</v>
      </c>
      <c r="D647" s="79" t="s">
        <v>116</v>
      </c>
      <c r="E647" s="79" t="s">
        <v>7682</v>
      </c>
      <c r="F647" s="79" t="s">
        <v>7683</v>
      </c>
      <c r="G647" s="79" t="s">
        <v>4869</v>
      </c>
      <c r="H647" s="79" t="s">
        <v>3255</v>
      </c>
      <c r="I647" s="79" t="s">
        <v>3254</v>
      </c>
      <c r="J647" s="79" t="s">
        <v>7684</v>
      </c>
      <c r="K647" s="79" t="s">
        <v>6916</v>
      </c>
      <c r="L647" s="79" t="s">
        <v>7685</v>
      </c>
      <c r="M647" s="79" t="s">
        <v>4873</v>
      </c>
      <c r="N647" s="79" t="s">
        <v>89</v>
      </c>
    </row>
    <row r="648" spans="1:14" ht="19.5" customHeight="1">
      <c r="A648" s="78">
        <v>644</v>
      </c>
      <c r="B648" s="79" t="s">
        <v>74</v>
      </c>
      <c r="C648" s="79" t="s">
        <v>115</v>
      </c>
      <c r="D648" s="79" t="s">
        <v>116</v>
      </c>
      <c r="E648" s="79" t="s">
        <v>7686</v>
      </c>
      <c r="F648" s="79" t="s">
        <v>7687</v>
      </c>
      <c r="G648" s="79" t="s">
        <v>4875</v>
      </c>
      <c r="H648" s="79" t="s">
        <v>698</v>
      </c>
      <c r="I648" s="79" t="s">
        <v>697</v>
      </c>
      <c r="J648" s="79" t="s">
        <v>7688</v>
      </c>
      <c r="K648" s="79" t="s">
        <v>5036</v>
      </c>
      <c r="L648" s="79" t="s">
        <v>7689</v>
      </c>
      <c r="M648" s="79" t="s">
        <v>4882</v>
      </c>
      <c r="N648" s="79" t="s">
        <v>89</v>
      </c>
    </row>
    <row r="649" spans="1:14" ht="19.5" customHeight="1">
      <c r="A649" s="78">
        <v>645</v>
      </c>
      <c r="B649" s="79" t="s">
        <v>74</v>
      </c>
      <c r="C649" s="79" t="s">
        <v>115</v>
      </c>
      <c r="D649" s="79" t="s">
        <v>116</v>
      </c>
      <c r="E649" s="79" t="s">
        <v>7690</v>
      </c>
      <c r="F649" s="79" t="s">
        <v>7691</v>
      </c>
      <c r="G649" s="79" t="s">
        <v>4875</v>
      </c>
      <c r="H649" s="79" t="s">
        <v>559</v>
      </c>
      <c r="I649" s="79" t="s">
        <v>558</v>
      </c>
      <c r="J649" s="79" t="s">
        <v>7692</v>
      </c>
      <c r="K649" s="79" t="s">
        <v>7693</v>
      </c>
      <c r="L649" s="79" t="s">
        <v>7694</v>
      </c>
      <c r="M649" s="79" t="s">
        <v>4116</v>
      </c>
      <c r="N649" s="79" t="s">
        <v>89</v>
      </c>
    </row>
    <row r="650" spans="1:14" ht="19.5" customHeight="1">
      <c r="A650" s="78">
        <v>646</v>
      </c>
      <c r="B650" s="79" t="s">
        <v>74</v>
      </c>
      <c r="C650" s="79" t="s">
        <v>115</v>
      </c>
      <c r="D650" s="79" t="s">
        <v>116</v>
      </c>
      <c r="E650" s="79" t="s">
        <v>7695</v>
      </c>
      <c r="F650" s="79" t="s">
        <v>4707</v>
      </c>
      <c r="G650" s="79" t="s">
        <v>4869</v>
      </c>
      <c r="H650" s="79" t="s">
        <v>661</v>
      </c>
      <c r="I650" s="79" t="s">
        <v>122</v>
      </c>
      <c r="J650" s="79" t="s">
        <v>7696</v>
      </c>
      <c r="K650" s="79" t="s">
        <v>7697</v>
      </c>
      <c r="L650" s="79" t="s">
        <v>7698</v>
      </c>
      <c r="M650" s="79" t="s">
        <v>4116</v>
      </c>
      <c r="N650" s="79" t="s">
        <v>89</v>
      </c>
    </row>
    <row r="651" spans="1:14" ht="19.5" customHeight="1">
      <c r="A651" s="78">
        <v>647</v>
      </c>
      <c r="B651" s="79" t="s">
        <v>74</v>
      </c>
      <c r="C651" s="79" t="s">
        <v>115</v>
      </c>
      <c r="D651" s="79" t="s">
        <v>116</v>
      </c>
      <c r="E651" s="79" t="s">
        <v>7699</v>
      </c>
      <c r="F651" s="79" t="s">
        <v>3594</v>
      </c>
      <c r="G651" s="79" t="s">
        <v>4869</v>
      </c>
      <c r="H651" s="79" t="s">
        <v>7677</v>
      </c>
      <c r="I651" s="79" t="s">
        <v>7678</v>
      </c>
      <c r="J651" s="79" t="s">
        <v>7700</v>
      </c>
      <c r="K651" s="79" t="s">
        <v>7701</v>
      </c>
      <c r="L651" s="79" t="s">
        <v>7702</v>
      </c>
      <c r="M651" s="79" t="s">
        <v>4116</v>
      </c>
      <c r="N651" s="79" t="s">
        <v>89</v>
      </c>
    </row>
    <row r="652" spans="1:14" ht="19.5" customHeight="1">
      <c r="A652" s="78">
        <v>648</v>
      </c>
      <c r="B652" s="79" t="s">
        <v>74</v>
      </c>
      <c r="C652" s="79" t="s">
        <v>115</v>
      </c>
      <c r="D652" s="79" t="s">
        <v>116</v>
      </c>
      <c r="E652" s="79" t="s">
        <v>7703</v>
      </c>
      <c r="F652" s="79" t="s">
        <v>7704</v>
      </c>
      <c r="G652" s="79" t="s">
        <v>4875</v>
      </c>
      <c r="H652" s="79" t="s">
        <v>626</v>
      </c>
      <c r="I652" s="79" t="s">
        <v>625</v>
      </c>
      <c r="J652" s="79" t="s">
        <v>7707</v>
      </c>
      <c r="K652" s="79" t="s">
        <v>7709</v>
      </c>
      <c r="L652" s="79"/>
      <c r="M652" s="79" t="s">
        <v>4878</v>
      </c>
      <c r="N652" s="79" t="s">
        <v>89</v>
      </c>
    </row>
    <row r="653" spans="1:14" ht="19.5" customHeight="1">
      <c r="A653" s="78">
        <v>649</v>
      </c>
      <c r="B653" s="79" t="s">
        <v>74</v>
      </c>
      <c r="C653" s="79" t="s">
        <v>115</v>
      </c>
      <c r="D653" s="79" t="s">
        <v>116</v>
      </c>
      <c r="E653" s="79" t="s">
        <v>7711</v>
      </c>
      <c r="F653" s="79" t="s">
        <v>7712</v>
      </c>
      <c r="G653" s="79" t="s">
        <v>4875</v>
      </c>
      <c r="H653" s="79" t="s">
        <v>3468</v>
      </c>
      <c r="I653" s="79" t="s">
        <v>3467</v>
      </c>
      <c r="J653" s="79" t="s">
        <v>7713</v>
      </c>
      <c r="K653" s="79" t="s">
        <v>7714</v>
      </c>
      <c r="L653" s="79" t="s">
        <v>7715</v>
      </c>
      <c r="M653" s="79" t="s">
        <v>4116</v>
      </c>
      <c r="N653" s="79" t="s">
        <v>89</v>
      </c>
    </row>
    <row r="654" spans="1:14" ht="19.5" customHeight="1">
      <c r="A654" s="78">
        <v>650</v>
      </c>
      <c r="B654" s="79" t="s">
        <v>74</v>
      </c>
      <c r="C654" s="79" t="s">
        <v>115</v>
      </c>
      <c r="D654" s="79" t="s">
        <v>116</v>
      </c>
      <c r="E654" s="79" t="s">
        <v>7716</v>
      </c>
      <c r="F654" s="79" t="s">
        <v>4010</v>
      </c>
      <c r="G654" s="79" t="s">
        <v>4869</v>
      </c>
      <c r="H654" s="79" t="s">
        <v>3989</v>
      </c>
      <c r="I654" s="79" t="s">
        <v>3988</v>
      </c>
      <c r="J654" s="79" t="s">
        <v>7717</v>
      </c>
      <c r="K654" s="79" t="s">
        <v>5026</v>
      </c>
      <c r="L654" s="79" t="s">
        <v>7718</v>
      </c>
      <c r="M654" s="79" t="s">
        <v>4882</v>
      </c>
      <c r="N654" s="79" t="s">
        <v>89</v>
      </c>
    </row>
    <row r="655" spans="1:14" ht="19.5" customHeight="1">
      <c r="A655" s="78">
        <v>651</v>
      </c>
      <c r="B655" s="79" t="s">
        <v>74</v>
      </c>
      <c r="C655" s="79" t="s">
        <v>115</v>
      </c>
      <c r="D655" s="79" t="s">
        <v>116</v>
      </c>
      <c r="E655" s="79" t="s">
        <v>7719</v>
      </c>
      <c r="F655" s="79" t="s">
        <v>4270</v>
      </c>
      <c r="G655" s="79" t="s">
        <v>4869</v>
      </c>
      <c r="H655" s="79" t="s">
        <v>251</v>
      </c>
      <c r="I655" s="79" t="s">
        <v>250</v>
      </c>
      <c r="J655" s="79" t="s">
        <v>7720</v>
      </c>
      <c r="K655" s="79" t="s">
        <v>7721</v>
      </c>
      <c r="L655" s="79" t="s">
        <v>7722</v>
      </c>
      <c r="M655" s="79" t="s">
        <v>4116</v>
      </c>
      <c r="N655" s="79" t="s">
        <v>89</v>
      </c>
    </row>
    <row r="656" spans="1:14" ht="19.5" customHeight="1">
      <c r="A656" s="78">
        <v>652</v>
      </c>
      <c r="B656" s="79" t="s">
        <v>74</v>
      </c>
      <c r="C656" s="79" t="s">
        <v>115</v>
      </c>
      <c r="D656" s="79" t="s">
        <v>116</v>
      </c>
      <c r="E656" s="79" t="s">
        <v>118</v>
      </c>
      <c r="F656" s="79" t="s">
        <v>117</v>
      </c>
      <c r="G656" s="79" t="s">
        <v>4869</v>
      </c>
      <c r="H656" s="79" t="s">
        <v>3810</v>
      </c>
      <c r="I656" s="79" t="s">
        <v>3809</v>
      </c>
      <c r="J656" s="79" t="s">
        <v>7723</v>
      </c>
      <c r="K656" s="79" t="s">
        <v>7724</v>
      </c>
      <c r="L656" s="79" t="s">
        <v>7725</v>
      </c>
      <c r="M656" s="79" t="s">
        <v>4882</v>
      </c>
      <c r="N656" s="79" t="s">
        <v>89</v>
      </c>
    </row>
    <row r="657" spans="1:14" ht="19.5" customHeight="1">
      <c r="A657" s="78">
        <v>653</v>
      </c>
      <c r="B657" s="79" t="s">
        <v>74</v>
      </c>
      <c r="C657" s="79" t="s">
        <v>115</v>
      </c>
      <c r="D657" s="79" t="s">
        <v>116</v>
      </c>
      <c r="E657" s="79" t="s">
        <v>7726</v>
      </c>
      <c r="F657" s="79" t="s">
        <v>7727</v>
      </c>
      <c r="G657" s="79" t="s">
        <v>4869</v>
      </c>
      <c r="H657" s="79" t="s">
        <v>4905</v>
      </c>
      <c r="I657" s="79" t="s">
        <v>4906</v>
      </c>
      <c r="J657" s="79" t="s">
        <v>7728</v>
      </c>
      <c r="K657" s="79" t="s">
        <v>7729</v>
      </c>
      <c r="L657" s="79" t="s">
        <v>7730</v>
      </c>
      <c r="M657" s="79" t="s">
        <v>4873</v>
      </c>
      <c r="N657" s="79" t="s">
        <v>89</v>
      </c>
    </row>
    <row r="658" spans="1:14" ht="19.5" customHeight="1">
      <c r="A658" s="78">
        <v>654</v>
      </c>
      <c r="B658" s="79" t="s">
        <v>74</v>
      </c>
      <c r="C658" s="79" t="s">
        <v>115</v>
      </c>
      <c r="D658" s="79" t="s">
        <v>116</v>
      </c>
      <c r="E658" s="79" t="s">
        <v>7731</v>
      </c>
      <c r="F658" s="79" t="s">
        <v>7732</v>
      </c>
      <c r="G658" s="79" t="s">
        <v>4869</v>
      </c>
      <c r="H658" s="79" t="s">
        <v>210</v>
      </c>
      <c r="I658" s="79" t="s">
        <v>209</v>
      </c>
      <c r="J658" s="79" t="s">
        <v>7733</v>
      </c>
      <c r="K658" s="79" t="s">
        <v>7734</v>
      </c>
      <c r="L658" s="79" t="s">
        <v>7735</v>
      </c>
      <c r="M658" s="79" t="s">
        <v>4116</v>
      </c>
      <c r="N658" s="79" t="s">
        <v>89</v>
      </c>
    </row>
    <row r="659" spans="1:14" ht="19.5" customHeight="1">
      <c r="A659" s="78">
        <v>655</v>
      </c>
      <c r="B659" s="79" t="s">
        <v>74</v>
      </c>
      <c r="C659" s="79" t="s">
        <v>115</v>
      </c>
      <c r="D659" s="79" t="s">
        <v>116</v>
      </c>
      <c r="E659" s="79" t="s">
        <v>7736</v>
      </c>
      <c r="F659" s="79" t="s">
        <v>742</v>
      </c>
      <c r="G659" s="79" t="s">
        <v>4869</v>
      </c>
      <c r="H659" s="79" t="s">
        <v>2772</v>
      </c>
      <c r="I659" s="79" t="s">
        <v>2771</v>
      </c>
      <c r="J659" s="79" t="s">
        <v>7737</v>
      </c>
      <c r="K659" s="79" t="s">
        <v>7738</v>
      </c>
      <c r="L659" s="79" t="s">
        <v>7739</v>
      </c>
      <c r="M659" s="79" t="s">
        <v>4882</v>
      </c>
      <c r="N659" s="79" t="s">
        <v>89</v>
      </c>
    </row>
    <row r="660" spans="1:14" ht="19.5" customHeight="1">
      <c r="A660" s="78">
        <v>656</v>
      </c>
      <c r="B660" s="79" t="s">
        <v>74</v>
      </c>
      <c r="C660" s="79" t="s">
        <v>115</v>
      </c>
      <c r="D660" s="79" t="s">
        <v>116</v>
      </c>
      <c r="E660" s="79" t="s">
        <v>7740</v>
      </c>
      <c r="F660" s="79" t="s">
        <v>742</v>
      </c>
      <c r="G660" s="79" t="s">
        <v>4869</v>
      </c>
      <c r="H660" s="79" t="s">
        <v>687</v>
      </c>
      <c r="I660" s="79" t="s">
        <v>686</v>
      </c>
      <c r="J660" s="79" t="s">
        <v>7741</v>
      </c>
      <c r="K660" s="79" t="s">
        <v>5797</v>
      </c>
      <c r="L660" s="79" t="s">
        <v>7742</v>
      </c>
      <c r="M660" s="79" t="s">
        <v>4116</v>
      </c>
      <c r="N660" s="79" t="s">
        <v>89</v>
      </c>
    </row>
    <row r="661" spans="1:14" ht="19.5" customHeight="1">
      <c r="A661" s="78">
        <v>657</v>
      </c>
      <c r="B661" s="79" t="s">
        <v>74</v>
      </c>
      <c r="C661" s="79" t="s">
        <v>115</v>
      </c>
      <c r="D661" s="79" t="s">
        <v>116</v>
      </c>
      <c r="E661" s="79" t="s">
        <v>7743</v>
      </c>
      <c r="F661" s="79" t="s">
        <v>1326</v>
      </c>
      <c r="G661" s="79" t="s">
        <v>4869</v>
      </c>
      <c r="H661" s="79" t="s">
        <v>210</v>
      </c>
      <c r="I661" s="79" t="s">
        <v>209</v>
      </c>
      <c r="J661" s="79" t="s">
        <v>7744</v>
      </c>
      <c r="K661" s="79" t="s">
        <v>7745</v>
      </c>
      <c r="L661" s="79" t="s">
        <v>7746</v>
      </c>
      <c r="M661" s="79" t="s">
        <v>4882</v>
      </c>
      <c r="N661" s="79" t="s">
        <v>89</v>
      </c>
    </row>
    <row r="662" spans="1:14" ht="19.5" customHeight="1">
      <c r="A662" s="78">
        <v>658</v>
      </c>
      <c r="B662" s="79" t="s">
        <v>74</v>
      </c>
      <c r="C662" s="79" t="s">
        <v>115</v>
      </c>
      <c r="D662" s="79" t="s">
        <v>116</v>
      </c>
      <c r="E662" s="79" t="s">
        <v>7747</v>
      </c>
      <c r="F662" s="79" t="s">
        <v>1326</v>
      </c>
      <c r="G662" s="79" t="s">
        <v>4869</v>
      </c>
      <c r="H662" s="79" t="s">
        <v>7748</v>
      </c>
      <c r="I662" s="79" t="s">
        <v>7750</v>
      </c>
      <c r="J662" s="79" t="s">
        <v>7751</v>
      </c>
      <c r="K662" s="79" t="s">
        <v>7753</v>
      </c>
      <c r="L662" s="79" t="s">
        <v>7754</v>
      </c>
      <c r="M662" s="79" t="s">
        <v>4882</v>
      </c>
      <c r="N662" s="79" t="s">
        <v>89</v>
      </c>
    </row>
    <row r="663" spans="1:14" ht="19.5" customHeight="1">
      <c r="A663" s="78">
        <v>659</v>
      </c>
      <c r="B663" s="79" t="s">
        <v>74</v>
      </c>
      <c r="C663" s="79" t="s">
        <v>115</v>
      </c>
      <c r="D663" s="79" t="s">
        <v>116</v>
      </c>
      <c r="E663" s="79" t="s">
        <v>7755</v>
      </c>
      <c r="F663" s="79" t="s">
        <v>7678</v>
      </c>
      <c r="G663" s="79" t="s">
        <v>4869</v>
      </c>
      <c r="H663" s="79" t="s">
        <v>3853</v>
      </c>
      <c r="I663" s="79" t="s">
        <v>2231</v>
      </c>
      <c r="J663" s="79" t="s">
        <v>7758</v>
      </c>
      <c r="K663" s="79" t="s">
        <v>5902</v>
      </c>
      <c r="L663" s="79" t="s">
        <v>7759</v>
      </c>
      <c r="M663" s="79" t="s">
        <v>4873</v>
      </c>
      <c r="N663" s="79" t="s">
        <v>89</v>
      </c>
    </row>
    <row r="664" spans="1:14" ht="19.5" customHeight="1">
      <c r="A664" s="78">
        <v>660</v>
      </c>
      <c r="B664" s="79" t="s">
        <v>74</v>
      </c>
      <c r="C664" s="79" t="s">
        <v>115</v>
      </c>
      <c r="D664" s="79" t="s">
        <v>116</v>
      </c>
      <c r="E664" s="79" t="s">
        <v>7760</v>
      </c>
      <c r="F664" s="79" t="s">
        <v>7678</v>
      </c>
      <c r="G664" s="79" t="s">
        <v>4869</v>
      </c>
      <c r="H664" s="79" t="s">
        <v>661</v>
      </c>
      <c r="I664" s="79" t="s">
        <v>122</v>
      </c>
      <c r="J664" s="79" t="s">
        <v>7761</v>
      </c>
      <c r="K664" s="79" t="s">
        <v>7762</v>
      </c>
      <c r="L664" s="79"/>
      <c r="M664" s="79" t="s">
        <v>4878</v>
      </c>
      <c r="N664" s="79" t="s">
        <v>89</v>
      </c>
    </row>
    <row r="665" spans="1:14" ht="19.5" customHeight="1">
      <c r="A665" s="78">
        <v>661</v>
      </c>
      <c r="B665" s="79" t="s">
        <v>74</v>
      </c>
      <c r="C665" s="79" t="s">
        <v>115</v>
      </c>
      <c r="D665" s="79" t="s">
        <v>116</v>
      </c>
      <c r="E665" s="79" t="s">
        <v>7763</v>
      </c>
      <c r="F665" s="79" t="s">
        <v>7678</v>
      </c>
      <c r="G665" s="79" t="s">
        <v>4869</v>
      </c>
      <c r="H665" s="79" t="s">
        <v>465</v>
      </c>
      <c r="I665" s="79" t="s">
        <v>449</v>
      </c>
      <c r="J665" s="79" t="s">
        <v>7764</v>
      </c>
      <c r="K665" s="79" t="s">
        <v>7765</v>
      </c>
      <c r="L665" s="79" t="s">
        <v>7766</v>
      </c>
      <c r="M665" s="79" t="s">
        <v>4882</v>
      </c>
      <c r="N665" s="79" t="s">
        <v>89</v>
      </c>
    </row>
    <row r="666" spans="1:14" ht="19.5" customHeight="1">
      <c r="A666" s="78">
        <v>662</v>
      </c>
      <c r="B666" s="79" t="s">
        <v>74</v>
      </c>
      <c r="C666" s="79" t="s">
        <v>115</v>
      </c>
      <c r="D666" s="79" t="s">
        <v>116</v>
      </c>
      <c r="E666" s="79" t="s">
        <v>7767</v>
      </c>
      <c r="F666" s="79" t="s">
        <v>3490</v>
      </c>
      <c r="G666" s="79" t="s">
        <v>4869</v>
      </c>
      <c r="H666" s="79" t="s">
        <v>3468</v>
      </c>
      <c r="I666" s="79" t="s">
        <v>3467</v>
      </c>
      <c r="J666" s="79" t="s">
        <v>7768</v>
      </c>
      <c r="K666" s="79" t="s">
        <v>5172</v>
      </c>
      <c r="L666" s="79" t="s">
        <v>7769</v>
      </c>
      <c r="M666" s="79" t="s">
        <v>4116</v>
      </c>
      <c r="N666" s="79" t="s">
        <v>89</v>
      </c>
    </row>
    <row r="667" spans="1:14" ht="19.5" customHeight="1">
      <c r="A667" s="78">
        <v>663</v>
      </c>
      <c r="B667" s="79" t="s">
        <v>74</v>
      </c>
      <c r="C667" s="79" t="s">
        <v>115</v>
      </c>
      <c r="D667" s="79" t="s">
        <v>116</v>
      </c>
      <c r="E667" s="79" t="s">
        <v>7770</v>
      </c>
      <c r="F667" s="79" t="s">
        <v>3490</v>
      </c>
      <c r="G667" s="79" t="s">
        <v>4869</v>
      </c>
      <c r="H667" s="79" t="s">
        <v>465</v>
      </c>
      <c r="I667" s="79" t="s">
        <v>449</v>
      </c>
      <c r="J667" s="79" t="s">
        <v>5226</v>
      </c>
      <c r="K667" s="79" t="s">
        <v>7771</v>
      </c>
      <c r="L667" s="79" t="s">
        <v>7772</v>
      </c>
      <c r="M667" s="79" t="s">
        <v>4882</v>
      </c>
      <c r="N667" s="79" t="s">
        <v>89</v>
      </c>
    </row>
    <row r="668" spans="1:14" ht="19.5" customHeight="1">
      <c r="A668" s="78">
        <v>664</v>
      </c>
      <c r="B668" s="79" t="s">
        <v>74</v>
      </c>
      <c r="C668" s="79" t="s">
        <v>115</v>
      </c>
      <c r="D668" s="79" t="s">
        <v>116</v>
      </c>
      <c r="E668" s="79" t="s">
        <v>7773</v>
      </c>
      <c r="F668" s="79" t="s">
        <v>3222</v>
      </c>
      <c r="G668" s="79" t="s">
        <v>4869</v>
      </c>
      <c r="H668" s="79" t="s">
        <v>626</v>
      </c>
      <c r="I668" s="79" t="s">
        <v>625</v>
      </c>
      <c r="J668" s="79" t="s">
        <v>7774</v>
      </c>
      <c r="K668" s="79" t="s">
        <v>6386</v>
      </c>
      <c r="L668" s="79" t="s">
        <v>7775</v>
      </c>
      <c r="M668" s="79" t="s">
        <v>4943</v>
      </c>
      <c r="N668" s="79" t="s">
        <v>89</v>
      </c>
    </row>
    <row r="669" spans="1:14" ht="19.5" customHeight="1">
      <c r="A669" s="78">
        <v>665</v>
      </c>
      <c r="B669" s="79" t="s">
        <v>74</v>
      </c>
      <c r="C669" s="79" t="s">
        <v>115</v>
      </c>
      <c r="D669" s="79" t="s">
        <v>116</v>
      </c>
      <c r="E669" s="79" t="s">
        <v>7776</v>
      </c>
      <c r="F669" s="79" t="s">
        <v>4164</v>
      </c>
      <c r="G669" s="79" t="s">
        <v>4869</v>
      </c>
      <c r="H669" s="79" t="s">
        <v>698</v>
      </c>
      <c r="I669" s="79" t="s">
        <v>697</v>
      </c>
      <c r="J669" s="79" t="s">
        <v>7777</v>
      </c>
      <c r="K669" s="79" t="s">
        <v>5585</v>
      </c>
      <c r="L669" s="79" t="s">
        <v>7778</v>
      </c>
      <c r="M669" s="79" t="s">
        <v>4116</v>
      </c>
      <c r="N669" s="79" t="s">
        <v>89</v>
      </c>
    </row>
    <row r="670" spans="1:14" ht="19.5" customHeight="1">
      <c r="A670" s="78">
        <v>666</v>
      </c>
      <c r="B670" s="79" t="s">
        <v>74</v>
      </c>
      <c r="C670" s="79" t="s">
        <v>115</v>
      </c>
      <c r="D670" s="79" t="s">
        <v>116</v>
      </c>
      <c r="E670" s="79" t="s">
        <v>7780</v>
      </c>
      <c r="F670" s="79" t="s">
        <v>2993</v>
      </c>
      <c r="G670" s="79" t="s">
        <v>4869</v>
      </c>
      <c r="H670" s="79" t="s">
        <v>4706</v>
      </c>
      <c r="I670" s="79" t="s">
        <v>4707</v>
      </c>
      <c r="J670" s="79" t="s">
        <v>7783</v>
      </c>
      <c r="K670" s="79" t="s">
        <v>6363</v>
      </c>
      <c r="L670" s="79" t="s">
        <v>7786</v>
      </c>
      <c r="M670" s="79" t="s">
        <v>6706</v>
      </c>
      <c r="N670" s="79" t="s">
        <v>89</v>
      </c>
    </row>
    <row r="671" spans="1:14" ht="19.5" customHeight="1">
      <c r="A671" s="78">
        <v>667</v>
      </c>
      <c r="B671" s="79" t="s">
        <v>74</v>
      </c>
      <c r="C671" s="79" t="s">
        <v>115</v>
      </c>
      <c r="D671" s="79" t="s">
        <v>116</v>
      </c>
      <c r="E671" s="79" t="s">
        <v>7787</v>
      </c>
      <c r="F671" s="79" t="s">
        <v>2993</v>
      </c>
      <c r="G671" s="79" t="s">
        <v>4869</v>
      </c>
      <c r="H671" s="79" t="s">
        <v>3255</v>
      </c>
      <c r="I671" s="79" t="s">
        <v>3254</v>
      </c>
      <c r="J671" s="79" t="s">
        <v>7788</v>
      </c>
      <c r="K671" s="79" t="s">
        <v>7789</v>
      </c>
      <c r="L671" s="79" t="s">
        <v>7790</v>
      </c>
      <c r="M671" s="79" t="s">
        <v>4116</v>
      </c>
      <c r="N671" s="79" t="s">
        <v>89</v>
      </c>
    </row>
    <row r="672" spans="1:14" ht="19.5" customHeight="1">
      <c r="A672" s="78">
        <v>668</v>
      </c>
      <c r="B672" s="79" t="s">
        <v>74</v>
      </c>
      <c r="C672" s="79" t="s">
        <v>115</v>
      </c>
      <c r="D672" s="79" t="s">
        <v>116</v>
      </c>
      <c r="E672" s="79" t="s">
        <v>7791</v>
      </c>
      <c r="F672" s="79" t="s">
        <v>2993</v>
      </c>
      <c r="G672" s="79" t="s">
        <v>4869</v>
      </c>
      <c r="H672" s="79" t="s">
        <v>576</v>
      </c>
      <c r="I672" s="79" t="s">
        <v>575</v>
      </c>
      <c r="J672" s="79" t="s">
        <v>7792</v>
      </c>
      <c r="K672" s="79" t="s">
        <v>7793</v>
      </c>
      <c r="L672" s="79" t="s">
        <v>7794</v>
      </c>
      <c r="M672" s="79" t="s">
        <v>4882</v>
      </c>
      <c r="N672" s="79" t="s">
        <v>89</v>
      </c>
    </row>
    <row r="673" spans="1:14" ht="19.5" customHeight="1">
      <c r="A673" s="78">
        <v>669</v>
      </c>
      <c r="B673" s="79" t="s">
        <v>74</v>
      </c>
      <c r="C673" s="79" t="s">
        <v>115</v>
      </c>
      <c r="D673" s="79" t="s">
        <v>116</v>
      </c>
      <c r="E673" s="79" t="s">
        <v>7795</v>
      </c>
      <c r="F673" s="79" t="s">
        <v>7796</v>
      </c>
      <c r="G673" s="79" t="s">
        <v>4869</v>
      </c>
      <c r="H673" s="79" t="s">
        <v>202</v>
      </c>
      <c r="I673" s="79" t="s">
        <v>201</v>
      </c>
      <c r="J673" s="79" t="s">
        <v>7797</v>
      </c>
      <c r="K673" s="79" t="s">
        <v>7798</v>
      </c>
      <c r="L673" s="79" t="s">
        <v>7799</v>
      </c>
      <c r="M673" s="79" t="s">
        <v>4116</v>
      </c>
      <c r="N673" s="79" t="s">
        <v>89</v>
      </c>
    </row>
    <row r="674" spans="1:14" ht="19.5" customHeight="1">
      <c r="A674" s="78">
        <v>670</v>
      </c>
      <c r="B674" s="79" t="s">
        <v>74</v>
      </c>
      <c r="C674" s="79" t="s">
        <v>115</v>
      </c>
      <c r="D674" s="79" t="s">
        <v>116</v>
      </c>
      <c r="E674" s="79" t="s">
        <v>7800</v>
      </c>
      <c r="F674" s="79" t="s">
        <v>2544</v>
      </c>
      <c r="G674" s="79" t="s">
        <v>4869</v>
      </c>
      <c r="H674" s="79" t="s">
        <v>2772</v>
      </c>
      <c r="I674" s="79" t="s">
        <v>2771</v>
      </c>
      <c r="J674" s="79" t="s">
        <v>7801</v>
      </c>
      <c r="K674" s="79" t="s">
        <v>7802</v>
      </c>
      <c r="L674" s="79" t="s">
        <v>7803</v>
      </c>
      <c r="M674" s="79" t="s">
        <v>4882</v>
      </c>
      <c r="N674" s="79" t="s">
        <v>89</v>
      </c>
    </row>
    <row r="675" spans="1:14" ht="19.5" customHeight="1">
      <c r="A675" s="78">
        <v>671</v>
      </c>
      <c r="B675" s="79" t="s">
        <v>74</v>
      </c>
      <c r="C675" s="79" t="s">
        <v>115</v>
      </c>
      <c r="D675" s="79" t="s">
        <v>116</v>
      </c>
      <c r="E675" s="79" t="s">
        <v>7804</v>
      </c>
      <c r="F675" s="79" t="s">
        <v>7805</v>
      </c>
      <c r="G675" s="79" t="s">
        <v>4869</v>
      </c>
      <c r="H675" s="79" t="s">
        <v>626</v>
      </c>
      <c r="I675" s="79" t="s">
        <v>625</v>
      </c>
      <c r="J675" s="79" t="s">
        <v>7806</v>
      </c>
      <c r="K675" s="79" t="s">
        <v>5020</v>
      </c>
      <c r="L675" s="79" t="s">
        <v>7807</v>
      </c>
      <c r="M675" s="79" t="s">
        <v>4943</v>
      </c>
      <c r="N675" s="79" t="s">
        <v>89</v>
      </c>
    </row>
    <row r="676" spans="1:14" ht="19.5" customHeight="1">
      <c r="A676" s="78">
        <v>672</v>
      </c>
      <c r="B676" s="79" t="s">
        <v>74</v>
      </c>
      <c r="C676" s="79" t="s">
        <v>115</v>
      </c>
      <c r="D676" s="79" t="s">
        <v>116</v>
      </c>
      <c r="E676" s="79" t="s">
        <v>888</v>
      </c>
      <c r="F676" s="79" t="s">
        <v>887</v>
      </c>
      <c r="G676" s="79" t="s">
        <v>4869</v>
      </c>
      <c r="H676" s="79" t="s">
        <v>220</v>
      </c>
      <c r="I676" s="79" t="s">
        <v>219</v>
      </c>
      <c r="J676" s="79" t="s">
        <v>7808</v>
      </c>
      <c r="K676" s="79" t="s">
        <v>7809</v>
      </c>
      <c r="L676" s="79" t="s">
        <v>7810</v>
      </c>
      <c r="M676" s="79" t="s">
        <v>4116</v>
      </c>
      <c r="N676" s="79" t="s">
        <v>89</v>
      </c>
    </row>
    <row r="677" spans="1:14" ht="19.5" customHeight="1">
      <c r="A677" s="78">
        <v>673</v>
      </c>
      <c r="B677" s="79" t="s">
        <v>74</v>
      </c>
      <c r="C677" s="79" t="s">
        <v>115</v>
      </c>
      <c r="D677" s="79" t="s">
        <v>116</v>
      </c>
      <c r="E677" s="79" t="s">
        <v>7811</v>
      </c>
      <c r="F677" s="79" t="s">
        <v>887</v>
      </c>
      <c r="G677" s="79" t="s">
        <v>4869</v>
      </c>
      <c r="H677" s="79" t="s">
        <v>220</v>
      </c>
      <c r="I677" s="79" t="s">
        <v>219</v>
      </c>
      <c r="J677" s="79" t="s">
        <v>7812</v>
      </c>
      <c r="K677" s="79" t="s">
        <v>7040</v>
      </c>
      <c r="L677" s="79" t="s">
        <v>7813</v>
      </c>
      <c r="M677" s="79" t="s">
        <v>4116</v>
      </c>
      <c r="N677" s="79" t="s">
        <v>89</v>
      </c>
    </row>
    <row r="678" spans="1:14" ht="19.5" customHeight="1">
      <c r="A678" s="78">
        <v>674</v>
      </c>
      <c r="B678" s="79" t="s">
        <v>74</v>
      </c>
      <c r="C678" s="79" t="s">
        <v>115</v>
      </c>
      <c r="D678" s="79" t="s">
        <v>116</v>
      </c>
      <c r="E678" s="79" t="s">
        <v>7814</v>
      </c>
      <c r="F678" s="79" t="s">
        <v>5491</v>
      </c>
      <c r="G678" s="79" t="s">
        <v>4869</v>
      </c>
      <c r="H678" s="79" t="s">
        <v>6720</v>
      </c>
      <c r="I678" s="79" t="s">
        <v>2141</v>
      </c>
      <c r="J678" s="79" t="s">
        <v>7816</v>
      </c>
      <c r="K678" s="79" t="s">
        <v>7819</v>
      </c>
      <c r="L678" s="79" t="s">
        <v>7820</v>
      </c>
      <c r="M678" s="79" t="s">
        <v>4873</v>
      </c>
      <c r="N678" s="79" t="s">
        <v>89</v>
      </c>
    </row>
    <row r="679" spans="1:14" ht="19.5" customHeight="1">
      <c r="A679" s="78">
        <v>675</v>
      </c>
      <c r="B679" s="79" t="s">
        <v>74</v>
      </c>
      <c r="C679" s="79" t="s">
        <v>115</v>
      </c>
      <c r="D679" s="79" t="s">
        <v>116</v>
      </c>
      <c r="E679" s="79" t="s">
        <v>7821</v>
      </c>
      <c r="F679" s="79" t="s">
        <v>7822</v>
      </c>
      <c r="G679" s="79" t="s">
        <v>4869</v>
      </c>
      <c r="H679" s="79" t="s">
        <v>3278</v>
      </c>
      <c r="I679" s="79" t="s">
        <v>3277</v>
      </c>
      <c r="J679" s="79" t="s">
        <v>6297</v>
      </c>
      <c r="K679" s="79" t="s">
        <v>7823</v>
      </c>
      <c r="L679" s="79" t="s">
        <v>7824</v>
      </c>
      <c r="M679" s="79" t="s">
        <v>4116</v>
      </c>
      <c r="N679" s="79" t="s">
        <v>89</v>
      </c>
    </row>
    <row r="680" spans="1:14" ht="19.5" customHeight="1">
      <c r="A680" s="78">
        <v>676</v>
      </c>
      <c r="B680" s="79" t="s">
        <v>74</v>
      </c>
      <c r="C680" s="79" t="s">
        <v>115</v>
      </c>
      <c r="D680" s="79" t="s">
        <v>116</v>
      </c>
      <c r="E680" s="79" t="s">
        <v>7825</v>
      </c>
      <c r="F680" s="79" t="s">
        <v>1272</v>
      </c>
      <c r="G680" s="79" t="s">
        <v>4869</v>
      </c>
      <c r="H680" s="79" t="s">
        <v>3468</v>
      </c>
      <c r="I680" s="79" t="s">
        <v>3467</v>
      </c>
      <c r="J680" s="79" t="s">
        <v>7826</v>
      </c>
      <c r="K680" s="79" t="s">
        <v>7827</v>
      </c>
      <c r="L680" s="79" t="s">
        <v>7828</v>
      </c>
      <c r="M680" s="79" t="s">
        <v>4116</v>
      </c>
      <c r="N680" s="79" t="s">
        <v>89</v>
      </c>
    </row>
    <row r="681" spans="1:14" ht="19.5" customHeight="1">
      <c r="A681" s="78">
        <v>677</v>
      </c>
      <c r="B681" s="79" t="s">
        <v>74</v>
      </c>
      <c r="C681" s="79" t="s">
        <v>115</v>
      </c>
      <c r="D681" s="79" t="s">
        <v>116</v>
      </c>
      <c r="E681" s="79" t="s">
        <v>7829</v>
      </c>
      <c r="F681" s="79" t="s">
        <v>1272</v>
      </c>
      <c r="G681" s="79" t="s">
        <v>4869</v>
      </c>
      <c r="H681" s="79" t="s">
        <v>166</v>
      </c>
      <c r="I681" s="79" t="s">
        <v>165</v>
      </c>
      <c r="J681" s="79" t="s">
        <v>7830</v>
      </c>
      <c r="K681" s="79" t="s">
        <v>7831</v>
      </c>
      <c r="L681" s="79" t="s">
        <v>7832</v>
      </c>
      <c r="M681" s="79" t="s">
        <v>4878</v>
      </c>
      <c r="N681" s="79" t="s">
        <v>89</v>
      </c>
    </row>
    <row r="682" spans="1:14" ht="19.5" customHeight="1">
      <c r="A682" s="78">
        <v>678</v>
      </c>
      <c r="B682" s="79" t="s">
        <v>74</v>
      </c>
      <c r="C682" s="79" t="s">
        <v>115</v>
      </c>
      <c r="D682" s="79" t="s">
        <v>116</v>
      </c>
      <c r="E682" s="79" t="s">
        <v>7833</v>
      </c>
      <c r="F682" s="79" t="s">
        <v>7834</v>
      </c>
      <c r="G682" s="79" t="s">
        <v>4869</v>
      </c>
      <c r="H682" s="79" t="s">
        <v>4706</v>
      </c>
      <c r="I682" s="79" t="s">
        <v>4707</v>
      </c>
      <c r="J682" s="79" t="s">
        <v>7835</v>
      </c>
      <c r="K682" s="79" t="s">
        <v>5454</v>
      </c>
      <c r="L682" s="79" t="s">
        <v>7836</v>
      </c>
      <c r="M682" s="79" t="s">
        <v>4116</v>
      </c>
      <c r="N682" s="79" t="s">
        <v>89</v>
      </c>
    </row>
    <row r="683" spans="1:14" ht="19.5" customHeight="1">
      <c r="A683" s="78">
        <v>679</v>
      </c>
      <c r="B683" s="79" t="s">
        <v>74</v>
      </c>
      <c r="C683" s="79" t="s">
        <v>115</v>
      </c>
      <c r="D683" s="79" t="s">
        <v>116</v>
      </c>
      <c r="E683" s="79" t="s">
        <v>7837</v>
      </c>
      <c r="F683" s="79" t="s">
        <v>3760</v>
      </c>
      <c r="G683" s="79" t="s">
        <v>4869</v>
      </c>
      <c r="H683" s="79" t="s">
        <v>3810</v>
      </c>
      <c r="I683" s="79" t="s">
        <v>3809</v>
      </c>
      <c r="J683" s="79" t="s">
        <v>7838</v>
      </c>
      <c r="K683" s="79" t="s">
        <v>7839</v>
      </c>
      <c r="L683" s="79" t="s">
        <v>7840</v>
      </c>
      <c r="M683" s="79" t="s">
        <v>4116</v>
      </c>
      <c r="N683" s="79" t="s">
        <v>89</v>
      </c>
    </row>
    <row r="684" spans="1:14" ht="19.5" customHeight="1">
      <c r="A684" s="78">
        <v>680</v>
      </c>
      <c r="B684" s="79" t="s">
        <v>74</v>
      </c>
      <c r="C684" s="79" t="s">
        <v>115</v>
      </c>
      <c r="D684" s="79" t="s">
        <v>116</v>
      </c>
      <c r="E684" s="79" t="s">
        <v>7841</v>
      </c>
      <c r="F684" s="79" t="s">
        <v>3276</v>
      </c>
      <c r="G684" s="79" t="s">
        <v>4869</v>
      </c>
      <c r="H684" s="79" t="s">
        <v>698</v>
      </c>
      <c r="I684" s="79" t="s">
        <v>697</v>
      </c>
      <c r="J684" s="79" t="s">
        <v>7842</v>
      </c>
      <c r="K684" s="79" t="s">
        <v>7843</v>
      </c>
      <c r="L684" s="79" t="s">
        <v>7844</v>
      </c>
      <c r="M684" s="79" t="s">
        <v>4882</v>
      </c>
      <c r="N684" s="79" t="s">
        <v>89</v>
      </c>
    </row>
    <row r="685" spans="1:14" ht="19.5" customHeight="1">
      <c r="A685" s="78">
        <v>681</v>
      </c>
      <c r="B685" s="79" t="s">
        <v>74</v>
      </c>
      <c r="C685" s="79" t="s">
        <v>115</v>
      </c>
      <c r="D685" s="79" t="s">
        <v>116</v>
      </c>
      <c r="E685" s="79" t="s">
        <v>7850</v>
      </c>
      <c r="F685" s="79" t="s">
        <v>1153</v>
      </c>
      <c r="G685" s="79" t="s">
        <v>4869</v>
      </c>
      <c r="H685" s="79" t="s">
        <v>227</v>
      </c>
      <c r="I685" s="79" t="s">
        <v>226</v>
      </c>
      <c r="J685" s="79" t="s">
        <v>7851</v>
      </c>
      <c r="K685" s="79" t="s">
        <v>7852</v>
      </c>
      <c r="L685" s="79" t="s">
        <v>7853</v>
      </c>
      <c r="M685" s="79" t="s">
        <v>4873</v>
      </c>
      <c r="N685" s="79" t="s">
        <v>89</v>
      </c>
    </row>
    <row r="686" spans="1:14" ht="19.5" customHeight="1">
      <c r="A686" s="78">
        <v>682</v>
      </c>
      <c r="B686" s="79" t="s">
        <v>74</v>
      </c>
      <c r="C686" s="79" t="s">
        <v>115</v>
      </c>
      <c r="D686" s="79" t="s">
        <v>116</v>
      </c>
      <c r="E686" s="79" t="s">
        <v>7854</v>
      </c>
      <c r="F686" s="79" t="s">
        <v>1153</v>
      </c>
      <c r="G686" s="79" t="s">
        <v>4869</v>
      </c>
      <c r="H686" s="79" t="s">
        <v>6244</v>
      </c>
      <c r="I686" s="79" t="s">
        <v>6245</v>
      </c>
      <c r="J686" s="79" t="s">
        <v>7855</v>
      </c>
      <c r="K686" s="79" t="s">
        <v>7856</v>
      </c>
      <c r="L686" s="79" t="s">
        <v>7857</v>
      </c>
      <c r="M686" s="79" t="s">
        <v>4882</v>
      </c>
      <c r="N686" s="79" t="s">
        <v>89</v>
      </c>
    </row>
    <row r="687" spans="1:14" ht="19.5" customHeight="1">
      <c r="A687" s="78">
        <v>683</v>
      </c>
      <c r="B687" s="79" t="s">
        <v>74</v>
      </c>
      <c r="C687" s="79" t="s">
        <v>115</v>
      </c>
      <c r="D687" s="79" t="s">
        <v>116</v>
      </c>
      <c r="E687" s="79" t="s">
        <v>7858</v>
      </c>
      <c r="F687" s="79" t="s">
        <v>3883</v>
      </c>
      <c r="G687" s="79" t="s">
        <v>4869</v>
      </c>
      <c r="H687" s="79" t="s">
        <v>3853</v>
      </c>
      <c r="I687" s="79" t="s">
        <v>2231</v>
      </c>
      <c r="J687" s="79" t="s">
        <v>7859</v>
      </c>
      <c r="K687" s="79" t="s">
        <v>7860</v>
      </c>
      <c r="L687" s="79" t="s">
        <v>7861</v>
      </c>
      <c r="M687" s="79" t="s">
        <v>4116</v>
      </c>
      <c r="N687" s="79" t="s">
        <v>89</v>
      </c>
    </row>
    <row r="688" spans="1:14" ht="19.5" customHeight="1">
      <c r="A688" s="78">
        <v>684</v>
      </c>
      <c r="B688" s="79" t="s">
        <v>74</v>
      </c>
      <c r="C688" s="79" t="s">
        <v>115</v>
      </c>
      <c r="D688" s="79" t="s">
        <v>116</v>
      </c>
      <c r="E688" s="79" t="s">
        <v>7862</v>
      </c>
      <c r="F688" s="79" t="s">
        <v>7863</v>
      </c>
      <c r="G688" s="79" t="s">
        <v>4869</v>
      </c>
      <c r="H688" s="79" t="s">
        <v>3255</v>
      </c>
      <c r="I688" s="79" t="s">
        <v>3254</v>
      </c>
      <c r="J688" s="79" t="s">
        <v>7864</v>
      </c>
      <c r="K688" s="79" t="s">
        <v>7865</v>
      </c>
      <c r="L688" s="79" t="s">
        <v>7866</v>
      </c>
      <c r="M688" s="79" t="s">
        <v>4116</v>
      </c>
      <c r="N688" s="79" t="s">
        <v>89</v>
      </c>
    </row>
    <row r="689" spans="1:14" ht="19.5" customHeight="1">
      <c r="A689" s="78">
        <v>685</v>
      </c>
      <c r="B689" s="79" t="s">
        <v>74</v>
      </c>
      <c r="C689" s="79" t="s">
        <v>115</v>
      </c>
      <c r="D689" s="79" t="s">
        <v>116</v>
      </c>
      <c r="E689" s="79" t="s">
        <v>7867</v>
      </c>
      <c r="F689" s="79" t="s">
        <v>538</v>
      </c>
      <c r="G689" s="79" t="s">
        <v>4869</v>
      </c>
      <c r="H689" s="79" t="s">
        <v>220</v>
      </c>
      <c r="I689" s="79" t="s">
        <v>219</v>
      </c>
      <c r="J689" s="79" t="s">
        <v>7427</v>
      </c>
      <c r="K689" s="79" t="s">
        <v>5281</v>
      </c>
      <c r="L689" s="79" t="s">
        <v>7868</v>
      </c>
      <c r="M689" s="79" t="s">
        <v>4116</v>
      </c>
      <c r="N689" s="79" t="s">
        <v>89</v>
      </c>
    </row>
    <row r="690" spans="1:14" ht="19.5" customHeight="1">
      <c r="A690" s="78">
        <v>686</v>
      </c>
      <c r="B690" s="79" t="s">
        <v>74</v>
      </c>
      <c r="C690" s="79" t="s">
        <v>115</v>
      </c>
      <c r="D690" s="79" t="s">
        <v>116</v>
      </c>
      <c r="E690" s="79" t="s">
        <v>7869</v>
      </c>
      <c r="F690" s="79" t="s">
        <v>1907</v>
      </c>
      <c r="G690" s="79" t="s">
        <v>4869</v>
      </c>
      <c r="H690" s="79" t="s">
        <v>698</v>
      </c>
      <c r="I690" s="79" t="s">
        <v>697</v>
      </c>
      <c r="J690" s="79" t="s">
        <v>7870</v>
      </c>
      <c r="K690" s="79" t="s">
        <v>5585</v>
      </c>
      <c r="L690" s="79" t="s">
        <v>7871</v>
      </c>
      <c r="M690" s="79" t="s">
        <v>4116</v>
      </c>
      <c r="N690" s="79" t="s">
        <v>89</v>
      </c>
    </row>
    <row r="691" spans="1:14" ht="19.5" customHeight="1">
      <c r="A691" s="78">
        <v>687</v>
      </c>
      <c r="B691" s="79" t="s">
        <v>74</v>
      </c>
      <c r="C691" s="79" t="s">
        <v>115</v>
      </c>
      <c r="D691" s="79" t="s">
        <v>116</v>
      </c>
      <c r="E691" s="79" t="s">
        <v>7872</v>
      </c>
      <c r="F691" s="79" t="s">
        <v>122</v>
      </c>
      <c r="G691" s="79" t="s">
        <v>4869</v>
      </c>
      <c r="H691" s="79" t="s">
        <v>220</v>
      </c>
      <c r="I691" s="79" t="s">
        <v>219</v>
      </c>
      <c r="J691" s="79" t="s">
        <v>7873</v>
      </c>
      <c r="K691" s="79" t="s">
        <v>7874</v>
      </c>
      <c r="L691" s="79" t="s">
        <v>7875</v>
      </c>
      <c r="M691" s="79" t="s">
        <v>4116</v>
      </c>
      <c r="N691" s="79" t="s">
        <v>89</v>
      </c>
    </row>
    <row r="692" spans="1:14" ht="19.5" customHeight="1">
      <c r="A692" s="78">
        <v>688</v>
      </c>
      <c r="B692" s="79" t="s">
        <v>74</v>
      </c>
      <c r="C692" s="79" t="s">
        <v>115</v>
      </c>
      <c r="D692" s="79" t="s">
        <v>116</v>
      </c>
      <c r="E692" s="79" t="s">
        <v>7876</v>
      </c>
      <c r="F692" s="79" t="s">
        <v>122</v>
      </c>
      <c r="G692" s="79" t="s">
        <v>4869</v>
      </c>
      <c r="H692" s="79" t="s">
        <v>626</v>
      </c>
      <c r="I692" s="79" t="s">
        <v>625</v>
      </c>
      <c r="J692" s="79" t="s">
        <v>7877</v>
      </c>
      <c r="K692" s="79" t="s">
        <v>5950</v>
      </c>
      <c r="L692" s="79" t="s">
        <v>7878</v>
      </c>
      <c r="M692" s="79" t="s">
        <v>4943</v>
      </c>
      <c r="N692" s="79" t="s">
        <v>89</v>
      </c>
    </row>
    <row r="693" spans="1:14" ht="19.5" customHeight="1">
      <c r="A693" s="78">
        <v>689</v>
      </c>
      <c r="B693" s="79" t="s">
        <v>74</v>
      </c>
      <c r="C693" s="79" t="s">
        <v>115</v>
      </c>
      <c r="D693" s="79" t="s">
        <v>116</v>
      </c>
      <c r="E693" s="79" t="s">
        <v>7882</v>
      </c>
      <c r="F693" s="79" t="s">
        <v>122</v>
      </c>
      <c r="G693" s="79" t="s">
        <v>4869</v>
      </c>
      <c r="H693" s="79" t="s">
        <v>7097</v>
      </c>
      <c r="I693" s="79" t="s">
        <v>7098</v>
      </c>
      <c r="J693" s="79" t="s">
        <v>7885</v>
      </c>
      <c r="K693" s="79" t="s">
        <v>7886</v>
      </c>
      <c r="L693" s="79" t="s">
        <v>7887</v>
      </c>
      <c r="M693" s="79" t="s">
        <v>4873</v>
      </c>
      <c r="N693" s="79" t="s">
        <v>89</v>
      </c>
    </row>
    <row r="694" spans="1:14" ht="19.5" customHeight="1">
      <c r="A694" s="78">
        <v>690</v>
      </c>
      <c r="B694" s="79" t="s">
        <v>74</v>
      </c>
      <c r="C694" s="79" t="s">
        <v>115</v>
      </c>
      <c r="D694" s="79" t="s">
        <v>116</v>
      </c>
      <c r="E694" s="79" t="s">
        <v>7888</v>
      </c>
      <c r="F694" s="79" t="s">
        <v>7889</v>
      </c>
      <c r="G694" s="79" t="s">
        <v>4869</v>
      </c>
      <c r="H694" s="79" t="s">
        <v>687</v>
      </c>
      <c r="I694" s="79" t="s">
        <v>686</v>
      </c>
      <c r="J694" s="79" t="s">
        <v>7890</v>
      </c>
      <c r="K694" s="79" t="s">
        <v>7891</v>
      </c>
      <c r="L694" s="79" t="s">
        <v>7892</v>
      </c>
      <c r="M694" s="79" t="s">
        <v>4882</v>
      </c>
      <c r="N694" s="79" t="s">
        <v>89</v>
      </c>
    </row>
    <row r="695" spans="1:14" ht="19.5" customHeight="1">
      <c r="A695" s="78">
        <v>691</v>
      </c>
      <c r="B695" s="79" t="s">
        <v>74</v>
      </c>
      <c r="C695" s="79" t="s">
        <v>115</v>
      </c>
      <c r="D695" s="79" t="s">
        <v>116</v>
      </c>
      <c r="E695" s="79" t="s">
        <v>7893</v>
      </c>
      <c r="F695" s="79" t="s">
        <v>7894</v>
      </c>
      <c r="G695" s="79" t="s">
        <v>4869</v>
      </c>
      <c r="H695" s="79" t="s">
        <v>5446</v>
      </c>
      <c r="I695" s="79" t="s">
        <v>5447</v>
      </c>
      <c r="J695" s="79" t="s">
        <v>7895</v>
      </c>
      <c r="K695" s="79" t="s">
        <v>5044</v>
      </c>
      <c r="L695" s="79" t="s">
        <v>7896</v>
      </c>
      <c r="M695" s="79" t="s">
        <v>4116</v>
      </c>
      <c r="N695" s="79" t="s">
        <v>89</v>
      </c>
    </row>
    <row r="696" spans="1:14" ht="19.5" customHeight="1">
      <c r="A696" s="78">
        <v>692</v>
      </c>
      <c r="B696" s="79" t="s">
        <v>74</v>
      </c>
      <c r="C696" s="79" t="s">
        <v>115</v>
      </c>
      <c r="D696" s="79" t="s">
        <v>116</v>
      </c>
      <c r="E696" s="79" t="s">
        <v>7897</v>
      </c>
      <c r="F696" s="79" t="s">
        <v>7898</v>
      </c>
      <c r="G696" s="79" t="s">
        <v>4869</v>
      </c>
      <c r="H696" s="79" t="s">
        <v>4733</v>
      </c>
      <c r="I696" s="79" t="s">
        <v>4734</v>
      </c>
      <c r="J696" s="79" t="s">
        <v>7899</v>
      </c>
      <c r="K696" s="79" t="s">
        <v>7900</v>
      </c>
      <c r="L696" s="79" t="s">
        <v>7901</v>
      </c>
      <c r="M696" s="79" t="s">
        <v>4882</v>
      </c>
      <c r="N696" s="79" t="s">
        <v>89</v>
      </c>
    </row>
    <row r="697" spans="1:14" ht="19.5" customHeight="1">
      <c r="A697" s="78">
        <v>693</v>
      </c>
      <c r="B697" s="79" t="s">
        <v>74</v>
      </c>
      <c r="C697" s="79" t="s">
        <v>115</v>
      </c>
      <c r="D697" s="79" t="s">
        <v>116</v>
      </c>
      <c r="E697" s="79" t="s">
        <v>7902</v>
      </c>
      <c r="F697" s="79" t="s">
        <v>7898</v>
      </c>
      <c r="G697" s="79" t="s">
        <v>4869</v>
      </c>
      <c r="H697" s="79"/>
      <c r="I697" s="79"/>
      <c r="J697" s="79" t="s">
        <v>5308</v>
      </c>
      <c r="K697" s="79" t="s">
        <v>7903</v>
      </c>
      <c r="L697" s="79"/>
      <c r="M697" s="79" t="s">
        <v>4878</v>
      </c>
      <c r="N697" s="79" t="s">
        <v>89</v>
      </c>
    </row>
    <row r="698" spans="1:14" ht="19.5" customHeight="1">
      <c r="A698" s="78">
        <v>694</v>
      </c>
      <c r="B698" s="79" t="s">
        <v>74</v>
      </c>
      <c r="C698" s="79" t="s">
        <v>115</v>
      </c>
      <c r="D698" s="79" t="s">
        <v>116</v>
      </c>
      <c r="E698" s="79" t="s">
        <v>7904</v>
      </c>
      <c r="F698" s="79" t="s">
        <v>7905</v>
      </c>
      <c r="G698" s="79" t="s">
        <v>4869</v>
      </c>
      <c r="H698" s="79" t="s">
        <v>4706</v>
      </c>
      <c r="I698" s="79" t="s">
        <v>4707</v>
      </c>
      <c r="J698" s="79" t="s">
        <v>7906</v>
      </c>
      <c r="K698" s="79" t="s">
        <v>6191</v>
      </c>
      <c r="L698" s="79" t="s">
        <v>7907</v>
      </c>
      <c r="M698" s="79" t="s">
        <v>4116</v>
      </c>
      <c r="N698" s="79" t="s">
        <v>89</v>
      </c>
    </row>
    <row r="699" spans="1:14" ht="19.5" customHeight="1">
      <c r="A699" s="78">
        <v>695</v>
      </c>
      <c r="B699" s="79" t="s">
        <v>74</v>
      </c>
      <c r="C699" s="79" t="s">
        <v>115</v>
      </c>
      <c r="D699" s="79" t="s">
        <v>116</v>
      </c>
      <c r="E699" s="79" t="s">
        <v>7908</v>
      </c>
      <c r="F699" s="79" t="s">
        <v>1711</v>
      </c>
      <c r="G699" s="79" t="s">
        <v>4869</v>
      </c>
      <c r="H699" s="79" t="s">
        <v>559</v>
      </c>
      <c r="I699" s="79" t="s">
        <v>558</v>
      </c>
      <c r="J699" s="79" t="s">
        <v>7909</v>
      </c>
      <c r="K699" s="79" t="s">
        <v>5356</v>
      </c>
      <c r="L699" s="79" t="s">
        <v>7910</v>
      </c>
      <c r="M699" s="79" t="s">
        <v>4882</v>
      </c>
      <c r="N699" s="79" t="s">
        <v>89</v>
      </c>
    </row>
    <row r="700" spans="1:14" ht="19.5" customHeight="1">
      <c r="A700" s="78">
        <v>696</v>
      </c>
      <c r="B700" s="79" t="s">
        <v>74</v>
      </c>
      <c r="C700" s="79" t="s">
        <v>115</v>
      </c>
      <c r="D700" s="79" t="s">
        <v>116</v>
      </c>
      <c r="E700" s="79" t="s">
        <v>7911</v>
      </c>
      <c r="F700" s="79" t="s">
        <v>7912</v>
      </c>
      <c r="G700" s="79" t="s">
        <v>4869</v>
      </c>
      <c r="H700" s="79" t="s">
        <v>661</v>
      </c>
      <c r="I700" s="79" t="s">
        <v>122</v>
      </c>
      <c r="J700" s="79" t="s">
        <v>7915</v>
      </c>
      <c r="K700" s="79" t="s">
        <v>5167</v>
      </c>
      <c r="L700" s="79" t="s">
        <v>7917</v>
      </c>
      <c r="M700" s="79" t="s">
        <v>4873</v>
      </c>
      <c r="N700" s="79" t="s">
        <v>89</v>
      </c>
    </row>
    <row r="701" spans="1:14" ht="19.5" customHeight="1">
      <c r="A701" s="78">
        <v>697</v>
      </c>
      <c r="B701" s="79" t="s">
        <v>74</v>
      </c>
      <c r="C701" s="79" t="s">
        <v>115</v>
      </c>
      <c r="D701" s="79" t="s">
        <v>116</v>
      </c>
      <c r="E701" s="79" t="s">
        <v>7920</v>
      </c>
      <c r="F701" s="79" t="s">
        <v>7921</v>
      </c>
      <c r="G701" s="79" t="s">
        <v>4869</v>
      </c>
      <c r="H701" s="79" t="s">
        <v>626</v>
      </c>
      <c r="I701" s="79" t="s">
        <v>625</v>
      </c>
      <c r="J701" s="79" t="s">
        <v>7922</v>
      </c>
      <c r="K701" s="79" t="s">
        <v>5860</v>
      </c>
      <c r="L701" s="79" t="s">
        <v>7923</v>
      </c>
      <c r="M701" s="79" t="s">
        <v>4943</v>
      </c>
      <c r="N701" s="79" t="s">
        <v>89</v>
      </c>
    </row>
    <row r="702" spans="1:14" ht="19.5" customHeight="1">
      <c r="A702" s="78">
        <v>698</v>
      </c>
      <c r="B702" s="79" t="s">
        <v>74</v>
      </c>
      <c r="C702" s="79" t="s">
        <v>115</v>
      </c>
      <c r="D702" s="79" t="s">
        <v>116</v>
      </c>
      <c r="E702" s="79" t="s">
        <v>7924</v>
      </c>
      <c r="F702" s="79" t="s">
        <v>3893</v>
      </c>
      <c r="G702" s="79" t="s">
        <v>4869</v>
      </c>
      <c r="H702" s="79" t="s">
        <v>576</v>
      </c>
      <c r="I702" s="79" t="s">
        <v>575</v>
      </c>
      <c r="J702" s="79" t="s">
        <v>7925</v>
      </c>
      <c r="K702" s="79" t="s">
        <v>7926</v>
      </c>
      <c r="L702" s="79" t="s">
        <v>7927</v>
      </c>
      <c r="M702" s="79" t="s">
        <v>4873</v>
      </c>
      <c r="N702" s="79" t="s">
        <v>89</v>
      </c>
    </row>
    <row r="703" spans="1:14" ht="19.5" customHeight="1">
      <c r="A703" s="78">
        <v>699</v>
      </c>
      <c r="B703" s="79" t="s">
        <v>74</v>
      </c>
      <c r="C703" s="79" t="s">
        <v>115</v>
      </c>
      <c r="D703" s="79" t="s">
        <v>116</v>
      </c>
      <c r="E703" s="79" t="s">
        <v>7928</v>
      </c>
      <c r="F703" s="79" t="s">
        <v>7929</v>
      </c>
      <c r="G703" s="79" t="s">
        <v>4869</v>
      </c>
      <c r="H703" s="79" t="s">
        <v>2772</v>
      </c>
      <c r="I703" s="79" t="s">
        <v>2771</v>
      </c>
      <c r="J703" s="79" t="s">
        <v>7930</v>
      </c>
      <c r="K703" s="79" t="s">
        <v>6537</v>
      </c>
      <c r="L703" s="79" t="s">
        <v>7931</v>
      </c>
      <c r="M703" s="79" t="s">
        <v>4116</v>
      </c>
      <c r="N703" s="79" t="s">
        <v>89</v>
      </c>
    </row>
    <row r="704" spans="1:14" ht="19.5" customHeight="1">
      <c r="A704" s="78">
        <v>700</v>
      </c>
      <c r="B704" s="79" t="s">
        <v>74</v>
      </c>
      <c r="C704" s="79" t="s">
        <v>115</v>
      </c>
      <c r="D704" s="79" t="s">
        <v>116</v>
      </c>
      <c r="E704" s="79" t="s">
        <v>7932</v>
      </c>
      <c r="F704" s="79" t="s">
        <v>7933</v>
      </c>
      <c r="G704" s="79" t="s">
        <v>4869</v>
      </c>
      <c r="H704" s="79" t="s">
        <v>443</v>
      </c>
      <c r="I704" s="79" t="s">
        <v>442</v>
      </c>
      <c r="J704" s="79" t="s">
        <v>7934</v>
      </c>
      <c r="K704" s="79" t="s">
        <v>7935</v>
      </c>
      <c r="L704" s="79" t="s">
        <v>7936</v>
      </c>
      <c r="M704" s="79" t="s">
        <v>4873</v>
      </c>
      <c r="N704" s="79" t="s">
        <v>89</v>
      </c>
    </row>
    <row r="705" spans="1:14" ht="19.5" customHeight="1">
      <c r="A705" s="78">
        <v>701</v>
      </c>
      <c r="B705" s="79" t="s">
        <v>74</v>
      </c>
      <c r="C705" s="79" t="s">
        <v>115</v>
      </c>
      <c r="D705" s="79" t="s">
        <v>116</v>
      </c>
      <c r="E705" s="79" t="s">
        <v>7937</v>
      </c>
      <c r="F705" s="79" t="s">
        <v>5531</v>
      </c>
      <c r="G705" s="79" t="s">
        <v>4869</v>
      </c>
      <c r="H705" s="79" t="s">
        <v>3255</v>
      </c>
      <c r="I705" s="79" t="s">
        <v>3254</v>
      </c>
      <c r="J705" s="79" t="s">
        <v>7938</v>
      </c>
      <c r="K705" s="79" t="s">
        <v>6588</v>
      </c>
      <c r="L705" s="79" t="s">
        <v>7939</v>
      </c>
      <c r="M705" s="79" t="s">
        <v>4116</v>
      </c>
      <c r="N705" s="79" t="s">
        <v>89</v>
      </c>
    </row>
    <row r="706" spans="1:14" ht="19.5" customHeight="1">
      <c r="A706" s="78">
        <v>702</v>
      </c>
      <c r="B706" s="79" t="s">
        <v>74</v>
      </c>
      <c r="C706" s="79" t="s">
        <v>115</v>
      </c>
      <c r="D706" s="79" t="s">
        <v>116</v>
      </c>
      <c r="E706" s="79" t="s">
        <v>7940</v>
      </c>
      <c r="F706" s="79" t="s">
        <v>7941</v>
      </c>
      <c r="G706" s="79" t="s">
        <v>4869</v>
      </c>
      <c r="H706" s="79" t="s">
        <v>3278</v>
      </c>
      <c r="I706" s="79" t="s">
        <v>3277</v>
      </c>
      <c r="J706" s="79" t="s">
        <v>7942</v>
      </c>
      <c r="K706" s="79" t="s">
        <v>7943</v>
      </c>
      <c r="L706" s="79" t="s">
        <v>7944</v>
      </c>
      <c r="M706" s="79" t="s">
        <v>4882</v>
      </c>
      <c r="N706" s="79" t="s">
        <v>89</v>
      </c>
    </row>
    <row r="707" spans="1:14" ht="19.5" customHeight="1">
      <c r="A707" s="78">
        <v>703</v>
      </c>
      <c r="B707" s="79" t="s">
        <v>74</v>
      </c>
      <c r="C707" s="79" t="s">
        <v>115</v>
      </c>
      <c r="D707" s="79" t="s">
        <v>116</v>
      </c>
      <c r="E707" s="79" t="s">
        <v>7945</v>
      </c>
      <c r="F707" s="79" t="s">
        <v>7946</v>
      </c>
      <c r="G707" s="79" t="s">
        <v>4869</v>
      </c>
      <c r="H707" s="79" t="s">
        <v>626</v>
      </c>
      <c r="I707" s="79" t="s">
        <v>625</v>
      </c>
      <c r="J707" s="79" t="s">
        <v>5834</v>
      </c>
      <c r="K707" s="79" t="s">
        <v>5197</v>
      </c>
      <c r="L707" s="79" t="s">
        <v>7947</v>
      </c>
      <c r="M707" s="79" t="s">
        <v>4943</v>
      </c>
      <c r="N707" s="79" t="s">
        <v>89</v>
      </c>
    </row>
    <row r="708" spans="1:14" ht="19.5" customHeight="1">
      <c r="A708" s="78">
        <v>704</v>
      </c>
      <c r="B708" s="79" t="s">
        <v>74</v>
      </c>
      <c r="C708" s="79" t="s">
        <v>115</v>
      </c>
      <c r="D708" s="79" t="s">
        <v>116</v>
      </c>
      <c r="E708" s="79" t="s">
        <v>4814</v>
      </c>
      <c r="F708" s="79" t="s">
        <v>4815</v>
      </c>
      <c r="G708" s="79" t="s">
        <v>4869</v>
      </c>
      <c r="H708" s="79" t="s">
        <v>3255</v>
      </c>
      <c r="I708" s="79" t="s">
        <v>3254</v>
      </c>
      <c r="J708" s="79" t="s">
        <v>7949</v>
      </c>
      <c r="K708" s="79" t="s">
        <v>7950</v>
      </c>
      <c r="L708" s="79" t="s">
        <v>7951</v>
      </c>
      <c r="M708" s="79" t="s">
        <v>4873</v>
      </c>
      <c r="N708" s="79" t="s">
        <v>89</v>
      </c>
    </row>
    <row r="709" spans="1:14" ht="19.5" customHeight="1">
      <c r="A709" s="78">
        <v>705</v>
      </c>
      <c r="B709" s="79" t="s">
        <v>74</v>
      </c>
      <c r="C709" s="79" t="s">
        <v>115</v>
      </c>
      <c r="D709" s="79" t="s">
        <v>116</v>
      </c>
      <c r="E709" s="79" t="s">
        <v>7952</v>
      </c>
      <c r="F709" s="79" t="s">
        <v>7953</v>
      </c>
      <c r="G709" s="79" t="s">
        <v>4869</v>
      </c>
      <c r="H709" s="79" t="s">
        <v>5446</v>
      </c>
      <c r="I709" s="79" t="s">
        <v>5447</v>
      </c>
      <c r="J709" s="79" t="s">
        <v>7954</v>
      </c>
      <c r="K709" s="79" t="s">
        <v>7955</v>
      </c>
      <c r="L709" s="79" t="s">
        <v>7956</v>
      </c>
      <c r="M709" s="79" t="s">
        <v>4873</v>
      </c>
      <c r="N709" s="79" t="s">
        <v>89</v>
      </c>
    </row>
    <row r="710" spans="1:14" ht="19.5" customHeight="1">
      <c r="A710" s="78">
        <v>706</v>
      </c>
      <c r="B710" s="79" t="s">
        <v>74</v>
      </c>
      <c r="C710" s="79" t="s">
        <v>115</v>
      </c>
      <c r="D710" s="79" t="s">
        <v>116</v>
      </c>
      <c r="E710" s="79" t="s">
        <v>7957</v>
      </c>
      <c r="F710" s="79" t="s">
        <v>7958</v>
      </c>
      <c r="G710" s="79" t="s">
        <v>4869</v>
      </c>
      <c r="H710" s="79" t="s">
        <v>3255</v>
      </c>
      <c r="I710" s="79" t="s">
        <v>3254</v>
      </c>
      <c r="J710" s="79" t="s">
        <v>7959</v>
      </c>
      <c r="K710" s="79" t="s">
        <v>7960</v>
      </c>
      <c r="L710" s="79" t="s">
        <v>7961</v>
      </c>
      <c r="M710" s="79" t="s">
        <v>4116</v>
      </c>
      <c r="N710" s="79" t="s">
        <v>89</v>
      </c>
    </row>
    <row r="711" spans="1:14" ht="19.5" customHeight="1">
      <c r="A711" s="78">
        <v>707</v>
      </c>
      <c r="B711" s="79" t="s">
        <v>74</v>
      </c>
      <c r="C711" s="79" t="s">
        <v>115</v>
      </c>
      <c r="D711" s="79" t="s">
        <v>116</v>
      </c>
      <c r="E711" s="79" t="s">
        <v>7962</v>
      </c>
      <c r="F711" s="79" t="s">
        <v>7963</v>
      </c>
      <c r="G711" s="79" t="s">
        <v>4869</v>
      </c>
      <c r="H711" s="79" t="s">
        <v>4733</v>
      </c>
      <c r="I711" s="79" t="s">
        <v>4734</v>
      </c>
      <c r="J711" s="79" t="s">
        <v>7964</v>
      </c>
      <c r="K711" s="79" t="s">
        <v>7965</v>
      </c>
      <c r="L711" s="79" t="s">
        <v>7966</v>
      </c>
      <c r="M711" s="79" t="s">
        <v>4116</v>
      </c>
      <c r="N711" s="79" t="s">
        <v>89</v>
      </c>
    </row>
    <row r="712" spans="1:14" ht="19.5" customHeight="1">
      <c r="A712" s="78">
        <v>708</v>
      </c>
      <c r="B712" s="79" t="s">
        <v>74</v>
      </c>
      <c r="C712" s="79" t="s">
        <v>115</v>
      </c>
      <c r="D712" s="79" t="s">
        <v>116</v>
      </c>
      <c r="E712" s="79" t="s">
        <v>7967</v>
      </c>
      <c r="F712" s="79" t="s">
        <v>2681</v>
      </c>
      <c r="G712" s="79" t="s">
        <v>4869</v>
      </c>
      <c r="H712" s="79" t="s">
        <v>559</v>
      </c>
      <c r="I712" s="79" t="s">
        <v>558</v>
      </c>
      <c r="J712" s="79" t="s">
        <v>7968</v>
      </c>
      <c r="K712" s="79" t="s">
        <v>7969</v>
      </c>
      <c r="L712" s="79" t="s">
        <v>7970</v>
      </c>
      <c r="M712" s="79" t="s">
        <v>4116</v>
      </c>
      <c r="N712" s="79" t="s">
        <v>89</v>
      </c>
    </row>
    <row r="713" spans="1:14" ht="19.5" customHeight="1">
      <c r="A713" s="78">
        <v>709</v>
      </c>
      <c r="B713" s="79" t="s">
        <v>74</v>
      </c>
      <c r="C713" s="79" t="s">
        <v>115</v>
      </c>
      <c r="D713" s="79" t="s">
        <v>116</v>
      </c>
      <c r="E713" s="79" t="s">
        <v>7971</v>
      </c>
      <c r="F713" s="79" t="s">
        <v>2681</v>
      </c>
      <c r="G713" s="79" t="s">
        <v>4869</v>
      </c>
      <c r="H713" s="79" t="s">
        <v>3853</v>
      </c>
      <c r="I713" s="79" t="s">
        <v>2231</v>
      </c>
      <c r="J713" s="79" t="s">
        <v>7972</v>
      </c>
      <c r="K713" s="79" t="s">
        <v>7973</v>
      </c>
      <c r="L713" s="79" t="s">
        <v>7974</v>
      </c>
      <c r="M713" s="79" t="s">
        <v>4882</v>
      </c>
      <c r="N713" s="79" t="s">
        <v>89</v>
      </c>
    </row>
    <row r="714" spans="1:14" ht="19.5" customHeight="1">
      <c r="A714" s="78">
        <v>710</v>
      </c>
      <c r="B714" s="79" t="s">
        <v>74</v>
      </c>
      <c r="C714" s="79" t="s">
        <v>115</v>
      </c>
      <c r="D714" s="79" t="s">
        <v>116</v>
      </c>
      <c r="E714" s="79" t="s">
        <v>7976</v>
      </c>
      <c r="F714" s="79" t="s">
        <v>3387</v>
      </c>
      <c r="G714" s="79" t="s">
        <v>4869</v>
      </c>
      <c r="H714" s="79" t="s">
        <v>4641</v>
      </c>
      <c r="I714" s="79" t="s">
        <v>4642</v>
      </c>
      <c r="J714" s="79" t="s">
        <v>7977</v>
      </c>
      <c r="K714" s="79" t="s">
        <v>6336</v>
      </c>
      <c r="L714" s="79" t="s">
        <v>7978</v>
      </c>
      <c r="M714" s="79" t="s">
        <v>4116</v>
      </c>
      <c r="N714" s="79" t="s">
        <v>89</v>
      </c>
    </row>
    <row r="715" spans="1:14" ht="19.5" customHeight="1">
      <c r="A715" s="78">
        <v>711</v>
      </c>
      <c r="B715" s="79" t="s">
        <v>74</v>
      </c>
      <c r="C715" s="79" t="s">
        <v>115</v>
      </c>
      <c r="D715" s="79" t="s">
        <v>116</v>
      </c>
      <c r="E715" s="79" t="s">
        <v>7979</v>
      </c>
      <c r="F715" s="79" t="s">
        <v>4809</v>
      </c>
      <c r="G715" s="79" t="s">
        <v>4869</v>
      </c>
      <c r="H715" s="79" t="s">
        <v>576</v>
      </c>
      <c r="I715" s="79" t="s">
        <v>575</v>
      </c>
      <c r="J715" s="79" t="s">
        <v>7980</v>
      </c>
      <c r="K715" s="79" t="s">
        <v>5962</v>
      </c>
      <c r="L715" s="79" t="s">
        <v>7981</v>
      </c>
      <c r="M715" s="79" t="s">
        <v>4116</v>
      </c>
      <c r="N715" s="79" t="s">
        <v>89</v>
      </c>
    </row>
    <row r="716" spans="1:14" ht="19.5" customHeight="1">
      <c r="A716" s="78">
        <v>712</v>
      </c>
      <c r="B716" s="79" t="s">
        <v>74</v>
      </c>
      <c r="C716" s="79" t="s">
        <v>115</v>
      </c>
      <c r="D716" s="79" t="s">
        <v>116</v>
      </c>
      <c r="E716" s="79" t="s">
        <v>7982</v>
      </c>
      <c r="F716" s="79" t="s">
        <v>4809</v>
      </c>
      <c r="G716" s="79" t="s">
        <v>4869</v>
      </c>
      <c r="H716" s="79" t="s">
        <v>3278</v>
      </c>
      <c r="I716" s="79" t="s">
        <v>3277</v>
      </c>
      <c r="J716" s="79" t="s">
        <v>7983</v>
      </c>
      <c r="K716" s="79" t="s">
        <v>7984</v>
      </c>
      <c r="L716" s="79" t="s">
        <v>7985</v>
      </c>
      <c r="M716" s="79" t="s">
        <v>4116</v>
      </c>
      <c r="N716" s="79" t="s">
        <v>89</v>
      </c>
    </row>
    <row r="717" spans="1:14" ht="19.5" customHeight="1">
      <c r="A717" s="78">
        <v>713</v>
      </c>
      <c r="B717" s="79" t="s">
        <v>74</v>
      </c>
      <c r="C717" s="79" t="s">
        <v>115</v>
      </c>
      <c r="D717" s="79" t="s">
        <v>116</v>
      </c>
      <c r="E717" s="79" t="s">
        <v>7986</v>
      </c>
      <c r="F717" s="79" t="s">
        <v>4809</v>
      </c>
      <c r="G717" s="79" t="s">
        <v>4869</v>
      </c>
      <c r="H717" s="79" t="s">
        <v>220</v>
      </c>
      <c r="I717" s="79" t="s">
        <v>219</v>
      </c>
      <c r="J717" s="79" t="s">
        <v>7987</v>
      </c>
      <c r="K717" s="79" t="s">
        <v>5950</v>
      </c>
      <c r="L717" s="79" t="s">
        <v>7988</v>
      </c>
      <c r="M717" s="79" t="s">
        <v>4116</v>
      </c>
      <c r="N717" s="79" t="s">
        <v>89</v>
      </c>
    </row>
    <row r="718" spans="1:14" ht="19.5" customHeight="1">
      <c r="A718" s="78">
        <v>714</v>
      </c>
      <c r="B718" s="79" t="s">
        <v>74</v>
      </c>
      <c r="C718" s="79" t="s">
        <v>115</v>
      </c>
      <c r="D718" s="79" t="s">
        <v>116</v>
      </c>
      <c r="E718" s="79" t="s">
        <v>4808</v>
      </c>
      <c r="F718" s="79" t="s">
        <v>4809</v>
      </c>
      <c r="G718" s="79" t="s">
        <v>4869</v>
      </c>
      <c r="H718" s="79" t="s">
        <v>626</v>
      </c>
      <c r="I718" s="79" t="s">
        <v>625</v>
      </c>
      <c r="J718" s="79" t="s">
        <v>7989</v>
      </c>
      <c r="K718" s="79" t="s">
        <v>7990</v>
      </c>
      <c r="L718" s="79" t="s">
        <v>7991</v>
      </c>
      <c r="M718" s="79" t="s">
        <v>4943</v>
      </c>
      <c r="N718" s="79" t="s">
        <v>89</v>
      </c>
    </row>
    <row r="719" spans="1:14" ht="19.5" customHeight="1">
      <c r="A719" s="78">
        <v>715</v>
      </c>
      <c r="B719" s="79" t="s">
        <v>74</v>
      </c>
      <c r="C719" s="79" t="s">
        <v>115</v>
      </c>
      <c r="D719" s="79" t="s">
        <v>116</v>
      </c>
      <c r="E719" s="79" t="s">
        <v>7992</v>
      </c>
      <c r="F719" s="79" t="s">
        <v>4809</v>
      </c>
      <c r="G719" s="79" t="s">
        <v>4869</v>
      </c>
      <c r="H719" s="79" t="s">
        <v>559</v>
      </c>
      <c r="I719" s="79" t="s">
        <v>558</v>
      </c>
      <c r="J719" s="79" t="s">
        <v>7993</v>
      </c>
      <c r="K719" s="79" t="s">
        <v>7994</v>
      </c>
      <c r="L719" s="79" t="s">
        <v>7995</v>
      </c>
      <c r="M719" s="79" t="s">
        <v>4882</v>
      </c>
      <c r="N719" s="79" t="s">
        <v>89</v>
      </c>
    </row>
    <row r="720" spans="1:14" ht="19.5" customHeight="1">
      <c r="A720" s="78">
        <v>716</v>
      </c>
      <c r="B720" s="79" t="s">
        <v>74</v>
      </c>
      <c r="C720" s="79" t="s">
        <v>115</v>
      </c>
      <c r="D720" s="79" t="s">
        <v>116</v>
      </c>
      <c r="E720" s="79" t="s">
        <v>7996</v>
      </c>
      <c r="F720" s="79" t="s">
        <v>7997</v>
      </c>
      <c r="G720" s="79" t="s">
        <v>4869</v>
      </c>
      <c r="H720" s="79" t="s">
        <v>7998</v>
      </c>
      <c r="I720" s="79" t="s">
        <v>7999</v>
      </c>
      <c r="J720" s="79" t="s">
        <v>8000</v>
      </c>
      <c r="K720" s="79" t="s">
        <v>8001</v>
      </c>
      <c r="L720" s="79" t="s">
        <v>8002</v>
      </c>
      <c r="M720" s="79" t="s">
        <v>4882</v>
      </c>
      <c r="N720" s="79" t="s">
        <v>89</v>
      </c>
    </row>
    <row r="721" spans="1:14" ht="19.5" customHeight="1">
      <c r="A721" s="78">
        <v>717</v>
      </c>
      <c r="B721" s="79" t="s">
        <v>74</v>
      </c>
      <c r="C721" s="79" t="s">
        <v>115</v>
      </c>
      <c r="D721" s="79" t="s">
        <v>116</v>
      </c>
      <c r="E721" s="79" t="s">
        <v>8003</v>
      </c>
      <c r="F721" s="79" t="s">
        <v>7997</v>
      </c>
      <c r="G721" s="79" t="s">
        <v>4869</v>
      </c>
      <c r="H721" s="79" t="s">
        <v>4733</v>
      </c>
      <c r="I721" s="79" t="s">
        <v>4734</v>
      </c>
      <c r="J721" s="79" t="s">
        <v>8004</v>
      </c>
      <c r="K721" s="79" t="s">
        <v>8005</v>
      </c>
      <c r="L721" s="79" t="s">
        <v>8006</v>
      </c>
      <c r="M721" s="79" t="s">
        <v>4116</v>
      </c>
      <c r="N721" s="79" t="s">
        <v>89</v>
      </c>
    </row>
    <row r="722" spans="1:14" ht="19.5" customHeight="1">
      <c r="A722" s="78">
        <v>718</v>
      </c>
      <c r="B722" s="79" t="s">
        <v>74</v>
      </c>
      <c r="C722" s="79" t="s">
        <v>115</v>
      </c>
      <c r="D722" s="79" t="s">
        <v>116</v>
      </c>
      <c r="E722" s="79" t="s">
        <v>8007</v>
      </c>
      <c r="F722" s="79" t="s">
        <v>3522</v>
      </c>
      <c r="G722" s="79" t="s">
        <v>4869</v>
      </c>
      <c r="H722" s="79" t="s">
        <v>2772</v>
      </c>
      <c r="I722" s="79" t="s">
        <v>2771</v>
      </c>
      <c r="J722" s="79" t="s">
        <v>8009</v>
      </c>
      <c r="K722" s="79" t="s">
        <v>5121</v>
      </c>
      <c r="L722" s="79" t="s">
        <v>8010</v>
      </c>
      <c r="M722" s="79" t="s">
        <v>4116</v>
      </c>
      <c r="N722" s="79" t="s">
        <v>89</v>
      </c>
    </row>
    <row r="723" spans="1:14" ht="19.5" customHeight="1">
      <c r="A723" s="78">
        <v>719</v>
      </c>
      <c r="B723" s="79" t="s">
        <v>74</v>
      </c>
      <c r="C723" s="79" t="s">
        <v>115</v>
      </c>
      <c r="D723" s="79" t="s">
        <v>116</v>
      </c>
      <c r="E723" s="79" t="s">
        <v>8011</v>
      </c>
      <c r="F723" s="79" t="s">
        <v>8012</v>
      </c>
      <c r="G723" s="79" t="s">
        <v>4869</v>
      </c>
      <c r="H723" s="79" t="s">
        <v>220</v>
      </c>
      <c r="I723" s="79" t="s">
        <v>219</v>
      </c>
      <c r="J723" s="79" t="s">
        <v>6755</v>
      </c>
      <c r="K723" s="79" t="s">
        <v>7492</v>
      </c>
      <c r="L723" s="79" t="s">
        <v>8013</v>
      </c>
      <c r="M723" s="79" t="s">
        <v>4116</v>
      </c>
      <c r="N723" s="79" t="s">
        <v>89</v>
      </c>
    </row>
    <row r="724" spans="1:14" ht="19.5" customHeight="1">
      <c r="A724" s="78">
        <v>720</v>
      </c>
      <c r="B724" s="79" t="s">
        <v>74</v>
      </c>
      <c r="C724" s="79" t="s">
        <v>115</v>
      </c>
      <c r="D724" s="79" t="s">
        <v>116</v>
      </c>
      <c r="E724" s="79" t="s">
        <v>8014</v>
      </c>
      <c r="F724" s="79" t="s">
        <v>8015</v>
      </c>
      <c r="G724" s="79" t="s">
        <v>4869</v>
      </c>
      <c r="H724" s="79" t="s">
        <v>4641</v>
      </c>
      <c r="I724" s="79" t="s">
        <v>4642</v>
      </c>
      <c r="J724" s="79" t="s">
        <v>8016</v>
      </c>
      <c r="K724" s="79" t="s">
        <v>5003</v>
      </c>
      <c r="L724" s="79" t="s">
        <v>8017</v>
      </c>
      <c r="M724" s="79" t="s">
        <v>4116</v>
      </c>
      <c r="N724" s="79" t="s">
        <v>89</v>
      </c>
    </row>
    <row r="725" spans="1:14" ht="19.5" customHeight="1">
      <c r="A725" s="78">
        <v>721</v>
      </c>
      <c r="B725" s="79" t="s">
        <v>74</v>
      </c>
      <c r="C725" s="79" t="s">
        <v>115</v>
      </c>
      <c r="D725" s="79" t="s">
        <v>116</v>
      </c>
      <c r="E725" s="79" t="s">
        <v>8018</v>
      </c>
      <c r="F725" s="79" t="s">
        <v>8019</v>
      </c>
      <c r="G725" s="79" t="s">
        <v>4869</v>
      </c>
      <c r="H725" s="79" t="s">
        <v>3255</v>
      </c>
      <c r="I725" s="79" t="s">
        <v>3254</v>
      </c>
      <c r="J725" s="79" t="s">
        <v>8020</v>
      </c>
      <c r="K725" s="79" t="s">
        <v>8021</v>
      </c>
      <c r="L725" s="79" t="s">
        <v>8022</v>
      </c>
      <c r="M725" s="79" t="s">
        <v>4873</v>
      </c>
      <c r="N725" s="79" t="s">
        <v>89</v>
      </c>
    </row>
    <row r="726" spans="1:14" ht="19.5" customHeight="1">
      <c r="A726" s="78">
        <v>722</v>
      </c>
      <c r="B726" s="79" t="s">
        <v>74</v>
      </c>
      <c r="C726" s="79" t="s">
        <v>115</v>
      </c>
      <c r="D726" s="79" t="s">
        <v>116</v>
      </c>
      <c r="E726" s="79" t="s">
        <v>8023</v>
      </c>
      <c r="F726" s="79" t="s">
        <v>8024</v>
      </c>
      <c r="G726" s="79" t="s">
        <v>4869</v>
      </c>
      <c r="H726" s="79" t="s">
        <v>576</v>
      </c>
      <c r="I726" s="79" t="s">
        <v>575</v>
      </c>
      <c r="J726" s="79" t="s">
        <v>8025</v>
      </c>
      <c r="K726" s="79" t="s">
        <v>7823</v>
      </c>
      <c r="L726" s="79" t="s">
        <v>8026</v>
      </c>
      <c r="M726" s="79" t="s">
        <v>4116</v>
      </c>
      <c r="N726" s="79" t="s">
        <v>89</v>
      </c>
    </row>
    <row r="727" spans="1:14" ht="19.5" customHeight="1">
      <c r="A727" s="78">
        <v>723</v>
      </c>
      <c r="B727" s="79" t="s">
        <v>74</v>
      </c>
      <c r="C727" s="79" t="s">
        <v>115</v>
      </c>
      <c r="D727" s="79" t="s">
        <v>116</v>
      </c>
      <c r="E727" s="79" t="s">
        <v>8027</v>
      </c>
      <c r="F727" s="79" t="s">
        <v>8028</v>
      </c>
      <c r="G727" s="79" t="s">
        <v>4869</v>
      </c>
      <c r="H727" s="79" t="s">
        <v>3853</v>
      </c>
      <c r="I727" s="79" t="s">
        <v>2231</v>
      </c>
      <c r="J727" s="79" t="s">
        <v>8029</v>
      </c>
      <c r="K727" s="79" t="s">
        <v>8030</v>
      </c>
      <c r="L727" s="79" t="s">
        <v>8031</v>
      </c>
      <c r="M727" s="79" t="s">
        <v>4116</v>
      </c>
      <c r="N727" s="79" t="s">
        <v>89</v>
      </c>
    </row>
    <row r="728" spans="1:14" ht="19.5" customHeight="1">
      <c r="A728" s="78">
        <v>724</v>
      </c>
      <c r="B728" s="79" t="s">
        <v>74</v>
      </c>
      <c r="C728" s="79" t="s">
        <v>115</v>
      </c>
      <c r="D728" s="79" t="s">
        <v>116</v>
      </c>
      <c r="E728" s="79" t="s">
        <v>8032</v>
      </c>
      <c r="F728" s="79" t="s">
        <v>8033</v>
      </c>
      <c r="G728" s="79" t="s">
        <v>4869</v>
      </c>
      <c r="H728" s="79" t="s">
        <v>7097</v>
      </c>
      <c r="I728" s="79" t="s">
        <v>7098</v>
      </c>
      <c r="J728" s="79" t="s">
        <v>8034</v>
      </c>
      <c r="K728" s="79" t="s">
        <v>5565</v>
      </c>
      <c r="L728" s="79" t="s">
        <v>8035</v>
      </c>
      <c r="M728" s="79" t="s">
        <v>4882</v>
      </c>
      <c r="N728" s="79" t="s">
        <v>89</v>
      </c>
    </row>
    <row r="729" spans="1:14" ht="19.5" customHeight="1">
      <c r="A729" s="78">
        <v>725</v>
      </c>
      <c r="B729" s="79" t="s">
        <v>74</v>
      </c>
      <c r="C729" s="79" t="s">
        <v>115</v>
      </c>
      <c r="D729" s="79" t="s">
        <v>116</v>
      </c>
      <c r="E729" s="79" t="s">
        <v>8036</v>
      </c>
      <c r="F729" s="79" t="s">
        <v>1198</v>
      </c>
      <c r="G729" s="79" t="s">
        <v>4869</v>
      </c>
      <c r="H729" s="79" t="s">
        <v>4905</v>
      </c>
      <c r="I729" s="79" t="s">
        <v>4906</v>
      </c>
      <c r="J729" s="79" t="s">
        <v>8037</v>
      </c>
      <c r="K729" s="79" t="s">
        <v>8038</v>
      </c>
      <c r="L729" s="79" t="s">
        <v>8039</v>
      </c>
      <c r="M729" s="79" t="s">
        <v>4873</v>
      </c>
      <c r="N729" s="79" t="s">
        <v>89</v>
      </c>
    </row>
    <row r="730" spans="1:14" ht="19.5" customHeight="1">
      <c r="A730" s="78">
        <v>726</v>
      </c>
      <c r="B730" s="79" t="s">
        <v>74</v>
      </c>
      <c r="C730" s="79" t="s">
        <v>115</v>
      </c>
      <c r="D730" s="79" t="s">
        <v>116</v>
      </c>
      <c r="E730" s="79" t="s">
        <v>8040</v>
      </c>
      <c r="F730" s="79" t="s">
        <v>8041</v>
      </c>
      <c r="G730" s="79" t="s">
        <v>4869</v>
      </c>
      <c r="H730" s="79" t="s">
        <v>2772</v>
      </c>
      <c r="I730" s="79" t="s">
        <v>2771</v>
      </c>
      <c r="J730" s="79" t="s">
        <v>8042</v>
      </c>
      <c r="K730" s="79" t="s">
        <v>6023</v>
      </c>
      <c r="L730" s="79" t="s">
        <v>8043</v>
      </c>
      <c r="M730" s="79" t="s">
        <v>4116</v>
      </c>
      <c r="N730" s="79" t="s">
        <v>89</v>
      </c>
    </row>
    <row r="731" spans="1:14" ht="19.5" customHeight="1">
      <c r="A731" s="78">
        <v>727</v>
      </c>
      <c r="B731" s="79" t="s">
        <v>74</v>
      </c>
      <c r="C731" s="79" t="s">
        <v>115</v>
      </c>
      <c r="D731" s="79" t="s">
        <v>116</v>
      </c>
      <c r="E731" s="79" t="s">
        <v>8044</v>
      </c>
      <c r="F731" s="79" t="s">
        <v>4263</v>
      </c>
      <c r="G731" s="79" t="s">
        <v>4869</v>
      </c>
      <c r="H731" s="79" t="s">
        <v>220</v>
      </c>
      <c r="I731" s="79" t="s">
        <v>219</v>
      </c>
      <c r="J731" s="79" t="s">
        <v>8045</v>
      </c>
      <c r="K731" s="79" t="s">
        <v>8046</v>
      </c>
      <c r="L731" s="79" t="s">
        <v>8047</v>
      </c>
      <c r="M731" s="79" t="s">
        <v>4116</v>
      </c>
      <c r="N731" s="79" t="s">
        <v>89</v>
      </c>
    </row>
    <row r="732" spans="1:14" ht="19.5" customHeight="1">
      <c r="A732" s="78">
        <v>728</v>
      </c>
      <c r="B732" s="79" t="s">
        <v>74</v>
      </c>
      <c r="C732" s="79" t="s">
        <v>115</v>
      </c>
      <c r="D732" s="79" t="s">
        <v>116</v>
      </c>
      <c r="E732" s="79" t="s">
        <v>4796</v>
      </c>
      <c r="F732" s="79" t="s">
        <v>4263</v>
      </c>
      <c r="G732" s="79" t="s">
        <v>4869</v>
      </c>
      <c r="H732" s="79" t="s">
        <v>202</v>
      </c>
      <c r="I732" s="79" t="s">
        <v>201</v>
      </c>
      <c r="J732" s="79" t="s">
        <v>8048</v>
      </c>
      <c r="K732" s="79" t="s">
        <v>8049</v>
      </c>
      <c r="L732" s="79" t="s">
        <v>4265</v>
      </c>
      <c r="M732" s="79" t="s">
        <v>4943</v>
      </c>
      <c r="N732" s="79" t="s">
        <v>89</v>
      </c>
    </row>
    <row r="733" spans="1:14" ht="19.5" customHeight="1">
      <c r="A733" s="78">
        <v>729</v>
      </c>
      <c r="B733" s="79" t="s">
        <v>74</v>
      </c>
      <c r="C733" s="79" t="s">
        <v>115</v>
      </c>
      <c r="D733" s="79" t="s">
        <v>116</v>
      </c>
      <c r="E733" s="79" t="s">
        <v>8050</v>
      </c>
      <c r="F733" s="79" t="s">
        <v>4263</v>
      </c>
      <c r="G733" s="79" t="s">
        <v>4869</v>
      </c>
      <c r="H733" s="79" t="s">
        <v>220</v>
      </c>
      <c r="I733" s="79" t="s">
        <v>219</v>
      </c>
      <c r="J733" s="79" t="s">
        <v>8051</v>
      </c>
      <c r="K733" s="79" t="s">
        <v>5297</v>
      </c>
      <c r="L733" s="79" t="s">
        <v>8052</v>
      </c>
      <c r="M733" s="79" t="s">
        <v>4116</v>
      </c>
      <c r="N733" s="79" t="s">
        <v>89</v>
      </c>
    </row>
    <row r="734" spans="1:14" ht="19.5" customHeight="1">
      <c r="A734" s="78">
        <v>730</v>
      </c>
      <c r="B734" s="79" t="s">
        <v>74</v>
      </c>
      <c r="C734" s="79" t="s">
        <v>115</v>
      </c>
      <c r="D734" s="79" t="s">
        <v>116</v>
      </c>
      <c r="E734" s="79" t="s">
        <v>8053</v>
      </c>
      <c r="F734" s="79" t="s">
        <v>5889</v>
      </c>
      <c r="G734" s="79" t="s">
        <v>4869</v>
      </c>
      <c r="H734" s="79" t="s">
        <v>2772</v>
      </c>
      <c r="I734" s="79" t="s">
        <v>2771</v>
      </c>
      <c r="J734" s="79" t="s">
        <v>8054</v>
      </c>
      <c r="K734" s="79" t="s">
        <v>6126</v>
      </c>
      <c r="L734" s="79" t="s">
        <v>8055</v>
      </c>
      <c r="M734" s="79" t="s">
        <v>4116</v>
      </c>
      <c r="N734" s="79" t="s">
        <v>89</v>
      </c>
    </row>
    <row r="735" spans="1:14" ht="19.5" customHeight="1">
      <c r="A735" s="78">
        <v>731</v>
      </c>
      <c r="B735" s="79" t="s">
        <v>74</v>
      </c>
      <c r="C735" s="79" t="s">
        <v>115</v>
      </c>
      <c r="D735" s="79" t="s">
        <v>116</v>
      </c>
      <c r="E735" s="79" t="s">
        <v>8056</v>
      </c>
      <c r="F735" s="79" t="s">
        <v>8057</v>
      </c>
      <c r="G735" s="79" t="s">
        <v>4869</v>
      </c>
      <c r="H735" s="79" t="s">
        <v>3853</v>
      </c>
      <c r="I735" s="79" t="s">
        <v>2231</v>
      </c>
      <c r="J735" s="79" t="s">
        <v>8058</v>
      </c>
      <c r="K735" s="79" t="s">
        <v>8059</v>
      </c>
      <c r="L735" s="79" t="s">
        <v>8060</v>
      </c>
      <c r="M735" s="79" t="s">
        <v>4116</v>
      </c>
      <c r="N735" s="79" t="s">
        <v>89</v>
      </c>
    </row>
    <row r="736" spans="1:14" ht="19.5" customHeight="1">
      <c r="A736" s="78">
        <v>732</v>
      </c>
      <c r="B736" s="79" t="s">
        <v>74</v>
      </c>
      <c r="C736" s="79" t="s">
        <v>115</v>
      </c>
      <c r="D736" s="79" t="s">
        <v>116</v>
      </c>
      <c r="E736" s="79" t="s">
        <v>8061</v>
      </c>
      <c r="F736" s="79" t="s">
        <v>5195</v>
      </c>
      <c r="G736" s="79" t="s">
        <v>4869</v>
      </c>
      <c r="H736" s="79" t="s">
        <v>4706</v>
      </c>
      <c r="I736" s="79" t="s">
        <v>4707</v>
      </c>
      <c r="J736" s="79" t="s">
        <v>8062</v>
      </c>
      <c r="K736" s="79" t="s">
        <v>5044</v>
      </c>
      <c r="L736" s="79" t="s">
        <v>8063</v>
      </c>
      <c r="M736" s="79" t="s">
        <v>4116</v>
      </c>
      <c r="N736" s="79" t="s">
        <v>89</v>
      </c>
    </row>
    <row r="737" spans="1:14" ht="19.5" customHeight="1">
      <c r="A737" s="78">
        <v>733</v>
      </c>
      <c r="B737" s="79" t="s">
        <v>74</v>
      </c>
      <c r="C737" s="79" t="s">
        <v>115</v>
      </c>
      <c r="D737" s="79" t="s">
        <v>116</v>
      </c>
      <c r="E737" s="79" t="s">
        <v>8064</v>
      </c>
      <c r="F737" s="79" t="s">
        <v>4444</v>
      </c>
      <c r="G737" s="79" t="s">
        <v>4869</v>
      </c>
      <c r="H737" s="79" t="s">
        <v>661</v>
      </c>
      <c r="I737" s="79" t="s">
        <v>122</v>
      </c>
      <c r="J737" s="79" t="s">
        <v>8065</v>
      </c>
      <c r="K737" s="79" t="s">
        <v>8066</v>
      </c>
      <c r="L737" s="79" t="s">
        <v>8067</v>
      </c>
      <c r="M737" s="79" t="s">
        <v>4116</v>
      </c>
      <c r="N737" s="79" t="s">
        <v>89</v>
      </c>
    </row>
    <row r="738" spans="1:14" ht="19.5" customHeight="1">
      <c r="A738" s="78">
        <v>734</v>
      </c>
      <c r="B738" s="79" t="s">
        <v>74</v>
      </c>
      <c r="C738" s="79" t="s">
        <v>115</v>
      </c>
      <c r="D738" s="79" t="s">
        <v>116</v>
      </c>
      <c r="E738" s="79" t="s">
        <v>8068</v>
      </c>
      <c r="F738" s="79" t="s">
        <v>8069</v>
      </c>
      <c r="G738" s="79" t="s">
        <v>4869</v>
      </c>
      <c r="H738" s="79" t="s">
        <v>220</v>
      </c>
      <c r="I738" s="79" t="s">
        <v>219</v>
      </c>
      <c r="J738" s="79" t="s">
        <v>8073</v>
      </c>
      <c r="K738" s="79" t="s">
        <v>5136</v>
      </c>
      <c r="L738" s="79" t="s">
        <v>8075</v>
      </c>
      <c r="M738" s="79" t="s">
        <v>4116</v>
      </c>
      <c r="N738" s="79" t="s">
        <v>89</v>
      </c>
    </row>
    <row r="739" spans="1:14" ht="19.5" customHeight="1">
      <c r="A739" s="78">
        <v>735</v>
      </c>
      <c r="B739" s="79" t="s">
        <v>74</v>
      </c>
      <c r="C739" s="79" t="s">
        <v>115</v>
      </c>
      <c r="D739" s="79" t="s">
        <v>116</v>
      </c>
      <c r="E739" s="79" t="s">
        <v>8077</v>
      </c>
      <c r="F739" s="79" t="s">
        <v>8078</v>
      </c>
      <c r="G739" s="79" t="s">
        <v>4869</v>
      </c>
      <c r="H739" s="79" t="s">
        <v>559</v>
      </c>
      <c r="I739" s="79" t="s">
        <v>558</v>
      </c>
      <c r="J739" s="79" t="s">
        <v>8079</v>
      </c>
      <c r="K739" s="79" t="s">
        <v>6191</v>
      </c>
      <c r="L739" s="79" t="s">
        <v>8080</v>
      </c>
      <c r="M739" s="79" t="s">
        <v>4116</v>
      </c>
      <c r="N739" s="79" t="s">
        <v>89</v>
      </c>
    </row>
    <row r="740" spans="1:14" ht="19.5" customHeight="1">
      <c r="A740" s="78">
        <v>736</v>
      </c>
      <c r="B740" s="79" t="s">
        <v>74</v>
      </c>
      <c r="C740" s="79" t="s">
        <v>115</v>
      </c>
      <c r="D740" s="79" t="s">
        <v>116</v>
      </c>
      <c r="E740" s="79" t="s">
        <v>8081</v>
      </c>
      <c r="F740" s="79" t="s">
        <v>5704</v>
      </c>
      <c r="G740" s="79" t="s">
        <v>4869</v>
      </c>
      <c r="H740" s="79" t="s">
        <v>3278</v>
      </c>
      <c r="I740" s="79" t="s">
        <v>3277</v>
      </c>
      <c r="J740" s="79" t="s">
        <v>5705</v>
      </c>
      <c r="K740" s="79" t="s">
        <v>8082</v>
      </c>
      <c r="L740" s="79" t="s">
        <v>8083</v>
      </c>
      <c r="M740" s="79" t="s">
        <v>4116</v>
      </c>
      <c r="N740" s="79" t="s">
        <v>89</v>
      </c>
    </row>
    <row r="741" spans="1:14" ht="19.5" customHeight="1">
      <c r="A741" s="78">
        <v>737</v>
      </c>
      <c r="B741" s="79" t="s">
        <v>74</v>
      </c>
      <c r="C741" s="79" t="s">
        <v>115</v>
      </c>
      <c r="D741" s="79" t="s">
        <v>116</v>
      </c>
      <c r="E741" s="79" t="s">
        <v>8084</v>
      </c>
      <c r="F741" s="79" t="s">
        <v>8085</v>
      </c>
      <c r="G741" s="79" t="s">
        <v>4869</v>
      </c>
      <c r="H741" s="79" t="s">
        <v>2772</v>
      </c>
      <c r="I741" s="79" t="s">
        <v>2771</v>
      </c>
      <c r="J741" s="79" t="s">
        <v>8086</v>
      </c>
      <c r="K741" s="79" t="s">
        <v>8087</v>
      </c>
      <c r="L741" s="79" t="s">
        <v>8088</v>
      </c>
      <c r="M741" s="79" t="s">
        <v>4116</v>
      </c>
      <c r="N741" s="79" t="s">
        <v>89</v>
      </c>
    </row>
    <row r="742" spans="1:14" ht="19.5" customHeight="1">
      <c r="A742" s="78">
        <v>738</v>
      </c>
      <c r="B742" s="79" t="s">
        <v>74</v>
      </c>
      <c r="C742" s="79" t="s">
        <v>115</v>
      </c>
      <c r="D742" s="79" t="s">
        <v>116</v>
      </c>
      <c r="E742" s="79" t="s">
        <v>8089</v>
      </c>
      <c r="F742" s="79" t="s">
        <v>8090</v>
      </c>
      <c r="G742" s="79" t="s">
        <v>4869</v>
      </c>
      <c r="H742" s="79" t="s">
        <v>4706</v>
      </c>
      <c r="I742" s="79" t="s">
        <v>4707</v>
      </c>
      <c r="J742" s="79" t="s">
        <v>8091</v>
      </c>
      <c r="K742" s="79" t="s">
        <v>5585</v>
      </c>
      <c r="L742" s="79" t="s">
        <v>8092</v>
      </c>
      <c r="M742" s="79" t="s">
        <v>4882</v>
      </c>
      <c r="N742" s="79" t="s">
        <v>89</v>
      </c>
    </row>
    <row r="743" spans="1:14" ht="19.5" customHeight="1">
      <c r="A743" s="78">
        <v>739</v>
      </c>
      <c r="B743" s="79" t="s">
        <v>74</v>
      </c>
      <c r="C743" s="79" t="s">
        <v>115</v>
      </c>
      <c r="D743" s="79" t="s">
        <v>116</v>
      </c>
      <c r="E743" s="79" t="s">
        <v>8093</v>
      </c>
      <c r="F743" s="79" t="s">
        <v>8090</v>
      </c>
      <c r="G743" s="79" t="s">
        <v>4869</v>
      </c>
      <c r="H743" s="79" t="s">
        <v>626</v>
      </c>
      <c r="I743" s="79" t="s">
        <v>625</v>
      </c>
      <c r="J743" s="79" t="s">
        <v>8094</v>
      </c>
      <c r="K743" s="79" t="s">
        <v>5403</v>
      </c>
      <c r="L743" s="79" t="s">
        <v>8095</v>
      </c>
      <c r="M743" s="79" t="s">
        <v>4943</v>
      </c>
      <c r="N743" s="79" t="s">
        <v>89</v>
      </c>
    </row>
    <row r="744" spans="1:14" ht="19.5" customHeight="1">
      <c r="A744" s="78">
        <v>740</v>
      </c>
      <c r="B744" s="79" t="s">
        <v>74</v>
      </c>
      <c r="C744" s="79" t="s">
        <v>115</v>
      </c>
      <c r="D744" s="79" t="s">
        <v>116</v>
      </c>
      <c r="E744" s="79" t="s">
        <v>8096</v>
      </c>
      <c r="F744" s="79" t="s">
        <v>1750</v>
      </c>
      <c r="G744" s="79" t="s">
        <v>4869</v>
      </c>
      <c r="H744" s="79" t="s">
        <v>2772</v>
      </c>
      <c r="I744" s="79" t="s">
        <v>2771</v>
      </c>
      <c r="J744" s="79" t="s">
        <v>8097</v>
      </c>
      <c r="K744" s="79" t="s">
        <v>6135</v>
      </c>
      <c r="L744" s="79" t="s">
        <v>8098</v>
      </c>
      <c r="M744" s="79" t="s">
        <v>4116</v>
      </c>
      <c r="N744" s="79" t="s">
        <v>89</v>
      </c>
    </row>
    <row r="745" spans="1:14" ht="19.5" customHeight="1">
      <c r="A745" s="78">
        <v>741</v>
      </c>
      <c r="B745" s="79" t="s">
        <v>74</v>
      </c>
      <c r="C745" s="79" t="s">
        <v>115</v>
      </c>
      <c r="D745" s="79" t="s">
        <v>116</v>
      </c>
      <c r="E745" s="79" t="s">
        <v>8099</v>
      </c>
      <c r="F745" s="79" t="s">
        <v>862</v>
      </c>
      <c r="G745" s="79" t="s">
        <v>4869</v>
      </c>
      <c r="H745" s="79" t="s">
        <v>465</v>
      </c>
      <c r="I745" s="79" t="s">
        <v>449</v>
      </c>
      <c r="J745" s="79" t="s">
        <v>8100</v>
      </c>
      <c r="K745" s="79" t="s">
        <v>6607</v>
      </c>
      <c r="L745" s="79" t="s">
        <v>8101</v>
      </c>
      <c r="M745" s="79" t="s">
        <v>4882</v>
      </c>
      <c r="N745" s="79" t="s">
        <v>89</v>
      </c>
    </row>
    <row r="746" spans="1:14" ht="19.5" customHeight="1">
      <c r="A746" s="78">
        <v>742</v>
      </c>
      <c r="B746" s="79" t="s">
        <v>74</v>
      </c>
      <c r="C746" s="79" t="s">
        <v>115</v>
      </c>
      <c r="D746" s="79" t="s">
        <v>116</v>
      </c>
      <c r="E746" s="79" t="s">
        <v>863</v>
      </c>
      <c r="F746" s="79" t="s">
        <v>862</v>
      </c>
      <c r="G746" s="79" t="s">
        <v>4869</v>
      </c>
      <c r="H746" s="79" t="s">
        <v>220</v>
      </c>
      <c r="I746" s="79" t="s">
        <v>219</v>
      </c>
      <c r="J746" s="79" t="s">
        <v>6826</v>
      </c>
      <c r="K746" s="79" t="s">
        <v>8102</v>
      </c>
      <c r="L746" s="79" t="s">
        <v>8103</v>
      </c>
      <c r="M746" s="79" t="s">
        <v>4116</v>
      </c>
      <c r="N746" s="79" t="s">
        <v>89</v>
      </c>
    </row>
    <row r="747" spans="1:14" ht="19.5" customHeight="1">
      <c r="A747" s="78">
        <v>743</v>
      </c>
      <c r="B747" s="79" t="s">
        <v>74</v>
      </c>
      <c r="C747" s="79" t="s">
        <v>115</v>
      </c>
      <c r="D747" s="79" t="s">
        <v>116</v>
      </c>
      <c r="E747" s="79" t="s">
        <v>8104</v>
      </c>
      <c r="F747" s="79" t="s">
        <v>8105</v>
      </c>
      <c r="G747" s="79" t="s">
        <v>4869</v>
      </c>
      <c r="H747" s="79" t="s">
        <v>3989</v>
      </c>
      <c r="I747" s="79" t="s">
        <v>3988</v>
      </c>
      <c r="J747" s="79" t="s">
        <v>8106</v>
      </c>
      <c r="K747" s="79" t="s">
        <v>5039</v>
      </c>
      <c r="L747" s="79" t="s">
        <v>8107</v>
      </c>
      <c r="M747" s="79" t="s">
        <v>4882</v>
      </c>
      <c r="N747" s="79" t="s">
        <v>89</v>
      </c>
    </row>
    <row r="748" spans="1:14" ht="19.5" customHeight="1">
      <c r="A748" s="78">
        <v>744</v>
      </c>
      <c r="B748" s="79" t="s">
        <v>74</v>
      </c>
      <c r="C748" s="79" t="s">
        <v>115</v>
      </c>
      <c r="D748" s="79" t="s">
        <v>116</v>
      </c>
      <c r="E748" s="79" t="s">
        <v>8110</v>
      </c>
      <c r="F748" s="79" t="s">
        <v>8105</v>
      </c>
      <c r="G748" s="79" t="s">
        <v>4869</v>
      </c>
      <c r="H748" s="79" t="s">
        <v>661</v>
      </c>
      <c r="I748" s="79" t="s">
        <v>122</v>
      </c>
      <c r="J748" s="79" t="s">
        <v>8111</v>
      </c>
      <c r="K748" s="79" t="s">
        <v>8112</v>
      </c>
      <c r="L748" s="79" t="s">
        <v>8113</v>
      </c>
      <c r="M748" s="79" t="s">
        <v>4116</v>
      </c>
      <c r="N748" s="79" t="s">
        <v>89</v>
      </c>
    </row>
    <row r="749" spans="1:14" ht="19.5" customHeight="1">
      <c r="A749" s="78">
        <v>745</v>
      </c>
      <c r="B749" s="79" t="s">
        <v>74</v>
      </c>
      <c r="C749" s="79" t="s">
        <v>115</v>
      </c>
      <c r="D749" s="79" t="s">
        <v>116</v>
      </c>
      <c r="E749" s="79" t="s">
        <v>8114</v>
      </c>
      <c r="F749" s="79" t="s">
        <v>5457</v>
      </c>
      <c r="G749" s="79" t="s">
        <v>4869</v>
      </c>
      <c r="H749" s="79" t="s">
        <v>559</v>
      </c>
      <c r="I749" s="79" t="s">
        <v>558</v>
      </c>
      <c r="J749" s="79" t="s">
        <v>8115</v>
      </c>
      <c r="K749" s="79" t="s">
        <v>8116</v>
      </c>
      <c r="L749" s="79" t="s">
        <v>8117</v>
      </c>
      <c r="M749" s="79" t="s">
        <v>4882</v>
      </c>
      <c r="N749" s="79" t="s">
        <v>89</v>
      </c>
    </row>
    <row r="750" spans="1:14" ht="19.5" customHeight="1">
      <c r="A750" s="78">
        <v>746</v>
      </c>
      <c r="B750" s="79" t="s">
        <v>74</v>
      </c>
      <c r="C750" s="79" t="s">
        <v>115</v>
      </c>
      <c r="D750" s="79" t="s">
        <v>116</v>
      </c>
      <c r="E750" s="79" t="s">
        <v>8118</v>
      </c>
      <c r="F750" s="79" t="s">
        <v>8119</v>
      </c>
      <c r="G750" s="79" t="s">
        <v>4869</v>
      </c>
      <c r="H750" s="79" t="s">
        <v>2772</v>
      </c>
      <c r="I750" s="79" t="s">
        <v>2771</v>
      </c>
      <c r="J750" s="79" t="s">
        <v>8120</v>
      </c>
      <c r="K750" s="79" t="s">
        <v>8121</v>
      </c>
      <c r="L750" s="79" t="s">
        <v>8122</v>
      </c>
      <c r="M750" s="79" t="s">
        <v>4882</v>
      </c>
      <c r="N750" s="79" t="s">
        <v>89</v>
      </c>
    </row>
    <row r="751" spans="1:14" ht="19.5" customHeight="1">
      <c r="A751" s="78">
        <v>747</v>
      </c>
      <c r="B751" s="79" t="s">
        <v>74</v>
      </c>
      <c r="C751" s="79" t="s">
        <v>115</v>
      </c>
      <c r="D751" s="79" t="s">
        <v>116</v>
      </c>
      <c r="E751" s="79" t="s">
        <v>8123</v>
      </c>
      <c r="F751" s="79" t="s">
        <v>8124</v>
      </c>
      <c r="G751" s="79" t="s">
        <v>4869</v>
      </c>
      <c r="H751" s="79" t="s">
        <v>3278</v>
      </c>
      <c r="I751" s="79" t="s">
        <v>3277</v>
      </c>
      <c r="J751" s="79" t="s">
        <v>8125</v>
      </c>
      <c r="K751" s="79" t="s">
        <v>6228</v>
      </c>
      <c r="L751" s="79" t="s">
        <v>8126</v>
      </c>
      <c r="M751" s="79" t="s">
        <v>4873</v>
      </c>
      <c r="N751" s="79" t="s">
        <v>89</v>
      </c>
    </row>
    <row r="752" spans="1:14" ht="19.5" customHeight="1">
      <c r="A752" s="78">
        <v>748</v>
      </c>
      <c r="B752" s="79" t="s">
        <v>74</v>
      </c>
      <c r="C752" s="79" t="s">
        <v>115</v>
      </c>
      <c r="D752" s="79" t="s">
        <v>116</v>
      </c>
      <c r="E752" s="79" t="s">
        <v>8127</v>
      </c>
      <c r="F752" s="79" t="s">
        <v>606</v>
      </c>
      <c r="G752" s="79" t="s">
        <v>4869</v>
      </c>
      <c r="H752" s="79" t="s">
        <v>3853</v>
      </c>
      <c r="I752" s="79" t="s">
        <v>2231</v>
      </c>
      <c r="J752" s="79" t="s">
        <v>8128</v>
      </c>
      <c r="K752" s="79" t="s">
        <v>8129</v>
      </c>
      <c r="L752" s="79" t="s">
        <v>8130</v>
      </c>
      <c r="M752" s="79" t="s">
        <v>4116</v>
      </c>
      <c r="N752" s="79" t="s">
        <v>89</v>
      </c>
    </row>
    <row r="753" spans="1:14" ht="19.5" customHeight="1">
      <c r="A753" s="78">
        <v>749</v>
      </c>
      <c r="B753" s="79" t="s">
        <v>74</v>
      </c>
      <c r="C753" s="79" t="s">
        <v>115</v>
      </c>
      <c r="D753" s="79" t="s">
        <v>116</v>
      </c>
      <c r="E753" s="79" t="s">
        <v>730</v>
      </c>
      <c r="F753" s="79" t="s">
        <v>606</v>
      </c>
      <c r="G753" s="79" t="s">
        <v>4869</v>
      </c>
      <c r="H753" s="79" t="s">
        <v>2772</v>
      </c>
      <c r="I753" s="79" t="s">
        <v>2771</v>
      </c>
      <c r="J753" s="79" t="s">
        <v>8131</v>
      </c>
      <c r="K753" s="79" t="s">
        <v>8132</v>
      </c>
      <c r="L753" s="79" t="s">
        <v>8133</v>
      </c>
      <c r="M753" s="79" t="s">
        <v>4116</v>
      </c>
      <c r="N753" s="79" t="s">
        <v>89</v>
      </c>
    </row>
    <row r="754" spans="1:14" ht="19.5" customHeight="1">
      <c r="A754" s="78">
        <v>750</v>
      </c>
      <c r="B754" s="79" t="s">
        <v>74</v>
      </c>
      <c r="C754" s="79" t="s">
        <v>115</v>
      </c>
      <c r="D754" s="79" t="s">
        <v>116</v>
      </c>
      <c r="E754" s="79" t="s">
        <v>8134</v>
      </c>
      <c r="F754" s="79" t="s">
        <v>606</v>
      </c>
      <c r="G754" s="79" t="s">
        <v>4869</v>
      </c>
      <c r="H754" s="79" t="s">
        <v>3255</v>
      </c>
      <c r="I754" s="79" t="s">
        <v>3254</v>
      </c>
      <c r="J754" s="79" t="s">
        <v>8135</v>
      </c>
      <c r="K754" s="79" t="s">
        <v>8136</v>
      </c>
      <c r="L754" s="79" t="s">
        <v>8137</v>
      </c>
      <c r="M754" s="79" t="s">
        <v>4873</v>
      </c>
      <c r="N754" s="79" t="s">
        <v>89</v>
      </c>
    </row>
    <row r="755" spans="1:14" ht="19.5" customHeight="1">
      <c r="A755" s="78">
        <v>751</v>
      </c>
      <c r="B755" s="79" t="s">
        <v>74</v>
      </c>
      <c r="C755" s="79" t="s">
        <v>115</v>
      </c>
      <c r="D755" s="79" t="s">
        <v>116</v>
      </c>
      <c r="E755" s="79" t="s">
        <v>8138</v>
      </c>
      <c r="F755" s="79" t="s">
        <v>606</v>
      </c>
      <c r="G755" s="79" t="s">
        <v>4869</v>
      </c>
      <c r="H755" s="79" t="s">
        <v>220</v>
      </c>
      <c r="I755" s="79" t="s">
        <v>219</v>
      </c>
      <c r="J755" s="79" t="s">
        <v>8139</v>
      </c>
      <c r="K755" s="79" t="s">
        <v>5281</v>
      </c>
      <c r="L755" s="79" t="s">
        <v>8140</v>
      </c>
      <c r="M755" s="79" t="s">
        <v>4116</v>
      </c>
      <c r="N755" s="79" t="s">
        <v>89</v>
      </c>
    </row>
    <row r="756" spans="1:14" ht="19.5" customHeight="1">
      <c r="A756" s="78">
        <v>752</v>
      </c>
      <c r="B756" s="79" t="s">
        <v>74</v>
      </c>
      <c r="C756" s="79" t="s">
        <v>115</v>
      </c>
      <c r="D756" s="79" t="s">
        <v>116</v>
      </c>
      <c r="E756" s="79" t="s">
        <v>8141</v>
      </c>
      <c r="F756" s="79" t="s">
        <v>278</v>
      </c>
      <c r="G756" s="79" t="s">
        <v>4869</v>
      </c>
      <c r="H756" s="79" t="s">
        <v>576</v>
      </c>
      <c r="I756" s="79" t="s">
        <v>575</v>
      </c>
      <c r="J756" s="79" t="s">
        <v>8142</v>
      </c>
      <c r="K756" s="79" t="s">
        <v>7419</v>
      </c>
      <c r="L756" s="79" t="s">
        <v>8143</v>
      </c>
      <c r="M756" s="79" t="s">
        <v>4882</v>
      </c>
      <c r="N756" s="79" t="s">
        <v>89</v>
      </c>
    </row>
    <row r="757" spans="1:14" ht="19.5" customHeight="1">
      <c r="A757" s="78">
        <v>753</v>
      </c>
      <c r="B757" s="79" t="s">
        <v>74</v>
      </c>
      <c r="C757" s="79" t="s">
        <v>115</v>
      </c>
      <c r="D757" s="79" t="s">
        <v>116</v>
      </c>
      <c r="E757" s="79" t="s">
        <v>8144</v>
      </c>
      <c r="F757" s="79" t="s">
        <v>278</v>
      </c>
      <c r="G757" s="79" t="s">
        <v>4869</v>
      </c>
      <c r="H757" s="79" t="s">
        <v>576</v>
      </c>
      <c r="I757" s="79" t="s">
        <v>575</v>
      </c>
      <c r="J757" s="79" t="s">
        <v>8145</v>
      </c>
      <c r="K757" s="79" t="s">
        <v>4958</v>
      </c>
      <c r="L757" s="79" t="s">
        <v>8147</v>
      </c>
      <c r="M757" s="79" t="s">
        <v>4882</v>
      </c>
      <c r="N757" s="79" t="s">
        <v>89</v>
      </c>
    </row>
    <row r="758" spans="1:14" ht="19.5" customHeight="1">
      <c r="A758" s="78">
        <v>754</v>
      </c>
      <c r="B758" s="79" t="s">
        <v>74</v>
      </c>
      <c r="C758" s="79" t="s">
        <v>115</v>
      </c>
      <c r="D758" s="79" t="s">
        <v>116</v>
      </c>
      <c r="E758" s="79" t="s">
        <v>8148</v>
      </c>
      <c r="F758" s="79" t="s">
        <v>8149</v>
      </c>
      <c r="G758" s="79" t="s">
        <v>4869</v>
      </c>
      <c r="H758" s="79" t="s">
        <v>5863</v>
      </c>
      <c r="I758" s="79" t="s">
        <v>5864</v>
      </c>
      <c r="J758" s="79" t="s">
        <v>8152</v>
      </c>
      <c r="K758" s="79" t="s">
        <v>6076</v>
      </c>
      <c r="L758" s="79" t="s">
        <v>8153</v>
      </c>
      <c r="M758" s="79" t="s">
        <v>4882</v>
      </c>
      <c r="N758" s="79" t="s">
        <v>89</v>
      </c>
    </row>
    <row r="759" spans="1:14" ht="19.5" customHeight="1">
      <c r="A759" s="78">
        <v>755</v>
      </c>
      <c r="B759" s="79" t="s">
        <v>74</v>
      </c>
      <c r="C759" s="79" t="s">
        <v>115</v>
      </c>
      <c r="D759" s="79" t="s">
        <v>116</v>
      </c>
      <c r="E759" s="79" t="s">
        <v>8154</v>
      </c>
      <c r="F759" s="79" t="s">
        <v>8155</v>
      </c>
      <c r="G759" s="79" t="s">
        <v>4869</v>
      </c>
      <c r="H759" s="79" t="s">
        <v>2772</v>
      </c>
      <c r="I759" s="79" t="s">
        <v>2771</v>
      </c>
      <c r="J759" s="79" t="s">
        <v>8156</v>
      </c>
      <c r="K759" s="79" t="s">
        <v>6293</v>
      </c>
      <c r="L759" s="79" t="s">
        <v>8157</v>
      </c>
      <c r="M759" s="79" t="s">
        <v>4116</v>
      </c>
      <c r="N759" s="79" t="s">
        <v>89</v>
      </c>
    </row>
    <row r="760" spans="1:14" ht="19.5" customHeight="1">
      <c r="A760" s="78">
        <v>756</v>
      </c>
      <c r="B760" s="79" t="s">
        <v>74</v>
      </c>
      <c r="C760" s="79" t="s">
        <v>115</v>
      </c>
      <c r="D760" s="79" t="s">
        <v>116</v>
      </c>
      <c r="E760" s="79" t="s">
        <v>8158</v>
      </c>
      <c r="F760" s="79" t="s">
        <v>8159</v>
      </c>
      <c r="G760" s="79" t="s">
        <v>4869</v>
      </c>
      <c r="H760" s="79" t="s">
        <v>2772</v>
      </c>
      <c r="I760" s="79" t="s">
        <v>2771</v>
      </c>
      <c r="J760" s="79" t="s">
        <v>8160</v>
      </c>
      <c r="K760" s="79" t="s">
        <v>8161</v>
      </c>
      <c r="L760" s="79" t="s">
        <v>8162</v>
      </c>
      <c r="M760" s="79" t="s">
        <v>4116</v>
      </c>
      <c r="N760" s="79" t="s">
        <v>89</v>
      </c>
    </row>
    <row r="761" spans="1:14" ht="19.5" customHeight="1">
      <c r="A761" s="78">
        <v>757</v>
      </c>
      <c r="B761" s="79" t="s">
        <v>74</v>
      </c>
      <c r="C761" s="79" t="s">
        <v>115</v>
      </c>
      <c r="D761" s="79" t="s">
        <v>116</v>
      </c>
      <c r="E761" s="79" t="s">
        <v>8163</v>
      </c>
      <c r="F761" s="79" t="s">
        <v>8164</v>
      </c>
      <c r="G761" s="79" t="s">
        <v>4869</v>
      </c>
      <c r="H761" s="79" t="s">
        <v>626</v>
      </c>
      <c r="I761" s="79" t="s">
        <v>625</v>
      </c>
      <c r="J761" s="79" t="s">
        <v>8165</v>
      </c>
      <c r="K761" s="79" t="s">
        <v>8166</v>
      </c>
      <c r="L761" s="79" t="s">
        <v>8167</v>
      </c>
      <c r="M761" s="79" t="s">
        <v>4943</v>
      </c>
      <c r="N761" s="79" t="s">
        <v>89</v>
      </c>
    </row>
    <row r="762" spans="1:14" ht="19.5" customHeight="1">
      <c r="A762" s="78">
        <v>758</v>
      </c>
      <c r="B762" s="79" t="s">
        <v>74</v>
      </c>
      <c r="C762" s="79" t="s">
        <v>115</v>
      </c>
      <c r="D762" s="79" t="s">
        <v>116</v>
      </c>
      <c r="E762" s="79" t="s">
        <v>8168</v>
      </c>
      <c r="F762" s="79" t="s">
        <v>8164</v>
      </c>
      <c r="G762" s="79" t="s">
        <v>4869</v>
      </c>
      <c r="H762" s="79" t="s">
        <v>626</v>
      </c>
      <c r="I762" s="79" t="s">
        <v>625</v>
      </c>
      <c r="J762" s="79" t="s">
        <v>8169</v>
      </c>
      <c r="K762" s="79" t="s">
        <v>8170</v>
      </c>
      <c r="L762" s="79" t="s">
        <v>8171</v>
      </c>
      <c r="M762" s="79" t="s">
        <v>4943</v>
      </c>
      <c r="N762" s="79" t="s">
        <v>89</v>
      </c>
    </row>
    <row r="763" spans="1:14" ht="19.5" customHeight="1">
      <c r="A763" s="78">
        <v>759</v>
      </c>
      <c r="B763" s="79" t="s">
        <v>74</v>
      </c>
      <c r="C763" s="79" t="s">
        <v>115</v>
      </c>
      <c r="D763" s="79" t="s">
        <v>116</v>
      </c>
      <c r="E763" s="79" t="s">
        <v>8172</v>
      </c>
      <c r="F763" s="79" t="s">
        <v>8173</v>
      </c>
      <c r="G763" s="79" t="s">
        <v>4869</v>
      </c>
      <c r="H763" s="79" t="s">
        <v>626</v>
      </c>
      <c r="I763" s="79" t="s">
        <v>625</v>
      </c>
      <c r="J763" s="79" t="s">
        <v>8174</v>
      </c>
      <c r="K763" s="79" t="s">
        <v>6575</v>
      </c>
      <c r="L763" s="79" t="s">
        <v>8175</v>
      </c>
      <c r="M763" s="79" t="s">
        <v>4943</v>
      </c>
      <c r="N763" s="79" t="s">
        <v>89</v>
      </c>
    </row>
    <row r="764" spans="1:14" ht="19.5" customHeight="1">
      <c r="A764" s="78">
        <v>760</v>
      </c>
      <c r="B764" s="79" t="s">
        <v>74</v>
      </c>
      <c r="C764" s="79" t="s">
        <v>115</v>
      </c>
      <c r="D764" s="79" t="s">
        <v>116</v>
      </c>
      <c r="E764" s="79" t="s">
        <v>8176</v>
      </c>
      <c r="F764" s="79" t="s">
        <v>8177</v>
      </c>
      <c r="G764" s="79" t="s">
        <v>4869</v>
      </c>
      <c r="H764" s="79" t="s">
        <v>3278</v>
      </c>
      <c r="I764" s="79" t="s">
        <v>3277</v>
      </c>
      <c r="J764" s="79" t="s">
        <v>8178</v>
      </c>
      <c r="K764" s="79" t="s">
        <v>5585</v>
      </c>
      <c r="L764" s="79" t="s">
        <v>8179</v>
      </c>
      <c r="M764" s="79" t="s">
        <v>4116</v>
      </c>
      <c r="N764" s="79" t="s">
        <v>89</v>
      </c>
    </row>
    <row r="765" spans="1:14" ht="19.5" customHeight="1">
      <c r="A765" s="78">
        <v>761</v>
      </c>
      <c r="B765" s="79" t="s">
        <v>74</v>
      </c>
      <c r="C765" s="79" t="s">
        <v>115</v>
      </c>
      <c r="D765" s="79" t="s">
        <v>116</v>
      </c>
      <c r="E765" s="79" t="s">
        <v>8180</v>
      </c>
      <c r="F765" s="79" t="s">
        <v>8181</v>
      </c>
      <c r="G765" s="79" t="s">
        <v>4869</v>
      </c>
      <c r="H765" s="79" t="s">
        <v>626</v>
      </c>
      <c r="I765" s="79" t="s">
        <v>625</v>
      </c>
      <c r="J765" s="79" t="s">
        <v>8182</v>
      </c>
      <c r="K765" s="79" t="s">
        <v>5167</v>
      </c>
      <c r="L765" s="79" t="s">
        <v>8183</v>
      </c>
      <c r="M765" s="79" t="s">
        <v>4943</v>
      </c>
      <c r="N765" s="79" t="s">
        <v>89</v>
      </c>
    </row>
    <row r="766" spans="1:14" ht="19.5" customHeight="1">
      <c r="A766" s="78">
        <v>762</v>
      </c>
      <c r="B766" s="79" t="s">
        <v>74</v>
      </c>
      <c r="C766" s="79" t="s">
        <v>115</v>
      </c>
      <c r="D766" s="79" t="s">
        <v>116</v>
      </c>
      <c r="E766" s="79" t="s">
        <v>8184</v>
      </c>
      <c r="F766" s="79" t="s">
        <v>4839</v>
      </c>
      <c r="G766" s="79" t="s">
        <v>4869</v>
      </c>
      <c r="H766" s="79" t="s">
        <v>626</v>
      </c>
      <c r="I766" s="79" t="s">
        <v>625</v>
      </c>
      <c r="J766" s="79" t="s">
        <v>8185</v>
      </c>
      <c r="K766" s="79" t="s">
        <v>5396</v>
      </c>
      <c r="L766" s="79" t="s">
        <v>8186</v>
      </c>
      <c r="M766" s="79" t="s">
        <v>4943</v>
      </c>
      <c r="N766" s="79" t="s">
        <v>89</v>
      </c>
    </row>
    <row r="767" spans="1:14" ht="19.5" customHeight="1">
      <c r="A767" s="78">
        <v>763</v>
      </c>
      <c r="B767" s="79" t="s">
        <v>74</v>
      </c>
      <c r="C767" s="79" t="s">
        <v>115</v>
      </c>
      <c r="D767" s="79" t="s">
        <v>116</v>
      </c>
      <c r="E767" s="79" t="s">
        <v>4838</v>
      </c>
      <c r="F767" s="79" t="s">
        <v>4839</v>
      </c>
      <c r="G767" s="79" t="s">
        <v>4869</v>
      </c>
      <c r="H767" s="79" t="s">
        <v>210</v>
      </c>
      <c r="I767" s="79" t="s">
        <v>209</v>
      </c>
      <c r="J767" s="79" t="s">
        <v>8187</v>
      </c>
      <c r="K767" s="79" t="s">
        <v>8188</v>
      </c>
      <c r="L767" s="79" t="s">
        <v>8189</v>
      </c>
      <c r="M767" s="79" t="s">
        <v>4116</v>
      </c>
      <c r="N767" s="79" t="s">
        <v>89</v>
      </c>
    </row>
    <row r="768" spans="1:14" ht="19.5" customHeight="1">
      <c r="A768" s="78">
        <v>764</v>
      </c>
      <c r="B768" s="79" t="s">
        <v>74</v>
      </c>
      <c r="C768" s="79" t="s">
        <v>115</v>
      </c>
      <c r="D768" s="79" t="s">
        <v>116</v>
      </c>
      <c r="E768" s="79" t="s">
        <v>8192</v>
      </c>
      <c r="F768" s="79" t="s">
        <v>8193</v>
      </c>
      <c r="G768" s="79" t="s">
        <v>4875</v>
      </c>
      <c r="H768" s="79" t="s">
        <v>3966</v>
      </c>
      <c r="I768" s="79" t="s">
        <v>1907</v>
      </c>
      <c r="J768" s="79" t="s">
        <v>8194</v>
      </c>
      <c r="K768" s="79" t="s">
        <v>6834</v>
      </c>
      <c r="L768" s="79" t="s">
        <v>8195</v>
      </c>
      <c r="M768" s="79" t="s">
        <v>4882</v>
      </c>
      <c r="N768" s="79" t="s">
        <v>89</v>
      </c>
    </row>
    <row r="769" spans="1:14" ht="19.5" customHeight="1">
      <c r="A769" s="78">
        <v>765</v>
      </c>
      <c r="B769" s="79" t="s">
        <v>74</v>
      </c>
      <c r="C769" s="79" t="s">
        <v>115</v>
      </c>
      <c r="D769" s="79" t="s">
        <v>116</v>
      </c>
      <c r="E769" s="79" t="s">
        <v>8196</v>
      </c>
      <c r="F769" s="79" t="s">
        <v>8197</v>
      </c>
      <c r="G769" s="79" t="s">
        <v>4875</v>
      </c>
      <c r="H769" s="79" t="s">
        <v>817</v>
      </c>
      <c r="I769" s="79" t="s">
        <v>816</v>
      </c>
      <c r="J769" s="79" t="s">
        <v>8198</v>
      </c>
      <c r="K769" s="79" t="s">
        <v>8199</v>
      </c>
      <c r="L769" s="79" t="s">
        <v>8200</v>
      </c>
      <c r="M769" s="79" t="s">
        <v>4882</v>
      </c>
      <c r="N769" s="79" t="s">
        <v>89</v>
      </c>
    </row>
    <row r="770" spans="1:14" ht="19.5" customHeight="1">
      <c r="A770" s="78">
        <v>766</v>
      </c>
      <c r="B770" s="79" t="s">
        <v>74</v>
      </c>
      <c r="C770" s="79" t="s">
        <v>115</v>
      </c>
      <c r="D770" s="79" t="s">
        <v>116</v>
      </c>
      <c r="E770" s="79" t="s">
        <v>8201</v>
      </c>
      <c r="F770" s="79" t="s">
        <v>8202</v>
      </c>
      <c r="G770" s="79" t="s">
        <v>4875</v>
      </c>
      <c r="H770" s="79" t="s">
        <v>6720</v>
      </c>
      <c r="I770" s="79" t="s">
        <v>2141</v>
      </c>
      <c r="J770" s="79" t="s">
        <v>8203</v>
      </c>
      <c r="K770" s="79" t="s">
        <v>7030</v>
      </c>
      <c r="L770" s="79" t="s">
        <v>8204</v>
      </c>
      <c r="M770" s="79" t="s">
        <v>4882</v>
      </c>
      <c r="N770" s="79" t="s">
        <v>89</v>
      </c>
    </row>
    <row r="771" spans="1:14" ht="19.5" customHeight="1">
      <c r="A771" s="78">
        <v>767</v>
      </c>
      <c r="B771" s="79" t="s">
        <v>74</v>
      </c>
      <c r="C771" s="79" t="s">
        <v>115</v>
      </c>
      <c r="D771" s="79" t="s">
        <v>116</v>
      </c>
      <c r="E771" s="79" t="s">
        <v>8205</v>
      </c>
      <c r="F771" s="79" t="s">
        <v>8206</v>
      </c>
      <c r="G771" s="79" t="s">
        <v>4869</v>
      </c>
      <c r="H771" s="79" t="s">
        <v>4524</v>
      </c>
      <c r="I771" s="79" t="s">
        <v>3387</v>
      </c>
      <c r="J771" s="79" t="s">
        <v>7655</v>
      </c>
      <c r="K771" s="79" t="s">
        <v>6822</v>
      </c>
      <c r="L771" s="79" t="s">
        <v>8207</v>
      </c>
      <c r="M771" s="79" t="s">
        <v>4873</v>
      </c>
      <c r="N771" s="79" t="s">
        <v>89</v>
      </c>
    </row>
    <row r="772" spans="1:14" ht="19.5" customHeight="1">
      <c r="A772" s="78">
        <v>768</v>
      </c>
      <c r="B772" s="79" t="s">
        <v>74</v>
      </c>
      <c r="C772" s="79" t="s">
        <v>115</v>
      </c>
      <c r="D772" s="79" t="s">
        <v>116</v>
      </c>
      <c r="E772" s="79" t="s">
        <v>8208</v>
      </c>
      <c r="F772" s="79" t="s">
        <v>8209</v>
      </c>
      <c r="G772" s="79" t="s">
        <v>4875</v>
      </c>
      <c r="H772" s="79" t="s">
        <v>227</v>
      </c>
      <c r="I772" s="79" t="s">
        <v>226</v>
      </c>
      <c r="J772" s="79" t="s">
        <v>8210</v>
      </c>
      <c r="K772" s="79" t="s">
        <v>5934</v>
      </c>
      <c r="L772" s="79" t="s">
        <v>8211</v>
      </c>
      <c r="M772" s="79" t="s">
        <v>4873</v>
      </c>
      <c r="N772" s="79" t="s">
        <v>89</v>
      </c>
    </row>
    <row r="773" spans="1:14" ht="19.5" customHeight="1">
      <c r="A773" s="78">
        <v>769</v>
      </c>
      <c r="B773" s="79" t="s">
        <v>74</v>
      </c>
      <c r="C773" s="79" t="s">
        <v>115</v>
      </c>
      <c r="D773" s="79" t="s">
        <v>116</v>
      </c>
      <c r="E773" s="79" t="s">
        <v>8212</v>
      </c>
      <c r="F773" s="79" t="s">
        <v>1426</v>
      </c>
      <c r="G773" s="79" t="s">
        <v>4875</v>
      </c>
      <c r="H773" s="79" t="s">
        <v>4905</v>
      </c>
      <c r="I773" s="79" t="s">
        <v>4906</v>
      </c>
      <c r="J773" s="79" t="s">
        <v>8213</v>
      </c>
      <c r="K773" s="79" t="s">
        <v>8214</v>
      </c>
      <c r="L773" s="79" t="s">
        <v>8215</v>
      </c>
      <c r="M773" s="79" t="s">
        <v>4116</v>
      </c>
      <c r="N773" s="79" t="s">
        <v>89</v>
      </c>
    </row>
    <row r="774" spans="1:14" ht="19.5" customHeight="1">
      <c r="A774" s="78">
        <v>770</v>
      </c>
      <c r="B774" s="79" t="s">
        <v>74</v>
      </c>
      <c r="C774" s="79" t="s">
        <v>115</v>
      </c>
      <c r="D774" s="79" t="s">
        <v>116</v>
      </c>
      <c r="E774" s="79" t="s">
        <v>8218</v>
      </c>
      <c r="F774" s="79" t="s">
        <v>441</v>
      </c>
      <c r="G774" s="79" t="s">
        <v>4875</v>
      </c>
      <c r="H774" s="79" t="s">
        <v>202</v>
      </c>
      <c r="I774" s="79" t="s">
        <v>201</v>
      </c>
      <c r="J774" s="79" t="s">
        <v>8219</v>
      </c>
      <c r="K774" s="79" t="s">
        <v>4897</v>
      </c>
      <c r="L774" s="79" t="s">
        <v>8220</v>
      </c>
      <c r="M774" s="79" t="s">
        <v>4116</v>
      </c>
      <c r="N774" s="79" t="s">
        <v>89</v>
      </c>
    </row>
    <row r="775" spans="1:14" ht="19.5" customHeight="1">
      <c r="A775" s="78">
        <v>771</v>
      </c>
      <c r="B775" s="79" t="s">
        <v>74</v>
      </c>
      <c r="C775" s="79" t="s">
        <v>115</v>
      </c>
      <c r="D775" s="79" t="s">
        <v>116</v>
      </c>
      <c r="E775" s="79" t="s">
        <v>8221</v>
      </c>
      <c r="F775" s="79" t="s">
        <v>8222</v>
      </c>
      <c r="G775" s="79" t="s">
        <v>4875</v>
      </c>
      <c r="H775" s="79" t="s">
        <v>576</v>
      </c>
      <c r="I775" s="79" t="s">
        <v>575</v>
      </c>
      <c r="J775" s="79" t="s">
        <v>8223</v>
      </c>
      <c r="K775" s="79" t="s">
        <v>8224</v>
      </c>
      <c r="L775" s="79" t="s">
        <v>8225</v>
      </c>
      <c r="M775" s="79" t="s">
        <v>4116</v>
      </c>
      <c r="N775" s="79" t="s">
        <v>89</v>
      </c>
    </row>
    <row r="776" spans="1:14" ht="19.5" customHeight="1">
      <c r="A776" s="78">
        <v>772</v>
      </c>
      <c r="B776" s="79" t="s">
        <v>74</v>
      </c>
      <c r="C776" s="79" t="s">
        <v>115</v>
      </c>
      <c r="D776" s="79" t="s">
        <v>116</v>
      </c>
      <c r="E776" s="79" t="s">
        <v>8226</v>
      </c>
      <c r="F776" s="79" t="s">
        <v>8227</v>
      </c>
      <c r="G776" s="79" t="s">
        <v>4875</v>
      </c>
      <c r="H776" s="79" t="s">
        <v>202</v>
      </c>
      <c r="I776" s="79" t="s">
        <v>201</v>
      </c>
      <c r="J776" s="79" t="s">
        <v>8228</v>
      </c>
      <c r="K776" s="79" t="s">
        <v>8229</v>
      </c>
      <c r="L776" s="79" t="s">
        <v>8230</v>
      </c>
      <c r="M776" s="79" t="s">
        <v>4116</v>
      </c>
      <c r="N776" s="79" t="s">
        <v>89</v>
      </c>
    </row>
    <row r="777" spans="1:14" ht="19.5" customHeight="1">
      <c r="A777" s="78">
        <v>773</v>
      </c>
      <c r="B777" s="79" t="s">
        <v>74</v>
      </c>
      <c r="C777" s="79" t="s">
        <v>115</v>
      </c>
      <c r="D777" s="79" t="s">
        <v>116</v>
      </c>
      <c r="E777" s="79" t="s">
        <v>8231</v>
      </c>
      <c r="F777" s="79" t="s">
        <v>8232</v>
      </c>
      <c r="G777" s="79" t="s">
        <v>4875</v>
      </c>
      <c r="H777" s="79" t="s">
        <v>220</v>
      </c>
      <c r="I777" s="79" t="s">
        <v>219</v>
      </c>
      <c r="J777" s="79" t="s">
        <v>8233</v>
      </c>
      <c r="K777" s="79" t="s">
        <v>5136</v>
      </c>
      <c r="L777" s="79" t="s">
        <v>8234</v>
      </c>
      <c r="M777" s="79" t="s">
        <v>4116</v>
      </c>
      <c r="N777" s="79" t="s">
        <v>89</v>
      </c>
    </row>
    <row r="778" spans="1:14" ht="19.5" customHeight="1">
      <c r="A778" s="78">
        <v>774</v>
      </c>
      <c r="B778" s="79" t="s">
        <v>74</v>
      </c>
      <c r="C778" s="79" t="s">
        <v>115</v>
      </c>
      <c r="D778" s="79" t="s">
        <v>116</v>
      </c>
      <c r="E778" s="79" t="s">
        <v>8235</v>
      </c>
      <c r="F778" s="79" t="s">
        <v>2692</v>
      </c>
      <c r="G778" s="79" t="s">
        <v>4875</v>
      </c>
      <c r="H778" s="79" t="s">
        <v>202</v>
      </c>
      <c r="I778" s="79" t="s">
        <v>201</v>
      </c>
      <c r="J778" s="79" t="s">
        <v>5679</v>
      </c>
      <c r="K778" s="79" t="s">
        <v>8236</v>
      </c>
      <c r="L778" s="79" t="s">
        <v>4891</v>
      </c>
      <c r="M778" s="79" t="s">
        <v>4116</v>
      </c>
      <c r="N778" s="79" t="s">
        <v>89</v>
      </c>
    </row>
    <row r="779" spans="1:14" ht="19.5" customHeight="1">
      <c r="A779" s="78">
        <v>775</v>
      </c>
      <c r="B779" s="79" t="s">
        <v>74</v>
      </c>
      <c r="C779" s="79" t="s">
        <v>115</v>
      </c>
      <c r="D779" s="79" t="s">
        <v>116</v>
      </c>
      <c r="E779" s="79" t="s">
        <v>8239</v>
      </c>
      <c r="F779" s="79" t="s">
        <v>8240</v>
      </c>
      <c r="G779" s="79" t="s">
        <v>4875</v>
      </c>
      <c r="H779" s="79" t="s">
        <v>2772</v>
      </c>
      <c r="I779" s="79" t="s">
        <v>2771</v>
      </c>
      <c r="J779" s="79" t="s">
        <v>8241</v>
      </c>
      <c r="K779" s="79" t="s">
        <v>6126</v>
      </c>
      <c r="L779" s="79" t="s">
        <v>8242</v>
      </c>
      <c r="M779" s="79" t="s">
        <v>4116</v>
      </c>
      <c r="N779" s="79" t="s">
        <v>89</v>
      </c>
    </row>
    <row r="780" spans="1:14" ht="19.5" customHeight="1">
      <c r="A780" s="78">
        <v>776</v>
      </c>
      <c r="B780" s="79" t="s">
        <v>74</v>
      </c>
      <c r="C780" s="79" t="s">
        <v>115</v>
      </c>
      <c r="D780" s="79" t="s">
        <v>116</v>
      </c>
      <c r="E780" s="79" t="s">
        <v>8243</v>
      </c>
      <c r="F780" s="79" t="s">
        <v>8244</v>
      </c>
      <c r="G780" s="79" t="s">
        <v>4875</v>
      </c>
      <c r="H780" s="79" t="s">
        <v>3255</v>
      </c>
      <c r="I780" s="79" t="s">
        <v>3254</v>
      </c>
      <c r="J780" s="79" t="s">
        <v>8245</v>
      </c>
      <c r="K780" s="79" t="s">
        <v>8246</v>
      </c>
      <c r="L780" s="79" t="s">
        <v>8247</v>
      </c>
      <c r="M780" s="79" t="s">
        <v>4873</v>
      </c>
      <c r="N780" s="79" t="s">
        <v>89</v>
      </c>
    </row>
    <row r="781" spans="1:14" ht="19.5" customHeight="1">
      <c r="A781" s="78">
        <v>777</v>
      </c>
      <c r="B781" s="79" t="s">
        <v>74</v>
      </c>
      <c r="C781" s="79" t="s">
        <v>115</v>
      </c>
      <c r="D781" s="79" t="s">
        <v>116</v>
      </c>
      <c r="E781" s="79" t="s">
        <v>8248</v>
      </c>
      <c r="F781" s="79" t="s">
        <v>8249</v>
      </c>
      <c r="G781" s="79" t="s">
        <v>4875</v>
      </c>
      <c r="H781" s="79" t="s">
        <v>626</v>
      </c>
      <c r="I781" s="79" t="s">
        <v>625</v>
      </c>
      <c r="J781" s="79" t="s">
        <v>8250</v>
      </c>
      <c r="K781" s="79" t="s">
        <v>8251</v>
      </c>
      <c r="L781" s="79" t="s">
        <v>8252</v>
      </c>
      <c r="M781" s="79" t="s">
        <v>4943</v>
      </c>
      <c r="N781" s="79" t="s">
        <v>89</v>
      </c>
    </row>
    <row r="782" spans="1:14" ht="19.5" customHeight="1">
      <c r="A782" s="78">
        <v>778</v>
      </c>
      <c r="B782" s="79" t="s">
        <v>74</v>
      </c>
      <c r="C782" s="79" t="s">
        <v>115</v>
      </c>
      <c r="D782" s="79" t="s">
        <v>116</v>
      </c>
      <c r="E782" s="79" t="s">
        <v>8253</v>
      </c>
      <c r="F782" s="79" t="s">
        <v>8254</v>
      </c>
      <c r="G782" s="79" t="s">
        <v>4875</v>
      </c>
      <c r="H782" s="79" t="s">
        <v>220</v>
      </c>
      <c r="I782" s="79" t="s">
        <v>219</v>
      </c>
      <c r="J782" s="79" t="s">
        <v>8255</v>
      </c>
      <c r="K782" s="79" t="s">
        <v>8256</v>
      </c>
      <c r="L782" s="79" t="s">
        <v>8257</v>
      </c>
      <c r="M782" s="79" t="s">
        <v>4116</v>
      </c>
      <c r="N782" s="79" t="s">
        <v>89</v>
      </c>
    </row>
    <row r="783" spans="1:14" ht="19.5" customHeight="1">
      <c r="A783" s="78">
        <v>779</v>
      </c>
      <c r="B783" s="79" t="s">
        <v>74</v>
      </c>
      <c r="C783" s="79" t="s">
        <v>115</v>
      </c>
      <c r="D783" s="79" t="s">
        <v>116</v>
      </c>
      <c r="E783" s="79" t="s">
        <v>8258</v>
      </c>
      <c r="F783" s="79" t="s">
        <v>8259</v>
      </c>
      <c r="G783" s="79" t="s">
        <v>4875</v>
      </c>
      <c r="H783" s="79" t="s">
        <v>2772</v>
      </c>
      <c r="I783" s="79" t="s">
        <v>2771</v>
      </c>
      <c r="J783" s="79" t="s">
        <v>8260</v>
      </c>
      <c r="K783" s="79" t="s">
        <v>8261</v>
      </c>
      <c r="L783" s="79" t="s">
        <v>8262</v>
      </c>
      <c r="M783" s="79" t="s">
        <v>4116</v>
      </c>
      <c r="N783" s="79" t="s">
        <v>89</v>
      </c>
    </row>
    <row r="784" spans="1:14" ht="19.5" customHeight="1">
      <c r="A784" s="78">
        <v>780</v>
      </c>
      <c r="B784" s="79" t="s">
        <v>74</v>
      </c>
      <c r="C784" s="79" t="s">
        <v>115</v>
      </c>
      <c r="D784" s="79" t="s">
        <v>116</v>
      </c>
      <c r="E784" s="79" t="s">
        <v>8263</v>
      </c>
      <c r="F784" s="79" t="s">
        <v>8264</v>
      </c>
      <c r="G784" s="79" t="s">
        <v>4875</v>
      </c>
      <c r="H784" s="79" t="s">
        <v>3255</v>
      </c>
      <c r="I784" s="79" t="s">
        <v>3254</v>
      </c>
      <c r="J784" s="79" t="s">
        <v>8265</v>
      </c>
      <c r="K784" s="79" t="s">
        <v>8266</v>
      </c>
      <c r="L784" s="79" t="s">
        <v>8267</v>
      </c>
      <c r="M784" s="79" t="s">
        <v>4873</v>
      </c>
      <c r="N784" s="79" t="s">
        <v>89</v>
      </c>
    </row>
    <row r="785" spans="1:14" ht="19.5" customHeight="1">
      <c r="A785" s="78">
        <v>781</v>
      </c>
      <c r="B785" s="79" t="s">
        <v>74</v>
      </c>
      <c r="C785" s="79" t="s">
        <v>115</v>
      </c>
      <c r="D785" s="79" t="s">
        <v>116</v>
      </c>
      <c r="E785" s="79" t="s">
        <v>8268</v>
      </c>
      <c r="F785" s="79" t="s">
        <v>8269</v>
      </c>
      <c r="G785" s="79" t="s">
        <v>4875</v>
      </c>
      <c r="H785" s="79" t="s">
        <v>2772</v>
      </c>
      <c r="I785" s="79" t="s">
        <v>2771</v>
      </c>
      <c r="J785" s="79" t="s">
        <v>8270</v>
      </c>
      <c r="K785" s="79" t="s">
        <v>5934</v>
      </c>
      <c r="L785" s="79" t="s">
        <v>8271</v>
      </c>
      <c r="M785" s="79" t="s">
        <v>4116</v>
      </c>
      <c r="N785" s="79" t="s">
        <v>89</v>
      </c>
    </row>
    <row r="786" spans="1:14" ht="19.5" customHeight="1">
      <c r="A786" s="78">
        <v>782</v>
      </c>
      <c r="B786" s="79" t="s">
        <v>74</v>
      </c>
      <c r="C786" s="79" t="s">
        <v>115</v>
      </c>
      <c r="D786" s="79" t="s">
        <v>116</v>
      </c>
      <c r="E786" s="79" t="s">
        <v>8272</v>
      </c>
      <c r="F786" s="79" t="s">
        <v>3263</v>
      </c>
      <c r="G786" s="79" t="s">
        <v>4875</v>
      </c>
      <c r="H786" s="79" t="s">
        <v>465</v>
      </c>
      <c r="I786" s="79" t="s">
        <v>449</v>
      </c>
      <c r="J786" s="79" t="s">
        <v>8273</v>
      </c>
      <c r="K786" s="79" t="s">
        <v>6607</v>
      </c>
      <c r="L786" s="79" t="s">
        <v>8274</v>
      </c>
      <c r="M786" s="79" t="s">
        <v>4116</v>
      </c>
      <c r="N786" s="79" t="s">
        <v>89</v>
      </c>
    </row>
    <row r="787" spans="1:14" ht="19.5" customHeight="1">
      <c r="A787" s="78">
        <v>783</v>
      </c>
      <c r="B787" s="79" t="s">
        <v>74</v>
      </c>
      <c r="C787" s="79" t="s">
        <v>115</v>
      </c>
      <c r="D787" s="79" t="s">
        <v>116</v>
      </c>
      <c r="E787" s="79" t="s">
        <v>870</v>
      </c>
      <c r="F787" s="79" t="s">
        <v>869</v>
      </c>
      <c r="G787" s="79" t="s">
        <v>4875</v>
      </c>
      <c r="H787" s="79" t="s">
        <v>626</v>
      </c>
      <c r="I787" s="79" t="s">
        <v>625</v>
      </c>
      <c r="J787" s="79" t="s">
        <v>8277</v>
      </c>
      <c r="K787" s="79" t="s">
        <v>8278</v>
      </c>
      <c r="L787" s="79" t="s">
        <v>8279</v>
      </c>
      <c r="M787" s="79" t="s">
        <v>4943</v>
      </c>
      <c r="N787" s="79" t="s">
        <v>89</v>
      </c>
    </row>
    <row r="788" spans="1:14" ht="19.5" customHeight="1">
      <c r="A788" s="78">
        <v>784</v>
      </c>
      <c r="B788" s="79" t="s">
        <v>74</v>
      </c>
      <c r="C788" s="79" t="s">
        <v>115</v>
      </c>
      <c r="D788" s="79" t="s">
        <v>116</v>
      </c>
      <c r="E788" s="79" t="s">
        <v>8280</v>
      </c>
      <c r="F788" s="79" t="s">
        <v>8281</v>
      </c>
      <c r="G788" s="79" t="s">
        <v>4875</v>
      </c>
      <c r="H788" s="79" t="s">
        <v>3278</v>
      </c>
      <c r="I788" s="79" t="s">
        <v>3277</v>
      </c>
      <c r="J788" s="79" t="s">
        <v>8282</v>
      </c>
      <c r="K788" s="79" t="s">
        <v>8283</v>
      </c>
      <c r="L788" s="79" t="s">
        <v>8284</v>
      </c>
      <c r="M788" s="79" t="s">
        <v>4873</v>
      </c>
      <c r="N788" s="79" t="s">
        <v>89</v>
      </c>
    </row>
    <row r="789" spans="1:14" ht="19.5" customHeight="1">
      <c r="A789" s="78">
        <v>785</v>
      </c>
      <c r="B789" s="79" t="s">
        <v>74</v>
      </c>
      <c r="C789" s="79" t="s">
        <v>115</v>
      </c>
      <c r="D789" s="79" t="s">
        <v>116</v>
      </c>
      <c r="E789" s="79" t="s">
        <v>8285</v>
      </c>
      <c r="F789" s="79" t="s">
        <v>3243</v>
      </c>
      <c r="G789" s="79" t="s">
        <v>4875</v>
      </c>
      <c r="H789" s="79" t="s">
        <v>3853</v>
      </c>
      <c r="I789" s="79" t="s">
        <v>2231</v>
      </c>
      <c r="J789" s="79" t="s">
        <v>8286</v>
      </c>
      <c r="K789" s="79" t="s">
        <v>5020</v>
      </c>
      <c r="L789" s="79" t="s">
        <v>7759</v>
      </c>
      <c r="M789" s="79" t="s">
        <v>4116</v>
      </c>
      <c r="N789" s="79" t="s">
        <v>89</v>
      </c>
    </row>
    <row r="790" spans="1:14" ht="19.5" customHeight="1">
      <c r="A790" s="78">
        <v>786</v>
      </c>
      <c r="B790" s="79" t="s">
        <v>74</v>
      </c>
      <c r="C790" s="79" t="s">
        <v>115</v>
      </c>
      <c r="D790" s="79" t="s">
        <v>116</v>
      </c>
      <c r="E790" s="79" t="s">
        <v>8287</v>
      </c>
      <c r="F790" s="79" t="s">
        <v>8288</v>
      </c>
      <c r="G790" s="79" t="s">
        <v>4875</v>
      </c>
      <c r="H790" s="79" t="s">
        <v>687</v>
      </c>
      <c r="I790" s="79" t="s">
        <v>686</v>
      </c>
      <c r="J790" s="79" t="s">
        <v>8289</v>
      </c>
      <c r="K790" s="79" t="s">
        <v>8290</v>
      </c>
      <c r="L790" s="79" t="s">
        <v>8291</v>
      </c>
      <c r="M790" s="79" t="s">
        <v>4116</v>
      </c>
      <c r="N790" s="79" t="s">
        <v>89</v>
      </c>
    </row>
    <row r="791" spans="1:14" ht="19.5" customHeight="1">
      <c r="A791" s="78">
        <v>787</v>
      </c>
      <c r="B791" s="79" t="s">
        <v>74</v>
      </c>
      <c r="C791" s="79" t="s">
        <v>115</v>
      </c>
      <c r="D791" s="79" t="s">
        <v>116</v>
      </c>
      <c r="E791" s="79" t="s">
        <v>810</v>
      </c>
      <c r="F791" s="79" t="s">
        <v>809</v>
      </c>
      <c r="G791" s="79" t="s">
        <v>4875</v>
      </c>
      <c r="H791" s="79" t="s">
        <v>661</v>
      </c>
      <c r="I791" s="79" t="s">
        <v>122</v>
      </c>
      <c r="J791" s="79" t="s">
        <v>8292</v>
      </c>
      <c r="K791" s="79" t="s">
        <v>5172</v>
      </c>
      <c r="L791" s="79" t="s">
        <v>8293</v>
      </c>
      <c r="M791" s="79" t="s">
        <v>4116</v>
      </c>
      <c r="N791" s="79" t="s">
        <v>89</v>
      </c>
    </row>
    <row r="792" spans="1:14" ht="19.5" customHeight="1">
      <c r="A792" s="78">
        <v>788</v>
      </c>
      <c r="B792" s="79" t="s">
        <v>74</v>
      </c>
      <c r="C792" s="79" t="s">
        <v>115</v>
      </c>
      <c r="D792" s="79" t="s">
        <v>116</v>
      </c>
      <c r="E792" s="79" t="s">
        <v>8294</v>
      </c>
      <c r="F792" s="79" t="s">
        <v>8295</v>
      </c>
      <c r="G792" s="79" t="s">
        <v>4875</v>
      </c>
      <c r="H792" s="79" t="s">
        <v>4706</v>
      </c>
      <c r="I792" s="79" t="s">
        <v>4707</v>
      </c>
      <c r="J792" s="79" t="s">
        <v>8296</v>
      </c>
      <c r="K792" s="79" t="s">
        <v>5396</v>
      </c>
      <c r="L792" s="79" t="s">
        <v>8297</v>
      </c>
      <c r="M792" s="79" t="s">
        <v>4873</v>
      </c>
      <c r="N792" s="79" t="s">
        <v>89</v>
      </c>
    </row>
    <row r="793" spans="1:14" ht="19.5" customHeight="1">
      <c r="A793" s="78">
        <v>789</v>
      </c>
      <c r="B793" s="79" t="s">
        <v>74</v>
      </c>
      <c r="C793" s="79" t="s">
        <v>115</v>
      </c>
      <c r="D793" s="79" t="s">
        <v>116</v>
      </c>
      <c r="E793" s="79" t="s">
        <v>8298</v>
      </c>
      <c r="F793" s="79" t="s">
        <v>8299</v>
      </c>
      <c r="G793" s="79" t="s">
        <v>4869</v>
      </c>
      <c r="H793" s="79" t="s">
        <v>3853</v>
      </c>
      <c r="I793" s="79" t="s">
        <v>2231</v>
      </c>
      <c r="J793" s="79" t="s">
        <v>8300</v>
      </c>
      <c r="K793" s="79" t="s">
        <v>5501</v>
      </c>
      <c r="L793" s="79" t="s">
        <v>8301</v>
      </c>
      <c r="M793" s="79" t="s">
        <v>4882</v>
      </c>
      <c r="N793" s="79" t="s">
        <v>89</v>
      </c>
    </row>
    <row r="794" spans="1:14" ht="19.5" customHeight="1">
      <c r="A794" s="78">
        <v>790</v>
      </c>
      <c r="B794" s="79" t="s">
        <v>74</v>
      </c>
      <c r="C794" s="79" t="s">
        <v>115</v>
      </c>
      <c r="D794" s="79" t="s">
        <v>116</v>
      </c>
      <c r="E794" s="79" t="s">
        <v>8302</v>
      </c>
      <c r="F794" s="79" t="s">
        <v>8303</v>
      </c>
      <c r="G794" s="79" t="s">
        <v>4875</v>
      </c>
      <c r="H794" s="79" t="s">
        <v>220</v>
      </c>
      <c r="I794" s="79" t="s">
        <v>219</v>
      </c>
      <c r="J794" s="79" t="s">
        <v>8304</v>
      </c>
      <c r="K794" s="79" t="s">
        <v>8261</v>
      </c>
      <c r="L794" s="79" t="s">
        <v>8305</v>
      </c>
      <c r="M794" s="79" t="s">
        <v>4116</v>
      </c>
      <c r="N794" s="79" t="s">
        <v>89</v>
      </c>
    </row>
    <row r="795" spans="1:14" ht="19.5" customHeight="1">
      <c r="A795" s="78">
        <v>791</v>
      </c>
      <c r="B795" s="79" t="s">
        <v>74</v>
      </c>
      <c r="C795" s="79" t="s">
        <v>115</v>
      </c>
      <c r="D795" s="79" t="s">
        <v>116</v>
      </c>
      <c r="E795" s="79" t="s">
        <v>8306</v>
      </c>
      <c r="F795" s="79" t="s">
        <v>8307</v>
      </c>
      <c r="G795" s="79" t="s">
        <v>4869</v>
      </c>
      <c r="H795" s="79" t="s">
        <v>3810</v>
      </c>
      <c r="I795" s="79" t="s">
        <v>3809</v>
      </c>
      <c r="J795" s="79" t="s">
        <v>7317</v>
      </c>
      <c r="K795" s="79" t="s">
        <v>5036</v>
      </c>
      <c r="L795" s="79" t="s">
        <v>8308</v>
      </c>
      <c r="M795" s="79" t="s">
        <v>4116</v>
      </c>
      <c r="N795" s="79" t="s">
        <v>89</v>
      </c>
    </row>
    <row r="796" spans="1:14" ht="19.5" customHeight="1">
      <c r="A796" s="78">
        <v>792</v>
      </c>
      <c r="B796" s="79" t="s">
        <v>74</v>
      </c>
      <c r="C796" s="79" t="s">
        <v>115</v>
      </c>
      <c r="D796" s="79" t="s">
        <v>116</v>
      </c>
      <c r="E796" s="79" t="s">
        <v>8309</v>
      </c>
      <c r="F796" s="79" t="s">
        <v>8310</v>
      </c>
      <c r="G796" s="79" t="s">
        <v>4875</v>
      </c>
      <c r="H796" s="79" t="s">
        <v>4706</v>
      </c>
      <c r="I796" s="79" t="s">
        <v>4707</v>
      </c>
      <c r="J796" s="79" t="s">
        <v>6297</v>
      </c>
      <c r="K796" s="79" t="s">
        <v>8311</v>
      </c>
      <c r="L796" s="79" t="s">
        <v>7836</v>
      </c>
      <c r="M796" s="79" t="s">
        <v>4116</v>
      </c>
      <c r="N796" s="79" t="s">
        <v>89</v>
      </c>
    </row>
    <row r="797" spans="1:14" ht="19.5" customHeight="1">
      <c r="A797" s="78">
        <v>793</v>
      </c>
      <c r="B797" s="79" t="s">
        <v>74</v>
      </c>
      <c r="C797" s="79" t="s">
        <v>115</v>
      </c>
      <c r="D797" s="79" t="s">
        <v>116</v>
      </c>
      <c r="E797" s="79" t="s">
        <v>8312</v>
      </c>
      <c r="F797" s="79" t="s">
        <v>8313</v>
      </c>
      <c r="G797" s="79" t="s">
        <v>4869</v>
      </c>
      <c r="H797" s="79" t="s">
        <v>626</v>
      </c>
      <c r="I797" s="79" t="s">
        <v>625</v>
      </c>
      <c r="J797" s="79" t="s">
        <v>8314</v>
      </c>
      <c r="K797" s="79" t="s">
        <v>5356</v>
      </c>
      <c r="L797" s="79" t="s">
        <v>8315</v>
      </c>
      <c r="M797" s="79" t="s">
        <v>4943</v>
      </c>
      <c r="N797" s="79" t="s">
        <v>89</v>
      </c>
    </row>
    <row r="798" spans="1:14" ht="19.5" customHeight="1">
      <c r="A798" s="78">
        <v>794</v>
      </c>
      <c r="B798" s="79" t="s">
        <v>74</v>
      </c>
      <c r="C798" s="79" t="s">
        <v>115</v>
      </c>
      <c r="D798" s="79" t="s">
        <v>116</v>
      </c>
      <c r="E798" s="79" t="s">
        <v>8316</v>
      </c>
      <c r="F798" s="79" t="s">
        <v>8317</v>
      </c>
      <c r="G798" s="79" t="s">
        <v>4875</v>
      </c>
      <c r="H798" s="79" t="s">
        <v>3255</v>
      </c>
      <c r="I798" s="79" t="s">
        <v>3254</v>
      </c>
      <c r="J798" s="79" t="s">
        <v>8318</v>
      </c>
      <c r="K798" s="79" t="s">
        <v>8319</v>
      </c>
      <c r="L798" s="79" t="s">
        <v>8320</v>
      </c>
      <c r="M798" s="79" t="s">
        <v>4882</v>
      </c>
      <c r="N798" s="79" t="s">
        <v>89</v>
      </c>
    </row>
    <row r="799" spans="1:14" ht="19.5" customHeight="1">
      <c r="A799" s="78">
        <v>795</v>
      </c>
      <c r="B799" s="79" t="s">
        <v>74</v>
      </c>
      <c r="C799" s="79" t="s">
        <v>115</v>
      </c>
      <c r="D799" s="79" t="s">
        <v>116</v>
      </c>
      <c r="E799" s="79" t="s">
        <v>8321</v>
      </c>
      <c r="F799" s="79" t="s">
        <v>8322</v>
      </c>
      <c r="G799" s="79" t="s">
        <v>4869</v>
      </c>
      <c r="H799" s="79" t="s">
        <v>576</v>
      </c>
      <c r="I799" s="79" t="s">
        <v>575</v>
      </c>
      <c r="J799" s="79" t="s">
        <v>8323</v>
      </c>
      <c r="K799" s="79" t="s">
        <v>6858</v>
      </c>
      <c r="L799" s="79" t="s">
        <v>8324</v>
      </c>
      <c r="M799" s="79" t="s">
        <v>4116</v>
      </c>
      <c r="N799" s="79" t="s">
        <v>89</v>
      </c>
    </row>
    <row r="800" spans="1:14" ht="19.5" customHeight="1">
      <c r="A800" s="78">
        <v>796</v>
      </c>
      <c r="B800" s="79" t="s">
        <v>74</v>
      </c>
      <c r="C800" s="79" t="s">
        <v>115</v>
      </c>
      <c r="D800" s="79" t="s">
        <v>116</v>
      </c>
      <c r="E800" s="79" t="s">
        <v>8325</v>
      </c>
      <c r="F800" s="79" t="s">
        <v>8326</v>
      </c>
      <c r="G800" s="79" t="s">
        <v>4869</v>
      </c>
      <c r="H800" s="79" t="s">
        <v>4524</v>
      </c>
      <c r="I800" s="79" t="s">
        <v>3387</v>
      </c>
      <c r="J800" s="79" t="s">
        <v>8327</v>
      </c>
      <c r="K800" s="79" t="s">
        <v>6569</v>
      </c>
      <c r="L800" s="79" t="s">
        <v>8328</v>
      </c>
      <c r="M800" s="79" t="s">
        <v>4873</v>
      </c>
      <c r="N800" s="79" t="s">
        <v>89</v>
      </c>
    </row>
    <row r="801" spans="1:14" ht="19.5" customHeight="1">
      <c r="A801" s="78">
        <v>797</v>
      </c>
      <c r="B801" s="79" t="s">
        <v>74</v>
      </c>
      <c r="C801" s="79" t="s">
        <v>115</v>
      </c>
      <c r="D801" s="79" t="s">
        <v>116</v>
      </c>
      <c r="E801" s="79" t="s">
        <v>8329</v>
      </c>
      <c r="F801" s="79" t="s">
        <v>8330</v>
      </c>
      <c r="G801" s="79" t="s">
        <v>4869</v>
      </c>
      <c r="H801" s="79" t="s">
        <v>6720</v>
      </c>
      <c r="I801" s="79" t="s">
        <v>2141</v>
      </c>
      <c r="J801" s="79" t="s">
        <v>8331</v>
      </c>
      <c r="K801" s="79" t="s">
        <v>8332</v>
      </c>
      <c r="L801" s="79" t="s">
        <v>8333</v>
      </c>
      <c r="M801" s="79" t="s">
        <v>4873</v>
      </c>
      <c r="N801" s="79" t="s">
        <v>89</v>
      </c>
    </row>
    <row r="802" spans="1:14" ht="19.5" customHeight="1">
      <c r="A802" s="78">
        <v>798</v>
      </c>
      <c r="B802" s="79" t="s">
        <v>74</v>
      </c>
      <c r="C802" s="79" t="s">
        <v>115</v>
      </c>
      <c r="D802" s="79" t="s">
        <v>116</v>
      </c>
      <c r="E802" s="79" t="s">
        <v>8334</v>
      </c>
      <c r="F802" s="79" t="s">
        <v>8335</v>
      </c>
      <c r="G802" s="79" t="s">
        <v>4875</v>
      </c>
      <c r="H802" s="79" t="s">
        <v>8336</v>
      </c>
      <c r="I802" s="79" t="s">
        <v>8337</v>
      </c>
      <c r="J802" s="79" t="s">
        <v>8338</v>
      </c>
      <c r="K802" s="79" t="s">
        <v>8340</v>
      </c>
      <c r="L802" s="79" t="s">
        <v>8341</v>
      </c>
      <c r="M802" s="79" t="s">
        <v>4873</v>
      </c>
      <c r="N802" s="79" t="s">
        <v>89</v>
      </c>
    </row>
    <row r="803" spans="1:14" ht="19.5" customHeight="1">
      <c r="A803" s="78">
        <v>799</v>
      </c>
      <c r="B803" s="79" t="s">
        <v>74</v>
      </c>
      <c r="C803" s="79" t="s">
        <v>115</v>
      </c>
      <c r="D803" s="79" t="s">
        <v>116</v>
      </c>
      <c r="E803" s="79" t="s">
        <v>8342</v>
      </c>
      <c r="F803" s="79" t="s">
        <v>8344</v>
      </c>
      <c r="G803" s="79" t="s">
        <v>4875</v>
      </c>
      <c r="H803" s="79" t="s">
        <v>3468</v>
      </c>
      <c r="I803" s="79" t="s">
        <v>3467</v>
      </c>
      <c r="J803" s="79" t="s">
        <v>8346</v>
      </c>
      <c r="K803" s="79" t="s">
        <v>5967</v>
      </c>
      <c r="L803" s="79" t="s">
        <v>8347</v>
      </c>
      <c r="M803" s="79" t="s">
        <v>4882</v>
      </c>
      <c r="N803" s="79" t="s">
        <v>89</v>
      </c>
    </row>
    <row r="804" spans="1:14" ht="19.5" customHeight="1">
      <c r="A804" s="78">
        <v>800</v>
      </c>
      <c r="B804" s="79" t="s">
        <v>74</v>
      </c>
      <c r="C804" s="79" t="s">
        <v>115</v>
      </c>
      <c r="D804" s="79" t="s">
        <v>116</v>
      </c>
      <c r="E804" s="79" t="s">
        <v>8348</v>
      </c>
      <c r="F804" s="79" t="s">
        <v>8349</v>
      </c>
      <c r="G804" s="79" t="s">
        <v>4875</v>
      </c>
      <c r="H804" s="79" t="s">
        <v>220</v>
      </c>
      <c r="I804" s="79" t="s">
        <v>219</v>
      </c>
      <c r="J804" s="79" t="s">
        <v>8350</v>
      </c>
      <c r="K804" s="79" t="s">
        <v>5873</v>
      </c>
      <c r="L804" s="79" t="s">
        <v>8351</v>
      </c>
      <c r="M804" s="79" t="s">
        <v>4116</v>
      </c>
      <c r="N804" s="79" t="s">
        <v>89</v>
      </c>
    </row>
    <row r="805" spans="1:14" ht="19.5" customHeight="1">
      <c r="A805" s="78">
        <v>801</v>
      </c>
      <c r="B805" s="79" t="s">
        <v>74</v>
      </c>
      <c r="C805" s="79" t="s">
        <v>115</v>
      </c>
      <c r="D805" s="79" t="s">
        <v>116</v>
      </c>
      <c r="E805" s="79" t="s">
        <v>8352</v>
      </c>
      <c r="F805" s="79" t="s">
        <v>8353</v>
      </c>
      <c r="G805" s="79" t="s">
        <v>4869</v>
      </c>
      <c r="H805" s="79" t="s">
        <v>626</v>
      </c>
      <c r="I805" s="79" t="s">
        <v>625</v>
      </c>
      <c r="J805" s="79" t="s">
        <v>8354</v>
      </c>
      <c r="K805" s="79" t="s">
        <v>6699</v>
      </c>
      <c r="L805" s="79" t="s">
        <v>8355</v>
      </c>
      <c r="M805" s="79" t="s">
        <v>4943</v>
      </c>
      <c r="N805" s="79" t="s">
        <v>89</v>
      </c>
    </row>
    <row r="806" spans="1:14" ht="19.5" customHeight="1">
      <c r="A806" s="78">
        <v>802</v>
      </c>
      <c r="B806" s="79" t="s">
        <v>74</v>
      </c>
      <c r="C806" s="79" t="s">
        <v>115</v>
      </c>
      <c r="D806" s="79" t="s">
        <v>116</v>
      </c>
      <c r="E806" s="79" t="s">
        <v>8356</v>
      </c>
      <c r="F806" s="79" t="s">
        <v>8357</v>
      </c>
      <c r="G806" s="79" t="s">
        <v>4875</v>
      </c>
      <c r="H806" s="79" t="s">
        <v>3255</v>
      </c>
      <c r="I806" s="79" t="s">
        <v>3254</v>
      </c>
      <c r="J806" s="79" t="s">
        <v>8358</v>
      </c>
      <c r="K806" s="79" t="s">
        <v>8359</v>
      </c>
      <c r="L806" s="79" t="s">
        <v>8360</v>
      </c>
      <c r="M806" s="79" t="s">
        <v>4116</v>
      </c>
      <c r="N806" s="79" t="s">
        <v>89</v>
      </c>
    </row>
    <row r="807" spans="1:14" ht="19.5" customHeight="1">
      <c r="A807" s="78">
        <v>803</v>
      </c>
      <c r="B807" s="79" t="s">
        <v>74</v>
      </c>
      <c r="C807" s="79" t="s">
        <v>115</v>
      </c>
      <c r="D807" s="79" t="s">
        <v>116</v>
      </c>
      <c r="E807" s="79" t="s">
        <v>8361</v>
      </c>
      <c r="F807" s="79" t="s">
        <v>8362</v>
      </c>
      <c r="G807" s="79" t="s">
        <v>4869</v>
      </c>
      <c r="H807" s="79" t="s">
        <v>220</v>
      </c>
      <c r="I807" s="79" t="s">
        <v>219</v>
      </c>
      <c r="J807" s="79" t="s">
        <v>8363</v>
      </c>
      <c r="K807" s="79" t="s">
        <v>8364</v>
      </c>
      <c r="L807" s="79" t="s">
        <v>8365</v>
      </c>
      <c r="M807" s="79" t="s">
        <v>4116</v>
      </c>
      <c r="N807" s="79" t="s">
        <v>89</v>
      </c>
    </row>
    <row r="808" spans="1:14" ht="19.5" customHeight="1">
      <c r="A808" s="78">
        <v>804</v>
      </c>
      <c r="B808" s="79" t="s">
        <v>74</v>
      </c>
      <c r="C808" s="79" t="s">
        <v>115</v>
      </c>
      <c r="D808" s="79" t="s">
        <v>116</v>
      </c>
      <c r="E808" s="79" t="s">
        <v>8366</v>
      </c>
      <c r="F808" s="79" t="s">
        <v>8367</v>
      </c>
      <c r="G808" s="79" t="s">
        <v>4875</v>
      </c>
      <c r="H808" s="79" t="s">
        <v>817</v>
      </c>
      <c r="I808" s="79" t="s">
        <v>816</v>
      </c>
      <c r="J808" s="79" t="s">
        <v>8368</v>
      </c>
      <c r="K808" s="79" t="s">
        <v>8369</v>
      </c>
      <c r="L808" s="79" t="s">
        <v>8370</v>
      </c>
      <c r="M808" s="79" t="s">
        <v>4873</v>
      </c>
      <c r="N808" s="79" t="s">
        <v>89</v>
      </c>
    </row>
    <row r="809" spans="1:14" ht="19.5" customHeight="1">
      <c r="A809" s="78">
        <v>805</v>
      </c>
      <c r="B809" s="79" t="s">
        <v>74</v>
      </c>
      <c r="C809" s="79" t="s">
        <v>115</v>
      </c>
      <c r="D809" s="79" t="s">
        <v>116</v>
      </c>
      <c r="E809" s="79" t="s">
        <v>8371</v>
      </c>
      <c r="F809" s="79" t="s">
        <v>8372</v>
      </c>
      <c r="G809" s="79" t="s">
        <v>4875</v>
      </c>
      <c r="H809" s="79" t="s">
        <v>626</v>
      </c>
      <c r="I809" s="79" t="s">
        <v>625</v>
      </c>
      <c r="J809" s="79" t="s">
        <v>8373</v>
      </c>
      <c r="K809" s="79" t="s">
        <v>8374</v>
      </c>
      <c r="L809" s="79" t="s">
        <v>8375</v>
      </c>
      <c r="M809" s="79" t="s">
        <v>4943</v>
      </c>
      <c r="N809" s="79" t="s">
        <v>89</v>
      </c>
    </row>
    <row r="810" spans="1:14" ht="19.5" customHeight="1">
      <c r="A810" s="78">
        <v>806</v>
      </c>
      <c r="B810" s="79" t="s">
        <v>74</v>
      </c>
      <c r="C810" s="79" t="s">
        <v>115</v>
      </c>
      <c r="D810" s="79" t="s">
        <v>116</v>
      </c>
      <c r="E810" s="79" t="s">
        <v>8376</v>
      </c>
      <c r="F810" s="79" t="s">
        <v>8377</v>
      </c>
      <c r="G810" s="79" t="s">
        <v>4869</v>
      </c>
      <c r="H810" s="79" t="s">
        <v>2772</v>
      </c>
      <c r="I810" s="79" t="s">
        <v>2771</v>
      </c>
      <c r="J810" s="79" t="s">
        <v>8378</v>
      </c>
      <c r="K810" s="79" t="s">
        <v>8379</v>
      </c>
      <c r="L810" s="79" t="s">
        <v>8380</v>
      </c>
      <c r="M810" s="79" t="s">
        <v>4116</v>
      </c>
      <c r="N810" s="79" t="s">
        <v>89</v>
      </c>
    </row>
    <row r="811" spans="1:14" ht="19.5" customHeight="1">
      <c r="A811" s="78">
        <v>807</v>
      </c>
      <c r="B811" s="79" t="s">
        <v>74</v>
      </c>
      <c r="C811" s="79" t="s">
        <v>115</v>
      </c>
      <c r="D811" s="79" t="s">
        <v>116</v>
      </c>
      <c r="E811" s="79" t="s">
        <v>8384</v>
      </c>
      <c r="F811" s="79" t="s">
        <v>8385</v>
      </c>
      <c r="G811" s="79" t="s">
        <v>4875</v>
      </c>
      <c r="H811" s="79" t="s">
        <v>2772</v>
      </c>
      <c r="I811" s="79" t="s">
        <v>2771</v>
      </c>
      <c r="J811" s="79" t="s">
        <v>8386</v>
      </c>
      <c r="K811" s="79" t="s">
        <v>5003</v>
      </c>
      <c r="L811" s="79" t="s">
        <v>8387</v>
      </c>
      <c r="M811" s="79" t="s">
        <v>4116</v>
      </c>
      <c r="N811" s="79" t="s">
        <v>89</v>
      </c>
    </row>
    <row r="812" spans="1:14" ht="19.5" customHeight="1">
      <c r="A812" s="78">
        <v>808</v>
      </c>
      <c r="B812" s="79" t="s">
        <v>74</v>
      </c>
      <c r="C812" s="79" t="s">
        <v>115</v>
      </c>
      <c r="D812" s="79" t="s">
        <v>116</v>
      </c>
      <c r="E812" s="79" t="s">
        <v>8388</v>
      </c>
      <c r="F812" s="79" t="s">
        <v>8389</v>
      </c>
      <c r="G812" s="79" t="s">
        <v>4875</v>
      </c>
      <c r="H812" s="79" t="s">
        <v>576</v>
      </c>
      <c r="I812" s="79" t="s">
        <v>575</v>
      </c>
      <c r="J812" s="79" t="s">
        <v>8390</v>
      </c>
      <c r="K812" s="79" t="s">
        <v>8391</v>
      </c>
      <c r="L812" s="79" t="s">
        <v>8392</v>
      </c>
      <c r="M812" s="79" t="s">
        <v>4116</v>
      </c>
      <c r="N812" s="79" t="s">
        <v>89</v>
      </c>
    </row>
    <row r="813" spans="1:14" ht="19.5" customHeight="1">
      <c r="A813" s="78">
        <v>809</v>
      </c>
      <c r="B813" s="79" t="s">
        <v>74</v>
      </c>
      <c r="C813" s="79" t="s">
        <v>115</v>
      </c>
      <c r="D813" s="79" t="s">
        <v>116</v>
      </c>
      <c r="E813" s="79" t="s">
        <v>8393</v>
      </c>
      <c r="F813" s="79" t="s">
        <v>8394</v>
      </c>
      <c r="G813" s="79" t="s">
        <v>4869</v>
      </c>
      <c r="H813" s="79" t="s">
        <v>4628</v>
      </c>
      <c r="I813" s="79" t="s">
        <v>4629</v>
      </c>
      <c r="J813" s="79" t="s">
        <v>8395</v>
      </c>
      <c r="K813" s="79" t="s">
        <v>8396</v>
      </c>
      <c r="L813" s="79" t="s">
        <v>8397</v>
      </c>
      <c r="M813" s="79" t="s">
        <v>4873</v>
      </c>
      <c r="N813" s="79" t="s">
        <v>89</v>
      </c>
    </row>
    <row r="814" spans="1:14" ht="19.5" customHeight="1">
      <c r="A814" s="78">
        <v>810</v>
      </c>
      <c r="B814" s="79" t="s">
        <v>74</v>
      </c>
      <c r="C814" s="79" t="s">
        <v>115</v>
      </c>
      <c r="D814" s="79" t="s">
        <v>116</v>
      </c>
      <c r="E814" s="79" t="s">
        <v>8398</v>
      </c>
      <c r="F814" s="79" t="s">
        <v>8399</v>
      </c>
      <c r="G814" s="79" t="s">
        <v>4869</v>
      </c>
      <c r="H814" s="79" t="s">
        <v>5863</v>
      </c>
      <c r="I814" s="79" t="s">
        <v>5864</v>
      </c>
      <c r="J814" s="79" t="s">
        <v>8400</v>
      </c>
      <c r="K814" s="79" t="s">
        <v>6081</v>
      </c>
      <c r="L814" s="79" t="s">
        <v>8401</v>
      </c>
      <c r="M814" s="79" t="s">
        <v>4882</v>
      </c>
      <c r="N814" s="79" t="s">
        <v>89</v>
      </c>
    </row>
    <row r="815" spans="1:14" ht="19.5" customHeight="1">
      <c r="A815" s="78">
        <v>811</v>
      </c>
      <c r="B815" s="79" t="s">
        <v>74</v>
      </c>
      <c r="C815" s="79" t="s">
        <v>115</v>
      </c>
      <c r="D815" s="79" t="s">
        <v>116</v>
      </c>
      <c r="E815" s="79" t="s">
        <v>8402</v>
      </c>
      <c r="F815" s="79" t="s">
        <v>8403</v>
      </c>
      <c r="G815" s="79" t="s">
        <v>4869</v>
      </c>
      <c r="H815" s="79" t="s">
        <v>2772</v>
      </c>
      <c r="I815" s="79" t="s">
        <v>2771</v>
      </c>
      <c r="J815" s="79" t="s">
        <v>8404</v>
      </c>
      <c r="K815" s="79" t="s">
        <v>8405</v>
      </c>
      <c r="L815" s="79" t="s">
        <v>8406</v>
      </c>
      <c r="M815" s="79" t="s">
        <v>4873</v>
      </c>
      <c r="N815" s="79" t="s">
        <v>89</v>
      </c>
    </row>
    <row r="816" spans="1:14" ht="19.5" customHeight="1">
      <c r="A816" s="78">
        <v>812</v>
      </c>
      <c r="B816" s="79" t="s">
        <v>74</v>
      </c>
      <c r="C816" s="79" t="s">
        <v>115</v>
      </c>
      <c r="D816" s="79" t="s">
        <v>116</v>
      </c>
      <c r="E816" s="79" t="s">
        <v>8407</v>
      </c>
      <c r="F816" s="79" t="s">
        <v>1987</v>
      </c>
      <c r="G816" s="79" t="s">
        <v>4869</v>
      </c>
      <c r="H816" s="79" t="s">
        <v>4641</v>
      </c>
      <c r="I816" s="79" t="s">
        <v>4642</v>
      </c>
      <c r="J816" s="79" t="s">
        <v>8408</v>
      </c>
      <c r="K816" s="79" t="s">
        <v>5136</v>
      </c>
      <c r="L816" s="79" t="s">
        <v>8409</v>
      </c>
      <c r="M816" s="79" t="s">
        <v>4882</v>
      </c>
      <c r="N816" s="79" t="s">
        <v>89</v>
      </c>
    </row>
    <row r="817" spans="1:14" ht="19.5" customHeight="1">
      <c r="A817" s="78">
        <v>813</v>
      </c>
      <c r="B817" s="79" t="s">
        <v>74</v>
      </c>
      <c r="C817" s="79" t="s">
        <v>115</v>
      </c>
      <c r="D817" s="79" t="s">
        <v>116</v>
      </c>
      <c r="E817" s="79" t="s">
        <v>8410</v>
      </c>
      <c r="F817" s="79" t="s">
        <v>8411</v>
      </c>
      <c r="G817" s="79" t="s">
        <v>4869</v>
      </c>
      <c r="H817" s="79" t="s">
        <v>202</v>
      </c>
      <c r="I817" s="79" t="s">
        <v>201</v>
      </c>
      <c r="J817" s="79" t="s">
        <v>8412</v>
      </c>
      <c r="K817" s="79" t="s">
        <v>4953</v>
      </c>
      <c r="L817" s="79" t="s">
        <v>8413</v>
      </c>
      <c r="M817" s="79" t="s">
        <v>4116</v>
      </c>
      <c r="N817" s="79" t="s">
        <v>89</v>
      </c>
    </row>
    <row r="818" spans="1:14" ht="19.5" customHeight="1">
      <c r="A818" s="78">
        <v>814</v>
      </c>
      <c r="B818" s="79" t="s">
        <v>74</v>
      </c>
      <c r="C818" s="79" t="s">
        <v>115</v>
      </c>
      <c r="D818" s="79" t="s">
        <v>116</v>
      </c>
      <c r="E818" s="79" t="s">
        <v>8414</v>
      </c>
      <c r="F818" s="79" t="s">
        <v>8415</v>
      </c>
      <c r="G818" s="79" t="s">
        <v>4869</v>
      </c>
      <c r="H818" s="79" t="s">
        <v>210</v>
      </c>
      <c r="I818" s="79" t="s">
        <v>209</v>
      </c>
      <c r="J818" s="79" t="s">
        <v>8416</v>
      </c>
      <c r="K818" s="79" t="s">
        <v>8417</v>
      </c>
      <c r="L818" s="79" t="s">
        <v>8418</v>
      </c>
      <c r="M818" s="79" t="s">
        <v>4116</v>
      </c>
      <c r="N818" s="79" t="s">
        <v>89</v>
      </c>
    </row>
    <row r="819" spans="1:14" ht="19.5" customHeight="1">
      <c r="A819" s="78">
        <v>815</v>
      </c>
      <c r="B819" s="79" t="s">
        <v>74</v>
      </c>
      <c r="C819" s="79" t="s">
        <v>115</v>
      </c>
      <c r="D819" s="79" t="s">
        <v>116</v>
      </c>
      <c r="E819" s="79" t="s">
        <v>8419</v>
      </c>
      <c r="F819" s="79" t="s">
        <v>506</v>
      </c>
      <c r="G819" s="79" t="s">
        <v>4869</v>
      </c>
      <c r="H819" s="79" t="s">
        <v>443</v>
      </c>
      <c r="I819" s="79" t="s">
        <v>442</v>
      </c>
      <c r="J819" s="79" t="s">
        <v>8422</v>
      </c>
      <c r="K819" s="79" t="s">
        <v>8423</v>
      </c>
      <c r="L819" s="79" t="s">
        <v>8424</v>
      </c>
      <c r="M819" s="79" t="s">
        <v>4882</v>
      </c>
      <c r="N819" s="79" t="s">
        <v>89</v>
      </c>
    </row>
    <row r="820" spans="1:14" ht="19.5" customHeight="1">
      <c r="A820" s="78">
        <v>816</v>
      </c>
      <c r="B820" s="79" t="s">
        <v>74</v>
      </c>
      <c r="C820" s="79" t="s">
        <v>115</v>
      </c>
      <c r="D820" s="79" t="s">
        <v>116</v>
      </c>
      <c r="E820" s="79" t="s">
        <v>8425</v>
      </c>
      <c r="F820" s="79" t="s">
        <v>2231</v>
      </c>
      <c r="G820" s="79" t="s">
        <v>4869</v>
      </c>
      <c r="H820" s="79" t="s">
        <v>465</v>
      </c>
      <c r="I820" s="79" t="s">
        <v>449</v>
      </c>
      <c r="J820" s="79" t="s">
        <v>8426</v>
      </c>
      <c r="K820" s="79" t="s">
        <v>6607</v>
      </c>
      <c r="L820" s="79" t="s">
        <v>8427</v>
      </c>
      <c r="M820" s="79" t="s">
        <v>4882</v>
      </c>
      <c r="N820" s="79" t="s">
        <v>89</v>
      </c>
    </row>
    <row r="821" spans="1:14" ht="19.5" customHeight="1">
      <c r="A821" s="78">
        <v>817</v>
      </c>
      <c r="B821" s="79" t="s">
        <v>74</v>
      </c>
      <c r="C821" s="79" t="s">
        <v>115</v>
      </c>
      <c r="D821" s="79" t="s">
        <v>116</v>
      </c>
      <c r="E821" s="79" t="s">
        <v>8428</v>
      </c>
      <c r="F821" s="79" t="s">
        <v>2231</v>
      </c>
      <c r="G821" s="79" t="s">
        <v>4869</v>
      </c>
      <c r="H821" s="79" t="s">
        <v>4733</v>
      </c>
      <c r="I821" s="79" t="s">
        <v>4734</v>
      </c>
      <c r="J821" s="79" t="s">
        <v>8429</v>
      </c>
      <c r="K821" s="79" t="s">
        <v>8430</v>
      </c>
      <c r="L821" s="79" t="s">
        <v>8431</v>
      </c>
      <c r="M821" s="79" t="s">
        <v>4882</v>
      </c>
      <c r="N821" s="79" t="s">
        <v>89</v>
      </c>
    </row>
    <row r="822" spans="1:14" ht="19.5" customHeight="1">
      <c r="A822" s="78">
        <v>818</v>
      </c>
      <c r="B822" s="79" t="s">
        <v>74</v>
      </c>
      <c r="C822" s="79" t="s">
        <v>115</v>
      </c>
      <c r="D822" s="79" t="s">
        <v>116</v>
      </c>
      <c r="E822" s="79" t="s">
        <v>8432</v>
      </c>
      <c r="F822" s="79" t="s">
        <v>2231</v>
      </c>
      <c r="G822" s="79" t="s">
        <v>4869</v>
      </c>
      <c r="H822" s="79" t="s">
        <v>5446</v>
      </c>
      <c r="I822" s="79" t="s">
        <v>5447</v>
      </c>
      <c r="J822" s="79" t="s">
        <v>8433</v>
      </c>
      <c r="K822" s="79" t="s">
        <v>8434</v>
      </c>
      <c r="L822" s="79" t="s">
        <v>8435</v>
      </c>
      <c r="M822" s="79" t="s">
        <v>4116</v>
      </c>
      <c r="N822" s="79" t="s">
        <v>89</v>
      </c>
    </row>
    <row r="823" spans="1:14" ht="19.5" customHeight="1">
      <c r="A823" s="78">
        <v>819</v>
      </c>
      <c r="B823" s="79" t="s">
        <v>74</v>
      </c>
      <c r="C823" s="79" t="s">
        <v>115</v>
      </c>
      <c r="D823" s="79" t="s">
        <v>116</v>
      </c>
      <c r="E823" s="79" t="s">
        <v>8436</v>
      </c>
      <c r="F823" s="79" t="s">
        <v>8437</v>
      </c>
      <c r="G823" s="79" t="s">
        <v>4869</v>
      </c>
      <c r="H823" s="79" t="s">
        <v>3810</v>
      </c>
      <c r="I823" s="79" t="s">
        <v>3809</v>
      </c>
      <c r="J823" s="79" t="s">
        <v>8438</v>
      </c>
      <c r="K823" s="79" t="s">
        <v>8439</v>
      </c>
      <c r="L823" s="79" t="s">
        <v>8440</v>
      </c>
      <c r="M823" s="79" t="s">
        <v>4116</v>
      </c>
      <c r="N823" s="79" t="s">
        <v>89</v>
      </c>
    </row>
    <row r="824" spans="1:14" ht="19.5" customHeight="1">
      <c r="A824" s="78">
        <v>820</v>
      </c>
      <c r="B824" s="79" t="s">
        <v>74</v>
      </c>
      <c r="C824" s="79" t="s">
        <v>115</v>
      </c>
      <c r="D824" s="79" t="s">
        <v>116</v>
      </c>
      <c r="E824" s="79" t="s">
        <v>8441</v>
      </c>
      <c r="F824" s="79" t="s">
        <v>8442</v>
      </c>
      <c r="G824" s="79" t="s">
        <v>4869</v>
      </c>
      <c r="H824" s="79" t="s">
        <v>687</v>
      </c>
      <c r="I824" s="79" t="s">
        <v>686</v>
      </c>
      <c r="J824" s="79" t="s">
        <v>6813</v>
      </c>
      <c r="K824" s="79" t="s">
        <v>8443</v>
      </c>
      <c r="L824" s="79" t="s">
        <v>8444</v>
      </c>
      <c r="M824" s="79" t="s">
        <v>4116</v>
      </c>
      <c r="N824" s="79" t="s">
        <v>89</v>
      </c>
    </row>
    <row r="825" spans="1:14" ht="19.5" customHeight="1">
      <c r="A825" s="78">
        <v>821</v>
      </c>
      <c r="B825" s="79" t="s">
        <v>74</v>
      </c>
      <c r="C825" s="79" t="s">
        <v>115</v>
      </c>
      <c r="D825" s="79" t="s">
        <v>116</v>
      </c>
      <c r="E825" s="79" t="s">
        <v>1016</v>
      </c>
      <c r="F825" s="79" t="s">
        <v>1015</v>
      </c>
      <c r="G825" s="79" t="s">
        <v>4869</v>
      </c>
      <c r="H825" s="79" t="s">
        <v>202</v>
      </c>
      <c r="I825" s="79" t="s">
        <v>201</v>
      </c>
      <c r="J825" s="79" t="s">
        <v>8447</v>
      </c>
      <c r="K825" s="79" t="s">
        <v>7077</v>
      </c>
      <c r="L825" s="79" t="s">
        <v>8448</v>
      </c>
      <c r="M825" s="79" t="s">
        <v>4116</v>
      </c>
      <c r="N825" s="79" t="s">
        <v>89</v>
      </c>
    </row>
    <row r="826" spans="1:14" ht="19.5" customHeight="1">
      <c r="A826" s="78">
        <v>822</v>
      </c>
      <c r="B826" s="79" t="s">
        <v>74</v>
      </c>
      <c r="C826" s="79" t="s">
        <v>115</v>
      </c>
      <c r="D826" s="79" t="s">
        <v>116</v>
      </c>
      <c r="E826" s="79" t="s">
        <v>752</v>
      </c>
      <c r="F826" s="79" t="s">
        <v>751</v>
      </c>
      <c r="G826" s="79" t="s">
        <v>4869</v>
      </c>
      <c r="H826" s="79" t="s">
        <v>2772</v>
      </c>
      <c r="I826" s="79" t="s">
        <v>2771</v>
      </c>
      <c r="J826" s="79" t="s">
        <v>8449</v>
      </c>
      <c r="K826" s="79" t="s">
        <v>5136</v>
      </c>
      <c r="L826" s="79" t="s">
        <v>8450</v>
      </c>
      <c r="M826" s="79" t="s">
        <v>4116</v>
      </c>
      <c r="N826" s="79" t="s">
        <v>89</v>
      </c>
    </row>
    <row r="827" spans="1:14" ht="19.5" customHeight="1">
      <c r="A827" s="78">
        <v>823</v>
      </c>
      <c r="B827" s="79" t="s">
        <v>74</v>
      </c>
      <c r="C827" s="79" t="s">
        <v>115</v>
      </c>
      <c r="D827" s="79" t="s">
        <v>116</v>
      </c>
      <c r="E827" s="79" t="s">
        <v>8451</v>
      </c>
      <c r="F827" s="79" t="s">
        <v>8452</v>
      </c>
      <c r="G827" s="79" t="s">
        <v>4869</v>
      </c>
      <c r="H827" s="79" t="s">
        <v>661</v>
      </c>
      <c r="I827" s="79" t="s">
        <v>122</v>
      </c>
      <c r="J827" s="79" t="s">
        <v>8453</v>
      </c>
      <c r="K827" s="79" t="s">
        <v>8454</v>
      </c>
      <c r="L827" s="79" t="s">
        <v>8455</v>
      </c>
      <c r="M827" s="79" t="s">
        <v>4116</v>
      </c>
      <c r="N827" s="79" t="s">
        <v>89</v>
      </c>
    </row>
    <row r="828" spans="1:14" ht="19.5" customHeight="1">
      <c r="A828" s="78">
        <v>824</v>
      </c>
      <c r="B828" s="79" t="s">
        <v>74</v>
      </c>
      <c r="C828" s="79" t="s">
        <v>115</v>
      </c>
      <c r="D828" s="79" t="s">
        <v>116</v>
      </c>
      <c r="E828" s="79" t="s">
        <v>8456</v>
      </c>
      <c r="F828" s="79" t="s">
        <v>8457</v>
      </c>
      <c r="G828" s="79" t="s">
        <v>4869</v>
      </c>
      <c r="H828" s="79" t="s">
        <v>559</v>
      </c>
      <c r="I828" s="79" t="s">
        <v>558</v>
      </c>
      <c r="J828" s="79" t="s">
        <v>8458</v>
      </c>
      <c r="K828" s="79" t="s">
        <v>8459</v>
      </c>
      <c r="L828" s="79" t="s">
        <v>8460</v>
      </c>
      <c r="M828" s="79" t="s">
        <v>4882</v>
      </c>
      <c r="N828" s="79" t="s">
        <v>89</v>
      </c>
    </row>
    <row r="829" spans="1:14" ht="19.5" customHeight="1">
      <c r="A829" s="78">
        <v>825</v>
      </c>
      <c r="B829" s="79" t="s">
        <v>74</v>
      </c>
      <c r="C829" s="79" t="s">
        <v>115</v>
      </c>
      <c r="D829" s="79" t="s">
        <v>116</v>
      </c>
      <c r="E829" s="79" t="s">
        <v>8461</v>
      </c>
      <c r="F829" s="79" t="s">
        <v>8462</v>
      </c>
      <c r="G829" s="79" t="s">
        <v>4869</v>
      </c>
      <c r="H829" s="79" t="s">
        <v>3989</v>
      </c>
      <c r="I829" s="79" t="s">
        <v>3988</v>
      </c>
      <c r="J829" s="79" t="s">
        <v>8463</v>
      </c>
      <c r="K829" s="79" t="s">
        <v>8464</v>
      </c>
      <c r="L829" s="79" t="s">
        <v>8465</v>
      </c>
      <c r="M829" s="79" t="s">
        <v>4882</v>
      </c>
      <c r="N829" s="79" t="s">
        <v>89</v>
      </c>
    </row>
    <row r="830" spans="1:14" ht="19.5" customHeight="1">
      <c r="A830" s="78">
        <v>826</v>
      </c>
      <c r="B830" s="79" t="s">
        <v>74</v>
      </c>
      <c r="C830" s="79" t="s">
        <v>115</v>
      </c>
      <c r="D830" s="79" t="s">
        <v>116</v>
      </c>
      <c r="E830" s="79" t="s">
        <v>8466</v>
      </c>
      <c r="F830" s="79" t="s">
        <v>8467</v>
      </c>
      <c r="G830" s="79" t="s">
        <v>4869</v>
      </c>
      <c r="H830" s="79" t="s">
        <v>559</v>
      </c>
      <c r="I830" s="79" t="s">
        <v>558</v>
      </c>
      <c r="J830" s="79" t="s">
        <v>8468</v>
      </c>
      <c r="K830" s="79" t="s">
        <v>5669</v>
      </c>
      <c r="L830" s="79" t="s">
        <v>8469</v>
      </c>
      <c r="M830" s="79" t="s">
        <v>4116</v>
      </c>
      <c r="N830" s="79" t="s">
        <v>89</v>
      </c>
    </row>
    <row r="831" spans="1:14" ht="19.5" customHeight="1">
      <c r="A831" s="78">
        <v>827</v>
      </c>
      <c r="B831" s="79" t="s">
        <v>74</v>
      </c>
      <c r="C831" s="79" t="s">
        <v>115</v>
      </c>
      <c r="D831" s="79" t="s">
        <v>116</v>
      </c>
      <c r="E831" s="79" t="s">
        <v>8472</v>
      </c>
      <c r="F831" s="79" t="s">
        <v>8473</v>
      </c>
      <c r="G831" s="79" t="s">
        <v>4869</v>
      </c>
      <c r="H831" s="79" t="s">
        <v>3853</v>
      </c>
      <c r="I831" s="79" t="s">
        <v>2231</v>
      </c>
      <c r="J831" s="79" t="s">
        <v>8474</v>
      </c>
      <c r="K831" s="79" t="s">
        <v>8475</v>
      </c>
      <c r="L831" s="79" t="s">
        <v>8476</v>
      </c>
      <c r="M831" s="79" t="s">
        <v>4882</v>
      </c>
      <c r="N831" s="79" t="s">
        <v>89</v>
      </c>
    </row>
    <row r="832" spans="1:14" ht="19.5" customHeight="1">
      <c r="A832" s="78">
        <v>828</v>
      </c>
      <c r="B832" s="79" t="s">
        <v>74</v>
      </c>
      <c r="C832" s="79" t="s">
        <v>115</v>
      </c>
      <c r="D832" s="79" t="s">
        <v>116</v>
      </c>
      <c r="E832" s="79" t="s">
        <v>8477</v>
      </c>
      <c r="F832" s="79" t="s">
        <v>8478</v>
      </c>
      <c r="G832" s="79" t="s">
        <v>4869</v>
      </c>
      <c r="H832" s="79" t="s">
        <v>202</v>
      </c>
      <c r="I832" s="79" t="s">
        <v>201</v>
      </c>
      <c r="J832" s="79" t="s">
        <v>8479</v>
      </c>
      <c r="K832" s="79" t="s">
        <v>7470</v>
      </c>
      <c r="L832" s="79" t="s">
        <v>8413</v>
      </c>
      <c r="M832" s="79" t="s">
        <v>4116</v>
      </c>
      <c r="N832" s="79" t="s">
        <v>89</v>
      </c>
    </row>
    <row r="833" spans="1:14" ht="19.5" customHeight="1">
      <c r="A833" s="78">
        <v>829</v>
      </c>
      <c r="B833" s="79" t="s">
        <v>74</v>
      </c>
      <c r="C833" s="79" t="s">
        <v>115</v>
      </c>
      <c r="D833" s="79" t="s">
        <v>116</v>
      </c>
      <c r="E833" s="79" t="s">
        <v>8480</v>
      </c>
      <c r="F833" s="79" t="s">
        <v>8481</v>
      </c>
      <c r="G833" s="79" t="s">
        <v>4869</v>
      </c>
      <c r="H833" s="79" t="s">
        <v>2772</v>
      </c>
      <c r="I833" s="79" t="s">
        <v>2771</v>
      </c>
      <c r="J833" s="79" t="s">
        <v>5127</v>
      </c>
      <c r="K833" s="79" t="s">
        <v>8482</v>
      </c>
      <c r="L833" s="79" t="s">
        <v>8483</v>
      </c>
      <c r="M833" s="79" t="s">
        <v>4116</v>
      </c>
      <c r="N833" s="79" t="s">
        <v>89</v>
      </c>
    </row>
    <row r="834" spans="1:14" ht="19.5" customHeight="1">
      <c r="A834" s="78">
        <v>830</v>
      </c>
      <c r="B834" s="79" t="s">
        <v>74</v>
      </c>
      <c r="C834" s="79" t="s">
        <v>115</v>
      </c>
      <c r="D834" s="79" t="s">
        <v>116</v>
      </c>
      <c r="E834" s="79" t="s">
        <v>8484</v>
      </c>
      <c r="F834" s="79" t="s">
        <v>8485</v>
      </c>
      <c r="G834" s="79" t="s">
        <v>4869</v>
      </c>
      <c r="H834" s="79" t="s">
        <v>576</v>
      </c>
      <c r="I834" s="79" t="s">
        <v>575</v>
      </c>
      <c r="J834" s="79" t="s">
        <v>8169</v>
      </c>
      <c r="K834" s="79" t="s">
        <v>8486</v>
      </c>
      <c r="L834" s="79" t="s">
        <v>8487</v>
      </c>
      <c r="M834" s="79" t="s">
        <v>4882</v>
      </c>
      <c r="N834" s="79" t="s">
        <v>89</v>
      </c>
    </row>
    <row r="835" spans="1:14" ht="19.5" customHeight="1">
      <c r="A835" s="78">
        <v>831</v>
      </c>
      <c r="B835" s="79" t="s">
        <v>74</v>
      </c>
      <c r="C835" s="79" t="s">
        <v>115</v>
      </c>
      <c r="D835" s="79" t="s">
        <v>116</v>
      </c>
      <c r="E835" s="79" t="s">
        <v>8488</v>
      </c>
      <c r="F835" s="79" t="s">
        <v>2336</v>
      </c>
      <c r="G835" s="79" t="s">
        <v>4869</v>
      </c>
      <c r="H835" s="79" t="s">
        <v>3255</v>
      </c>
      <c r="I835" s="79" t="s">
        <v>3254</v>
      </c>
      <c r="J835" s="79" t="s">
        <v>8489</v>
      </c>
      <c r="K835" s="79" t="s">
        <v>5339</v>
      </c>
      <c r="L835" s="79" t="s">
        <v>8490</v>
      </c>
      <c r="M835" s="79" t="s">
        <v>4116</v>
      </c>
      <c r="N835" s="79" t="s">
        <v>89</v>
      </c>
    </row>
    <row r="836" spans="1:14" ht="19.5" customHeight="1">
      <c r="A836" s="78">
        <v>832</v>
      </c>
      <c r="B836" s="79" t="s">
        <v>74</v>
      </c>
      <c r="C836" s="79" t="s">
        <v>115</v>
      </c>
      <c r="D836" s="79" t="s">
        <v>116</v>
      </c>
      <c r="E836" s="79" t="s">
        <v>8491</v>
      </c>
      <c r="F836" s="79" t="s">
        <v>8492</v>
      </c>
      <c r="G836" s="79" t="s">
        <v>4869</v>
      </c>
      <c r="H836" s="79" t="s">
        <v>202</v>
      </c>
      <c r="I836" s="79" t="s">
        <v>201</v>
      </c>
      <c r="J836" s="79" t="s">
        <v>8493</v>
      </c>
      <c r="K836" s="79" t="s">
        <v>4953</v>
      </c>
      <c r="L836" s="79" t="s">
        <v>8494</v>
      </c>
      <c r="M836" s="79" t="s">
        <v>4116</v>
      </c>
      <c r="N836" s="79" t="s">
        <v>89</v>
      </c>
    </row>
    <row r="837" spans="1:14" ht="19.5" customHeight="1">
      <c r="A837" s="78">
        <v>833</v>
      </c>
      <c r="B837" s="79" t="s">
        <v>74</v>
      </c>
      <c r="C837" s="79" t="s">
        <v>115</v>
      </c>
      <c r="D837" s="79" t="s">
        <v>116</v>
      </c>
      <c r="E837" s="79" t="s">
        <v>8495</v>
      </c>
      <c r="F837" s="79" t="s">
        <v>8496</v>
      </c>
      <c r="G837" s="79" t="s">
        <v>4869</v>
      </c>
      <c r="H837" s="79" t="s">
        <v>626</v>
      </c>
      <c r="I837" s="79" t="s">
        <v>625</v>
      </c>
      <c r="J837" s="79" t="s">
        <v>6552</v>
      </c>
      <c r="K837" s="79" t="s">
        <v>8497</v>
      </c>
      <c r="L837" s="79" t="s">
        <v>8498</v>
      </c>
      <c r="M837" s="79" t="s">
        <v>4943</v>
      </c>
      <c r="N837" s="79" t="s">
        <v>89</v>
      </c>
    </row>
    <row r="838" spans="1:14" ht="19.5" customHeight="1">
      <c r="A838" s="78">
        <v>834</v>
      </c>
      <c r="B838" s="79" t="s">
        <v>74</v>
      </c>
      <c r="C838" s="79" t="s">
        <v>115</v>
      </c>
      <c r="D838" s="79" t="s">
        <v>116</v>
      </c>
      <c r="E838" s="79" t="s">
        <v>8499</v>
      </c>
      <c r="F838" s="79" t="s">
        <v>8500</v>
      </c>
      <c r="G838" s="79" t="s">
        <v>4869</v>
      </c>
      <c r="H838" s="79" t="s">
        <v>576</v>
      </c>
      <c r="I838" s="79" t="s">
        <v>575</v>
      </c>
      <c r="J838" s="79" t="s">
        <v>8502</v>
      </c>
      <c r="K838" s="79" t="s">
        <v>8503</v>
      </c>
      <c r="L838" s="79" t="s">
        <v>8504</v>
      </c>
      <c r="M838" s="79" t="s">
        <v>4116</v>
      </c>
      <c r="N838" s="79" t="s">
        <v>89</v>
      </c>
    </row>
    <row r="839" spans="1:14" ht="19.5" customHeight="1">
      <c r="A839" s="78">
        <v>835</v>
      </c>
      <c r="B839" s="79" t="s">
        <v>74</v>
      </c>
      <c r="C839" s="79" t="s">
        <v>115</v>
      </c>
      <c r="D839" s="79" t="s">
        <v>116</v>
      </c>
      <c r="E839" s="79" t="s">
        <v>8506</v>
      </c>
      <c r="F839" s="79" t="s">
        <v>8507</v>
      </c>
      <c r="G839" s="79" t="s">
        <v>4869</v>
      </c>
      <c r="H839" s="79" t="s">
        <v>3278</v>
      </c>
      <c r="I839" s="79" t="s">
        <v>3277</v>
      </c>
      <c r="J839" s="79" t="s">
        <v>8508</v>
      </c>
      <c r="K839" s="79" t="s">
        <v>8509</v>
      </c>
      <c r="L839" s="79" t="s">
        <v>8510</v>
      </c>
      <c r="M839" s="79" t="s">
        <v>4873</v>
      </c>
      <c r="N839" s="79" t="s">
        <v>89</v>
      </c>
    </row>
    <row r="840" spans="1:14" ht="19.5" customHeight="1">
      <c r="A840" s="78">
        <v>836</v>
      </c>
      <c r="B840" s="79" t="s">
        <v>74</v>
      </c>
      <c r="C840" s="79" t="s">
        <v>115</v>
      </c>
      <c r="D840" s="79" t="s">
        <v>116</v>
      </c>
      <c r="E840" s="79" t="s">
        <v>8511</v>
      </c>
      <c r="F840" s="79" t="s">
        <v>2283</v>
      </c>
      <c r="G840" s="79" t="s">
        <v>4869</v>
      </c>
      <c r="H840" s="79" t="s">
        <v>251</v>
      </c>
      <c r="I840" s="79" t="s">
        <v>250</v>
      </c>
      <c r="J840" s="79" t="s">
        <v>6843</v>
      </c>
      <c r="K840" s="79" t="s">
        <v>6135</v>
      </c>
      <c r="L840" s="79" t="s">
        <v>8512</v>
      </c>
      <c r="M840" s="79" t="s">
        <v>4873</v>
      </c>
      <c r="N840" s="79" t="s">
        <v>89</v>
      </c>
    </row>
    <row r="841" spans="1:14" ht="19.5" customHeight="1">
      <c r="A841" s="78">
        <v>837</v>
      </c>
      <c r="B841" s="79" t="s">
        <v>74</v>
      </c>
      <c r="C841" s="79" t="s">
        <v>115</v>
      </c>
      <c r="D841" s="79" t="s">
        <v>116</v>
      </c>
      <c r="E841" s="79" t="s">
        <v>8513</v>
      </c>
      <c r="F841" s="79" t="s">
        <v>8514</v>
      </c>
      <c r="G841" s="79" t="s">
        <v>4869</v>
      </c>
      <c r="H841" s="79" t="s">
        <v>698</v>
      </c>
      <c r="I841" s="79" t="s">
        <v>697</v>
      </c>
      <c r="J841" s="79" t="s">
        <v>8515</v>
      </c>
      <c r="K841" s="79" t="s">
        <v>8516</v>
      </c>
      <c r="L841" s="79" t="s">
        <v>8517</v>
      </c>
      <c r="M841" s="79" t="s">
        <v>4873</v>
      </c>
      <c r="N841" s="79" t="s">
        <v>89</v>
      </c>
    </row>
    <row r="842" spans="1:14" ht="19.5" customHeight="1">
      <c r="A842" s="78">
        <v>838</v>
      </c>
      <c r="B842" s="79" t="s">
        <v>74</v>
      </c>
      <c r="C842" s="79" t="s">
        <v>115</v>
      </c>
      <c r="D842" s="79" t="s">
        <v>116</v>
      </c>
      <c r="E842" s="79" t="s">
        <v>8518</v>
      </c>
      <c r="F842" s="79" t="s">
        <v>8519</v>
      </c>
      <c r="G842" s="79" t="s">
        <v>4869</v>
      </c>
      <c r="H842" s="79" t="s">
        <v>3989</v>
      </c>
      <c r="I842" s="79" t="s">
        <v>3988</v>
      </c>
      <c r="J842" s="79" t="s">
        <v>8520</v>
      </c>
      <c r="K842" s="79" t="s">
        <v>8521</v>
      </c>
      <c r="L842" s="79" t="s">
        <v>8522</v>
      </c>
      <c r="M842" s="79" t="s">
        <v>4882</v>
      </c>
      <c r="N842" s="79" t="s">
        <v>89</v>
      </c>
    </row>
    <row r="843" spans="1:14" ht="19.5" customHeight="1">
      <c r="A843" s="78">
        <v>839</v>
      </c>
      <c r="B843" s="79" t="s">
        <v>74</v>
      </c>
      <c r="C843" s="79" t="s">
        <v>115</v>
      </c>
      <c r="D843" s="79" t="s">
        <v>116</v>
      </c>
      <c r="E843" s="79" t="s">
        <v>8523</v>
      </c>
      <c r="F843" s="79" t="s">
        <v>8524</v>
      </c>
      <c r="G843" s="79" t="s">
        <v>4869</v>
      </c>
      <c r="H843" s="79" t="s">
        <v>4706</v>
      </c>
      <c r="I843" s="79" t="s">
        <v>4707</v>
      </c>
      <c r="J843" s="79" t="s">
        <v>7436</v>
      </c>
      <c r="K843" s="79" t="s">
        <v>8525</v>
      </c>
      <c r="L843" s="79" t="s">
        <v>8526</v>
      </c>
      <c r="M843" s="79" t="s">
        <v>4116</v>
      </c>
      <c r="N843" s="79" t="s">
        <v>89</v>
      </c>
    </row>
    <row r="844" spans="1:14" ht="19.5" customHeight="1">
      <c r="A844" s="78">
        <v>840</v>
      </c>
      <c r="B844" s="79" t="s">
        <v>74</v>
      </c>
      <c r="C844" s="79" t="s">
        <v>115</v>
      </c>
      <c r="D844" s="79" t="s">
        <v>116</v>
      </c>
      <c r="E844" s="79" t="s">
        <v>8527</v>
      </c>
      <c r="F844" s="79" t="s">
        <v>5551</v>
      </c>
      <c r="G844" s="79" t="s">
        <v>4869</v>
      </c>
      <c r="H844" s="79" t="s">
        <v>559</v>
      </c>
      <c r="I844" s="79" t="s">
        <v>558</v>
      </c>
      <c r="J844" s="79" t="s">
        <v>8528</v>
      </c>
      <c r="K844" s="79" t="s">
        <v>6363</v>
      </c>
      <c r="L844" s="79" t="s">
        <v>8529</v>
      </c>
      <c r="M844" s="79" t="s">
        <v>4116</v>
      </c>
      <c r="N844" s="79" t="s">
        <v>89</v>
      </c>
    </row>
    <row r="845" spans="1:14" ht="19.5" customHeight="1">
      <c r="A845" s="78">
        <v>841</v>
      </c>
      <c r="B845" s="79" t="s">
        <v>74</v>
      </c>
      <c r="C845" s="79" t="s">
        <v>115</v>
      </c>
      <c r="D845" s="79" t="s">
        <v>116</v>
      </c>
      <c r="E845" s="79" t="s">
        <v>8530</v>
      </c>
      <c r="F845" s="79" t="s">
        <v>5551</v>
      </c>
      <c r="G845" s="79" t="s">
        <v>4869</v>
      </c>
      <c r="H845" s="79" t="s">
        <v>5446</v>
      </c>
      <c r="I845" s="79" t="s">
        <v>5447</v>
      </c>
      <c r="J845" s="79" t="s">
        <v>8531</v>
      </c>
      <c r="K845" s="79" t="s">
        <v>6998</v>
      </c>
      <c r="L845" s="79" t="s">
        <v>8532</v>
      </c>
      <c r="M845" s="79" t="s">
        <v>4116</v>
      </c>
      <c r="N845" s="79" t="s">
        <v>89</v>
      </c>
    </row>
    <row r="846" spans="1:14" ht="19.5" customHeight="1">
      <c r="A846" s="78">
        <v>842</v>
      </c>
      <c r="B846" s="79" t="s">
        <v>74</v>
      </c>
      <c r="C846" s="79" t="s">
        <v>115</v>
      </c>
      <c r="D846" s="79" t="s">
        <v>116</v>
      </c>
      <c r="E846" s="79" t="s">
        <v>8533</v>
      </c>
      <c r="F846" s="79" t="s">
        <v>8534</v>
      </c>
      <c r="G846" s="79" t="s">
        <v>4869</v>
      </c>
      <c r="H846" s="79" t="s">
        <v>4905</v>
      </c>
      <c r="I846" s="79" t="s">
        <v>4906</v>
      </c>
      <c r="J846" s="79" t="s">
        <v>8535</v>
      </c>
      <c r="K846" s="79" t="s">
        <v>8536</v>
      </c>
      <c r="L846" s="79" t="s">
        <v>8537</v>
      </c>
      <c r="M846" s="79" t="s">
        <v>4116</v>
      </c>
      <c r="N846" s="79" t="s">
        <v>89</v>
      </c>
    </row>
    <row r="847" spans="1:14" ht="19.5" customHeight="1">
      <c r="A847" s="78">
        <v>843</v>
      </c>
      <c r="B847" s="79" t="s">
        <v>74</v>
      </c>
      <c r="C847" s="79" t="s">
        <v>115</v>
      </c>
      <c r="D847" s="79" t="s">
        <v>116</v>
      </c>
      <c r="E847" s="79" t="s">
        <v>8538</v>
      </c>
      <c r="F847" s="79" t="s">
        <v>8539</v>
      </c>
      <c r="G847" s="79" t="s">
        <v>4869</v>
      </c>
      <c r="H847" s="79" t="s">
        <v>251</v>
      </c>
      <c r="I847" s="79" t="s">
        <v>250</v>
      </c>
      <c r="J847" s="79" t="s">
        <v>8540</v>
      </c>
      <c r="K847" s="79" t="s">
        <v>5967</v>
      </c>
      <c r="L847" s="79" t="s">
        <v>8541</v>
      </c>
      <c r="M847" s="79" t="s">
        <v>4116</v>
      </c>
      <c r="N847" s="79" t="s">
        <v>89</v>
      </c>
    </row>
    <row r="848" spans="1:14" ht="19.5" customHeight="1">
      <c r="A848" s="78">
        <v>844</v>
      </c>
      <c r="B848" s="79" t="s">
        <v>74</v>
      </c>
      <c r="C848" s="79" t="s">
        <v>115</v>
      </c>
      <c r="D848" s="79" t="s">
        <v>116</v>
      </c>
      <c r="E848" s="79" t="s">
        <v>138</v>
      </c>
      <c r="F848" s="79" t="s">
        <v>137</v>
      </c>
      <c r="G848" s="79" t="s">
        <v>4875</v>
      </c>
      <c r="H848" s="79" t="s">
        <v>3255</v>
      </c>
      <c r="I848" s="79" t="s">
        <v>3254</v>
      </c>
      <c r="J848" s="79" t="s">
        <v>8544</v>
      </c>
      <c r="K848" s="79" t="s">
        <v>8545</v>
      </c>
      <c r="L848" s="79" t="s">
        <v>8547</v>
      </c>
      <c r="M848" s="79" t="s">
        <v>4873</v>
      </c>
      <c r="N848" s="79" t="s">
        <v>89</v>
      </c>
    </row>
    <row r="849" spans="1:14" ht="19.5" customHeight="1">
      <c r="A849" s="78">
        <v>845</v>
      </c>
      <c r="B849" s="79" t="s">
        <v>74</v>
      </c>
      <c r="C849" s="79" t="s">
        <v>115</v>
      </c>
      <c r="D849" s="79" t="s">
        <v>116</v>
      </c>
      <c r="E849" s="79" t="s">
        <v>8549</v>
      </c>
      <c r="F849" s="79" t="s">
        <v>8550</v>
      </c>
      <c r="G849" s="79" t="s">
        <v>4875</v>
      </c>
      <c r="H849" s="79" t="s">
        <v>6065</v>
      </c>
      <c r="I849" s="79" t="s">
        <v>6066</v>
      </c>
      <c r="J849" s="79" t="s">
        <v>8551</v>
      </c>
      <c r="K849" s="79" t="s">
        <v>6283</v>
      </c>
      <c r="L849" s="79" t="s">
        <v>8552</v>
      </c>
      <c r="M849" s="79" t="s">
        <v>4882</v>
      </c>
      <c r="N849" s="79" t="s">
        <v>89</v>
      </c>
    </row>
    <row r="850" spans="1:14" ht="19.5" customHeight="1">
      <c r="A850" s="78">
        <v>846</v>
      </c>
      <c r="B850" s="79" t="s">
        <v>74</v>
      </c>
      <c r="C850" s="79" t="s">
        <v>115</v>
      </c>
      <c r="D850" s="79" t="s">
        <v>116</v>
      </c>
      <c r="E850" s="79" t="s">
        <v>8553</v>
      </c>
      <c r="F850" s="79" t="s">
        <v>8554</v>
      </c>
      <c r="G850" s="79" t="s">
        <v>4875</v>
      </c>
      <c r="H850" s="79" t="s">
        <v>3853</v>
      </c>
      <c r="I850" s="79" t="s">
        <v>2231</v>
      </c>
      <c r="J850" s="79" t="s">
        <v>8555</v>
      </c>
      <c r="K850" s="79" t="s">
        <v>5036</v>
      </c>
      <c r="L850" s="79" t="s">
        <v>8556</v>
      </c>
      <c r="M850" s="79" t="s">
        <v>4116</v>
      </c>
      <c r="N850" s="79" t="s">
        <v>89</v>
      </c>
    </row>
    <row r="851" spans="1:14" ht="19.5" customHeight="1">
      <c r="A851" s="78">
        <v>847</v>
      </c>
      <c r="B851" s="79" t="s">
        <v>74</v>
      </c>
      <c r="C851" s="79" t="s">
        <v>115</v>
      </c>
      <c r="D851" s="79" t="s">
        <v>116</v>
      </c>
      <c r="E851" s="79" t="s">
        <v>8557</v>
      </c>
      <c r="F851" s="79" t="s">
        <v>8558</v>
      </c>
      <c r="G851" s="79" t="s">
        <v>4875</v>
      </c>
      <c r="H851" s="79" t="s">
        <v>687</v>
      </c>
      <c r="I851" s="79" t="s">
        <v>686</v>
      </c>
      <c r="J851" s="79" t="s">
        <v>8559</v>
      </c>
      <c r="K851" s="79" t="s">
        <v>8560</v>
      </c>
      <c r="L851" s="79" t="s">
        <v>8561</v>
      </c>
      <c r="M851" s="79" t="s">
        <v>4116</v>
      </c>
      <c r="N851" s="79" t="s">
        <v>89</v>
      </c>
    </row>
    <row r="852" spans="1:14" ht="19.5" customHeight="1">
      <c r="A852" s="78">
        <v>848</v>
      </c>
      <c r="B852" s="79" t="s">
        <v>74</v>
      </c>
      <c r="C852" s="79" t="s">
        <v>115</v>
      </c>
      <c r="D852" s="79" t="s">
        <v>116</v>
      </c>
      <c r="E852" s="79" t="s">
        <v>8562</v>
      </c>
      <c r="F852" s="79" t="s">
        <v>8563</v>
      </c>
      <c r="G852" s="79" t="s">
        <v>4875</v>
      </c>
      <c r="H852" s="79" t="s">
        <v>220</v>
      </c>
      <c r="I852" s="79" t="s">
        <v>219</v>
      </c>
      <c r="J852" s="79" t="s">
        <v>8564</v>
      </c>
      <c r="K852" s="79" t="s">
        <v>6363</v>
      </c>
      <c r="L852" s="79" t="s">
        <v>8565</v>
      </c>
      <c r="M852" s="79" t="s">
        <v>4116</v>
      </c>
      <c r="N852" s="79" t="s">
        <v>89</v>
      </c>
    </row>
    <row r="853" spans="1:14" ht="19.5" customHeight="1">
      <c r="A853" s="78">
        <v>849</v>
      </c>
      <c r="B853" s="79" t="s">
        <v>74</v>
      </c>
      <c r="C853" s="79" t="s">
        <v>115</v>
      </c>
      <c r="D853" s="79" t="s">
        <v>116</v>
      </c>
      <c r="E853" s="79" t="s">
        <v>8566</v>
      </c>
      <c r="F853" s="79" t="s">
        <v>8567</v>
      </c>
      <c r="G853" s="79" t="s">
        <v>4875</v>
      </c>
      <c r="H853" s="79" t="s">
        <v>576</v>
      </c>
      <c r="I853" s="79" t="s">
        <v>575</v>
      </c>
      <c r="J853" s="79" t="s">
        <v>5399</v>
      </c>
      <c r="K853" s="79" t="s">
        <v>6293</v>
      </c>
      <c r="L853" s="79" t="s">
        <v>8568</v>
      </c>
      <c r="M853" s="79" t="s">
        <v>4873</v>
      </c>
      <c r="N853" s="79" t="s">
        <v>89</v>
      </c>
    </row>
    <row r="854" spans="1:14" ht="19.5" customHeight="1">
      <c r="A854" s="78">
        <v>850</v>
      </c>
      <c r="B854" s="79" t="s">
        <v>74</v>
      </c>
      <c r="C854" s="79" t="s">
        <v>115</v>
      </c>
      <c r="D854" s="79" t="s">
        <v>116</v>
      </c>
      <c r="E854" s="79" t="s">
        <v>8569</v>
      </c>
      <c r="F854" s="79" t="s">
        <v>2256</v>
      </c>
      <c r="G854" s="79" t="s">
        <v>4875</v>
      </c>
      <c r="H854" s="79" t="s">
        <v>202</v>
      </c>
      <c r="I854" s="79" t="s">
        <v>201</v>
      </c>
      <c r="J854" s="79" t="s">
        <v>8570</v>
      </c>
      <c r="K854" s="79" t="s">
        <v>6714</v>
      </c>
      <c r="L854" s="79" t="s">
        <v>8571</v>
      </c>
      <c r="M854" s="79" t="s">
        <v>4116</v>
      </c>
      <c r="N854" s="79" t="s">
        <v>89</v>
      </c>
    </row>
    <row r="855" spans="1:14" ht="19.5" customHeight="1">
      <c r="A855" s="78">
        <v>851</v>
      </c>
      <c r="B855" s="79" t="s">
        <v>74</v>
      </c>
      <c r="C855" s="79" t="s">
        <v>115</v>
      </c>
      <c r="D855" s="79" t="s">
        <v>116</v>
      </c>
      <c r="E855" s="79" t="s">
        <v>8572</v>
      </c>
      <c r="F855" s="79" t="s">
        <v>8573</v>
      </c>
      <c r="G855" s="79" t="s">
        <v>4875</v>
      </c>
      <c r="H855" s="79" t="s">
        <v>227</v>
      </c>
      <c r="I855" s="79" t="s">
        <v>226</v>
      </c>
      <c r="J855" s="79" t="s">
        <v>8574</v>
      </c>
      <c r="K855" s="79" t="s">
        <v>6866</v>
      </c>
      <c r="L855" s="79" t="s">
        <v>8575</v>
      </c>
      <c r="M855" s="79" t="s">
        <v>4882</v>
      </c>
      <c r="N855" s="79" t="s">
        <v>89</v>
      </c>
    </row>
    <row r="856" spans="1:14" ht="19.5" customHeight="1">
      <c r="A856" s="78">
        <v>852</v>
      </c>
      <c r="B856" s="79" t="s">
        <v>74</v>
      </c>
      <c r="C856" s="79" t="s">
        <v>115</v>
      </c>
      <c r="D856" s="79" t="s">
        <v>116</v>
      </c>
      <c r="E856" s="79" t="s">
        <v>6720</v>
      </c>
      <c r="F856" s="79" t="s">
        <v>2141</v>
      </c>
      <c r="G856" s="79" t="s">
        <v>4875</v>
      </c>
      <c r="H856" s="79" t="s">
        <v>202</v>
      </c>
      <c r="I856" s="79" t="s">
        <v>201</v>
      </c>
      <c r="J856" s="79" t="s">
        <v>8576</v>
      </c>
      <c r="K856" s="79" t="s">
        <v>8577</v>
      </c>
      <c r="L856" s="79"/>
      <c r="M856" s="79" t="s">
        <v>4878</v>
      </c>
      <c r="N856" s="79" t="s">
        <v>89</v>
      </c>
    </row>
    <row r="857" spans="1:14" ht="19.5" customHeight="1">
      <c r="A857" s="78">
        <v>853</v>
      </c>
      <c r="B857" s="79" t="s">
        <v>74</v>
      </c>
      <c r="C857" s="79" t="s">
        <v>115</v>
      </c>
      <c r="D857" s="79" t="s">
        <v>116</v>
      </c>
      <c r="E857" s="79" t="s">
        <v>8578</v>
      </c>
      <c r="F857" s="79" t="s">
        <v>5499</v>
      </c>
      <c r="G857" s="79" t="s">
        <v>4875</v>
      </c>
      <c r="H857" s="79" t="s">
        <v>202</v>
      </c>
      <c r="I857" s="79" t="s">
        <v>201</v>
      </c>
      <c r="J857" s="79" t="s">
        <v>8579</v>
      </c>
      <c r="K857" s="79" t="s">
        <v>8580</v>
      </c>
      <c r="L857" s="79" t="s">
        <v>8581</v>
      </c>
      <c r="M857" s="79" t="s">
        <v>4116</v>
      </c>
      <c r="N857" s="79" t="s">
        <v>89</v>
      </c>
    </row>
    <row r="858" spans="1:14" ht="19.5" customHeight="1">
      <c r="A858" s="78">
        <v>854</v>
      </c>
      <c r="B858" s="79" t="s">
        <v>74</v>
      </c>
      <c r="C858" s="79" t="s">
        <v>115</v>
      </c>
      <c r="D858" s="79" t="s">
        <v>116</v>
      </c>
      <c r="E858" s="79" t="s">
        <v>8582</v>
      </c>
      <c r="F858" s="79" t="s">
        <v>8584</v>
      </c>
      <c r="G858" s="79" t="s">
        <v>4875</v>
      </c>
      <c r="H858" s="79" t="s">
        <v>4905</v>
      </c>
      <c r="I858" s="79" t="s">
        <v>4906</v>
      </c>
      <c r="J858" s="79" t="s">
        <v>8586</v>
      </c>
      <c r="K858" s="79" t="s">
        <v>6607</v>
      </c>
      <c r="L858" s="79" t="s">
        <v>8588</v>
      </c>
      <c r="M858" s="79" t="s">
        <v>4116</v>
      </c>
      <c r="N858" s="79" t="s">
        <v>89</v>
      </c>
    </row>
    <row r="859" spans="1:14" ht="19.5" customHeight="1">
      <c r="A859" s="78">
        <v>855</v>
      </c>
      <c r="B859" s="79" t="s">
        <v>74</v>
      </c>
      <c r="C859" s="79" t="s">
        <v>115</v>
      </c>
      <c r="D859" s="79" t="s">
        <v>116</v>
      </c>
      <c r="E859" s="79" t="s">
        <v>8589</v>
      </c>
      <c r="F859" s="79" t="s">
        <v>8590</v>
      </c>
      <c r="G859" s="79" t="s">
        <v>4875</v>
      </c>
      <c r="H859" s="79" t="s">
        <v>220</v>
      </c>
      <c r="I859" s="79" t="s">
        <v>219</v>
      </c>
      <c r="J859" s="79" t="s">
        <v>8591</v>
      </c>
      <c r="K859" s="79" t="s">
        <v>5281</v>
      </c>
      <c r="L859" s="79" t="s">
        <v>8592</v>
      </c>
      <c r="M859" s="79" t="s">
        <v>4116</v>
      </c>
      <c r="N859" s="79" t="s">
        <v>89</v>
      </c>
    </row>
    <row r="860" spans="1:14" ht="19.5" customHeight="1">
      <c r="A860" s="78">
        <v>856</v>
      </c>
      <c r="B860" s="79" t="s">
        <v>74</v>
      </c>
      <c r="C860" s="79" t="s">
        <v>115</v>
      </c>
      <c r="D860" s="79" t="s">
        <v>116</v>
      </c>
      <c r="E860" s="79" t="s">
        <v>778</v>
      </c>
      <c r="F860" s="79" t="s">
        <v>777</v>
      </c>
      <c r="G860" s="79" t="s">
        <v>4875</v>
      </c>
      <c r="H860" s="79" t="s">
        <v>220</v>
      </c>
      <c r="I860" s="79" t="s">
        <v>219</v>
      </c>
      <c r="J860" s="79" t="s">
        <v>8593</v>
      </c>
      <c r="K860" s="79" t="s">
        <v>5277</v>
      </c>
      <c r="L860" s="79" t="s">
        <v>8594</v>
      </c>
      <c r="M860" s="79" t="s">
        <v>4878</v>
      </c>
      <c r="N860" s="79" t="s">
        <v>89</v>
      </c>
    </row>
    <row r="861" spans="1:14" ht="19.5" customHeight="1">
      <c r="A861" s="78">
        <v>857</v>
      </c>
      <c r="B861" s="79" t="s">
        <v>74</v>
      </c>
      <c r="C861" s="79" t="s">
        <v>115</v>
      </c>
      <c r="D861" s="79" t="s">
        <v>116</v>
      </c>
      <c r="E861" s="79" t="s">
        <v>8595</v>
      </c>
      <c r="F861" s="79" t="s">
        <v>8596</v>
      </c>
      <c r="G861" s="79" t="s">
        <v>4869</v>
      </c>
      <c r="H861" s="79" t="s">
        <v>443</v>
      </c>
      <c r="I861" s="79" t="s">
        <v>442</v>
      </c>
      <c r="J861" s="79" t="s">
        <v>8597</v>
      </c>
      <c r="K861" s="79" t="s">
        <v>8598</v>
      </c>
      <c r="L861" s="79" t="s">
        <v>8599</v>
      </c>
      <c r="M861" s="79" t="s">
        <v>4882</v>
      </c>
      <c r="N861" s="79" t="s">
        <v>89</v>
      </c>
    </row>
    <row r="862" spans="1:14" ht="19.5" customHeight="1">
      <c r="A862" s="78">
        <v>858</v>
      </c>
      <c r="B862" s="79" t="s">
        <v>74</v>
      </c>
      <c r="C862" s="79" t="s">
        <v>115</v>
      </c>
      <c r="D862" s="79" t="s">
        <v>116</v>
      </c>
      <c r="E862" s="79" t="s">
        <v>8600</v>
      </c>
      <c r="F862" s="79" t="s">
        <v>8601</v>
      </c>
      <c r="G862" s="79" t="s">
        <v>4869</v>
      </c>
      <c r="H862" s="79" t="s">
        <v>2570</v>
      </c>
      <c r="I862" s="79" t="s">
        <v>2569</v>
      </c>
      <c r="J862" s="79" t="s">
        <v>8602</v>
      </c>
      <c r="K862" s="79" t="s">
        <v>6827</v>
      </c>
      <c r="L862" s="79" t="s">
        <v>8603</v>
      </c>
      <c r="M862" s="79" t="s">
        <v>4873</v>
      </c>
      <c r="N862" s="79" t="s">
        <v>89</v>
      </c>
    </row>
    <row r="863" spans="1:14" ht="19.5" customHeight="1">
      <c r="A863" s="78">
        <v>859</v>
      </c>
      <c r="B863" s="79" t="s">
        <v>74</v>
      </c>
      <c r="C863" s="79" t="s">
        <v>115</v>
      </c>
      <c r="D863" s="79" t="s">
        <v>116</v>
      </c>
      <c r="E863" s="79" t="s">
        <v>8604</v>
      </c>
      <c r="F863" s="79" t="s">
        <v>8605</v>
      </c>
      <c r="G863" s="79" t="s">
        <v>4869</v>
      </c>
      <c r="H863" s="79" t="s">
        <v>202</v>
      </c>
      <c r="I863" s="79" t="s">
        <v>201</v>
      </c>
      <c r="J863" s="79" t="s">
        <v>8606</v>
      </c>
      <c r="K863" s="79" t="s">
        <v>8607</v>
      </c>
      <c r="L863" s="79" t="s">
        <v>8608</v>
      </c>
      <c r="M863" s="79" t="s">
        <v>4882</v>
      </c>
      <c r="N863" s="79" t="s">
        <v>89</v>
      </c>
    </row>
    <row r="864" spans="1:14" ht="19.5" customHeight="1">
      <c r="A864" s="78">
        <v>860</v>
      </c>
      <c r="B864" s="79" t="s">
        <v>74</v>
      </c>
      <c r="C864" s="79" t="s">
        <v>115</v>
      </c>
      <c r="D864" s="79" t="s">
        <v>116</v>
      </c>
      <c r="E864" s="79" t="s">
        <v>4786</v>
      </c>
      <c r="F864" s="79" t="s">
        <v>2059</v>
      </c>
      <c r="G864" s="79" t="s">
        <v>4875</v>
      </c>
      <c r="H864" s="79" t="s">
        <v>202</v>
      </c>
      <c r="I864" s="79" t="s">
        <v>201</v>
      </c>
      <c r="J864" s="79" t="s">
        <v>8609</v>
      </c>
      <c r="K864" s="79" t="s">
        <v>8610</v>
      </c>
      <c r="L864" s="79" t="s">
        <v>8611</v>
      </c>
      <c r="M864" s="79" t="s">
        <v>4116</v>
      </c>
      <c r="N864" s="79" t="s">
        <v>89</v>
      </c>
    </row>
    <row r="865" spans="1:14" ht="19.5" customHeight="1">
      <c r="A865" s="78">
        <v>861</v>
      </c>
      <c r="B865" s="79" t="s">
        <v>74</v>
      </c>
      <c r="C865" s="79" t="s">
        <v>115</v>
      </c>
      <c r="D865" s="79" t="s">
        <v>116</v>
      </c>
      <c r="E865" s="79" t="s">
        <v>8612</v>
      </c>
      <c r="F865" s="79" t="s">
        <v>8613</v>
      </c>
      <c r="G865" s="79" t="s">
        <v>4875</v>
      </c>
      <c r="H865" s="79" t="s">
        <v>661</v>
      </c>
      <c r="I865" s="79" t="s">
        <v>122</v>
      </c>
      <c r="J865" s="79" t="s">
        <v>8614</v>
      </c>
      <c r="K865" s="79" t="s">
        <v>8615</v>
      </c>
      <c r="L865" s="79" t="s">
        <v>8616</v>
      </c>
      <c r="M865" s="79" t="s">
        <v>4116</v>
      </c>
      <c r="N865" s="79" t="s">
        <v>89</v>
      </c>
    </row>
    <row r="866" spans="1:14" ht="19.5" customHeight="1">
      <c r="A866" s="78">
        <v>862</v>
      </c>
      <c r="B866" s="79" t="s">
        <v>74</v>
      </c>
      <c r="C866" s="79" t="s">
        <v>115</v>
      </c>
      <c r="D866" s="79" t="s">
        <v>116</v>
      </c>
      <c r="E866" s="79" t="s">
        <v>8617</v>
      </c>
      <c r="F866" s="79" t="s">
        <v>8618</v>
      </c>
      <c r="G866" s="79" t="s">
        <v>4875</v>
      </c>
      <c r="H866" s="79" t="s">
        <v>3255</v>
      </c>
      <c r="I866" s="79" t="s">
        <v>3254</v>
      </c>
      <c r="J866" s="79" t="s">
        <v>5091</v>
      </c>
      <c r="K866" s="79" t="s">
        <v>8619</v>
      </c>
      <c r="L866" s="79" t="s">
        <v>8022</v>
      </c>
      <c r="M866" s="79" t="s">
        <v>4873</v>
      </c>
      <c r="N866" s="79" t="s">
        <v>89</v>
      </c>
    </row>
    <row r="867" spans="1:14" ht="19.5" customHeight="1">
      <c r="A867" s="78">
        <v>863</v>
      </c>
      <c r="B867" s="79" t="s">
        <v>74</v>
      </c>
      <c r="C867" s="79" t="s">
        <v>115</v>
      </c>
      <c r="D867" s="79" t="s">
        <v>116</v>
      </c>
      <c r="E867" s="79" t="s">
        <v>4830</v>
      </c>
      <c r="F867" s="79" t="s">
        <v>3128</v>
      </c>
      <c r="G867" s="79" t="s">
        <v>4875</v>
      </c>
      <c r="H867" s="79" t="s">
        <v>576</v>
      </c>
      <c r="I867" s="79" t="s">
        <v>575</v>
      </c>
      <c r="J867" s="79" t="s">
        <v>8623</v>
      </c>
      <c r="K867" s="79" t="s">
        <v>8624</v>
      </c>
      <c r="L867" s="79" t="s">
        <v>8625</v>
      </c>
      <c r="M867" s="79" t="s">
        <v>4116</v>
      </c>
      <c r="N867" s="79" t="s">
        <v>89</v>
      </c>
    </row>
    <row r="868" spans="1:14" ht="19.5" customHeight="1">
      <c r="A868" s="78">
        <v>864</v>
      </c>
      <c r="B868" s="79" t="s">
        <v>74</v>
      </c>
      <c r="C868" s="79" t="s">
        <v>115</v>
      </c>
      <c r="D868" s="79" t="s">
        <v>116</v>
      </c>
      <c r="E868" s="79" t="s">
        <v>8628</v>
      </c>
      <c r="F868" s="79" t="s">
        <v>8629</v>
      </c>
      <c r="G868" s="79" t="s">
        <v>4875</v>
      </c>
      <c r="H868" s="79" t="s">
        <v>576</v>
      </c>
      <c r="I868" s="79" t="s">
        <v>575</v>
      </c>
      <c r="J868" s="79" t="s">
        <v>8630</v>
      </c>
      <c r="K868" s="79" t="s">
        <v>8631</v>
      </c>
      <c r="L868" s="79" t="s">
        <v>8632</v>
      </c>
      <c r="M868" s="79" t="s">
        <v>4882</v>
      </c>
      <c r="N868" s="79" t="s">
        <v>89</v>
      </c>
    </row>
    <row r="869" spans="1:14" ht="19.5" customHeight="1">
      <c r="A869" s="78">
        <v>865</v>
      </c>
      <c r="B869" s="79" t="s">
        <v>74</v>
      </c>
      <c r="C869" s="79" t="s">
        <v>115</v>
      </c>
      <c r="D869" s="79" t="s">
        <v>116</v>
      </c>
      <c r="E869" s="79" t="s">
        <v>8633</v>
      </c>
      <c r="F869" s="79" t="s">
        <v>8634</v>
      </c>
      <c r="G869" s="79" t="s">
        <v>4869</v>
      </c>
      <c r="H869" s="79" t="s">
        <v>210</v>
      </c>
      <c r="I869" s="79" t="s">
        <v>209</v>
      </c>
      <c r="J869" s="79" t="s">
        <v>8635</v>
      </c>
      <c r="K869" s="79" t="s">
        <v>8636</v>
      </c>
      <c r="L869" s="79" t="s">
        <v>8637</v>
      </c>
      <c r="M869" s="79" t="s">
        <v>4116</v>
      </c>
      <c r="N869" s="79" t="s">
        <v>89</v>
      </c>
    </row>
    <row r="870" spans="1:14" ht="19.5" customHeight="1">
      <c r="A870" s="78">
        <v>866</v>
      </c>
      <c r="B870" s="79" t="s">
        <v>74</v>
      </c>
      <c r="C870" s="79" t="s">
        <v>115</v>
      </c>
      <c r="D870" s="79" t="s">
        <v>116</v>
      </c>
      <c r="E870" s="79" t="s">
        <v>8638</v>
      </c>
      <c r="F870" s="79" t="s">
        <v>8639</v>
      </c>
      <c r="G870" s="79" t="s">
        <v>4869</v>
      </c>
      <c r="H870" s="79" t="s">
        <v>576</v>
      </c>
      <c r="I870" s="79" t="s">
        <v>575</v>
      </c>
      <c r="J870" s="79" t="s">
        <v>8640</v>
      </c>
      <c r="K870" s="79" t="s">
        <v>8641</v>
      </c>
      <c r="L870" s="79" t="s">
        <v>8642</v>
      </c>
      <c r="M870" s="79" t="s">
        <v>4116</v>
      </c>
      <c r="N870" s="79" t="s">
        <v>89</v>
      </c>
    </row>
    <row r="871" spans="1:14" ht="19.5" customHeight="1">
      <c r="A871" s="78">
        <v>867</v>
      </c>
      <c r="B871" s="79" t="s">
        <v>74</v>
      </c>
      <c r="C871" s="79" t="s">
        <v>115</v>
      </c>
      <c r="D871" s="79" t="s">
        <v>116</v>
      </c>
      <c r="E871" s="79" t="s">
        <v>8643</v>
      </c>
      <c r="F871" s="79" t="s">
        <v>8644</v>
      </c>
      <c r="G871" s="79" t="s">
        <v>4875</v>
      </c>
      <c r="H871" s="79" t="s">
        <v>3278</v>
      </c>
      <c r="I871" s="79" t="s">
        <v>3277</v>
      </c>
      <c r="J871" s="79" t="s">
        <v>8645</v>
      </c>
      <c r="K871" s="79" t="s">
        <v>8509</v>
      </c>
      <c r="L871" s="79" t="s">
        <v>8646</v>
      </c>
      <c r="M871" s="79" t="s">
        <v>4873</v>
      </c>
      <c r="N871" s="79" t="s">
        <v>89</v>
      </c>
    </row>
    <row r="872" spans="1:14" ht="19.5" customHeight="1">
      <c r="A872" s="78">
        <v>868</v>
      </c>
      <c r="B872" s="79" t="s">
        <v>74</v>
      </c>
      <c r="C872" s="79" t="s">
        <v>115</v>
      </c>
      <c r="D872" s="79" t="s">
        <v>116</v>
      </c>
      <c r="E872" s="79" t="s">
        <v>8647</v>
      </c>
      <c r="F872" s="79" t="s">
        <v>8648</v>
      </c>
      <c r="G872" s="79" t="s">
        <v>4869</v>
      </c>
      <c r="H872" s="79" t="s">
        <v>3255</v>
      </c>
      <c r="I872" s="79" t="s">
        <v>3254</v>
      </c>
      <c r="J872" s="79" t="s">
        <v>8649</v>
      </c>
      <c r="K872" s="79" t="s">
        <v>8650</v>
      </c>
      <c r="L872" s="79" t="s">
        <v>8651</v>
      </c>
      <c r="M872" s="79" t="s">
        <v>4116</v>
      </c>
      <c r="N872" s="79" t="s">
        <v>89</v>
      </c>
    </row>
    <row r="873" spans="1:14" ht="19.5" customHeight="1">
      <c r="A873" s="78">
        <v>869</v>
      </c>
      <c r="B873" s="79" t="s">
        <v>74</v>
      </c>
      <c r="C873" s="79" t="s">
        <v>115</v>
      </c>
      <c r="D873" s="79" t="s">
        <v>116</v>
      </c>
      <c r="E873" s="79" t="s">
        <v>8652</v>
      </c>
      <c r="F873" s="79" t="s">
        <v>4233</v>
      </c>
      <c r="G873" s="79" t="s">
        <v>4869</v>
      </c>
      <c r="H873" s="79" t="s">
        <v>220</v>
      </c>
      <c r="I873" s="79" t="s">
        <v>219</v>
      </c>
      <c r="J873" s="79" t="s">
        <v>8653</v>
      </c>
      <c r="K873" s="79" t="s">
        <v>8654</v>
      </c>
      <c r="L873" s="79" t="s">
        <v>8655</v>
      </c>
      <c r="M873" s="79" t="s">
        <v>4116</v>
      </c>
      <c r="N873" s="79" t="s">
        <v>89</v>
      </c>
    </row>
    <row r="874" spans="1:14" ht="19.5" customHeight="1">
      <c r="A874" s="78">
        <v>870</v>
      </c>
      <c r="B874" s="79" t="s">
        <v>74</v>
      </c>
      <c r="C874" s="79" t="s">
        <v>115</v>
      </c>
      <c r="D874" s="79" t="s">
        <v>116</v>
      </c>
      <c r="E874" s="79" t="s">
        <v>8657</v>
      </c>
      <c r="F874" s="79" t="s">
        <v>3952</v>
      </c>
      <c r="G874" s="79" t="s">
        <v>4869</v>
      </c>
      <c r="H874" s="79" t="s">
        <v>202</v>
      </c>
      <c r="I874" s="79" t="s">
        <v>201</v>
      </c>
      <c r="J874" s="79" t="s">
        <v>8659</v>
      </c>
      <c r="K874" s="79" t="s">
        <v>6628</v>
      </c>
      <c r="L874" s="79" t="s">
        <v>8662</v>
      </c>
      <c r="M874" s="79" t="s">
        <v>4116</v>
      </c>
      <c r="N874" s="79" t="s">
        <v>89</v>
      </c>
    </row>
    <row r="875" spans="1:14" ht="19.5" customHeight="1">
      <c r="A875" s="78">
        <v>871</v>
      </c>
      <c r="B875" s="79" t="s">
        <v>74</v>
      </c>
      <c r="C875" s="79" t="s">
        <v>115</v>
      </c>
      <c r="D875" s="79" t="s">
        <v>116</v>
      </c>
      <c r="E875" s="79" t="s">
        <v>8663</v>
      </c>
      <c r="F875" s="79" t="s">
        <v>8664</v>
      </c>
      <c r="G875" s="79" t="s">
        <v>4869</v>
      </c>
      <c r="H875" s="79" t="s">
        <v>202</v>
      </c>
      <c r="I875" s="79" t="s">
        <v>201</v>
      </c>
      <c r="J875" s="79" t="s">
        <v>8665</v>
      </c>
      <c r="K875" s="79" t="s">
        <v>6853</v>
      </c>
      <c r="L875" s="79" t="s">
        <v>8666</v>
      </c>
      <c r="M875" s="79" t="s">
        <v>4116</v>
      </c>
      <c r="N875" s="79" t="s">
        <v>89</v>
      </c>
    </row>
    <row r="876" spans="1:14" ht="19.5" customHeight="1">
      <c r="A876" s="78">
        <v>872</v>
      </c>
      <c r="B876" s="79" t="s">
        <v>74</v>
      </c>
      <c r="C876" s="79" t="s">
        <v>115</v>
      </c>
      <c r="D876" s="79" t="s">
        <v>116</v>
      </c>
      <c r="E876" s="79" t="s">
        <v>8667</v>
      </c>
      <c r="F876" s="79" t="s">
        <v>8668</v>
      </c>
      <c r="G876" s="79" t="s">
        <v>4869</v>
      </c>
      <c r="H876" s="79" t="s">
        <v>202</v>
      </c>
      <c r="I876" s="79" t="s">
        <v>201</v>
      </c>
      <c r="J876" s="79" t="s">
        <v>8669</v>
      </c>
      <c r="K876" s="79" t="s">
        <v>8670</v>
      </c>
      <c r="L876" s="79" t="s">
        <v>8671</v>
      </c>
      <c r="M876" s="79" t="s">
        <v>4116</v>
      </c>
      <c r="N876" s="79" t="s">
        <v>89</v>
      </c>
    </row>
    <row r="877" spans="1:14" ht="19.5" customHeight="1">
      <c r="A877" s="78">
        <v>873</v>
      </c>
      <c r="B877" s="79" t="s">
        <v>74</v>
      </c>
      <c r="C877" s="79" t="s">
        <v>115</v>
      </c>
      <c r="D877" s="79" t="s">
        <v>116</v>
      </c>
      <c r="E877" s="79" t="s">
        <v>8672</v>
      </c>
      <c r="F877" s="79" t="s">
        <v>8673</v>
      </c>
      <c r="G877" s="79" t="s">
        <v>4869</v>
      </c>
      <c r="H877" s="79" t="s">
        <v>626</v>
      </c>
      <c r="I877" s="79" t="s">
        <v>625</v>
      </c>
      <c r="J877" s="79" t="s">
        <v>8674</v>
      </c>
      <c r="K877" s="79" t="s">
        <v>8454</v>
      </c>
      <c r="L877" s="79" t="s">
        <v>8675</v>
      </c>
      <c r="M877" s="79" t="s">
        <v>4943</v>
      </c>
      <c r="N877" s="79" t="s">
        <v>89</v>
      </c>
    </row>
    <row r="878" spans="1:14" ht="19.5" customHeight="1">
      <c r="A878" s="78">
        <v>874</v>
      </c>
      <c r="B878" s="79" t="s">
        <v>74</v>
      </c>
      <c r="C878" s="79" t="s">
        <v>115</v>
      </c>
      <c r="D878" s="79" t="s">
        <v>116</v>
      </c>
      <c r="E878" s="79" t="s">
        <v>8676</v>
      </c>
      <c r="F878" s="79" t="s">
        <v>8677</v>
      </c>
      <c r="G878" s="79" t="s">
        <v>4869</v>
      </c>
      <c r="H878" s="79" t="s">
        <v>4905</v>
      </c>
      <c r="I878" s="79" t="s">
        <v>4906</v>
      </c>
      <c r="J878" s="79" t="s">
        <v>8678</v>
      </c>
      <c r="K878" s="79" t="s">
        <v>8679</v>
      </c>
      <c r="L878" s="79" t="s">
        <v>8680</v>
      </c>
      <c r="M878" s="79" t="s">
        <v>4116</v>
      </c>
      <c r="N878" s="79" t="s">
        <v>89</v>
      </c>
    </row>
    <row r="879" spans="1:14" ht="19.5" customHeight="1">
      <c r="A879" s="78">
        <v>875</v>
      </c>
      <c r="B879" s="79" t="s">
        <v>74</v>
      </c>
      <c r="C879" s="79" t="s">
        <v>115</v>
      </c>
      <c r="D879" s="79" t="s">
        <v>116</v>
      </c>
      <c r="E879" s="79" t="s">
        <v>8681</v>
      </c>
      <c r="F879" s="79" t="s">
        <v>8682</v>
      </c>
      <c r="G879" s="79" t="s">
        <v>4869</v>
      </c>
      <c r="H879" s="79" t="s">
        <v>2772</v>
      </c>
      <c r="I879" s="79" t="s">
        <v>2771</v>
      </c>
      <c r="J879" s="79" t="s">
        <v>8683</v>
      </c>
      <c r="K879" s="79" t="s">
        <v>8684</v>
      </c>
      <c r="L879" s="79" t="s">
        <v>8685</v>
      </c>
      <c r="M879" s="79" t="s">
        <v>4116</v>
      </c>
      <c r="N879" s="79" t="s">
        <v>89</v>
      </c>
    </row>
    <row r="880" spans="1:14" ht="19.5" customHeight="1">
      <c r="A880" s="78">
        <v>876</v>
      </c>
      <c r="B880" s="79" t="s">
        <v>74</v>
      </c>
      <c r="C880" s="79" t="s">
        <v>115</v>
      </c>
      <c r="D880" s="79" t="s">
        <v>116</v>
      </c>
      <c r="E880" s="79" t="s">
        <v>8686</v>
      </c>
      <c r="F880" s="79" t="s">
        <v>8687</v>
      </c>
      <c r="G880" s="79" t="s">
        <v>4869</v>
      </c>
      <c r="H880" s="79" t="s">
        <v>626</v>
      </c>
      <c r="I880" s="79" t="s">
        <v>625</v>
      </c>
      <c r="J880" s="79" t="s">
        <v>8688</v>
      </c>
      <c r="K880" s="79" t="s">
        <v>5339</v>
      </c>
      <c r="L880" s="79" t="s">
        <v>8689</v>
      </c>
      <c r="M880" s="79" t="s">
        <v>4943</v>
      </c>
      <c r="N880" s="79" t="s">
        <v>89</v>
      </c>
    </row>
    <row r="881" spans="1:14" ht="19.5" customHeight="1">
      <c r="A881" s="78">
        <v>877</v>
      </c>
      <c r="B881" s="79" t="s">
        <v>74</v>
      </c>
      <c r="C881" s="79" t="s">
        <v>115</v>
      </c>
      <c r="D881" s="79" t="s">
        <v>116</v>
      </c>
      <c r="E881" s="79" t="s">
        <v>8690</v>
      </c>
      <c r="F881" s="79" t="s">
        <v>8691</v>
      </c>
      <c r="G881" s="79" t="s">
        <v>4869</v>
      </c>
      <c r="H881" s="79" t="s">
        <v>4905</v>
      </c>
      <c r="I881" s="79" t="s">
        <v>4906</v>
      </c>
      <c r="J881" s="79" t="s">
        <v>8692</v>
      </c>
      <c r="K881" s="79" t="s">
        <v>8693</v>
      </c>
      <c r="L881" s="79" t="s">
        <v>8694</v>
      </c>
      <c r="M881" s="79" t="s">
        <v>4873</v>
      </c>
      <c r="N881" s="79" t="s">
        <v>89</v>
      </c>
    </row>
    <row r="882" spans="1:14" ht="19.5" customHeight="1">
      <c r="A882" s="78">
        <v>878</v>
      </c>
      <c r="B882" s="79" t="s">
        <v>74</v>
      </c>
      <c r="C882" s="79" t="s">
        <v>115</v>
      </c>
      <c r="D882" s="79" t="s">
        <v>116</v>
      </c>
      <c r="E882" s="79" t="s">
        <v>8695</v>
      </c>
      <c r="F882" s="79" t="s">
        <v>8696</v>
      </c>
      <c r="G882" s="79" t="s">
        <v>4875</v>
      </c>
      <c r="H882" s="79" t="s">
        <v>6720</v>
      </c>
      <c r="I882" s="79" t="s">
        <v>2141</v>
      </c>
      <c r="J882" s="79" t="s">
        <v>8697</v>
      </c>
      <c r="K882" s="79" t="s">
        <v>6723</v>
      </c>
      <c r="L882" s="79" t="s">
        <v>8698</v>
      </c>
      <c r="M882" s="79" t="s">
        <v>4882</v>
      </c>
      <c r="N882" s="79" t="s">
        <v>89</v>
      </c>
    </row>
    <row r="883" spans="1:14" ht="19.5" customHeight="1">
      <c r="A883" s="78">
        <v>879</v>
      </c>
      <c r="B883" s="79" t="s">
        <v>74</v>
      </c>
      <c r="C883" s="79" t="s">
        <v>115</v>
      </c>
      <c r="D883" s="79" t="s">
        <v>116</v>
      </c>
      <c r="E883" s="79" t="s">
        <v>8699</v>
      </c>
      <c r="F883" s="79" t="s">
        <v>8700</v>
      </c>
      <c r="G883" s="79" t="s">
        <v>4875</v>
      </c>
      <c r="H883" s="79" t="s">
        <v>2772</v>
      </c>
      <c r="I883" s="79" t="s">
        <v>2771</v>
      </c>
      <c r="J883" s="79" t="s">
        <v>8701</v>
      </c>
      <c r="K883" s="79" t="s">
        <v>8702</v>
      </c>
      <c r="L883" s="79" t="s">
        <v>8703</v>
      </c>
      <c r="M883" s="79" t="s">
        <v>4116</v>
      </c>
      <c r="N883" s="79" t="s">
        <v>89</v>
      </c>
    </row>
    <row r="884" spans="1:14" ht="19.5" customHeight="1">
      <c r="A884" s="78">
        <v>880</v>
      </c>
      <c r="B884" s="79" t="s">
        <v>74</v>
      </c>
      <c r="C884" s="79" t="s">
        <v>115</v>
      </c>
      <c r="D884" s="79" t="s">
        <v>116</v>
      </c>
      <c r="E884" s="79" t="s">
        <v>8704</v>
      </c>
      <c r="F884" s="79" t="s">
        <v>8705</v>
      </c>
      <c r="G884" s="79" t="s">
        <v>4869</v>
      </c>
      <c r="H884" s="79" t="s">
        <v>3255</v>
      </c>
      <c r="I884" s="79" t="s">
        <v>3254</v>
      </c>
      <c r="J884" s="79" t="s">
        <v>8706</v>
      </c>
      <c r="K884" s="79" t="s">
        <v>5840</v>
      </c>
      <c r="L884" s="79" t="s">
        <v>8707</v>
      </c>
      <c r="M884" s="79" t="s">
        <v>4116</v>
      </c>
      <c r="N884" s="79" t="s">
        <v>89</v>
      </c>
    </row>
    <row r="885" spans="1:14" ht="19.5" customHeight="1">
      <c r="A885" s="78">
        <v>881</v>
      </c>
      <c r="B885" s="79" t="s">
        <v>74</v>
      </c>
      <c r="C885" s="79" t="s">
        <v>115</v>
      </c>
      <c r="D885" s="79" t="s">
        <v>116</v>
      </c>
      <c r="E885" s="79" t="s">
        <v>8709</v>
      </c>
      <c r="F885" s="79" t="s">
        <v>8710</v>
      </c>
      <c r="G885" s="79" t="s">
        <v>4869</v>
      </c>
      <c r="H885" s="79" t="s">
        <v>3853</v>
      </c>
      <c r="I885" s="79" t="s">
        <v>2231</v>
      </c>
      <c r="J885" s="79" t="s">
        <v>8711</v>
      </c>
      <c r="K885" s="79" t="s">
        <v>5846</v>
      </c>
      <c r="L885" s="79" t="s">
        <v>8713</v>
      </c>
      <c r="M885" s="79" t="s">
        <v>4882</v>
      </c>
      <c r="N885" s="79" t="s">
        <v>89</v>
      </c>
    </row>
    <row r="886" spans="1:14" ht="19.5" customHeight="1">
      <c r="A886" s="78">
        <v>882</v>
      </c>
      <c r="B886" s="79" t="s">
        <v>74</v>
      </c>
      <c r="C886" s="79" t="s">
        <v>115</v>
      </c>
      <c r="D886" s="79" t="s">
        <v>116</v>
      </c>
      <c r="E886" s="79" t="s">
        <v>8716</v>
      </c>
      <c r="F886" s="79" t="s">
        <v>8717</v>
      </c>
      <c r="G886" s="79" t="s">
        <v>4875</v>
      </c>
      <c r="H886" s="79" t="s">
        <v>3255</v>
      </c>
      <c r="I886" s="79" t="s">
        <v>3254</v>
      </c>
      <c r="J886" s="79" t="s">
        <v>8718</v>
      </c>
      <c r="K886" s="79" t="s">
        <v>8719</v>
      </c>
      <c r="L886" s="79" t="s">
        <v>8720</v>
      </c>
      <c r="M886" s="79" t="s">
        <v>4116</v>
      </c>
      <c r="N886" s="79" t="s">
        <v>89</v>
      </c>
    </row>
    <row r="887" spans="1:14" ht="19.5" customHeight="1">
      <c r="A887" s="78">
        <v>883</v>
      </c>
      <c r="B887" s="79" t="s">
        <v>74</v>
      </c>
      <c r="C887" s="79" t="s">
        <v>115</v>
      </c>
      <c r="D887" s="79" t="s">
        <v>116</v>
      </c>
      <c r="E887" s="79" t="s">
        <v>8721</v>
      </c>
      <c r="F887" s="79" t="s">
        <v>8722</v>
      </c>
      <c r="G887" s="79" t="s">
        <v>4875</v>
      </c>
      <c r="H887" s="79" t="s">
        <v>4706</v>
      </c>
      <c r="I887" s="79" t="s">
        <v>4707</v>
      </c>
      <c r="J887" s="79" t="s">
        <v>8723</v>
      </c>
      <c r="K887" s="79" t="s">
        <v>8724</v>
      </c>
      <c r="L887" s="79" t="s">
        <v>8725</v>
      </c>
      <c r="M887" s="79" t="s">
        <v>4116</v>
      </c>
      <c r="N887" s="79" t="s">
        <v>89</v>
      </c>
    </row>
    <row r="888" spans="1:14" ht="19.5" customHeight="1">
      <c r="A888" s="78">
        <v>884</v>
      </c>
      <c r="B888" s="79" t="s">
        <v>74</v>
      </c>
      <c r="C888" s="79" t="s">
        <v>115</v>
      </c>
      <c r="D888" s="79" t="s">
        <v>116</v>
      </c>
      <c r="E888" s="79" t="s">
        <v>8726</v>
      </c>
      <c r="F888" s="79" t="s">
        <v>8727</v>
      </c>
      <c r="G888" s="79" t="s">
        <v>4875</v>
      </c>
      <c r="H888" s="79" t="s">
        <v>490</v>
      </c>
      <c r="I888" s="79" t="s">
        <v>489</v>
      </c>
      <c r="J888" s="79" t="s">
        <v>8728</v>
      </c>
      <c r="K888" s="79" t="s">
        <v>5247</v>
      </c>
      <c r="L888" s="79" t="s">
        <v>8729</v>
      </c>
      <c r="M888" s="79" t="s">
        <v>4882</v>
      </c>
      <c r="N888" s="79" t="s">
        <v>89</v>
      </c>
    </row>
    <row r="889" spans="1:14" ht="19.5" customHeight="1">
      <c r="A889" s="78">
        <v>885</v>
      </c>
      <c r="B889" s="79" t="s">
        <v>74</v>
      </c>
      <c r="C889" s="79" t="s">
        <v>115</v>
      </c>
      <c r="D889" s="79" t="s">
        <v>116</v>
      </c>
      <c r="E889" s="79" t="s">
        <v>8730</v>
      </c>
      <c r="F889" s="79" t="s">
        <v>8731</v>
      </c>
      <c r="G889" s="79" t="s">
        <v>4875</v>
      </c>
      <c r="H889" s="79" t="s">
        <v>3810</v>
      </c>
      <c r="I889" s="79" t="s">
        <v>3809</v>
      </c>
      <c r="J889" s="79" t="s">
        <v>8723</v>
      </c>
      <c r="K889" s="79" t="s">
        <v>7336</v>
      </c>
      <c r="L889" s="79" t="s">
        <v>8732</v>
      </c>
      <c r="M889" s="79" t="s">
        <v>4116</v>
      </c>
      <c r="N889" s="79" t="s">
        <v>89</v>
      </c>
    </row>
    <row r="890" spans="1:14" ht="19.5" customHeight="1">
      <c r="A890" s="78">
        <v>886</v>
      </c>
      <c r="B890" s="79" t="s">
        <v>74</v>
      </c>
      <c r="C890" s="79" t="s">
        <v>115</v>
      </c>
      <c r="D890" s="79" t="s">
        <v>116</v>
      </c>
      <c r="E890" s="79" t="s">
        <v>8733</v>
      </c>
      <c r="F890" s="79" t="s">
        <v>8734</v>
      </c>
      <c r="G890" s="79" t="s">
        <v>4875</v>
      </c>
      <c r="H890" s="79" t="s">
        <v>220</v>
      </c>
      <c r="I890" s="79" t="s">
        <v>219</v>
      </c>
      <c r="J890" s="79" t="s">
        <v>5402</v>
      </c>
      <c r="K890" s="79" t="s">
        <v>8735</v>
      </c>
      <c r="L890" s="79" t="s">
        <v>8736</v>
      </c>
      <c r="M890" s="79" t="s">
        <v>4116</v>
      </c>
      <c r="N890" s="79" t="s">
        <v>89</v>
      </c>
    </row>
    <row r="891" spans="1:14" ht="19.5" customHeight="1">
      <c r="A891" s="78">
        <v>887</v>
      </c>
      <c r="B891" s="79" t="s">
        <v>74</v>
      </c>
      <c r="C891" s="79" t="s">
        <v>115</v>
      </c>
      <c r="D891" s="79" t="s">
        <v>116</v>
      </c>
      <c r="E891" s="79" t="s">
        <v>8740</v>
      </c>
      <c r="F891" s="79" t="s">
        <v>8743</v>
      </c>
      <c r="G891" s="79" t="s">
        <v>4875</v>
      </c>
      <c r="H891" s="79" t="s">
        <v>2570</v>
      </c>
      <c r="I891" s="79" t="s">
        <v>2569</v>
      </c>
      <c r="J891" s="79" t="s">
        <v>8744</v>
      </c>
      <c r="K891" s="79" t="s">
        <v>4918</v>
      </c>
      <c r="L891" s="79" t="s">
        <v>8745</v>
      </c>
      <c r="M891" s="79" t="s">
        <v>4873</v>
      </c>
      <c r="N891" s="79" t="s">
        <v>89</v>
      </c>
    </row>
    <row r="892" spans="1:14" ht="19.5" customHeight="1">
      <c r="A892" s="78">
        <v>888</v>
      </c>
      <c r="B892" s="79" t="s">
        <v>74</v>
      </c>
      <c r="C892" s="79" t="s">
        <v>115</v>
      </c>
      <c r="D892" s="79" t="s">
        <v>116</v>
      </c>
      <c r="E892" s="79" t="s">
        <v>8746</v>
      </c>
      <c r="F892" s="79" t="s">
        <v>8747</v>
      </c>
      <c r="G892" s="79" t="s">
        <v>4875</v>
      </c>
      <c r="H892" s="79" t="s">
        <v>2772</v>
      </c>
      <c r="I892" s="79" t="s">
        <v>2771</v>
      </c>
      <c r="J892" s="79" t="s">
        <v>8748</v>
      </c>
      <c r="K892" s="79" t="s">
        <v>8749</v>
      </c>
      <c r="L892" s="79" t="s">
        <v>8750</v>
      </c>
      <c r="M892" s="79" t="s">
        <v>4116</v>
      </c>
      <c r="N892" s="79" t="s">
        <v>89</v>
      </c>
    </row>
    <row r="893" spans="1:14" ht="19.5" customHeight="1">
      <c r="A893" s="78">
        <v>889</v>
      </c>
      <c r="B893" s="79" t="s">
        <v>74</v>
      </c>
      <c r="C893" s="79" t="s">
        <v>115</v>
      </c>
      <c r="D893" s="79" t="s">
        <v>116</v>
      </c>
      <c r="E893" s="79" t="s">
        <v>8751</v>
      </c>
      <c r="F893" s="79" t="s">
        <v>4493</v>
      </c>
      <c r="G893" s="79" t="s">
        <v>4869</v>
      </c>
      <c r="H893" s="79" t="s">
        <v>4905</v>
      </c>
      <c r="I893" s="79" t="s">
        <v>4906</v>
      </c>
      <c r="J893" s="79" t="s">
        <v>8752</v>
      </c>
      <c r="K893" s="79" t="s">
        <v>8753</v>
      </c>
      <c r="L893" s="79" t="s">
        <v>8754</v>
      </c>
      <c r="M893" s="79" t="s">
        <v>4116</v>
      </c>
      <c r="N893" s="79" t="s">
        <v>89</v>
      </c>
    </row>
    <row r="894" spans="1:14" ht="19.5" customHeight="1">
      <c r="A894" s="78">
        <v>890</v>
      </c>
      <c r="B894" s="79" t="s">
        <v>74</v>
      </c>
      <c r="C894" s="79" t="s">
        <v>115</v>
      </c>
      <c r="D894" s="79" t="s">
        <v>116</v>
      </c>
      <c r="E894" s="79" t="s">
        <v>8755</v>
      </c>
      <c r="F894" s="79" t="s">
        <v>8756</v>
      </c>
      <c r="G894" s="79" t="s">
        <v>4875</v>
      </c>
      <c r="H894" s="79" t="s">
        <v>210</v>
      </c>
      <c r="I894" s="79" t="s">
        <v>209</v>
      </c>
      <c r="J894" s="79" t="s">
        <v>8757</v>
      </c>
      <c r="K894" s="79" t="s">
        <v>8758</v>
      </c>
      <c r="L894" s="79" t="s">
        <v>8759</v>
      </c>
      <c r="M894" s="79" t="s">
        <v>4882</v>
      </c>
      <c r="N894" s="79" t="s">
        <v>89</v>
      </c>
    </row>
    <row r="895" spans="1:14" ht="19.5" customHeight="1">
      <c r="A895" s="78">
        <v>891</v>
      </c>
      <c r="B895" s="79" t="s">
        <v>74</v>
      </c>
      <c r="C895" s="79" t="s">
        <v>115</v>
      </c>
      <c r="D895" s="79" t="s">
        <v>116</v>
      </c>
      <c r="E895" s="79" t="s">
        <v>8760</v>
      </c>
      <c r="F895" s="79" t="s">
        <v>237</v>
      </c>
      <c r="G895" s="79" t="s">
        <v>4869</v>
      </c>
      <c r="H895" s="79" t="s">
        <v>576</v>
      </c>
      <c r="I895" s="79" t="s">
        <v>575</v>
      </c>
      <c r="J895" s="79" t="s">
        <v>8761</v>
      </c>
      <c r="K895" s="79" t="s">
        <v>5224</v>
      </c>
      <c r="L895" s="79" t="s">
        <v>8762</v>
      </c>
      <c r="M895" s="79" t="s">
        <v>4116</v>
      </c>
      <c r="N895" s="79" t="s">
        <v>89</v>
      </c>
    </row>
    <row r="896" spans="1:14" ht="19.5" customHeight="1">
      <c r="A896" s="78">
        <v>892</v>
      </c>
      <c r="B896" s="79" t="s">
        <v>74</v>
      </c>
      <c r="C896" s="79" t="s">
        <v>115</v>
      </c>
      <c r="D896" s="79" t="s">
        <v>116</v>
      </c>
      <c r="E896" s="79" t="s">
        <v>8763</v>
      </c>
      <c r="F896" s="79" t="s">
        <v>237</v>
      </c>
      <c r="G896" s="79" t="s">
        <v>4869</v>
      </c>
      <c r="H896" s="79" t="s">
        <v>3853</v>
      </c>
      <c r="I896" s="79" t="s">
        <v>2231</v>
      </c>
      <c r="J896" s="79" t="s">
        <v>8764</v>
      </c>
      <c r="K896" s="79" t="s">
        <v>8765</v>
      </c>
      <c r="L896" s="79" t="s">
        <v>8766</v>
      </c>
      <c r="M896" s="79" t="s">
        <v>4873</v>
      </c>
      <c r="N896" s="79" t="s">
        <v>89</v>
      </c>
    </row>
    <row r="897" spans="1:14" ht="19.5" customHeight="1">
      <c r="A897" s="78">
        <v>893</v>
      </c>
      <c r="B897" s="79" t="s">
        <v>74</v>
      </c>
      <c r="C897" s="79" t="s">
        <v>115</v>
      </c>
      <c r="D897" s="79" t="s">
        <v>116</v>
      </c>
      <c r="E897" s="79" t="s">
        <v>8767</v>
      </c>
      <c r="F897" s="79" t="s">
        <v>8768</v>
      </c>
      <c r="G897" s="79" t="s">
        <v>4869</v>
      </c>
      <c r="H897" s="79" t="s">
        <v>227</v>
      </c>
      <c r="I897" s="79" t="s">
        <v>226</v>
      </c>
      <c r="J897" s="79" t="s">
        <v>8769</v>
      </c>
      <c r="K897" s="79" t="s">
        <v>5934</v>
      </c>
      <c r="L897" s="79" t="s">
        <v>8770</v>
      </c>
      <c r="M897" s="79" t="s">
        <v>4873</v>
      </c>
      <c r="N897" s="79" t="s">
        <v>89</v>
      </c>
    </row>
    <row r="898" spans="1:14" ht="19.5" customHeight="1">
      <c r="A898" s="78">
        <v>894</v>
      </c>
      <c r="B898" s="79" t="s">
        <v>74</v>
      </c>
      <c r="C898" s="79" t="s">
        <v>115</v>
      </c>
      <c r="D898" s="79" t="s">
        <v>116</v>
      </c>
      <c r="E898" s="79" t="s">
        <v>4769</v>
      </c>
      <c r="F898" s="79" t="s">
        <v>4770</v>
      </c>
      <c r="G898" s="79" t="s">
        <v>4869</v>
      </c>
      <c r="H898" s="79" t="s">
        <v>661</v>
      </c>
      <c r="I898" s="79" t="s">
        <v>122</v>
      </c>
      <c r="J898" s="79" t="s">
        <v>8775</v>
      </c>
      <c r="K898" s="79" t="s">
        <v>8776</v>
      </c>
      <c r="L898" s="79"/>
      <c r="M898" s="79" t="s">
        <v>4878</v>
      </c>
      <c r="N898" s="79" t="s">
        <v>89</v>
      </c>
    </row>
    <row r="899" spans="1:14" ht="19.5" customHeight="1">
      <c r="A899" s="78">
        <v>895</v>
      </c>
      <c r="B899" s="79" t="s">
        <v>74</v>
      </c>
      <c r="C899" s="79" t="s">
        <v>115</v>
      </c>
      <c r="D899" s="79" t="s">
        <v>116</v>
      </c>
      <c r="E899" s="79" t="s">
        <v>8777</v>
      </c>
      <c r="F899" s="79" t="s">
        <v>4770</v>
      </c>
      <c r="G899" s="79" t="s">
        <v>4869</v>
      </c>
      <c r="H899" s="79" t="s">
        <v>220</v>
      </c>
      <c r="I899" s="79" t="s">
        <v>219</v>
      </c>
      <c r="J899" s="79" t="s">
        <v>8778</v>
      </c>
      <c r="K899" s="79" t="s">
        <v>5286</v>
      </c>
      <c r="L899" s="79" t="s">
        <v>8779</v>
      </c>
      <c r="M899" s="79" t="s">
        <v>4116</v>
      </c>
      <c r="N899" s="79" t="s">
        <v>89</v>
      </c>
    </row>
    <row r="900" spans="1:14" ht="19.5" customHeight="1">
      <c r="A900" s="78">
        <v>896</v>
      </c>
      <c r="B900" s="79" t="s">
        <v>74</v>
      </c>
      <c r="C900" s="79" t="s">
        <v>115</v>
      </c>
      <c r="D900" s="79" t="s">
        <v>116</v>
      </c>
      <c r="E900" s="79" t="s">
        <v>8780</v>
      </c>
      <c r="F900" s="79" t="s">
        <v>8781</v>
      </c>
      <c r="G900" s="79" t="s">
        <v>4869</v>
      </c>
      <c r="H900" s="79" t="s">
        <v>626</v>
      </c>
      <c r="I900" s="79" t="s">
        <v>625</v>
      </c>
      <c r="J900" s="79" t="s">
        <v>8782</v>
      </c>
      <c r="K900" s="79" t="s">
        <v>5797</v>
      </c>
      <c r="L900" s="79"/>
      <c r="M900" s="79" t="s">
        <v>4878</v>
      </c>
      <c r="N900" s="79" t="s">
        <v>89</v>
      </c>
    </row>
    <row r="901" spans="1:14" ht="19.5" customHeight="1">
      <c r="A901" s="78">
        <v>897</v>
      </c>
      <c r="B901" s="79" t="s">
        <v>74</v>
      </c>
      <c r="C901" s="79" t="s">
        <v>115</v>
      </c>
      <c r="D901" s="79" t="s">
        <v>116</v>
      </c>
      <c r="E901" s="79" t="s">
        <v>8783</v>
      </c>
      <c r="F901" s="79" t="s">
        <v>8784</v>
      </c>
      <c r="G901" s="79" t="s">
        <v>4869</v>
      </c>
      <c r="H901" s="79" t="s">
        <v>626</v>
      </c>
      <c r="I901" s="79" t="s">
        <v>625</v>
      </c>
      <c r="J901" s="79" t="s">
        <v>8785</v>
      </c>
      <c r="K901" s="79" t="s">
        <v>8786</v>
      </c>
      <c r="L901" s="79"/>
      <c r="M901" s="79" t="s">
        <v>4878</v>
      </c>
      <c r="N901" s="79" t="s">
        <v>89</v>
      </c>
    </row>
    <row r="902" spans="1:14" ht="19.5" customHeight="1">
      <c r="A902" s="78">
        <v>898</v>
      </c>
      <c r="B902" s="79" t="s">
        <v>74</v>
      </c>
      <c r="C902" s="79" t="s">
        <v>115</v>
      </c>
      <c r="D902" s="79" t="s">
        <v>116</v>
      </c>
      <c r="E902" s="79" t="s">
        <v>8787</v>
      </c>
      <c r="F902" s="79" t="s">
        <v>8788</v>
      </c>
      <c r="G902" s="79" t="s">
        <v>4869</v>
      </c>
      <c r="H902" s="79" t="s">
        <v>576</v>
      </c>
      <c r="I902" s="79" t="s">
        <v>575</v>
      </c>
      <c r="J902" s="79" t="s">
        <v>8789</v>
      </c>
      <c r="K902" s="79" t="s">
        <v>5102</v>
      </c>
      <c r="L902" s="79" t="s">
        <v>8790</v>
      </c>
      <c r="M902" s="79" t="s">
        <v>4116</v>
      </c>
      <c r="N902" s="79" t="s">
        <v>89</v>
      </c>
    </row>
    <row r="903" spans="1:14" ht="19.5" customHeight="1">
      <c r="A903" s="78">
        <v>899</v>
      </c>
      <c r="B903" s="79" t="s">
        <v>74</v>
      </c>
      <c r="C903" s="79" t="s">
        <v>115</v>
      </c>
      <c r="D903" s="79" t="s">
        <v>116</v>
      </c>
      <c r="E903" s="79" t="s">
        <v>8791</v>
      </c>
      <c r="F903" s="79" t="s">
        <v>8792</v>
      </c>
      <c r="G903" s="79" t="s">
        <v>4869</v>
      </c>
      <c r="H903" s="79" t="s">
        <v>661</v>
      </c>
      <c r="I903" s="79" t="s">
        <v>122</v>
      </c>
      <c r="J903" s="79" t="s">
        <v>8793</v>
      </c>
      <c r="K903" s="79" t="s">
        <v>8794</v>
      </c>
      <c r="L903" s="79" t="s">
        <v>8796</v>
      </c>
      <c r="M903" s="79" t="s">
        <v>4116</v>
      </c>
      <c r="N903" s="79" t="s">
        <v>89</v>
      </c>
    </row>
    <row r="904" spans="1:14" ht="19.5" customHeight="1">
      <c r="A904" s="78">
        <v>900</v>
      </c>
      <c r="B904" s="79" t="s">
        <v>74</v>
      </c>
      <c r="C904" s="79" t="s">
        <v>115</v>
      </c>
      <c r="D904" s="79" t="s">
        <v>116</v>
      </c>
      <c r="E904" s="79" t="s">
        <v>916</v>
      </c>
      <c r="F904" s="79" t="s">
        <v>915</v>
      </c>
      <c r="G904" s="79" t="s">
        <v>4869</v>
      </c>
      <c r="H904" s="79" t="s">
        <v>443</v>
      </c>
      <c r="I904" s="79" t="s">
        <v>442</v>
      </c>
      <c r="J904" s="79" t="s">
        <v>8801</v>
      </c>
      <c r="K904" s="79" t="s">
        <v>8802</v>
      </c>
      <c r="L904" s="79" t="s">
        <v>8803</v>
      </c>
      <c r="M904" s="79" t="s">
        <v>4873</v>
      </c>
      <c r="N904" s="79" t="s">
        <v>89</v>
      </c>
    </row>
    <row r="905" spans="1:14" ht="19.5" customHeight="1">
      <c r="A905" s="78">
        <v>901</v>
      </c>
      <c r="B905" s="79" t="s">
        <v>74</v>
      </c>
      <c r="C905" s="79" t="s">
        <v>115</v>
      </c>
      <c r="D905" s="79" t="s">
        <v>116</v>
      </c>
      <c r="E905" s="79" t="s">
        <v>8804</v>
      </c>
      <c r="F905" s="79" t="s">
        <v>8805</v>
      </c>
      <c r="G905" s="79" t="s">
        <v>4869</v>
      </c>
      <c r="H905" s="79" t="s">
        <v>220</v>
      </c>
      <c r="I905" s="79" t="s">
        <v>219</v>
      </c>
      <c r="J905" s="79" t="s">
        <v>8806</v>
      </c>
      <c r="K905" s="79" t="s">
        <v>5224</v>
      </c>
      <c r="L905" s="79" t="s">
        <v>8807</v>
      </c>
      <c r="M905" s="79" t="s">
        <v>4116</v>
      </c>
      <c r="N905" s="79" t="s">
        <v>89</v>
      </c>
    </row>
    <row r="906" spans="1:14" ht="19.5" customHeight="1">
      <c r="A906" s="78">
        <v>902</v>
      </c>
      <c r="B906" s="79" t="s">
        <v>74</v>
      </c>
      <c r="C906" s="79" t="s">
        <v>115</v>
      </c>
      <c r="D906" s="79" t="s">
        <v>116</v>
      </c>
      <c r="E906" s="79" t="s">
        <v>783</v>
      </c>
      <c r="F906" s="79" t="s">
        <v>782</v>
      </c>
      <c r="G906" s="79" t="s">
        <v>4869</v>
      </c>
      <c r="H906" s="79" t="s">
        <v>3468</v>
      </c>
      <c r="I906" s="79" t="s">
        <v>3467</v>
      </c>
      <c r="J906" s="79" t="s">
        <v>8808</v>
      </c>
      <c r="K906" s="79" t="s">
        <v>6126</v>
      </c>
      <c r="L906" s="79"/>
      <c r="M906" s="79" t="s">
        <v>4878</v>
      </c>
      <c r="N906" s="79" t="s">
        <v>89</v>
      </c>
    </row>
    <row r="907" spans="1:14" ht="19.5" customHeight="1">
      <c r="A907" s="78">
        <v>903</v>
      </c>
      <c r="B907" s="79" t="s">
        <v>74</v>
      </c>
      <c r="C907" s="79" t="s">
        <v>115</v>
      </c>
      <c r="D907" s="79" t="s">
        <v>116</v>
      </c>
      <c r="E907" s="79" t="s">
        <v>8809</v>
      </c>
      <c r="F907" s="79" t="s">
        <v>8810</v>
      </c>
      <c r="G907" s="79" t="s">
        <v>4869</v>
      </c>
      <c r="H907" s="79" t="s">
        <v>626</v>
      </c>
      <c r="I907" s="79" t="s">
        <v>625</v>
      </c>
      <c r="J907" s="79" t="s">
        <v>8811</v>
      </c>
      <c r="K907" s="79" t="s">
        <v>8812</v>
      </c>
      <c r="L907" s="79" t="s">
        <v>8813</v>
      </c>
      <c r="M907" s="79" t="s">
        <v>4943</v>
      </c>
      <c r="N907" s="79" t="s">
        <v>89</v>
      </c>
    </row>
    <row r="908" spans="1:14" ht="19.5" customHeight="1">
      <c r="A908" s="78">
        <v>904</v>
      </c>
      <c r="B908" s="79" t="s">
        <v>74</v>
      </c>
      <c r="C908" s="79" t="s">
        <v>115</v>
      </c>
      <c r="D908" s="79" t="s">
        <v>116</v>
      </c>
      <c r="E908" s="79" t="s">
        <v>8814</v>
      </c>
      <c r="F908" s="79" t="s">
        <v>8815</v>
      </c>
      <c r="G908" s="79" t="s">
        <v>4869</v>
      </c>
      <c r="H908" s="79" t="s">
        <v>626</v>
      </c>
      <c r="I908" s="79" t="s">
        <v>625</v>
      </c>
      <c r="J908" s="79" t="s">
        <v>8816</v>
      </c>
      <c r="K908" s="79" t="s">
        <v>8817</v>
      </c>
      <c r="L908" s="79" t="s">
        <v>8818</v>
      </c>
      <c r="M908" s="79" t="s">
        <v>4943</v>
      </c>
      <c r="N908" s="79" t="s">
        <v>89</v>
      </c>
    </row>
    <row r="909" spans="1:14" ht="19.5" customHeight="1">
      <c r="A909" s="78">
        <v>905</v>
      </c>
      <c r="B909" s="79" t="s">
        <v>74</v>
      </c>
      <c r="C909" s="79" t="s">
        <v>115</v>
      </c>
      <c r="D909" s="79" t="s">
        <v>116</v>
      </c>
      <c r="E909" s="79" t="s">
        <v>8819</v>
      </c>
      <c r="F909" s="79" t="s">
        <v>184</v>
      </c>
      <c r="G909" s="79" t="s">
        <v>4869</v>
      </c>
      <c r="H909" s="79" t="s">
        <v>3853</v>
      </c>
      <c r="I909" s="79" t="s">
        <v>2231</v>
      </c>
      <c r="J909" s="79" t="s">
        <v>8820</v>
      </c>
      <c r="K909" s="79" t="s">
        <v>8821</v>
      </c>
      <c r="L909" s="79" t="s">
        <v>8822</v>
      </c>
      <c r="M909" s="79" t="s">
        <v>4116</v>
      </c>
      <c r="N909" s="79" t="s">
        <v>89</v>
      </c>
    </row>
    <row r="910" spans="1:14" ht="19.5" customHeight="1">
      <c r="A910" s="78">
        <v>906</v>
      </c>
      <c r="B910" s="79" t="s">
        <v>74</v>
      </c>
      <c r="C910" s="79" t="s">
        <v>115</v>
      </c>
      <c r="D910" s="79" t="s">
        <v>116</v>
      </c>
      <c r="E910" s="79" t="s">
        <v>8827</v>
      </c>
      <c r="F910" s="79" t="s">
        <v>8828</v>
      </c>
      <c r="G910" s="79" t="s">
        <v>4869</v>
      </c>
      <c r="H910" s="79" t="s">
        <v>202</v>
      </c>
      <c r="I910" s="79" t="s">
        <v>201</v>
      </c>
      <c r="J910" s="79" t="s">
        <v>8829</v>
      </c>
      <c r="K910" s="79" t="s">
        <v>8830</v>
      </c>
      <c r="L910" s="79" t="s">
        <v>8831</v>
      </c>
      <c r="M910" s="79" t="s">
        <v>4116</v>
      </c>
      <c r="N910" s="79" t="s">
        <v>89</v>
      </c>
    </row>
    <row r="911" spans="1:14" ht="19.5" customHeight="1">
      <c r="A911" s="78">
        <v>907</v>
      </c>
      <c r="B911" s="79" t="s">
        <v>74</v>
      </c>
      <c r="C911" s="79" t="s">
        <v>115</v>
      </c>
      <c r="D911" s="79" t="s">
        <v>116</v>
      </c>
      <c r="E911" s="79" t="s">
        <v>8832</v>
      </c>
      <c r="F911" s="79" t="s">
        <v>8833</v>
      </c>
      <c r="G911" s="79" t="s">
        <v>4869</v>
      </c>
      <c r="H911" s="79" t="s">
        <v>626</v>
      </c>
      <c r="I911" s="79" t="s">
        <v>625</v>
      </c>
      <c r="J911" s="79" t="s">
        <v>8169</v>
      </c>
      <c r="K911" s="79" t="s">
        <v>8834</v>
      </c>
      <c r="L911" s="79" t="s">
        <v>8835</v>
      </c>
      <c r="M911" s="79" t="s">
        <v>4943</v>
      </c>
      <c r="N911" s="79" t="s">
        <v>89</v>
      </c>
    </row>
    <row r="912" spans="1:14" ht="19.5" customHeight="1">
      <c r="A912" s="78">
        <v>908</v>
      </c>
      <c r="B912" s="79" t="s">
        <v>74</v>
      </c>
      <c r="C912" s="79" t="s">
        <v>115</v>
      </c>
      <c r="D912" s="79" t="s">
        <v>116</v>
      </c>
      <c r="E912" s="79" t="s">
        <v>8836</v>
      </c>
      <c r="F912" s="79" t="s">
        <v>231</v>
      </c>
      <c r="G912" s="79" t="s">
        <v>4869</v>
      </c>
      <c r="H912" s="79" t="s">
        <v>3255</v>
      </c>
      <c r="I912" s="79" t="s">
        <v>3254</v>
      </c>
      <c r="J912" s="79" t="s">
        <v>8837</v>
      </c>
      <c r="K912" s="79" t="s">
        <v>5263</v>
      </c>
      <c r="L912" s="79" t="s">
        <v>8838</v>
      </c>
      <c r="M912" s="79" t="s">
        <v>4116</v>
      </c>
      <c r="N912" s="79" t="s">
        <v>89</v>
      </c>
    </row>
    <row r="913" spans="1:14" ht="19.5" customHeight="1">
      <c r="A913" s="78">
        <v>909</v>
      </c>
      <c r="B913" s="79" t="s">
        <v>74</v>
      </c>
      <c r="C913" s="79" t="s">
        <v>115</v>
      </c>
      <c r="D913" s="79" t="s">
        <v>116</v>
      </c>
      <c r="E913" s="79" t="s">
        <v>796</v>
      </c>
      <c r="F913" s="79" t="s">
        <v>795</v>
      </c>
      <c r="G913" s="79" t="s">
        <v>4869</v>
      </c>
      <c r="H913" s="79" t="s">
        <v>626</v>
      </c>
      <c r="I913" s="79" t="s">
        <v>625</v>
      </c>
      <c r="J913" s="79" t="s">
        <v>8839</v>
      </c>
      <c r="K913" s="79" t="s">
        <v>6081</v>
      </c>
      <c r="L913" s="79" t="s">
        <v>7332</v>
      </c>
      <c r="M913" s="79" t="s">
        <v>4116</v>
      </c>
      <c r="N913" s="79" t="s">
        <v>89</v>
      </c>
    </row>
    <row r="914" spans="1:14" ht="19.5" customHeight="1">
      <c r="A914" s="78">
        <v>910</v>
      </c>
      <c r="B914" s="79" t="s">
        <v>74</v>
      </c>
      <c r="C914" s="79" t="s">
        <v>115</v>
      </c>
      <c r="D914" s="79" t="s">
        <v>116</v>
      </c>
      <c r="E914" s="79" t="s">
        <v>8840</v>
      </c>
      <c r="F914" s="79" t="s">
        <v>8841</v>
      </c>
      <c r="G914" s="79" t="s">
        <v>4869</v>
      </c>
      <c r="H914" s="79" t="s">
        <v>559</v>
      </c>
      <c r="I914" s="79" t="s">
        <v>558</v>
      </c>
      <c r="J914" s="79" t="s">
        <v>8842</v>
      </c>
      <c r="K914" s="79" t="s">
        <v>8843</v>
      </c>
      <c r="L914" s="79" t="s">
        <v>8844</v>
      </c>
      <c r="M914" s="79" t="s">
        <v>4116</v>
      </c>
      <c r="N914" s="79" t="s">
        <v>89</v>
      </c>
    </row>
    <row r="915" spans="1:14" ht="19.5" customHeight="1">
      <c r="A915" s="78">
        <v>911</v>
      </c>
      <c r="B915" s="79" t="s">
        <v>74</v>
      </c>
      <c r="C915" s="79" t="s">
        <v>115</v>
      </c>
      <c r="D915" s="79" t="s">
        <v>116</v>
      </c>
      <c r="E915" s="79" t="s">
        <v>8845</v>
      </c>
      <c r="F915" s="79" t="s">
        <v>3814</v>
      </c>
      <c r="G915" s="79" t="s">
        <v>4869</v>
      </c>
      <c r="H915" s="79" t="s">
        <v>3810</v>
      </c>
      <c r="I915" s="79" t="s">
        <v>3809</v>
      </c>
      <c r="J915" s="79" t="s">
        <v>8846</v>
      </c>
      <c r="K915" s="79" t="s">
        <v>5036</v>
      </c>
      <c r="L915" s="79" t="s">
        <v>8847</v>
      </c>
      <c r="M915" s="79" t="s">
        <v>4116</v>
      </c>
      <c r="N915" s="79" t="s">
        <v>89</v>
      </c>
    </row>
    <row r="916" spans="1:14" ht="19.5" customHeight="1">
      <c r="A916" s="78">
        <v>912</v>
      </c>
      <c r="B916" s="79" t="s">
        <v>74</v>
      </c>
      <c r="C916" s="79" t="s">
        <v>115</v>
      </c>
      <c r="D916" s="79" t="s">
        <v>116</v>
      </c>
      <c r="E916" s="79" t="s">
        <v>8850</v>
      </c>
      <c r="F916" s="79" t="s">
        <v>885</v>
      </c>
      <c r="G916" s="79" t="s">
        <v>4869</v>
      </c>
      <c r="H916" s="79" t="s">
        <v>251</v>
      </c>
      <c r="I916" s="79" t="s">
        <v>250</v>
      </c>
      <c r="J916" s="79" t="s">
        <v>8853</v>
      </c>
      <c r="K916" s="79" t="s">
        <v>8854</v>
      </c>
      <c r="L916" s="79" t="s">
        <v>8855</v>
      </c>
      <c r="M916" s="79" t="s">
        <v>4116</v>
      </c>
      <c r="N916" s="79" t="s">
        <v>89</v>
      </c>
    </row>
    <row r="917" spans="1:14" ht="19.5" customHeight="1">
      <c r="A917" s="78">
        <v>913</v>
      </c>
      <c r="B917" s="79" t="s">
        <v>74</v>
      </c>
      <c r="C917" s="79" t="s">
        <v>115</v>
      </c>
      <c r="D917" s="79" t="s">
        <v>116</v>
      </c>
      <c r="E917" s="79" t="s">
        <v>8856</v>
      </c>
      <c r="F917" s="79" t="s">
        <v>8857</v>
      </c>
      <c r="G917" s="79" t="s">
        <v>4869</v>
      </c>
      <c r="H917" s="79" t="s">
        <v>4733</v>
      </c>
      <c r="I917" s="79" t="s">
        <v>4734</v>
      </c>
      <c r="J917" s="79" t="s">
        <v>8858</v>
      </c>
      <c r="K917" s="79" t="s">
        <v>8859</v>
      </c>
      <c r="L917" s="79" t="s">
        <v>8860</v>
      </c>
      <c r="M917" s="79" t="s">
        <v>4882</v>
      </c>
      <c r="N917" s="79" t="s">
        <v>89</v>
      </c>
    </row>
    <row r="918" spans="1:14" ht="19.5" customHeight="1">
      <c r="A918" s="78">
        <v>914</v>
      </c>
      <c r="B918" s="79" t="s">
        <v>74</v>
      </c>
      <c r="C918" s="79" t="s">
        <v>115</v>
      </c>
      <c r="D918" s="79" t="s">
        <v>116</v>
      </c>
      <c r="E918" s="79" t="s">
        <v>8861</v>
      </c>
      <c r="F918" s="79" t="s">
        <v>8862</v>
      </c>
      <c r="G918" s="79" t="s">
        <v>4869</v>
      </c>
      <c r="H918" s="79" t="s">
        <v>251</v>
      </c>
      <c r="I918" s="79" t="s">
        <v>250</v>
      </c>
      <c r="J918" s="79" t="s">
        <v>8863</v>
      </c>
      <c r="K918" s="79" t="s">
        <v>8864</v>
      </c>
      <c r="L918" s="79" t="s">
        <v>8865</v>
      </c>
      <c r="M918" s="79" t="s">
        <v>4116</v>
      </c>
      <c r="N918" s="79" t="s">
        <v>89</v>
      </c>
    </row>
    <row r="919" spans="1:14" ht="19.5" customHeight="1">
      <c r="A919" s="78">
        <v>915</v>
      </c>
      <c r="B919" s="79" t="s">
        <v>74</v>
      </c>
      <c r="C919" s="79" t="s">
        <v>115</v>
      </c>
      <c r="D919" s="79" t="s">
        <v>116</v>
      </c>
      <c r="E919" s="79" t="s">
        <v>8866</v>
      </c>
      <c r="F919" s="79" t="s">
        <v>3311</v>
      </c>
      <c r="G919" s="79" t="s">
        <v>4875</v>
      </c>
      <c r="H919" s="79" t="s">
        <v>3278</v>
      </c>
      <c r="I919" s="79" t="s">
        <v>3277</v>
      </c>
      <c r="J919" s="79" t="s">
        <v>8867</v>
      </c>
      <c r="K919" s="79" t="s">
        <v>8868</v>
      </c>
      <c r="L919" s="79" t="s">
        <v>8869</v>
      </c>
      <c r="M919" s="79" t="s">
        <v>4873</v>
      </c>
      <c r="N919" s="79" t="s">
        <v>89</v>
      </c>
    </row>
    <row r="920" spans="1:14" ht="19.5" customHeight="1">
      <c r="A920" s="78">
        <v>916</v>
      </c>
      <c r="B920" s="79" t="s">
        <v>74</v>
      </c>
      <c r="C920" s="79" t="s">
        <v>115</v>
      </c>
      <c r="D920" s="79" t="s">
        <v>116</v>
      </c>
      <c r="E920" s="79" t="s">
        <v>8870</v>
      </c>
      <c r="F920" s="79" t="s">
        <v>8871</v>
      </c>
      <c r="G920" s="79" t="s">
        <v>4875</v>
      </c>
      <c r="H920" s="79" t="s">
        <v>251</v>
      </c>
      <c r="I920" s="79" t="s">
        <v>250</v>
      </c>
      <c r="J920" s="79" t="s">
        <v>8872</v>
      </c>
      <c r="K920" s="79" t="s">
        <v>7040</v>
      </c>
      <c r="L920" s="79"/>
      <c r="M920" s="79" t="s">
        <v>4878</v>
      </c>
      <c r="N920" s="79" t="s">
        <v>89</v>
      </c>
    </row>
    <row r="921" spans="1:14" ht="19.5" customHeight="1">
      <c r="A921" s="78">
        <v>917</v>
      </c>
      <c r="B921" s="79" t="s">
        <v>74</v>
      </c>
      <c r="C921" s="79" t="s">
        <v>115</v>
      </c>
      <c r="D921" s="79" t="s">
        <v>116</v>
      </c>
      <c r="E921" s="79" t="s">
        <v>8873</v>
      </c>
      <c r="F921" s="79" t="s">
        <v>3566</v>
      </c>
      <c r="G921" s="79" t="s">
        <v>4875</v>
      </c>
      <c r="H921" s="79" t="s">
        <v>661</v>
      </c>
      <c r="I921" s="79" t="s">
        <v>122</v>
      </c>
      <c r="J921" s="79" t="s">
        <v>8874</v>
      </c>
      <c r="K921" s="79" t="s">
        <v>8319</v>
      </c>
      <c r="L921" s="79" t="s">
        <v>8875</v>
      </c>
      <c r="M921" s="79" t="s">
        <v>4116</v>
      </c>
      <c r="N921" s="79" t="s">
        <v>89</v>
      </c>
    </row>
    <row r="922" spans="1:14" ht="19.5" customHeight="1">
      <c r="A922" s="78">
        <v>918</v>
      </c>
      <c r="B922" s="79" t="s">
        <v>74</v>
      </c>
      <c r="C922" s="79" t="s">
        <v>115</v>
      </c>
      <c r="D922" s="79" t="s">
        <v>116</v>
      </c>
      <c r="E922" s="79" t="s">
        <v>8876</v>
      </c>
      <c r="F922" s="79" t="s">
        <v>8877</v>
      </c>
      <c r="G922" s="79" t="s">
        <v>4875</v>
      </c>
      <c r="H922" s="79" t="s">
        <v>227</v>
      </c>
      <c r="I922" s="79" t="s">
        <v>226</v>
      </c>
      <c r="J922" s="79" t="s">
        <v>8878</v>
      </c>
      <c r="K922" s="79" t="s">
        <v>8486</v>
      </c>
      <c r="L922" s="79" t="s">
        <v>8879</v>
      </c>
      <c r="M922" s="79" t="s">
        <v>4873</v>
      </c>
      <c r="N922" s="79" t="s">
        <v>89</v>
      </c>
    </row>
    <row r="923" spans="1:14" ht="19.5" customHeight="1">
      <c r="A923" s="78">
        <v>919</v>
      </c>
      <c r="B923" s="79" t="s">
        <v>74</v>
      </c>
      <c r="C923" s="79" t="s">
        <v>115</v>
      </c>
      <c r="D923" s="79" t="s">
        <v>116</v>
      </c>
      <c r="E923" s="79" t="s">
        <v>8880</v>
      </c>
      <c r="F923" s="79" t="s">
        <v>8881</v>
      </c>
      <c r="G923" s="79" t="s">
        <v>4875</v>
      </c>
      <c r="H923" s="79" t="s">
        <v>220</v>
      </c>
      <c r="I923" s="79" t="s">
        <v>219</v>
      </c>
      <c r="J923" s="79" t="s">
        <v>8882</v>
      </c>
      <c r="K923" s="79" t="s">
        <v>8883</v>
      </c>
      <c r="L923" s="79" t="s">
        <v>8884</v>
      </c>
      <c r="M923" s="79" t="s">
        <v>4116</v>
      </c>
      <c r="N923" s="79" t="s">
        <v>89</v>
      </c>
    </row>
    <row r="924" spans="1:14" ht="19.5" customHeight="1">
      <c r="A924" s="78">
        <v>920</v>
      </c>
      <c r="B924" s="79" t="s">
        <v>74</v>
      </c>
      <c r="C924" s="79" t="s">
        <v>115</v>
      </c>
      <c r="D924" s="79" t="s">
        <v>116</v>
      </c>
      <c r="E924" s="79" t="s">
        <v>8885</v>
      </c>
      <c r="F924" s="79" t="s">
        <v>8886</v>
      </c>
      <c r="G924" s="79" t="s">
        <v>4869</v>
      </c>
      <c r="H924" s="79" t="s">
        <v>4905</v>
      </c>
      <c r="I924" s="79" t="s">
        <v>4906</v>
      </c>
      <c r="J924" s="79" t="s">
        <v>8887</v>
      </c>
      <c r="K924" s="79" t="s">
        <v>8888</v>
      </c>
      <c r="L924" s="79" t="s">
        <v>8889</v>
      </c>
      <c r="M924" s="79" t="s">
        <v>4116</v>
      </c>
      <c r="N924" s="79" t="s">
        <v>89</v>
      </c>
    </row>
    <row r="925" spans="1:14" ht="19.5" customHeight="1">
      <c r="A925" s="78">
        <v>921</v>
      </c>
      <c r="B925" s="79" t="s">
        <v>74</v>
      </c>
      <c r="C925" s="79" t="s">
        <v>115</v>
      </c>
      <c r="D925" s="79" t="s">
        <v>116</v>
      </c>
      <c r="E925" s="79" t="s">
        <v>8895</v>
      </c>
      <c r="F925" s="79" t="s">
        <v>8896</v>
      </c>
      <c r="G925" s="79" t="s">
        <v>4869</v>
      </c>
      <c r="H925" s="79" t="s">
        <v>8336</v>
      </c>
      <c r="I925" s="79" t="s">
        <v>8337</v>
      </c>
      <c r="J925" s="79" t="s">
        <v>8897</v>
      </c>
      <c r="K925" s="79" t="s">
        <v>8898</v>
      </c>
      <c r="L925" s="79" t="s">
        <v>8899</v>
      </c>
      <c r="M925" s="79" t="s">
        <v>4882</v>
      </c>
      <c r="N925" s="79" t="s">
        <v>89</v>
      </c>
    </row>
    <row r="926" spans="1:14" ht="19.5" customHeight="1">
      <c r="A926" s="78">
        <v>922</v>
      </c>
      <c r="B926" s="79" t="s">
        <v>74</v>
      </c>
      <c r="C926" s="79" t="s">
        <v>115</v>
      </c>
      <c r="D926" s="79" t="s">
        <v>116</v>
      </c>
      <c r="E926" s="79" t="s">
        <v>8900</v>
      </c>
      <c r="F926" s="79" t="s">
        <v>874</v>
      </c>
      <c r="G926" s="79" t="s">
        <v>4875</v>
      </c>
      <c r="H926" s="79" t="s">
        <v>3468</v>
      </c>
      <c r="I926" s="79" t="s">
        <v>3467</v>
      </c>
      <c r="J926" s="79" t="s">
        <v>7777</v>
      </c>
      <c r="K926" s="79" t="s">
        <v>8901</v>
      </c>
      <c r="L926" s="79" t="s">
        <v>8902</v>
      </c>
      <c r="M926" s="79" t="s">
        <v>4116</v>
      </c>
      <c r="N926" s="79" t="s">
        <v>89</v>
      </c>
    </row>
    <row r="927" spans="1:14" ht="19.5" customHeight="1">
      <c r="A927" s="78">
        <v>923</v>
      </c>
      <c r="B927" s="79" t="s">
        <v>74</v>
      </c>
      <c r="C927" s="79" t="s">
        <v>115</v>
      </c>
      <c r="D927" s="79" t="s">
        <v>116</v>
      </c>
      <c r="E927" s="79" t="s">
        <v>8903</v>
      </c>
      <c r="F927" s="79" t="s">
        <v>8904</v>
      </c>
      <c r="G927" s="79" t="s">
        <v>4869</v>
      </c>
      <c r="H927" s="79" t="s">
        <v>4706</v>
      </c>
      <c r="I927" s="79" t="s">
        <v>4707</v>
      </c>
      <c r="J927" s="79" t="s">
        <v>8905</v>
      </c>
      <c r="K927" s="79" t="s">
        <v>8906</v>
      </c>
      <c r="L927" s="79" t="s">
        <v>8907</v>
      </c>
      <c r="M927" s="79" t="s">
        <v>6706</v>
      </c>
      <c r="N927" s="79" t="s">
        <v>89</v>
      </c>
    </row>
    <row r="928" spans="1:14" ht="19.5" customHeight="1">
      <c r="A928" s="78">
        <v>924</v>
      </c>
      <c r="B928" s="79" t="s">
        <v>74</v>
      </c>
      <c r="C928" s="79" t="s">
        <v>115</v>
      </c>
      <c r="D928" s="79" t="s">
        <v>116</v>
      </c>
      <c r="E928" s="79" t="s">
        <v>4831</v>
      </c>
      <c r="F928" s="79" t="s">
        <v>4832</v>
      </c>
      <c r="G928" s="79" t="s">
        <v>4869</v>
      </c>
      <c r="H928" s="79" t="s">
        <v>202</v>
      </c>
      <c r="I928" s="79" t="s">
        <v>201</v>
      </c>
      <c r="J928" s="79" t="s">
        <v>8908</v>
      </c>
      <c r="K928" s="79" t="s">
        <v>8909</v>
      </c>
      <c r="L928" s="79" t="s">
        <v>8910</v>
      </c>
      <c r="M928" s="79" t="s">
        <v>4116</v>
      </c>
      <c r="N928" s="79" t="s">
        <v>89</v>
      </c>
    </row>
    <row r="929" spans="1:14" ht="19.5" customHeight="1">
      <c r="A929" s="78">
        <v>925</v>
      </c>
      <c r="B929" s="79" t="s">
        <v>74</v>
      </c>
      <c r="C929" s="79" t="s">
        <v>115</v>
      </c>
      <c r="D929" s="79" t="s">
        <v>116</v>
      </c>
      <c r="E929" s="79" t="s">
        <v>8911</v>
      </c>
      <c r="F929" s="79" t="s">
        <v>8912</v>
      </c>
      <c r="G929" s="79" t="s">
        <v>4869</v>
      </c>
      <c r="H929" s="79" t="s">
        <v>3255</v>
      </c>
      <c r="I929" s="79" t="s">
        <v>3254</v>
      </c>
      <c r="J929" s="79" t="s">
        <v>8913</v>
      </c>
      <c r="K929" s="79" t="s">
        <v>5197</v>
      </c>
      <c r="L929" s="79" t="s">
        <v>8914</v>
      </c>
      <c r="M929" s="79" t="s">
        <v>4116</v>
      </c>
      <c r="N929" s="79" t="s">
        <v>89</v>
      </c>
    </row>
    <row r="930" spans="1:14" ht="19.5" customHeight="1">
      <c r="A930" s="78">
        <v>926</v>
      </c>
      <c r="B930" s="79" t="s">
        <v>74</v>
      </c>
      <c r="C930" s="79" t="s">
        <v>115</v>
      </c>
      <c r="D930" s="79" t="s">
        <v>116</v>
      </c>
      <c r="E930" s="79" t="s">
        <v>8915</v>
      </c>
      <c r="F930" s="79" t="s">
        <v>8916</v>
      </c>
      <c r="G930" s="79" t="s">
        <v>4869</v>
      </c>
      <c r="H930" s="79" t="s">
        <v>626</v>
      </c>
      <c r="I930" s="79" t="s">
        <v>625</v>
      </c>
      <c r="J930" s="79" t="s">
        <v>8917</v>
      </c>
      <c r="K930" s="79" t="s">
        <v>8918</v>
      </c>
      <c r="L930" s="79" t="s">
        <v>8919</v>
      </c>
      <c r="M930" s="79" t="s">
        <v>4943</v>
      </c>
      <c r="N930" s="79" t="s">
        <v>89</v>
      </c>
    </row>
    <row r="931" spans="1:14" ht="19.5" customHeight="1">
      <c r="A931" s="78">
        <v>927</v>
      </c>
      <c r="B931" s="79" t="s">
        <v>74</v>
      </c>
      <c r="C931" s="79" t="s">
        <v>115</v>
      </c>
      <c r="D931" s="79" t="s">
        <v>116</v>
      </c>
      <c r="E931" s="79" t="s">
        <v>8920</v>
      </c>
      <c r="F931" s="79" t="s">
        <v>8921</v>
      </c>
      <c r="G931" s="79" t="s">
        <v>4869</v>
      </c>
      <c r="H931" s="79" t="s">
        <v>626</v>
      </c>
      <c r="I931" s="79" t="s">
        <v>625</v>
      </c>
      <c r="J931" s="79" t="s">
        <v>8922</v>
      </c>
      <c r="K931" s="79" t="s">
        <v>8923</v>
      </c>
      <c r="L931" s="79" t="s">
        <v>8924</v>
      </c>
      <c r="M931" s="79" t="s">
        <v>4943</v>
      </c>
      <c r="N931" s="79" t="s">
        <v>89</v>
      </c>
    </row>
    <row r="932" spans="1:14" ht="19.5" customHeight="1">
      <c r="A932" s="78">
        <v>928</v>
      </c>
      <c r="B932" s="79" t="s">
        <v>74</v>
      </c>
      <c r="C932" s="79" t="s">
        <v>115</v>
      </c>
      <c r="D932" s="79" t="s">
        <v>116</v>
      </c>
      <c r="E932" s="79" t="s">
        <v>8925</v>
      </c>
      <c r="F932" s="79" t="s">
        <v>5095</v>
      </c>
      <c r="G932" s="79" t="s">
        <v>4869</v>
      </c>
      <c r="H932" s="79" t="s">
        <v>4905</v>
      </c>
      <c r="I932" s="79" t="s">
        <v>4906</v>
      </c>
      <c r="J932" s="79" t="s">
        <v>8926</v>
      </c>
      <c r="K932" s="79" t="s">
        <v>5396</v>
      </c>
      <c r="L932" s="79" t="s">
        <v>8927</v>
      </c>
      <c r="M932" s="79" t="s">
        <v>4116</v>
      </c>
      <c r="N932" s="79" t="s">
        <v>89</v>
      </c>
    </row>
    <row r="933" spans="1:14" ht="19.5" customHeight="1">
      <c r="A933" s="78">
        <v>929</v>
      </c>
      <c r="B933" s="79" t="s">
        <v>74</v>
      </c>
      <c r="C933" s="79" t="s">
        <v>115</v>
      </c>
      <c r="D933" s="79" t="s">
        <v>116</v>
      </c>
      <c r="E933" s="79" t="s">
        <v>8928</v>
      </c>
      <c r="F933" s="79" t="s">
        <v>5095</v>
      </c>
      <c r="G933" s="79" t="s">
        <v>4869</v>
      </c>
      <c r="H933" s="79" t="s">
        <v>3255</v>
      </c>
      <c r="I933" s="79" t="s">
        <v>3254</v>
      </c>
      <c r="J933" s="79" t="s">
        <v>5096</v>
      </c>
      <c r="K933" s="79" t="s">
        <v>8929</v>
      </c>
      <c r="L933" s="79" t="s">
        <v>5098</v>
      </c>
      <c r="M933" s="79" t="s">
        <v>4873</v>
      </c>
      <c r="N933" s="79" t="s">
        <v>89</v>
      </c>
    </row>
    <row r="934" spans="1:14" ht="19.5" customHeight="1">
      <c r="A934" s="78">
        <v>930</v>
      </c>
      <c r="B934" s="79" t="s">
        <v>74</v>
      </c>
      <c r="C934" s="79" t="s">
        <v>115</v>
      </c>
      <c r="D934" s="79" t="s">
        <v>116</v>
      </c>
      <c r="E934" s="79" t="s">
        <v>8934</v>
      </c>
      <c r="F934" s="79" t="s">
        <v>8935</v>
      </c>
      <c r="G934" s="79" t="s">
        <v>4869</v>
      </c>
      <c r="H934" s="79" t="s">
        <v>698</v>
      </c>
      <c r="I934" s="79" t="s">
        <v>697</v>
      </c>
      <c r="J934" s="79" t="s">
        <v>8936</v>
      </c>
      <c r="K934" s="79" t="s">
        <v>6157</v>
      </c>
      <c r="L934" s="79" t="s">
        <v>8937</v>
      </c>
      <c r="M934" s="79" t="s">
        <v>4116</v>
      </c>
      <c r="N934" s="79" t="s">
        <v>89</v>
      </c>
    </row>
    <row r="935" spans="1:14" ht="19.5" customHeight="1">
      <c r="A935" s="78">
        <v>931</v>
      </c>
      <c r="B935" s="79" t="s">
        <v>74</v>
      </c>
      <c r="C935" s="79" t="s">
        <v>115</v>
      </c>
      <c r="D935" s="79" t="s">
        <v>116</v>
      </c>
      <c r="E935" s="79" t="s">
        <v>8938</v>
      </c>
      <c r="F935" s="79" t="s">
        <v>8939</v>
      </c>
      <c r="G935" s="79" t="s">
        <v>4869</v>
      </c>
      <c r="H935" s="79" t="s">
        <v>6065</v>
      </c>
      <c r="I935" s="79" t="s">
        <v>6066</v>
      </c>
      <c r="J935" s="79" t="s">
        <v>8940</v>
      </c>
      <c r="K935" s="79" t="s">
        <v>8941</v>
      </c>
      <c r="L935" s="79" t="s">
        <v>8942</v>
      </c>
      <c r="M935" s="79" t="s">
        <v>4116</v>
      </c>
      <c r="N935" s="79" t="s">
        <v>89</v>
      </c>
    </row>
    <row r="936" spans="1:14" ht="19.5" customHeight="1">
      <c r="A936" s="78">
        <v>932</v>
      </c>
      <c r="B936" s="79" t="s">
        <v>74</v>
      </c>
      <c r="C936" s="79" t="s">
        <v>115</v>
      </c>
      <c r="D936" s="79" t="s">
        <v>116</v>
      </c>
      <c r="E936" s="79" t="s">
        <v>8943</v>
      </c>
      <c r="F936" s="79" t="s">
        <v>8944</v>
      </c>
      <c r="G936" s="79" t="s">
        <v>4869</v>
      </c>
      <c r="H936" s="79" t="s">
        <v>626</v>
      </c>
      <c r="I936" s="79" t="s">
        <v>625</v>
      </c>
      <c r="J936" s="79" t="s">
        <v>6340</v>
      </c>
      <c r="K936" s="79" t="s">
        <v>8945</v>
      </c>
      <c r="L936" s="79" t="s">
        <v>8946</v>
      </c>
      <c r="M936" s="79" t="s">
        <v>4943</v>
      </c>
      <c r="N936" s="79" t="s">
        <v>89</v>
      </c>
    </row>
    <row r="937" spans="1:14" ht="19.5" customHeight="1">
      <c r="A937" s="78">
        <v>933</v>
      </c>
      <c r="B937" s="79" t="s">
        <v>74</v>
      </c>
      <c r="C937" s="79" t="s">
        <v>115</v>
      </c>
      <c r="D937" s="79" t="s">
        <v>116</v>
      </c>
      <c r="E937" s="79" t="s">
        <v>8947</v>
      </c>
      <c r="F937" s="79" t="s">
        <v>8948</v>
      </c>
      <c r="G937" s="79" t="s">
        <v>4869</v>
      </c>
      <c r="H937" s="79" t="s">
        <v>626</v>
      </c>
      <c r="I937" s="79" t="s">
        <v>625</v>
      </c>
      <c r="J937" s="79" t="s">
        <v>8949</v>
      </c>
      <c r="K937" s="79" t="s">
        <v>6152</v>
      </c>
      <c r="L937" s="79" t="s">
        <v>8950</v>
      </c>
      <c r="M937" s="79" t="s">
        <v>4943</v>
      </c>
      <c r="N937" s="79" t="s">
        <v>89</v>
      </c>
    </row>
    <row r="938" spans="1:14" ht="19.5" customHeight="1">
      <c r="A938" s="78">
        <v>934</v>
      </c>
      <c r="B938" s="79" t="s">
        <v>74</v>
      </c>
      <c r="C938" s="79" t="s">
        <v>115</v>
      </c>
      <c r="D938" s="79" t="s">
        <v>116</v>
      </c>
      <c r="E938" s="79" t="s">
        <v>8951</v>
      </c>
      <c r="F938" s="79" t="s">
        <v>8952</v>
      </c>
      <c r="G938" s="79" t="s">
        <v>4869</v>
      </c>
      <c r="H938" s="79" t="s">
        <v>465</v>
      </c>
      <c r="I938" s="79" t="s">
        <v>449</v>
      </c>
      <c r="J938" s="79" t="s">
        <v>8953</v>
      </c>
      <c r="K938" s="79" t="s">
        <v>8954</v>
      </c>
      <c r="L938" s="79" t="s">
        <v>8955</v>
      </c>
      <c r="M938" s="79" t="s">
        <v>4882</v>
      </c>
      <c r="N938" s="79" t="s">
        <v>89</v>
      </c>
    </row>
    <row r="939" spans="1:14" ht="19.5" customHeight="1">
      <c r="A939" s="78">
        <v>935</v>
      </c>
      <c r="B939" s="79" t="s">
        <v>74</v>
      </c>
      <c r="C939" s="79" t="s">
        <v>115</v>
      </c>
      <c r="D939" s="79" t="s">
        <v>116</v>
      </c>
      <c r="E939" s="79" t="s">
        <v>8956</v>
      </c>
      <c r="F939" s="79" t="s">
        <v>8957</v>
      </c>
      <c r="G939" s="79" t="s">
        <v>4869</v>
      </c>
      <c r="H939" s="79" t="s">
        <v>3278</v>
      </c>
      <c r="I939" s="79" t="s">
        <v>3277</v>
      </c>
      <c r="J939" s="79" t="s">
        <v>8958</v>
      </c>
      <c r="K939" s="79" t="s">
        <v>8959</v>
      </c>
      <c r="L939" s="79" t="s">
        <v>8960</v>
      </c>
      <c r="M939" s="79" t="s">
        <v>4873</v>
      </c>
      <c r="N939" s="79" t="s">
        <v>89</v>
      </c>
    </row>
    <row r="940" spans="1:14" ht="19.5" customHeight="1">
      <c r="A940" s="78">
        <v>936</v>
      </c>
      <c r="B940" s="79" t="s">
        <v>74</v>
      </c>
      <c r="C940" s="79" t="s">
        <v>115</v>
      </c>
      <c r="D940" s="79" t="s">
        <v>116</v>
      </c>
      <c r="E940" s="79" t="s">
        <v>8961</v>
      </c>
      <c r="F940" s="79" t="s">
        <v>8962</v>
      </c>
      <c r="G940" s="79" t="s">
        <v>4869</v>
      </c>
      <c r="H940" s="79" t="s">
        <v>3966</v>
      </c>
      <c r="I940" s="79" t="s">
        <v>1907</v>
      </c>
      <c r="J940" s="79" t="s">
        <v>8963</v>
      </c>
      <c r="K940" s="79" t="s">
        <v>8964</v>
      </c>
      <c r="L940" s="79" t="s">
        <v>8965</v>
      </c>
      <c r="M940" s="79" t="s">
        <v>4882</v>
      </c>
      <c r="N940" s="79" t="s">
        <v>89</v>
      </c>
    </row>
    <row r="941" spans="1:14" ht="19.5" customHeight="1">
      <c r="A941" s="78">
        <v>937</v>
      </c>
      <c r="B941" s="79" t="s">
        <v>74</v>
      </c>
      <c r="C941" s="79" t="s">
        <v>115</v>
      </c>
      <c r="D941" s="79" t="s">
        <v>116</v>
      </c>
      <c r="E941" s="79" t="s">
        <v>8967</v>
      </c>
      <c r="F941" s="79" t="s">
        <v>8968</v>
      </c>
      <c r="G941" s="79" t="s">
        <v>4869</v>
      </c>
      <c r="H941" s="79" t="s">
        <v>4706</v>
      </c>
      <c r="I941" s="79" t="s">
        <v>4707</v>
      </c>
      <c r="J941" s="79" t="s">
        <v>8971</v>
      </c>
      <c r="K941" s="79" t="s">
        <v>5044</v>
      </c>
      <c r="L941" s="79" t="s">
        <v>8972</v>
      </c>
      <c r="M941" s="79" t="s">
        <v>4116</v>
      </c>
      <c r="N941" s="79" t="s">
        <v>89</v>
      </c>
    </row>
    <row r="942" spans="1:14" ht="19.5" customHeight="1">
      <c r="A942" s="78">
        <v>938</v>
      </c>
      <c r="B942" s="79" t="s">
        <v>74</v>
      </c>
      <c r="C942" s="79" t="s">
        <v>115</v>
      </c>
      <c r="D942" s="79" t="s">
        <v>116</v>
      </c>
      <c r="E942" s="79" t="s">
        <v>8973</v>
      </c>
      <c r="F942" s="79" t="s">
        <v>8974</v>
      </c>
      <c r="G942" s="79" t="s">
        <v>4869</v>
      </c>
      <c r="H942" s="79" t="s">
        <v>2772</v>
      </c>
      <c r="I942" s="79" t="s">
        <v>2771</v>
      </c>
      <c r="J942" s="79" t="s">
        <v>8975</v>
      </c>
      <c r="K942" s="79" t="s">
        <v>5912</v>
      </c>
      <c r="L942" s="79" t="s">
        <v>8976</v>
      </c>
      <c r="M942" s="79" t="s">
        <v>4116</v>
      </c>
      <c r="N942" s="79" t="s">
        <v>89</v>
      </c>
    </row>
    <row r="943" spans="1:14" ht="19.5" customHeight="1">
      <c r="A943" s="78">
        <v>939</v>
      </c>
      <c r="B943" s="79" t="s">
        <v>74</v>
      </c>
      <c r="C943" s="79" t="s">
        <v>115</v>
      </c>
      <c r="D943" s="79" t="s">
        <v>116</v>
      </c>
      <c r="E943" s="79" t="s">
        <v>8977</v>
      </c>
      <c r="F943" s="79" t="s">
        <v>8978</v>
      </c>
      <c r="G943" s="79" t="s">
        <v>4869</v>
      </c>
      <c r="H943" s="79" t="s">
        <v>698</v>
      </c>
      <c r="I943" s="79" t="s">
        <v>697</v>
      </c>
      <c r="J943" s="79" t="s">
        <v>8979</v>
      </c>
      <c r="K943" s="79" t="s">
        <v>8980</v>
      </c>
      <c r="L943" s="79" t="s">
        <v>8981</v>
      </c>
      <c r="M943" s="79" t="s">
        <v>4116</v>
      </c>
      <c r="N943" s="79" t="s">
        <v>89</v>
      </c>
    </row>
    <row r="944" spans="1:14" ht="19.5" customHeight="1">
      <c r="A944" s="78">
        <v>940</v>
      </c>
      <c r="B944" s="79" t="s">
        <v>74</v>
      </c>
      <c r="C944" s="79" t="s">
        <v>115</v>
      </c>
      <c r="D944" s="79" t="s">
        <v>116</v>
      </c>
      <c r="E944" s="79" t="s">
        <v>8982</v>
      </c>
      <c r="F944" s="79" t="s">
        <v>8983</v>
      </c>
      <c r="G944" s="79" t="s">
        <v>4875</v>
      </c>
      <c r="H944" s="79" t="s">
        <v>227</v>
      </c>
      <c r="I944" s="79" t="s">
        <v>226</v>
      </c>
      <c r="J944" s="79" t="s">
        <v>8984</v>
      </c>
      <c r="K944" s="79" t="s">
        <v>7638</v>
      </c>
      <c r="L944" s="79" t="s">
        <v>8985</v>
      </c>
      <c r="M944" s="79" t="s">
        <v>4882</v>
      </c>
      <c r="N944" s="79" t="s">
        <v>89</v>
      </c>
    </row>
    <row r="945" spans="1:14" ht="19.5" customHeight="1">
      <c r="A945" s="78">
        <v>941</v>
      </c>
      <c r="B945" s="79" t="s">
        <v>74</v>
      </c>
      <c r="C945" s="79" t="s">
        <v>115</v>
      </c>
      <c r="D945" s="79" t="s">
        <v>116</v>
      </c>
      <c r="E945" s="79" t="s">
        <v>8986</v>
      </c>
      <c r="F945" s="79" t="s">
        <v>8987</v>
      </c>
      <c r="G945" s="79" t="s">
        <v>4875</v>
      </c>
      <c r="H945" s="79" t="s">
        <v>3989</v>
      </c>
      <c r="I945" s="79" t="s">
        <v>3988</v>
      </c>
      <c r="J945" s="79" t="s">
        <v>8988</v>
      </c>
      <c r="K945" s="79" t="s">
        <v>8989</v>
      </c>
      <c r="L945" s="79" t="s">
        <v>8990</v>
      </c>
      <c r="M945" s="79" t="s">
        <v>4882</v>
      </c>
      <c r="N945" s="79" t="s">
        <v>89</v>
      </c>
    </row>
    <row r="946" spans="1:14" ht="19.5" customHeight="1">
      <c r="A946" s="78">
        <v>942</v>
      </c>
      <c r="B946" s="79" t="s">
        <v>74</v>
      </c>
      <c r="C946" s="79" t="s">
        <v>115</v>
      </c>
      <c r="D946" s="79" t="s">
        <v>116</v>
      </c>
      <c r="E946" s="79" t="s">
        <v>8991</v>
      </c>
      <c r="F946" s="79" t="s">
        <v>8992</v>
      </c>
      <c r="G946" s="79" t="s">
        <v>4875</v>
      </c>
      <c r="H946" s="79" t="s">
        <v>687</v>
      </c>
      <c r="I946" s="79" t="s">
        <v>686</v>
      </c>
      <c r="J946" s="79" t="s">
        <v>8993</v>
      </c>
      <c r="K946" s="79" t="s">
        <v>8994</v>
      </c>
      <c r="L946" s="79" t="s">
        <v>8995</v>
      </c>
      <c r="M946" s="79" t="s">
        <v>4882</v>
      </c>
      <c r="N946" s="79" t="s">
        <v>89</v>
      </c>
    </row>
    <row r="947" spans="1:14" ht="19.5" customHeight="1">
      <c r="A947" s="78">
        <v>943</v>
      </c>
      <c r="B947" s="79" t="s">
        <v>74</v>
      </c>
      <c r="C947" s="79" t="s">
        <v>115</v>
      </c>
      <c r="D947" s="79" t="s">
        <v>116</v>
      </c>
      <c r="E947" s="79" t="s">
        <v>4756</v>
      </c>
      <c r="F947" s="79" t="s">
        <v>4757</v>
      </c>
      <c r="G947" s="79" t="s">
        <v>4869</v>
      </c>
      <c r="H947" s="79" t="s">
        <v>220</v>
      </c>
      <c r="I947" s="79" t="s">
        <v>219</v>
      </c>
      <c r="J947" s="79" t="s">
        <v>5234</v>
      </c>
      <c r="K947" s="79" t="s">
        <v>8999</v>
      </c>
      <c r="L947" s="79" t="s">
        <v>9001</v>
      </c>
      <c r="M947" s="79" t="s">
        <v>4116</v>
      </c>
      <c r="N947" s="79" t="s">
        <v>89</v>
      </c>
    </row>
    <row r="948" spans="1:14" ht="19.5" customHeight="1">
      <c r="A948" s="78">
        <v>944</v>
      </c>
      <c r="B948" s="79" t="s">
        <v>74</v>
      </c>
      <c r="C948" s="79" t="s">
        <v>115</v>
      </c>
      <c r="D948" s="79" t="s">
        <v>116</v>
      </c>
      <c r="E948" s="79" t="s">
        <v>9002</v>
      </c>
      <c r="F948" s="79" t="s">
        <v>4498</v>
      </c>
      <c r="G948" s="79" t="s">
        <v>4875</v>
      </c>
      <c r="H948" s="79" t="s">
        <v>661</v>
      </c>
      <c r="I948" s="79" t="s">
        <v>122</v>
      </c>
      <c r="J948" s="79" t="s">
        <v>9003</v>
      </c>
      <c r="K948" s="79" t="s">
        <v>9004</v>
      </c>
      <c r="L948" s="79" t="s">
        <v>9005</v>
      </c>
      <c r="M948" s="79" t="s">
        <v>4116</v>
      </c>
      <c r="N948" s="79" t="s">
        <v>89</v>
      </c>
    </row>
    <row r="949" spans="1:14" ht="19.5" customHeight="1">
      <c r="A949" s="78">
        <v>945</v>
      </c>
      <c r="B949" s="79" t="s">
        <v>74</v>
      </c>
      <c r="C949" s="79" t="s">
        <v>115</v>
      </c>
      <c r="D949" s="79" t="s">
        <v>116</v>
      </c>
      <c r="E949" s="79" t="s">
        <v>9006</v>
      </c>
      <c r="F949" s="79" t="s">
        <v>3832</v>
      </c>
      <c r="G949" s="79" t="s">
        <v>4875</v>
      </c>
      <c r="H949" s="79" t="s">
        <v>3853</v>
      </c>
      <c r="I949" s="79" t="s">
        <v>2231</v>
      </c>
      <c r="J949" s="79" t="s">
        <v>9007</v>
      </c>
      <c r="K949" s="79" t="s">
        <v>9008</v>
      </c>
      <c r="L949" s="79" t="s">
        <v>9009</v>
      </c>
      <c r="M949" s="79" t="s">
        <v>4882</v>
      </c>
      <c r="N949" s="79" t="s">
        <v>89</v>
      </c>
    </row>
    <row r="950" spans="1:14" ht="19.5" customHeight="1">
      <c r="A950" s="78">
        <v>946</v>
      </c>
      <c r="B950" s="79" t="s">
        <v>74</v>
      </c>
      <c r="C950" s="79" t="s">
        <v>115</v>
      </c>
      <c r="D950" s="79" t="s">
        <v>116</v>
      </c>
      <c r="E950" s="79" t="s">
        <v>9010</v>
      </c>
      <c r="F950" s="79" t="s">
        <v>9011</v>
      </c>
      <c r="G950" s="79" t="s">
        <v>4875</v>
      </c>
      <c r="H950" s="79" t="s">
        <v>4905</v>
      </c>
      <c r="I950" s="79" t="s">
        <v>4906</v>
      </c>
      <c r="J950" s="79" t="s">
        <v>9012</v>
      </c>
      <c r="K950" s="79" t="s">
        <v>6557</v>
      </c>
      <c r="L950" s="79" t="s">
        <v>9013</v>
      </c>
      <c r="M950" s="79" t="s">
        <v>4116</v>
      </c>
      <c r="N950" s="79" t="s">
        <v>89</v>
      </c>
    </row>
    <row r="951" spans="1:14" ht="19.5" customHeight="1">
      <c r="A951" s="78">
        <v>947</v>
      </c>
      <c r="B951" s="79" t="s">
        <v>74</v>
      </c>
      <c r="C951" s="79" t="s">
        <v>115</v>
      </c>
      <c r="D951" s="79" t="s">
        <v>116</v>
      </c>
      <c r="E951" s="79" t="s">
        <v>9014</v>
      </c>
      <c r="F951" s="79" t="s">
        <v>9015</v>
      </c>
      <c r="G951" s="79" t="s">
        <v>4875</v>
      </c>
      <c r="H951" s="79" t="s">
        <v>6065</v>
      </c>
      <c r="I951" s="79" t="s">
        <v>6066</v>
      </c>
      <c r="J951" s="79" t="s">
        <v>8125</v>
      </c>
      <c r="K951" s="79" t="s">
        <v>9016</v>
      </c>
      <c r="L951" s="79" t="s">
        <v>9017</v>
      </c>
      <c r="M951" s="79" t="s">
        <v>4882</v>
      </c>
      <c r="N951" s="79" t="s">
        <v>89</v>
      </c>
    </row>
    <row r="952" spans="1:14" ht="19.5" customHeight="1">
      <c r="A952" s="78">
        <v>948</v>
      </c>
      <c r="B952" s="79" t="s">
        <v>74</v>
      </c>
      <c r="C952" s="79" t="s">
        <v>115</v>
      </c>
      <c r="D952" s="79" t="s">
        <v>116</v>
      </c>
      <c r="E952" s="79" t="s">
        <v>9018</v>
      </c>
      <c r="F952" s="79" t="s">
        <v>9019</v>
      </c>
      <c r="G952" s="79" t="s">
        <v>4869</v>
      </c>
      <c r="H952" s="79" t="s">
        <v>4628</v>
      </c>
      <c r="I952" s="79" t="s">
        <v>4629</v>
      </c>
      <c r="J952" s="79" t="s">
        <v>9020</v>
      </c>
      <c r="K952" s="79" t="s">
        <v>9021</v>
      </c>
      <c r="L952" s="79" t="s">
        <v>9022</v>
      </c>
      <c r="M952" s="79" t="s">
        <v>4873</v>
      </c>
      <c r="N952" s="79" t="s">
        <v>89</v>
      </c>
    </row>
    <row r="953" spans="1:14" ht="19.5" customHeight="1">
      <c r="A953" s="78">
        <v>949</v>
      </c>
      <c r="B953" s="79" t="s">
        <v>74</v>
      </c>
      <c r="C953" s="79" t="s">
        <v>115</v>
      </c>
      <c r="D953" s="79" t="s">
        <v>116</v>
      </c>
      <c r="E953" s="79" t="s">
        <v>9023</v>
      </c>
      <c r="F953" s="79" t="s">
        <v>9024</v>
      </c>
      <c r="G953" s="79" t="s">
        <v>4869</v>
      </c>
      <c r="H953" s="79" t="s">
        <v>576</v>
      </c>
      <c r="I953" s="79" t="s">
        <v>575</v>
      </c>
      <c r="J953" s="79" t="s">
        <v>9025</v>
      </c>
      <c r="K953" s="79" t="s">
        <v>6135</v>
      </c>
      <c r="L953" s="79" t="s">
        <v>9026</v>
      </c>
      <c r="M953" s="79" t="s">
        <v>4116</v>
      </c>
      <c r="N953" s="79" t="s">
        <v>89</v>
      </c>
    </row>
    <row r="954" spans="1:14" ht="19.5" customHeight="1">
      <c r="A954" s="78">
        <v>950</v>
      </c>
      <c r="B954" s="79" t="s">
        <v>74</v>
      </c>
      <c r="C954" s="79" t="s">
        <v>115</v>
      </c>
      <c r="D954" s="79" t="s">
        <v>116</v>
      </c>
      <c r="E954" s="79" t="s">
        <v>9027</v>
      </c>
      <c r="F954" s="79" t="s">
        <v>9028</v>
      </c>
      <c r="G954" s="79" t="s">
        <v>4869</v>
      </c>
      <c r="H954" s="79" t="s">
        <v>3255</v>
      </c>
      <c r="I954" s="79" t="s">
        <v>3254</v>
      </c>
      <c r="J954" s="79" t="s">
        <v>9030</v>
      </c>
      <c r="K954" s="79" t="s">
        <v>9032</v>
      </c>
      <c r="L954" s="79" t="s">
        <v>9033</v>
      </c>
      <c r="M954" s="79" t="s">
        <v>4116</v>
      </c>
      <c r="N954" s="79" t="s">
        <v>89</v>
      </c>
    </row>
    <row r="955" spans="1:14" ht="19.5" customHeight="1">
      <c r="A955" s="78">
        <v>951</v>
      </c>
      <c r="B955" s="79" t="s">
        <v>74</v>
      </c>
      <c r="C955" s="79" t="s">
        <v>115</v>
      </c>
      <c r="D955" s="79" t="s">
        <v>116</v>
      </c>
      <c r="E955" s="79" t="s">
        <v>9036</v>
      </c>
      <c r="F955" s="79" t="s">
        <v>9037</v>
      </c>
      <c r="G955" s="79" t="s">
        <v>4869</v>
      </c>
      <c r="H955" s="79" t="s">
        <v>3989</v>
      </c>
      <c r="I955" s="79" t="s">
        <v>3988</v>
      </c>
      <c r="J955" s="79" t="s">
        <v>9038</v>
      </c>
      <c r="K955" s="79" t="s">
        <v>5026</v>
      </c>
      <c r="L955" s="79" t="s">
        <v>9039</v>
      </c>
      <c r="M955" s="79" t="s">
        <v>4882</v>
      </c>
      <c r="N955" s="79" t="s">
        <v>89</v>
      </c>
    </row>
    <row r="956" spans="1:14" ht="19.5" customHeight="1">
      <c r="A956" s="78">
        <v>952</v>
      </c>
      <c r="B956" s="79" t="s">
        <v>74</v>
      </c>
      <c r="C956" s="79" t="s">
        <v>115</v>
      </c>
      <c r="D956" s="79" t="s">
        <v>116</v>
      </c>
      <c r="E956" s="79" t="s">
        <v>9040</v>
      </c>
      <c r="F956" s="79" t="s">
        <v>2068</v>
      </c>
      <c r="G956" s="79" t="s">
        <v>4869</v>
      </c>
      <c r="H956" s="79" t="s">
        <v>698</v>
      </c>
      <c r="I956" s="79" t="s">
        <v>697</v>
      </c>
      <c r="J956" s="79" t="s">
        <v>9041</v>
      </c>
      <c r="K956" s="79" t="s">
        <v>9042</v>
      </c>
      <c r="L956" s="79" t="s">
        <v>9043</v>
      </c>
      <c r="M956" s="79" t="s">
        <v>4116</v>
      </c>
      <c r="N956" s="79" t="s">
        <v>89</v>
      </c>
    </row>
    <row r="957" spans="1:14" ht="19.5" customHeight="1">
      <c r="A957" s="78">
        <v>953</v>
      </c>
      <c r="B957" s="79" t="s">
        <v>74</v>
      </c>
      <c r="C957" s="79" t="s">
        <v>115</v>
      </c>
      <c r="D957" s="79" t="s">
        <v>116</v>
      </c>
      <c r="E957" s="79" t="s">
        <v>9044</v>
      </c>
      <c r="F957" s="79" t="s">
        <v>9045</v>
      </c>
      <c r="G957" s="79" t="s">
        <v>4869</v>
      </c>
      <c r="H957" s="79" t="s">
        <v>2772</v>
      </c>
      <c r="I957" s="79" t="s">
        <v>2771</v>
      </c>
      <c r="J957" s="79" t="s">
        <v>9046</v>
      </c>
      <c r="K957" s="79" t="s">
        <v>9047</v>
      </c>
      <c r="L957" s="79" t="s">
        <v>9048</v>
      </c>
      <c r="M957" s="79" t="s">
        <v>4116</v>
      </c>
      <c r="N957" s="79" t="s">
        <v>89</v>
      </c>
    </row>
    <row r="958" spans="1:14" ht="19.5" customHeight="1">
      <c r="A958" s="78">
        <v>954</v>
      </c>
      <c r="B958" s="79" t="s">
        <v>74</v>
      </c>
      <c r="C958" s="79" t="s">
        <v>115</v>
      </c>
      <c r="D958" s="79" t="s">
        <v>116</v>
      </c>
      <c r="E958" s="79" t="s">
        <v>9049</v>
      </c>
      <c r="F958" s="79" t="s">
        <v>9050</v>
      </c>
      <c r="G958" s="79" t="s">
        <v>4869</v>
      </c>
      <c r="H958" s="79" t="s">
        <v>3966</v>
      </c>
      <c r="I958" s="79" t="s">
        <v>1907</v>
      </c>
      <c r="J958" s="79" t="s">
        <v>5859</v>
      </c>
      <c r="K958" s="79" t="s">
        <v>9051</v>
      </c>
      <c r="L958" s="79" t="s">
        <v>8965</v>
      </c>
      <c r="M958" s="79" t="s">
        <v>4882</v>
      </c>
      <c r="N958" s="79" t="s">
        <v>89</v>
      </c>
    </row>
    <row r="959" spans="1:14" ht="19.5" customHeight="1">
      <c r="A959" s="78">
        <v>955</v>
      </c>
      <c r="B959" s="79" t="s">
        <v>74</v>
      </c>
      <c r="C959" s="79" t="s">
        <v>115</v>
      </c>
      <c r="D959" s="79" t="s">
        <v>116</v>
      </c>
      <c r="E959" s="79" t="s">
        <v>9052</v>
      </c>
      <c r="F959" s="79" t="s">
        <v>841</v>
      </c>
      <c r="G959" s="79" t="s">
        <v>4869</v>
      </c>
      <c r="H959" s="79" t="s">
        <v>2772</v>
      </c>
      <c r="I959" s="79" t="s">
        <v>2771</v>
      </c>
      <c r="J959" s="79" t="s">
        <v>8793</v>
      </c>
      <c r="K959" s="79" t="s">
        <v>6053</v>
      </c>
      <c r="L959" s="79" t="s">
        <v>9053</v>
      </c>
      <c r="M959" s="79" t="s">
        <v>4882</v>
      </c>
      <c r="N959" s="79" t="s">
        <v>89</v>
      </c>
    </row>
    <row r="960" spans="1:14" ht="19.5" customHeight="1">
      <c r="A960" s="78">
        <v>956</v>
      </c>
      <c r="B960" s="79" t="s">
        <v>74</v>
      </c>
      <c r="C960" s="79" t="s">
        <v>115</v>
      </c>
      <c r="D960" s="79" t="s">
        <v>116</v>
      </c>
      <c r="E960" s="79" t="s">
        <v>9054</v>
      </c>
      <c r="F960" s="79" t="s">
        <v>3089</v>
      </c>
      <c r="G960" s="79" t="s">
        <v>4869</v>
      </c>
      <c r="H960" s="79" t="s">
        <v>220</v>
      </c>
      <c r="I960" s="79" t="s">
        <v>219</v>
      </c>
      <c r="J960" s="79" t="s">
        <v>9055</v>
      </c>
      <c r="K960" s="79" t="s">
        <v>9056</v>
      </c>
      <c r="L960" s="79" t="s">
        <v>9057</v>
      </c>
      <c r="M960" s="79" t="s">
        <v>4116</v>
      </c>
      <c r="N960" s="79" t="s">
        <v>89</v>
      </c>
    </row>
    <row r="961" spans="1:14" ht="19.5" customHeight="1">
      <c r="A961" s="78">
        <v>957</v>
      </c>
      <c r="B961" s="79" t="s">
        <v>74</v>
      </c>
      <c r="C961" s="79" t="s">
        <v>115</v>
      </c>
      <c r="D961" s="79" t="s">
        <v>116</v>
      </c>
      <c r="E961" s="79" t="s">
        <v>9060</v>
      </c>
      <c r="F961" s="79" t="s">
        <v>3374</v>
      </c>
      <c r="G961" s="79" t="s">
        <v>4869</v>
      </c>
      <c r="H961" s="79" t="s">
        <v>698</v>
      </c>
      <c r="I961" s="79" t="s">
        <v>697</v>
      </c>
      <c r="J961" s="79" t="s">
        <v>9063</v>
      </c>
      <c r="K961" s="79" t="s">
        <v>9064</v>
      </c>
      <c r="L961" s="79" t="s">
        <v>9065</v>
      </c>
      <c r="M961" s="79" t="s">
        <v>4882</v>
      </c>
      <c r="N961" s="79" t="s">
        <v>89</v>
      </c>
    </row>
    <row r="962" spans="1:14" ht="19.5" customHeight="1">
      <c r="A962" s="78">
        <v>958</v>
      </c>
      <c r="B962" s="79" t="s">
        <v>74</v>
      </c>
      <c r="C962" s="79" t="s">
        <v>115</v>
      </c>
      <c r="D962" s="79" t="s">
        <v>116</v>
      </c>
      <c r="E962" s="79" t="s">
        <v>9066</v>
      </c>
      <c r="F962" s="79" t="s">
        <v>8071</v>
      </c>
      <c r="G962" s="79" t="s">
        <v>4869</v>
      </c>
      <c r="H962" s="79" t="s">
        <v>3989</v>
      </c>
      <c r="I962" s="79" t="s">
        <v>3988</v>
      </c>
      <c r="J962" s="79" t="s">
        <v>9067</v>
      </c>
      <c r="K962" s="79" t="s">
        <v>5044</v>
      </c>
      <c r="L962" s="79" t="s">
        <v>9068</v>
      </c>
      <c r="M962" s="79" t="s">
        <v>4882</v>
      </c>
      <c r="N962" s="79" t="s">
        <v>89</v>
      </c>
    </row>
    <row r="963" spans="1:14" ht="19.5" customHeight="1">
      <c r="A963" s="78">
        <v>959</v>
      </c>
      <c r="B963" s="79" t="s">
        <v>74</v>
      </c>
      <c r="C963" s="79" t="s">
        <v>115</v>
      </c>
      <c r="D963" s="79" t="s">
        <v>116</v>
      </c>
      <c r="E963" s="79" t="s">
        <v>9069</v>
      </c>
      <c r="F963" s="79" t="s">
        <v>1173</v>
      </c>
      <c r="G963" s="79" t="s">
        <v>4869</v>
      </c>
      <c r="H963" s="79" t="s">
        <v>4905</v>
      </c>
      <c r="I963" s="79" t="s">
        <v>4906</v>
      </c>
      <c r="J963" s="79" t="s">
        <v>9070</v>
      </c>
      <c r="K963" s="79" t="s">
        <v>9071</v>
      </c>
      <c r="L963" s="79" t="s">
        <v>2339</v>
      </c>
      <c r="M963" s="79" t="s">
        <v>4116</v>
      </c>
      <c r="N963" s="79" t="s">
        <v>89</v>
      </c>
    </row>
    <row r="964" spans="1:14" ht="19.5" customHeight="1">
      <c r="A964" s="78">
        <v>960</v>
      </c>
      <c r="B964" s="79" t="s">
        <v>74</v>
      </c>
      <c r="C964" s="79" t="s">
        <v>115</v>
      </c>
      <c r="D964" s="79" t="s">
        <v>116</v>
      </c>
      <c r="E964" s="79" t="s">
        <v>9072</v>
      </c>
      <c r="F964" s="79" t="s">
        <v>9073</v>
      </c>
      <c r="G964" s="79" t="s">
        <v>4869</v>
      </c>
      <c r="H964" s="79" t="s">
        <v>626</v>
      </c>
      <c r="I964" s="79" t="s">
        <v>625</v>
      </c>
      <c r="J964" s="79" t="s">
        <v>9074</v>
      </c>
      <c r="K964" s="79" t="s">
        <v>6637</v>
      </c>
      <c r="L964" s="79" t="s">
        <v>9075</v>
      </c>
      <c r="M964" s="79" t="s">
        <v>4943</v>
      </c>
      <c r="N964" s="79" t="s">
        <v>89</v>
      </c>
    </row>
    <row r="965" spans="1:14" ht="19.5" customHeight="1">
      <c r="A965" s="78">
        <v>961</v>
      </c>
      <c r="B965" s="79" t="s">
        <v>74</v>
      </c>
      <c r="C965" s="79" t="s">
        <v>115</v>
      </c>
      <c r="D965" s="79" t="s">
        <v>116</v>
      </c>
      <c r="E965" s="79" t="s">
        <v>9076</v>
      </c>
      <c r="F965" s="79" t="s">
        <v>9077</v>
      </c>
      <c r="G965" s="79" t="s">
        <v>4869</v>
      </c>
      <c r="H965" s="79" t="s">
        <v>210</v>
      </c>
      <c r="I965" s="79" t="s">
        <v>209</v>
      </c>
      <c r="J965" s="79" t="s">
        <v>6578</v>
      </c>
      <c r="K965" s="79" t="s">
        <v>9078</v>
      </c>
      <c r="L965" s="79" t="s">
        <v>9079</v>
      </c>
      <c r="M965" s="79" t="s">
        <v>4882</v>
      </c>
      <c r="N965" s="79" t="s">
        <v>89</v>
      </c>
    </row>
    <row r="966" spans="1:14" ht="19.5" customHeight="1">
      <c r="A966" s="78">
        <v>962</v>
      </c>
      <c r="B966" s="79" t="s">
        <v>74</v>
      </c>
      <c r="C966" s="79" t="s">
        <v>115</v>
      </c>
      <c r="D966" s="79" t="s">
        <v>116</v>
      </c>
      <c r="E966" s="79" t="s">
        <v>9080</v>
      </c>
      <c r="F966" s="79" t="s">
        <v>9081</v>
      </c>
      <c r="G966" s="79" t="s">
        <v>4869</v>
      </c>
      <c r="H966" s="79" t="s">
        <v>4905</v>
      </c>
      <c r="I966" s="79" t="s">
        <v>4906</v>
      </c>
      <c r="J966" s="79" t="s">
        <v>9082</v>
      </c>
      <c r="K966" s="79" t="s">
        <v>9083</v>
      </c>
      <c r="L966" s="79" t="s">
        <v>9084</v>
      </c>
      <c r="M966" s="79" t="s">
        <v>4873</v>
      </c>
      <c r="N966" s="79" t="s">
        <v>89</v>
      </c>
    </row>
    <row r="967" spans="1:14" ht="19.5" customHeight="1">
      <c r="A967" s="78">
        <v>963</v>
      </c>
      <c r="B967" s="79" t="s">
        <v>74</v>
      </c>
      <c r="C967" s="79" t="s">
        <v>115</v>
      </c>
      <c r="D967" s="79" t="s">
        <v>116</v>
      </c>
      <c r="E967" s="79" t="s">
        <v>9085</v>
      </c>
      <c r="F967" s="79" t="s">
        <v>9086</v>
      </c>
      <c r="G967" s="79" t="s">
        <v>4869</v>
      </c>
      <c r="H967" s="79" t="s">
        <v>202</v>
      </c>
      <c r="I967" s="79" t="s">
        <v>201</v>
      </c>
      <c r="J967" s="79" t="s">
        <v>9087</v>
      </c>
      <c r="K967" s="79" t="s">
        <v>9088</v>
      </c>
      <c r="L967" s="79" t="s">
        <v>9089</v>
      </c>
      <c r="M967" s="79" t="s">
        <v>4116</v>
      </c>
      <c r="N967" s="79" t="s">
        <v>89</v>
      </c>
    </row>
    <row r="968" spans="1:14" ht="19.5" customHeight="1">
      <c r="A968" s="78">
        <v>964</v>
      </c>
      <c r="B968" s="79" t="s">
        <v>74</v>
      </c>
      <c r="C968" s="79" t="s">
        <v>115</v>
      </c>
      <c r="D968" s="79" t="s">
        <v>116</v>
      </c>
      <c r="E968" s="79" t="s">
        <v>9090</v>
      </c>
      <c r="F968" s="79" t="s">
        <v>9091</v>
      </c>
      <c r="G968" s="79" t="s">
        <v>4869</v>
      </c>
      <c r="H968" s="79" t="s">
        <v>5446</v>
      </c>
      <c r="I968" s="79" t="s">
        <v>5447</v>
      </c>
      <c r="J968" s="79" t="s">
        <v>9092</v>
      </c>
      <c r="K968" s="79" t="s">
        <v>9093</v>
      </c>
      <c r="L968" s="79" t="s">
        <v>9094</v>
      </c>
      <c r="M968" s="79" t="s">
        <v>4116</v>
      </c>
      <c r="N968" s="79" t="s">
        <v>89</v>
      </c>
    </row>
    <row r="969" spans="1:14" ht="19.5" customHeight="1">
      <c r="A969" s="78">
        <v>965</v>
      </c>
      <c r="B969" s="79" t="s">
        <v>74</v>
      </c>
      <c r="C969" s="79" t="s">
        <v>115</v>
      </c>
      <c r="D969" s="79" t="s">
        <v>116</v>
      </c>
      <c r="E969" s="79" t="s">
        <v>9095</v>
      </c>
      <c r="F969" s="79" t="s">
        <v>9091</v>
      </c>
      <c r="G969" s="79" t="s">
        <v>4869</v>
      </c>
      <c r="H969" s="79" t="s">
        <v>251</v>
      </c>
      <c r="I969" s="79" t="s">
        <v>250</v>
      </c>
      <c r="J969" s="79" t="s">
        <v>6357</v>
      </c>
      <c r="K969" s="79" t="s">
        <v>5835</v>
      </c>
      <c r="L969" s="79" t="s">
        <v>9100</v>
      </c>
      <c r="M969" s="79" t="s">
        <v>4116</v>
      </c>
      <c r="N969" s="79" t="s">
        <v>89</v>
      </c>
    </row>
    <row r="970" spans="1:14" ht="19.5" customHeight="1">
      <c r="A970" s="78">
        <v>966</v>
      </c>
      <c r="B970" s="79" t="s">
        <v>74</v>
      </c>
      <c r="C970" s="79" t="s">
        <v>115</v>
      </c>
      <c r="D970" s="79" t="s">
        <v>116</v>
      </c>
      <c r="E970" s="79" t="s">
        <v>9101</v>
      </c>
      <c r="F970" s="79" t="s">
        <v>5754</v>
      </c>
      <c r="G970" s="79" t="s">
        <v>4869</v>
      </c>
      <c r="H970" s="79" t="s">
        <v>4905</v>
      </c>
      <c r="I970" s="79" t="s">
        <v>4906</v>
      </c>
      <c r="J970" s="79" t="s">
        <v>9102</v>
      </c>
      <c r="K970" s="79" t="s">
        <v>7669</v>
      </c>
      <c r="L970" s="79" t="s">
        <v>9103</v>
      </c>
      <c r="M970" s="79" t="s">
        <v>4873</v>
      </c>
      <c r="N970" s="79" t="s">
        <v>89</v>
      </c>
    </row>
    <row r="971" spans="1:14" ht="19.5" customHeight="1">
      <c r="A971" s="78">
        <v>967</v>
      </c>
      <c r="B971" s="79" t="s">
        <v>74</v>
      </c>
      <c r="C971" s="79" t="s">
        <v>115</v>
      </c>
      <c r="D971" s="79" t="s">
        <v>116</v>
      </c>
      <c r="E971" s="79" t="s">
        <v>9104</v>
      </c>
      <c r="F971" s="79" t="s">
        <v>9105</v>
      </c>
      <c r="G971" s="79" t="s">
        <v>4869</v>
      </c>
      <c r="H971" s="79" t="s">
        <v>3853</v>
      </c>
      <c r="I971" s="79" t="s">
        <v>2231</v>
      </c>
      <c r="J971" s="79" t="s">
        <v>9106</v>
      </c>
      <c r="K971" s="79" t="s">
        <v>9064</v>
      </c>
      <c r="L971" s="79" t="s">
        <v>5670</v>
      </c>
      <c r="M971" s="79" t="s">
        <v>4116</v>
      </c>
      <c r="N971" s="79" t="s">
        <v>89</v>
      </c>
    </row>
    <row r="972" spans="1:14" ht="19.5" customHeight="1">
      <c r="A972" s="78">
        <v>968</v>
      </c>
      <c r="B972" s="79" t="s">
        <v>74</v>
      </c>
      <c r="C972" s="79" t="s">
        <v>115</v>
      </c>
      <c r="D972" s="79" t="s">
        <v>116</v>
      </c>
      <c r="E972" s="79" t="s">
        <v>9107</v>
      </c>
      <c r="F972" s="79" t="s">
        <v>9105</v>
      </c>
      <c r="G972" s="79" t="s">
        <v>4869</v>
      </c>
      <c r="H972" s="79" t="s">
        <v>626</v>
      </c>
      <c r="I972" s="79" t="s">
        <v>625</v>
      </c>
      <c r="J972" s="79" t="s">
        <v>9108</v>
      </c>
      <c r="K972" s="79" t="s">
        <v>6135</v>
      </c>
      <c r="L972" s="79" t="s">
        <v>9109</v>
      </c>
      <c r="M972" s="79" t="s">
        <v>4943</v>
      </c>
      <c r="N972" s="79" t="s">
        <v>89</v>
      </c>
    </row>
    <row r="973" spans="1:14" ht="19.5" customHeight="1">
      <c r="A973" s="78">
        <v>969</v>
      </c>
      <c r="B973" s="79" t="s">
        <v>74</v>
      </c>
      <c r="C973" s="79" t="s">
        <v>115</v>
      </c>
      <c r="D973" s="79" t="s">
        <v>116</v>
      </c>
      <c r="E973" s="79" t="s">
        <v>9110</v>
      </c>
      <c r="F973" s="79" t="s">
        <v>9111</v>
      </c>
      <c r="G973" s="79" t="s">
        <v>4869</v>
      </c>
      <c r="H973" s="79" t="s">
        <v>576</v>
      </c>
      <c r="I973" s="79" t="s">
        <v>575</v>
      </c>
      <c r="J973" s="79" t="s">
        <v>9112</v>
      </c>
      <c r="K973" s="79" t="s">
        <v>9113</v>
      </c>
      <c r="L973" s="79" t="s">
        <v>9114</v>
      </c>
      <c r="M973" s="79" t="s">
        <v>4116</v>
      </c>
      <c r="N973" s="79" t="s">
        <v>89</v>
      </c>
    </row>
    <row r="974" spans="1:14" ht="19.5" customHeight="1">
      <c r="A974" s="78">
        <v>970</v>
      </c>
      <c r="B974" s="79" t="s">
        <v>74</v>
      </c>
      <c r="C974" s="79" t="s">
        <v>115</v>
      </c>
      <c r="D974" s="79" t="s">
        <v>116</v>
      </c>
      <c r="E974" s="79" t="s">
        <v>9115</v>
      </c>
      <c r="F974" s="79" t="s">
        <v>9116</v>
      </c>
      <c r="G974" s="79" t="s">
        <v>4869</v>
      </c>
      <c r="H974" s="79" t="s">
        <v>4905</v>
      </c>
      <c r="I974" s="79" t="s">
        <v>4906</v>
      </c>
      <c r="J974" s="79" t="s">
        <v>9117</v>
      </c>
      <c r="K974" s="79" t="s">
        <v>6557</v>
      </c>
      <c r="L974" s="79" t="s">
        <v>9118</v>
      </c>
      <c r="M974" s="79" t="s">
        <v>4873</v>
      </c>
      <c r="N974" s="79" t="s">
        <v>89</v>
      </c>
    </row>
    <row r="975" spans="1:14" ht="19.5" customHeight="1">
      <c r="A975" s="78">
        <v>971</v>
      </c>
      <c r="B975" s="79" t="s">
        <v>74</v>
      </c>
      <c r="C975" s="79" t="s">
        <v>115</v>
      </c>
      <c r="D975" s="79" t="s">
        <v>116</v>
      </c>
      <c r="E975" s="79" t="s">
        <v>7097</v>
      </c>
      <c r="F975" s="79" t="s">
        <v>7098</v>
      </c>
      <c r="G975" s="79" t="s">
        <v>4869</v>
      </c>
      <c r="H975" s="79" t="s">
        <v>5446</v>
      </c>
      <c r="I975" s="79" t="s">
        <v>5447</v>
      </c>
      <c r="J975" s="79" t="s">
        <v>9119</v>
      </c>
      <c r="K975" s="79" t="s">
        <v>7101</v>
      </c>
      <c r="L975" s="79" t="s">
        <v>9120</v>
      </c>
      <c r="M975" s="79" t="s">
        <v>4882</v>
      </c>
      <c r="N975" s="79" t="s">
        <v>89</v>
      </c>
    </row>
    <row r="976" spans="1:14" ht="19.5" customHeight="1">
      <c r="A976" s="78">
        <v>972</v>
      </c>
      <c r="B976" s="79" t="s">
        <v>74</v>
      </c>
      <c r="C976" s="79" t="s">
        <v>115</v>
      </c>
      <c r="D976" s="79" t="s">
        <v>116</v>
      </c>
      <c r="E976" s="79" t="s">
        <v>9121</v>
      </c>
      <c r="F976" s="79" t="s">
        <v>9122</v>
      </c>
      <c r="G976" s="79" t="s">
        <v>4875</v>
      </c>
      <c r="H976" s="79" t="s">
        <v>220</v>
      </c>
      <c r="I976" s="79" t="s">
        <v>219</v>
      </c>
      <c r="J976" s="79" t="s">
        <v>9123</v>
      </c>
      <c r="K976" s="79" t="s">
        <v>6139</v>
      </c>
      <c r="L976" s="79" t="s">
        <v>9124</v>
      </c>
      <c r="M976" s="79" t="s">
        <v>4116</v>
      </c>
      <c r="N976" s="79" t="s">
        <v>89</v>
      </c>
    </row>
    <row r="977" spans="1:14" ht="19.5" customHeight="1">
      <c r="A977" s="78">
        <v>973</v>
      </c>
      <c r="B977" s="79" t="s">
        <v>74</v>
      </c>
      <c r="C977" s="79" t="s">
        <v>115</v>
      </c>
      <c r="D977" s="79" t="s">
        <v>116</v>
      </c>
      <c r="E977" s="79" t="s">
        <v>9125</v>
      </c>
      <c r="F977" s="79" t="s">
        <v>9126</v>
      </c>
      <c r="G977" s="79" t="s">
        <v>4875</v>
      </c>
      <c r="H977" s="79" t="s">
        <v>626</v>
      </c>
      <c r="I977" s="79" t="s">
        <v>625</v>
      </c>
      <c r="J977" s="79" t="s">
        <v>9127</v>
      </c>
      <c r="K977" s="79" t="s">
        <v>9128</v>
      </c>
      <c r="L977" s="79" t="s">
        <v>9129</v>
      </c>
      <c r="M977" s="79" t="s">
        <v>4943</v>
      </c>
      <c r="N977" s="79" t="s">
        <v>89</v>
      </c>
    </row>
    <row r="978" spans="1:14" ht="19.5" customHeight="1">
      <c r="A978" s="78">
        <v>974</v>
      </c>
      <c r="B978" s="79" t="s">
        <v>74</v>
      </c>
      <c r="C978" s="79" t="s">
        <v>115</v>
      </c>
      <c r="D978" s="79" t="s">
        <v>116</v>
      </c>
      <c r="E978" s="79" t="s">
        <v>9130</v>
      </c>
      <c r="F978" s="79" t="s">
        <v>9131</v>
      </c>
      <c r="G978" s="79" t="s">
        <v>4875</v>
      </c>
      <c r="H978" s="79" t="s">
        <v>559</v>
      </c>
      <c r="I978" s="79" t="s">
        <v>558</v>
      </c>
      <c r="J978" s="79" t="s">
        <v>9132</v>
      </c>
      <c r="K978" s="79" t="s">
        <v>5356</v>
      </c>
      <c r="L978" s="79" t="s">
        <v>9134</v>
      </c>
      <c r="M978" s="79" t="s">
        <v>4882</v>
      </c>
      <c r="N978" s="79" t="s">
        <v>89</v>
      </c>
    </row>
    <row r="979" spans="1:14" ht="19.5" customHeight="1">
      <c r="A979" s="78">
        <v>975</v>
      </c>
      <c r="B979" s="79" t="s">
        <v>74</v>
      </c>
      <c r="C979" s="79" t="s">
        <v>115</v>
      </c>
      <c r="D979" s="79" t="s">
        <v>116</v>
      </c>
      <c r="E979" s="79" t="s">
        <v>9137</v>
      </c>
      <c r="F979" s="79" t="s">
        <v>9138</v>
      </c>
      <c r="G979" s="79" t="s">
        <v>4875</v>
      </c>
      <c r="H979" s="79" t="s">
        <v>661</v>
      </c>
      <c r="I979" s="79" t="s">
        <v>122</v>
      </c>
      <c r="J979" s="79" t="s">
        <v>9139</v>
      </c>
      <c r="K979" s="79" t="s">
        <v>5192</v>
      </c>
      <c r="L979" s="79" t="s">
        <v>9140</v>
      </c>
      <c r="M979" s="79" t="s">
        <v>4882</v>
      </c>
      <c r="N979" s="79" t="s">
        <v>89</v>
      </c>
    </row>
    <row r="980" spans="1:14" ht="19.5" customHeight="1">
      <c r="A980" s="78">
        <v>976</v>
      </c>
      <c r="B980" s="79" t="s">
        <v>74</v>
      </c>
      <c r="C980" s="79" t="s">
        <v>115</v>
      </c>
      <c r="D980" s="79" t="s">
        <v>116</v>
      </c>
      <c r="E980" s="79" t="s">
        <v>9141</v>
      </c>
      <c r="F980" s="79" t="s">
        <v>9142</v>
      </c>
      <c r="G980" s="79" t="s">
        <v>4875</v>
      </c>
      <c r="H980" s="79" t="s">
        <v>465</v>
      </c>
      <c r="I980" s="79" t="s">
        <v>449</v>
      </c>
      <c r="J980" s="79" t="s">
        <v>9143</v>
      </c>
      <c r="K980" s="79" t="s">
        <v>8229</v>
      </c>
      <c r="L980" s="79" t="s">
        <v>9144</v>
      </c>
      <c r="M980" s="79" t="s">
        <v>4116</v>
      </c>
      <c r="N980" s="79" t="s">
        <v>89</v>
      </c>
    </row>
    <row r="981" spans="1:14" ht="19.5" customHeight="1">
      <c r="A981" s="78">
        <v>977</v>
      </c>
      <c r="B981" s="79" t="s">
        <v>74</v>
      </c>
      <c r="C981" s="79" t="s">
        <v>115</v>
      </c>
      <c r="D981" s="79" t="s">
        <v>116</v>
      </c>
      <c r="E981" s="79" t="s">
        <v>9145</v>
      </c>
      <c r="F981" s="79" t="s">
        <v>9146</v>
      </c>
      <c r="G981" s="79" t="s">
        <v>4875</v>
      </c>
      <c r="H981" s="79"/>
      <c r="I981" s="79"/>
      <c r="J981" s="79" t="s">
        <v>5276</v>
      </c>
      <c r="K981" s="79" t="s">
        <v>8693</v>
      </c>
      <c r="L981" s="79"/>
      <c r="M981" s="79" t="s">
        <v>38</v>
      </c>
      <c r="N981" s="79" t="s">
        <v>89</v>
      </c>
    </row>
    <row r="982" spans="1:14" ht="19.5" customHeight="1">
      <c r="A982" s="78">
        <v>978</v>
      </c>
      <c r="B982" s="79" t="s">
        <v>74</v>
      </c>
      <c r="C982" s="79" t="s">
        <v>115</v>
      </c>
      <c r="D982" s="79" t="s">
        <v>116</v>
      </c>
      <c r="E982" s="79" t="s">
        <v>9147</v>
      </c>
      <c r="F982" s="79" t="s">
        <v>9148</v>
      </c>
      <c r="G982" s="79" t="s">
        <v>4869</v>
      </c>
      <c r="H982" s="79" t="s">
        <v>220</v>
      </c>
      <c r="I982" s="79" t="s">
        <v>219</v>
      </c>
      <c r="J982" s="79" t="s">
        <v>9149</v>
      </c>
      <c r="K982" s="79" t="s">
        <v>9150</v>
      </c>
      <c r="L982" s="79" t="s">
        <v>9151</v>
      </c>
      <c r="M982" s="79" t="s">
        <v>4116</v>
      </c>
      <c r="N982" s="79" t="s">
        <v>89</v>
      </c>
    </row>
    <row r="983" spans="1:14" ht="19.5" customHeight="1">
      <c r="A983" s="78">
        <v>979</v>
      </c>
      <c r="B983" s="79" t="s">
        <v>74</v>
      </c>
      <c r="C983" s="79" t="s">
        <v>115</v>
      </c>
      <c r="D983" s="79" t="s">
        <v>116</v>
      </c>
      <c r="E983" s="79" t="s">
        <v>9152</v>
      </c>
      <c r="F983" s="79" t="s">
        <v>9153</v>
      </c>
      <c r="G983" s="79" t="s">
        <v>4869</v>
      </c>
      <c r="H983" s="79" t="s">
        <v>5446</v>
      </c>
      <c r="I983" s="79" t="s">
        <v>5447</v>
      </c>
      <c r="J983" s="79" t="s">
        <v>9154</v>
      </c>
      <c r="K983" s="79" t="s">
        <v>9155</v>
      </c>
      <c r="L983" s="79" t="s">
        <v>9156</v>
      </c>
      <c r="M983" s="79" t="s">
        <v>4116</v>
      </c>
      <c r="N983" s="79" t="s">
        <v>89</v>
      </c>
    </row>
    <row r="984" spans="1:14" ht="19.5" customHeight="1">
      <c r="A984" s="78">
        <v>980</v>
      </c>
      <c r="B984" s="79" t="s">
        <v>74</v>
      </c>
      <c r="C984" s="79" t="s">
        <v>115</v>
      </c>
      <c r="D984" s="79" t="s">
        <v>9157</v>
      </c>
      <c r="E984" s="79" t="s">
        <v>9158</v>
      </c>
      <c r="F984" s="79" t="s">
        <v>9159</v>
      </c>
      <c r="G984" s="79" t="s">
        <v>4869</v>
      </c>
      <c r="H984" s="79" t="s">
        <v>626</v>
      </c>
      <c r="I984" s="79" t="s">
        <v>625</v>
      </c>
      <c r="J984" s="79" t="s">
        <v>9160</v>
      </c>
      <c r="K984" s="79" t="s">
        <v>9161</v>
      </c>
      <c r="L984" s="79" t="s">
        <v>9162</v>
      </c>
      <c r="M984" s="79" t="s">
        <v>4116</v>
      </c>
      <c r="N984" s="79" t="s">
        <v>89</v>
      </c>
    </row>
    <row r="985" spans="1:14" ht="19.5" customHeight="1">
      <c r="A985" s="78">
        <v>981</v>
      </c>
      <c r="B985" s="79" t="s">
        <v>74</v>
      </c>
      <c r="C985" s="79" t="s">
        <v>115</v>
      </c>
      <c r="D985" s="79" t="s">
        <v>9157</v>
      </c>
      <c r="E985" s="79" t="s">
        <v>9163</v>
      </c>
      <c r="F985" s="79" t="s">
        <v>9164</v>
      </c>
      <c r="G985" s="79" t="s">
        <v>4875</v>
      </c>
      <c r="H985" s="79" t="s">
        <v>4733</v>
      </c>
      <c r="I985" s="79" t="s">
        <v>4734</v>
      </c>
      <c r="J985" s="79" t="s">
        <v>7358</v>
      </c>
      <c r="K985" s="79" t="s">
        <v>9165</v>
      </c>
      <c r="L985" s="79" t="s">
        <v>9166</v>
      </c>
      <c r="M985" s="79" t="s">
        <v>4116</v>
      </c>
      <c r="N985" s="79" t="s">
        <v>89</v>
      </c>
    </row>
    <row r="986" spans="1:14" ht="19.5" customHeight="1">
      <c r="A986" s="78">
        <v>982</v>
      </c>
      <c r="B986" s="79" t="s">
        <v>74</v>
      </c>
      <c r="C986" s="79" t="s">
        <v>115</v>
      </c>
      <c r="D986" s="79" t="s">
        <v>9157</v>
      </c>
      <c r="E986" s="79" t="s">
        <v>9167</v>
      </c>
      <c r="F986" s="79" t="s">
        <v>9168</v>
      </c>
      <c r="G986" s="79" t="s">
        <v>4875</v>
      </c>
      <c r="H986" s="79" t="s">
        <v>4733</v>
      </c>
      <c r="I986" s="79" t="s">
        <v>4734</v>
      </c>
      <c r="J986" s="79" t="s">
        <v>9169</v>
      </c>
      <c r="K986" s="79" t="s">
        <v>9170</v>
      </c>
      <c r="L986" s="79" t="s">
        <v>9171</v>
      </c>
      <c r="M986" s="79" t="s">
        <v>4882</v>
      </c>
      <c r="N986" s="79" t="s">
        <v>89</v>
      </c>
    </row>
    <row r="987" spans="1:14" ht="19.5" customHeight="1">
      <c r="A987" s="78">
        <v>983</v>
      </c>
      <c r="B987" s="79" t="s">
        <v>74</v>
      </c>
      <c r="C987" s="79" t="s">
        <v>115</v>
      </c>
      <c r="D987" s="79" t="s">
        <v>9157</v>
      </c>
      <c r="E987" s="79" t="s">
        <v>9174</v>
      </c>
      <c r="F987" s="79" t="s">
        <v>9176</v>
      </c>
      <c r="G987" s="79" t="s">
        <v>4875</v>
      </c>
      <c r="H987" s="79" t="s">
        <v>626</v>
      </c>
      <c r="I987" s="79" t="s">
        <v>625</v>
      </c>
      <c r="J987" s="79" t="s">
        <v>9178</v>
      </c>
      <c r="K987" s="79" t="s">
        <v>9179</v>
      </c>
      <c r="L987" s="79"/>
      <c r="M987" s="79" t="s">
        <v>4878</v>
      </c>
      <c r="N987" s="79" t="s">
        <v>89</v>
      </c>
    </row>
    <row r="988" spans="1:14" ht="19.5" customHeight="1">
      <c r="A988" s="78">
        <v>984</v>
      </c>
      <c r="B988" s="79" t="s">
        <v>74</v>
      </c>
      <c r="C988" s="79" t="s">
        <v>115</v>
      </c>
      <c r="D988" s="79" t="s">
        <v>9157</v>
      </c>
      <c r="E988" s="79" t="s">
        <v>9180</v>
      </c>
      <c r="F988" s="79" t="s">
        <v>9181</v>
      </c>
      <c r="G988" s="79" t="s">
        <v>4869</v>
      </c>
      <c r="H988" s="79" t="s">
        <v>626</v>
      </c>
      <c r="I988" s="79" t="s">
        <v>625</v>
      </c>
      <c r="J988" s="79" t="s">
        <v>9182</v>
      </c>
      <c r="K988" s="79" t="s">
        <v>5148</v>
      </c>
      <c r="L988" s="79" t="s">
        <v>9183</v>
      </c>
      <c r="M988" s="79" t="s">
        <v>4116</v>
      </c>
      <c r="N988" s="79" t="s">
        <v>89</v>
      </c>
    </row>
    <row r="989" spans="1:14" ht="19.5" customHeight="1">
      <c r="A989" s="78">
        <v>985</v>
      </c>
      <c r="B989" s="79" t="s">
        <v>74</v>
      </c>
      <c r="C989" s="79" t="s">
        <v>115</v>
      </c>
      <c r="D989" s="79" t="s">
        <v>9157</v>
      </c>
      <c r="E989" s="79" t="s">
        <v>9184</v>
      </c>
      <c r="F989" s="79" t="s">
        <v>3486</v>
      </c>
      <c r="G989" s="79" t="s">
        <v>4869</v>
      </c>
      <c r="H989" s="79" t="s">
        <v>661</v>
      </c>
      <c r="I989" s="79" t="s">
        <v>122</v>
      </c>
      <c r="J989" s="79" t="s">
        <v>9185</v>
      </c>
      <c r="K989" s="79" t="s">
        <v>9186</v>
      </c>
      <c r="L989" s="79" t="s">
        <v>9187</v>
      </c>
      <c r="M989" s="79" t="s">
        <v>4116</v>
      </c>
      <c r="N989" s="79" t="s">
        <v>89</v>
      </c>
    </row>
    <row r="990" spans="1:14" ht="19.5" customHeight="1">
      <c r="A990" s="78">
        <v>986</v>
      </c>
      <c r="B990" s="79" t="s">
        <v>74</v>
      </c>
      <c r="C990" s="79" t="s">
        <v>115</v>
      </c>
      <c r="D990" s="79" t="s">
        <v>9157</v>
      </c>
      <c r="E990" s="79" t="s">
        <v>9188</v>
      </c>
      <c r="F990" s="79" t="s">
        <v>9189</v>
      </c>
      <c r="G990" s="79" t="s">
        <v>4875</v>
      </c>
      <c r="H990" s="79" t="s">
        <v>626</v>
      </c>
      <c r="I990" s="79" t="s">
        <v>625</v>
      </c>
      <c r="J990" s="79" t="s">
        <v>9190</v>
      </c>
      <c r="K990" s="79" t="s">
        <v>9191</v>
      </c>
      <c r="L990" s="79" t="s">
        <v>9192</v>
      </c>
      <c r="M990" s="79" t="s">
        <v>4943</v>
      </c>
      <c r="N990" s="79" t="s">
        <v>89</v>
      </c>
    </row>
    <row r="991" spans="1:14" ht="19.5" customHeight="1">
      <c r="A991" s="78">
        <v>987</v>
      </c>
      <c r="B991" s="79" t="s">
        <v>74</v>
      </c>
      <c r="C991" s="79" t="s">
        <v>115</v>
      </c>
      <c r="D991" s="79" t="s">
        <v>9157</v>
      </c>
      <c r="E991" s="79" t="s">
        <v>9193</v>
      </c>
      <c r="F991" s="79" t="s">
        <v>99</v>
      </c>
      <c r="G991" s="79" t="s">
        <v>4869</v>
      </c>
      <c r="H991" s="79" t="s">
        <v>251</v>
      </c>
      <c r="I991" s="79" t="s">
        <v>250</v>
      </c>
      <c r="J991" s="79" t="s">
        <v>9194</v>
      </c>
      <c r="K991" s="79" t="s">
        <v>8486</v>
      </c>
      <c r="L991" s="79" t="s">
        <v>9195</v>
      </c>
      <c r="M991" s="79" t="s">
        <v>4116</v>
      </c>
      <c r="N991" s="79" t="s">
        <v>89</v>
      </c>
    </row>
    <row r="992" spans="1:14" ht="19.5" customHeight="1">
      <c r="A992" s="78">
        <v>988</v>
      </c>
      <c r="B992" s="79" t="s">
        <v>74</v>
      </c>
      <c r="C992" s="79" t="s">
        <v>115</v>
      </c>
      <c r="D992" s="79" t="s">
        <v>9157</v>
      </c>
      <c r="E992" s="79" t="s">
        <v>9196</v>
      </c>
      <c r="F992" s="79" t="s">
        <v>9197</v>
      </c>
      <c r="G992" s="79" t="s">
        <v>4869</v>
      </c>
      <c r="H992" s="79" t="s">
        <v>251</v>
      </c>
      <c r="I992" s="79" t="s">
        <v>250</v>
      </c>
      <c r="J992" s="79" t="s">
        <v>5610</v>
      </c>
      <c r="K992" s="79" t="s">
        <v>9198</v>
      </c>
      <c r="L992" s="79" t="s">
        <v>9199</v>
      </c>
      <c r="M992" s="79" t="s">
        <v>4116</v>
      </c>
      <c r="N992" s="79" t="s">
        <v>89</v>
      </c>
    </row>
    <row r="993" spans="1:14" ht="19.5" customHeight="1">
      <c r="A993" s="78">
        <v>989</v>
      </c>
      <c r="B993" s="79" t="s">
        <v>74</v>
      </c>
      <c r="C993" s="79" t="s">
        <v>115</v>
      </c>
      <c r="D993" s="79" t="s">
        <v>9157</v>
      </c>
      <c r="E993" s="79" t="s">
        <v>9200</v>
      </c>
      <c r="F993" s="79" t="s">
        <v>9202</v>
      </c>
      <c r="G993" s="79" t="s">
        <v>4875</v>
      </c>
      <c r="H993" s="79" t="s">
        <v>202</v>
      </c>
      <c r="I993" s="79" t="s">
        <v>201</v>
      </c>
      <c r="J993" s="79" t="s">
        <v>9205</v>
      </c>
      <c r="K993" s="79" t="s">
        <v>6628</v>
      </c>
      <c r="L993" s="79" t="s">
        <v>9207</v>
      </c>
      <c r="M993" s="79" t="s">
        <v>4116</v>
      </c>
      <c r="N993" s="79" t="s">
        <v>89</v>
      </c>
    </row>
    <row r="994" spans="1:14" ht="19.5" customHeight="1">
      <c r="A994" s="78">
        <v>990</v>
      </c>
      <c r="B994" s="79" t="s">
        <v>74</v>
      </c>
      <c r="C994" s="79" t="s">
        <v>115</v>
      </c>
      <c r="D994" s="79" t="s">
        <v>9157</v>
      </c>
      <c r="E994" s="79" t="s">
        <v>9208</v>
      </c>
      <c r="F994" s="79" t="s">
        <v>9209</v>
      </c>
      <c r="G994" s="79" t="s">
        <v>4869</v>
      </c>
      <c r="H994" s="79" t="s">
        <v>251</v>
      </c>
      <c r="I994" s="79" t="s">
        <v>250</v>
      </c>
      <c r="J994" s="79" t="s">
        <v>9210</v>
      </c>
      <c r="K994" s="79" t="s">
        <v>9211</v>
      </c>
      <c r="L994" s="79" t="s">
        <v>9212</v>
      </c>
      <c r="M994" s="79" t="s">
        <v>4116</v>
      </c>
      <c r="N994" s="79" t="s">
        <v>89</v>
      </c>
    </row>
    <row r="995" spans="1:14" ht="19.5" customHeight="1">
      <c r="A995" s="78">
        <v>991</v>
      </c>
      <c r="B995" s="79" t="s">
        <v>74</v>
      </c>
      <c r="C995" s="79" t="s">
        <v>115</v>
      </c>
      <c r="D995" s="79" t="s">
        <v>9157</v>
      </c>
      <c r="E995" s="79" t="s">
        <v>9213</v>
      </c>
      <c r="F995" s="79" t="s">
        <v>4124</v>
      </c>
      <c r="G995" s="79" t="s">
        <v>4869</v>
      </c>
      <c r="H995" s="79" t="s">
        <v>202</v>
      </c>
      <c r="I995" s="79" t="s">
        <v>201</v>
      </c>
      <c r="J995" s="79" t="s">
        <v>9214</v>
      </c>
      <c r="K995" s="79" t="s">
        <v>9215</v>
      </c>
      <c r="L995" s="79" t="s">
        <v>9216</v>
      </c>
      <c r="M995" s="79" t="s">
        <v>4116</v>
      </c>
      <c r="N995" s="79" t="s">
        <v>89</v>
      </c>
    </row>
    <row r="996" spans="1:14" ht="19.5" customHeight="1">
      <c r="A996" s="78">
        <v>992</v>
      </c>
      <c r="B996" s="79" t="s">
        <v>74</v>
      </c>
      <c r="C996" s="79" t="s">
        <v>115</v>
      </c>
      <c r="D996" s="79" t="s">
        <v>9157</v>
      </c>
      <c r="E996" s="79" t="s">
        <v>9217</v>
      </c>
      <c r="F996" s="79" t="s">
        <v>9218</v>
      </c>
      <c r="G996" s="79" t="s">
        <v>4875</v>
      </c>
      <c r="H996" s="79" t="s">
        <v>202</v>
      </c>
      <c r="I996" s="79" t="s">
        <v>201</v>
      </c>
      <c r="J996" s="79" t="s">
        <v>9219</v>
      </c>
      <c r="K996" s="79" t="s">
        <v>9220</v>
      </c>
      <c r="L996" s="79" t="s">
        <v>9221</v>
      </c>
      <c r="M996" s="79" t="s">
        <v>4116</v>
      </c>
      <c r="N996" s="79" t="s">
        <v>89</v>
      </c>
    </row>
    <row r="997" spans="1:14" ht="19.5" customHeight="1">
      <c r="A997" s="78">
        <v>993</v>
      </c>
      <c r="B997" s="79" t="s">
        <v>74</v>
      </c>
      <c r="C997" s="79" t="s">
        <v>115</v>
      </c>
      <c r="D997" s="79" t="s">
        <v>9157</v>
      </c>
      <c r="E997" s="79" t="s">
        <v>9222</v>
      </c>
      <c r="F997" s="79" t="s">
        <v>5337</v>
      </c>
      <c r="G997" s="79" t="s">
        <v>4869</v>
      </c>
      <c r="H997" s="79" t="s">
        <v>3468</v>
      </c>
      <c r="I997" s="79" t="s">
        <v>3467</v>
      </c>
      <c r="J997" s="79" t="s">
        <v>9223</v>
      </c>
      <c r="K997" s="79" t="s">
        <v>6135</v>
      </c>
      <c r="L997" s="79"/>
      <c r="M997" s="79" t="s">
        <v>4878</v>
      </c>
      <c r="N997" s="79" t="s">
        <v>89</v>
      </c>
    </row>
    <row r="998" spans="1:14" ht="19.5" customHeight="1">
      <c r="A998" s="78">
        <v>994</v>
      </c>
      <c r="B998" s="79" t="s">
        <v>74</v>
      </c>
      <c r="C998" s="79" t="s">
        <v>115</v>
      </c>
      <c r="D998" s="79" t="s">
        <v>9157</v>
      </c>
      <c r="E998" s="79" t="s">
        <v>9224</v>
      </c>
      <c r="F998" s="79" t="s">
        <v>9225</v>
      </c>
      <c r="G998" s="79" t="s">
        <v>4875</v>
      </c>
      <c r="H998" s="79" t="s">
        <v>3468</v>
      </c>
      <c r="I998" s="79" t="s">
        <v>3467</v>
      </c>
      <c r="J998" s="79" t="s">
        <v>5308</v>
      </c>
      <c r="K998" s="79" t="s">
        <v>9226</v>
      </c>
      <c r="L998" s="79"/>
      <c r="M998" s="79" t="s">
        <v>4878</v>
      </c>
      <c r="N998" s="79" t="s">
        <v>89</v>
      </c>
    </row>
    <row r="999" spans="1:14" ht="19.5" customHeight="1">
      <c r="A999" s="78">
        <v>995</v>
      </c>
      <c r="B999" s="79" t="s">
        <v>74</v>
      </c>
      <c r="C999" s="79" t="s">
        <v>115</v>
      </c>
      <c r="D999" s="79" t="s">
        <v>9157</v>
      </c>
      <c r="E999" s="79" t="s">
        <v>9227</v>
      </c>
      <c r="F999" s="79" t="s">
        <v>9228</v>
      </c>
      <c r="G999" s="79" t="s">
        <v>4869</v>
      </c>
      <c r="H999" s="79" t="s">
        <v>3468</v>
      </c>
      <c r="I999" s="79" t="s">
        <v>3467</v>
      </c>
      <c r="J999" s="79" t="s">
        <v>9229</v>
      </c>
      <c r="K999" s="79" t="s">
        <v>6135</v>
      </c>
      <c r="L999" s="79" t="s">
        <v>9230</v>
      </c>
      <c r="M999" s="79" t="s">
        <v>4116</v>
      </c>
      <c r="N999" s="79" t="s">
        <v>89</v>
      </c>
    </row>
    <row r="1000" spans="1:14" ht="19.5" customHeight="1">
      <c r="A1000" s="78">
        <v>996</v>
      </c>
      <c r="B1000" s="79" t="s">
        <v>74</v>
      </c>
      <c r="C1000" s="79" t="s">
        <v>115</v>
      </c>
      <c r="D1000" s="79" t="s">
        <v>9157</v>
      </c>
      <c r="E1000" s="79" t="s">
        <v>9231</v>
      </c>
      <c r="F1000" s="79" t="s">
        <v>9232</v>
      </c>
      <c r="G1000" s="79" t="s">
        <v>4869</v>
      </c>
      <c r="H1000" s="79" t="s">
        <v>626</v>
      </c>
      <c r="I1000" s="79" t="s">
        <v>625</v>
      </c>
      <c r="J1000" s="79" t="s">
        <v>9233</v>
      </c>
      <c r="K1000" s="79" t="s">
        <v>6889</v>
      </c>
      <c r="L1000" s="79" t="s">
        <v>9234</v>
      </c>
      <c r="M1000" s="79" t="s">
        <v>4943</v>
      </c>
      <c r="N1000" s="79" t="s">
        <v>89</v>
      </c>
    </row>
    <row r="1001" spans="1:14" ht="19.5" customHeight="1">
      <c r="A1001" s="78">
        <v>997</v>
      </c>
      <c r="B1001" s="79" t="s">
        <v>74</v>
      </c>
      <c r="C1001" s="79" t="s">
        <v>115</v>
      </c>
      <c r="D1001" s="79" t="s">
        <v>9157</v>
      </c>
      <c r="E1001" s="79" t="s">
        <v>9235</v>
      </c>
      <c r="F1001" s="79" t="s">
        <v>9236</v>
      </c>
      <c r="G1001" s="79" t="s">
        <v>4869</v>
      </c>
      <c r="H1001" s="79" t="s">
        <v>251</v>
      </c>
      <c r="I1001" s="79" t="s">
        <v>250</v>
      </c>
      <c r="J1001" s="79" t="s">
        <v>9237</v>
      </c>
      <c r="K1001" s="79" t="s">
        <v>9238</v>
      </c>
      <c r="L1001" s="79" t="s">
        <v>9239</v>
      </c>
      <c r="M1001" s="79" t="s">
        <v>4116</v>
      </c>
      <c r="N1001" s="79" t="s">
        <v>89</v>
      </c>
    </row>
    <row r="1002" spans="1:14" ht="19.5" customHeight="1">
      <c r="A1002" s="78">
        <v>998</v>
      </c>
      <c r="B1002" s="79" t="s">
        <v>74</v>
      </c>
      <c r="C1002" s="79" t="s">
        <v>115</v>
      </c>
      <c r="D1002" s="79" t="s">
        <v>9157</v>
      </c>
      <c r="E1002" s="79" t="s">
        <v>9245</v>
      </c>
      <c r="F1002" s="79" t="s">
        <v>3253</v>
      </c>
      <c r="G1002" s="79" t="s">
        <v>4875</v>
      </c>
      <c r="H1002" s="79" t="s">
        <v>220</v>
      </c>
      <c r="I1002" s="79" t="s">
        <v>219</v>
      </c>
      <c r="J1002" s="79" t="s">
        <v>9246</v>
      </c>
      <c r="K1002" s="79" t="s">
        <v>5939</v>
      </c>
      <c r="L1002" s="79"/>
      <c r="M1002" s="79" t="s">
        <v>4878</v>
      </c>
      <c r="N1002" s="79" t="s">
        <v>89</v>
      </c>
    </row>
    <row r="1003" spans="1:14" ht="19.5" customHeight="1">
      <c r="A1003" s="78">
        <v>999</v>
      </c>
      <c r="B1003" s="79" t="s">
        <v>74</v>
      </c>
      <c r="C1003" s="79" t="s">
        <v>115</v>
      </c>
      <c r="D1003" s="79" t="s">
        <v>9157</v>
      </c>
      <c r="E1003" s="79" t="s">
        <v>9247</v>
      </c>
      <c r="F1003" s="79" t="s">
        <v>9248</v>
      </c>
      <c r="G1003" s="79" t="s">
        <v>4869</v>
      </c>
      <c r="H1003" s="79" t="s">
        <v>251</v>
      </c>
      <c r="I1003" s="79" t="s">
        <v>250</v>
      </c>
      <c r="J1003" s="79" t="s">
        <v>9249</v>
      </c>
      <c r="K1003" s="79" t="s">
        <v>9211</v>
      </c>
      <c r="L1003" s="79"/>
      <c r="M1003" s="79" t="s">
        <v>4878</v>
      </c>
      <c r="N1003" s="79" t="s">
        <v>89</v>
      </c>
    </row>
    <row r="1004" spans="1:14" ht="19.5" customHeight="1">
      <c r="A1004" s="78">
        <v>1000</v>
      </c>
      <c r="B1004" s="79" t="s">
        <v>74</v>
      </c>
      <c r="C1004" s="79" t="s">
        <v>115</v>
      </c>
      <c r="D1004" s="79" t="s">
        <v>9157</v>
      </c>
      <c r="E1004" s="79" t="s">
        <v>9250</v>
      </c>
      <c r="F1004" s="79" t="s">
        <v>9251</v>
      </c>
      <c r="G1004" s="79" t="s">
        <v>4869</v>
      </c>
      <c r="H1004" s="79" t="s">
        <v>4733</v>
      </c>
      <c r="I1004" s="79" t="s">
        <v>4734</v>
      </c>
      <c r="J1004" s="79" t="s">
        <v>9252</v>
      </c>
      <c r="K1004" s="79" t="s">
        <v>9253</v>
      </c>
      <c r="L1004" s="79"/>
      <c r="M1004" s="79" t="s">
        <v>4878</v>
      </c>
      <c r="N1004" s="79" t="s">
        <v>89</v>
      </c>
    </row>
    <row r="1005" spans="1:14" ht="19.5" customHeight="1">
      <c r="A1005" s="78">
        <v>1001</v>
      </c>
      <c r="B1005" s="79" t="s">
        <v>74</v>
      </c>
      <c r="C1005" s="79" t="s">
        <v>115</v>
      </c>
      <c r="D1005" s="79" t="s">
        <v>9157</v>
      </c>
      <c r="E1005" s="79" t="s">
        <v>9254</v>
      </c>
      <c r="F1005" s="79" t="s">
        <v>9255</v>
      </c>
      <c r="G1005" s="79" t="s">
        <v>4869</v>
      </c>
      <c r="H1005" s="79" t="s">
        <v>251</v>
      </c>
      <c r="I1005" s="79" t="s">
        <v>250</v>
      </c>
      <c r="J1005" s="79" t="s">
        <v>9256</v>
      </c>
      <c r="K1005" s="79" t="s">
        <v>9257</v>
      </c>
      <c r="L1005" s="79" t="s">
        <v>9258</v>
      </c>
      <c r="M1005" s="79" t="s">
        <v>4116</v>
      </c>
      <c r="N1005" s="79" t="s">
        <v>89</v>
      </c>
    </row>
    <row r="1006" spans="1:14" ht="19.5" customHeight="1">
      <c r="A1006" s="78">
        <v>1002</v>
      </c>
      <c r="B1006" s="79" t="s">
        <v>74</v>
      </c>
      <c r="C1006" s="79" t="s">
        <v>115</v>
      </c>
      <c r="D1006" s="79" t="s">
        <v>9157</v>
      </c>
      <c r="E1006" s="79" t="s">
        <v>9259</v>
      </c>
      <c r="F1006" s="79" t="s">
        <v>9260</v>
      </c>
      <c r="G1006" s="79" t="s">
        <v>4869</v>
      </c>
      <c r="H1006" s="79" t="s">
        <v>661</v>
      </c>
      <c r="I1006" s="79" t="s">
        <v>122</v>
      </c>
      <c r="J1006" s="79" t="s">
        <v>9261</v>
      </c>
      <c r="K1006" s="79" t="s">
        <v>5219</v>
      </c>
      <c r="L1006" s="79"/>
      <c r="M1006" s="79" t="s">
        <v>4878</v>
      </c>
      <c r="N1006" s="79" t="s">
        <v>89</v>
      </c>
    </row>
    <row r="1007" spans="1:14" ht="19.5" customHeight="1">
      <c r="A1007" s="78">
        <v>1003</v>
      </c>
      <c r="B1007" s="79" t="s">
        <v>74</v>
      </c>
      <c r="C1007" s="79" t="s">
        <v>115</v>
      </c>
      <c r="D1007" s="79" t="s">
        <v>9157</v>
      </c>
      <c r="E1007" s="79" t="s">
        <v>9262</v>
      </c>
      <c r="F1007" s="79" t="s">
        <v>9263</v>
      </c>
      <c r="G1007" s="79" t="s">
        <v>4875</v>
      </c>
      <c r="H1007" s="79" t="s">
        <v>4733</v>
      </c>
      <c r="I1007" s="79" t="s">
        <v>4734</v>
      </c>
      <c r="J1007" s="79" t="s">
        <v>9264</v>
      </c>
      <c r="K1007" s="79" t="s">
        <v>9265</v>
      </c>
      <c r="L1007" s="79"/>
      <c r="M1007" s="79" t="s">
        <v>4878</v>
      </c>
      <c r="N1007" s="79" t="s">
        <v>89</v>
      </c>
    </row>
    <row r="1008" spans="1:14" ht="19.5" customHeight="1">
      <c r="A1008" s="78">
        <v>1004</v>
      </c>
      <c r="B1008" s="79" t="s">
        <v>74</v>
      </c>
      <c r="C1008" s="79" t="s">
        <v>115</v>
      </c>
      <c r="D1008" s="79" t="s">
        <v>9157</v>
      </c>
      <c r="E1008" s="79" t="s">
        <v>9266</v>
      </c>
      <c r="F1008" s="79" t="s">
        <v>9267</v>
      </c>
      <c r="G1008" s="79" t="s">
        <v>4869</v>
      </c>
      <c r="H1008" s="79" t="s">
        <v>4733</v>
      </c>
      <c r="I1008" s="79" t="s">
        <v>4734</v>
      </c>
      <c r="J1008" s="79" t="s">
        <v>9268</v>
      </c>
      <c r="K1008" s="79" t="s">
        <v>9269</v>
      </c>
      <c r="L1008" s="79"/>
      <c r="M1008" s="79" t="s">
        <v>4878</v>
      </c>
      <c r="N1008" s="79" t="s">
        <v>89</v>
      </c>
    </row>
    <row r="1009" spans="1:14" ht="19.5" customHeight="1">
      <c r="A1009" s="78">
        <v>1005</v>
      </c>
      <c r="B1009" s="79" t="s">
        <v>74</v>
      </c>
      <c r="C1009" s="79" t="s">
        <v>115</v>
      </c>
      <c r="D1009" s="79" t="s">
        <v>9157</v>
      </c>
      <c r="E1009" s="79" t="s">
        <v>9270</v>
      </c>
      <c r="F1009" s="79" t="s">
        <v>4270</v>
      </c>
      <c r="G1009" s="79" t="s">
        <v>4869</v>
      </c>
      <c r="H1009" s="79" t="s">
        <v>626</v>
      </c>
      <c r="I1009" s="79" t="s">
        <v>625</v>
      </c>
      <c r="J1009" s="79" t="s">
        <v>9271</v>
      </c>
      <c r="K1009" s="79" t="s">
        <v>9272</v>
      </c>
      <c r="L1009" s="79"/>
      <c r="M1009" s="79" t="s">
        <v>4878</v>
      </c>
      <c r="N1009" s="79" t="s">
        <v>89</v>
      </c>
    </row>
    <row r="1010" spans="1:14" ht="19.5" customHeight="1">
      <c r="A1010" s="78">
        <v>1006</v>
      </c>
      <c r="B1010" s="79" t="s">
        <v>74</v>
      </c>
      <c r="C1010" s="79" t="s">
        <v>115</v>
      </c>
      <c r="D1010" s="79" t="s">
        <v>9157</v>
      </c>
      <c r="E1010" s="79" t="s">
        <v>9275</v>
      </c>
      <c r="F1010" s="79" t="s">
        <v>742</v>
      </c>
      <c r="G1010" s="79" t="s">
        <v>4869</v>
      </c>
      <c r="H1010" s="79" t="s">
        <v>251</v>
      </c>
      <c r="I1010" s="79" t="s">
        <v>250</v>
      </c>
      <c r="J1010" s="79" t="s">
        <v>8858</v>
      </c>
      <c r="K1010" s="79" t="s">
        <v>6177</v>
      </c>
      <c r="L1010" s="79"/>
      <c r="M1010" s="79" t="s">
        <v>4878</v>
      </c>
      <c r="N1010" s="79" t="s">
        <v>89</v>
      </c>
    </row>
    <row r="1011" spans="1:14" ht="19.5" customHeight="1">
      <c r="A1011" s="78">
        <v>1007</v>
      </c>
      <c r="B1011" s="79" t="s">
        <v>74</v>
      </c>
      <c r="C1011" s="79" t="s">
        <v>115</v>
      </c>
      <c r="D1011" s="79" t="s">
        <v>9157</v>
      </c>
      <c r="E1011" s="79" t="s">
        <v>9277</v>
      </c>
      <c r="F1011" s="79" t="s">
        <v>887</v>
      </c>
      <c r="G1011" s="79" t="s">
        <v>4869</v>
      </c>
      <c r="H1011" s="79" t="s">
        <v>220</v>
      </c>
      <c r="I1011" s="79" t="s">
        <v>219</v>
      </c>
      <c r="J1011" s="79" t="s">
        <v>9278</v>
      </c>
      <c r="K1011" s="79" t="s">
        <v>9279</v>
      </c>
      <c r="L1011" s="79" t="s">
        <v>9280</v>
      </c>
      <c r="M1011" s="79" t="s">
        <v>4116</v>
      </c>
      <c r="N1011" s="79" t="s">
        <v>89</v>
      </c>
    </row>
    <row r="1012" spans="1:14" ht="19.5" customHeight="1">
      <c r="A1012" s="78">
        <v>1008</v>
      </c>
      <c r="B1012" s="79" t="s">
        <v>74</v>
      </c>
      <c r="C1012" s="79" t="s">
        <v>115</v>
      </c>
      <c r="D1012" s="79" t="s">
        <v>9157</v>
      </c>
      <c r="E1012" s="79" t="s">
        <v>9281</v>
      </c>
      <c r="F1012" s="79" t="s">
        <v>7822</v>
      </c>
      <c r="G1012" s="79" t="s">
        <v>4869</v>
      </c>
      <c r="H1012" s="79" t="s">
        <v>626</v>
      </c>
      <c r="I1012" s="79" t="s">
        <v>625</v>
      </c>
      <c r="J1012" s="79" t="s">
        <v>9282</v>
      </c>
      <c r="K1012" s="79" t="s">
        <v>9283</v>
      </c>
      <c r="L1012" s="79" t="s">
        <v>9284</v>
      </c>
      <c r="M1012" s="79" t="s">
        <v>4116</v>
      </c>
      <c r="N1012" s="79" t="s">
        <v>89</v>
      </c>
    </row>
    <row r="1013" spans="1:14" ht="19.5" customHeight="1">
      <c r="A1013" s="78">
        <v>1009</v>
      </c>
      <c r="B1013" s="79" t="s">
        <v>74</v>
      </c>
      <c r="C1013" s="79" t="s">
        <v>115</v>
      </c>
      <c r="D1013" s="79" t="s">
        <v>9157</v>
      </c>
      <c r="E1013" s="79" t="s">
        <v>9285</v>
      </c>
      <c r="F1013" s="79" t="s">
        <v>9286</v>
      </c>
      <c r="G1013" s="79" t="s">
        <v>4869</v>
      </c>
      <c r="H1013" s="79" t="s">
        <v>4733</v>
      </c>
      <c r="I1013" s="79" t="s">
        <v>4734</v>
      </c>
      <c r="J1013" s="79" t="s">
        <v>9287</v>
      </c>
      <c r="K1013" s="79" t="s">
        <v>9288</v>
      </c>
      <c r="L1013" s="79" t="s">
        <v>9289</v>
      </c>
      <c r="M1013" s="79" t="s">
        <v>4116</v>
      </c>
      <c r="N1013" s="79" t="s">
        <v>89</v>
      </c>
    </row>
    <row r="1014" spans="1:14" ht="19.5" customHeight="1">
      <c r="A1014" s="78">
        <v>1010</v>
      </c>
      <c r="B1014" s="79" t="s">
        <v>74</v>
      </c>
      <c r="C1014" s="79" t="s">
        <v>115</v>
      </c>
      <c r="D1014" s="79" t="s">
        <v>9157</v>
      </c>
      <c r="E1014" s="79" t="s">
        <v>9290</v>
      </c>
      <c r="F1014" s="79" t="s">
        <v>9291</v>
      </c>
      <c r="G1014" s="79" t="s">
        <v>4869</v>
      </c>
      <c r="H1014" s="79" t="s">
        <v>251</v>
      </c>
      <c r="I1014" s="79" t="s">
        <v>250</v>
      </c>
      <c r="J1014" s="79" t="s">
        <v>9292</v>
      </c>
      <c r="K1014" s="79" t="s">
        <v>9293</v>
      </c>
      <c r="L1014" s="79"/>
      <c r="M1014" s="79" t="s">
        <v>4878</v>
      </c>
      <c r="N1014" s="79" t="s">
        <v>89</v>
      </c>
    </row>
    <row r="1015" spans="1:14" ht="19.5" customHeight="1">
      <c r="A1015" s="78">
        <v>1011</v>
      </c>
      <c r="B1015" s="79" t="s">
        <v>74</v>
      </c>
      <c r="C1015" s="79" t="s">
        <v>115</v>
      </c>
      <c r="D1015" s="79" t="s">
        <v>9157</v>
      </c>
      <c r="E1015" s="79" t="s">
        <v>9294</v>
      </c>
      <c r="F1015" s="79" t="s">
        <v>1907</v>
      </c>
      <c r="G1015" s="79" t="s">
        <v>4869</v>
      </c>
      <c r="H1015" s="79" t="s">
        <v>251</v>
      </c>
      <c r="I1015" s="79" t="s">
        <v>250</v>
      </c>
      <c r="J1015" s="79" t="s">
        <v>9295</v>
      </c>
      <c r="K1015" s="79" t="s">
        <v>9296</v>
      </c>
      <c r="L1015" s="79" t="s">
        <v>9297</v>
      </c>
      <c r="M1015" s="79" t="s">
        <v>4116</v>
      </c>
      <c r="N1015" s="79" t="s">
        <v>89</v>
      </c>
    </row>
    <row r="1016" spans="1:14" ht="19.5" customHeight="1">
      <c r="A1016" s="78">
        <v>1012</v>
      </c>
      <c r="B1016" s="79" t="s">
        <v>74</v>
      </c>
      <c r="C1016" s="79" t="s">
        <v>115</v>
      </c>
      <c r="D1016" s="79" t="s">
        <v>9157</v>
      </c>
      <c r="E1016" s="79" t="s">
        <v>9298</v>
      </c>
      <c r="F1016" s="79" t="s">
        <v>9299</v>
      </c>
      <c r="G1016" s="79" t="s">
        <v>4869</v>
      </c>
      <c r="H1016" s="79" t="s">
        <v>4733</v>
      </c>
      <c r="I1016" s="79" t="s">
        <v>4734</v>
      </c>
      <c r="J1016" s="79" t="s">
        <v>9300</v>
      </c>
      <c r="K1016" s="79" t="s">
        <v>9301</v>
      </c>
      <c r="L1016" s="79" t="s">
        <v>9302</v>
      </c>
      <c r="M1016" s="79" t="s">
        <v>4882</v>
      </c>
      <c r="N1016" s="79" t="s">
        <v>89</v>
      </c>
    </row>
    <row r="1017" spans="1:14" ht="19.5" customHeight="1">
      <c r="A1017" s="78">
        <v>1013</v>
      </c>
      <c r="B1017" s="79" t="s">
        <v>74</v>
      </c>
      <c r="C1017" s="79" t="s">
        <v>115</v>
      </c>
      <c r="D1017" s="79" t="s">
        <v>9157</v>
      </c>
      <c r="E1017" s="79" t="s">
        <v>9303</v>
      </c>
      <c r="F1017" s="79" t="s">
        <v>9304</v>
      </c>
      <c r="G1017" s="79" t="s">
        <v>4869</v>
      </c>
      <c r="H1017" s="79" t="s">
        <v>626</v>
      </c>
      <c r="I1017" s="79" t="s">
        <v>625</v>
      </c>
      <c r="J1017" s="79" t="s">
        <v>9305</v>
      </c>
      <c r="K1017" s="79" t="s">
        <v>6738</v>
      </c>
      <c r="L1017" s="79"/>
      <c r="M1017" s="79" t="s">
        <v>4878</v>
      </c>
      <c r="N1017" s="79" t="s">
        <v>89</v>
      </c>
    </row>
    <row r="1018" spans="1:14" ht="19.5" customHeight="1">
      <c r="A1018" s="78">
        <v>1014</v>
      </c>
      <c r="B1018" s="79" t="s">
        <v>74</v>
      </c>
      <c r="C1018" s="79" t="s">
        <v>115</v>
      </c>
      <c r="D1018" s="79" t="s">
        <v>9157</v>
      </c>
      <c r="E1018" s="79" t="s">
        <v>9308</v>
      </c>
      <c r="F1018" s="79" t="s">
        <v>9310</v>
      </c>
      <c r="G1018" s="79" t="s">
        <v>4869</v>
      </c>
      <c r="H1018" s="79" t="s">
        <v>626</v>
      </c>
      <c r="I1018" s="79" t="s">
        <v>625</v>
      </c>
      <c r="J1018" s="79" t="s">
        <v>9312</v>
      </c>
      <c r="K1018" s="79" t="s">
        <v>9313</v>
      </c>
      <c r="L1018" s="79"/>
      <c r="M1018" s="79" t="s">
        <v>4878</v>
      </c>
      <c r="N1018" s="79" t="s">
        <v>89</v>
      </c>
    </row>
    <row r="1019" spans="1:14" ht="19.5" customHeight="1">
      <c r="A1019" s="78">
        <v>1015</v>
      </c>
      <c r="B1019" s="79" t="s">
        <v>74</v>
      </c>
      <c r="C1019" s="79" t="s">
        <v>115</v>
      </c>
      <c r="D1019" s="79" t="s">
        <v>9157</v>
      </c>
      <c r="E1019" s="79" t="s">
        <v>9314</v>
      </c>
      <c r="F1019" s="79" t="s">
        <v>9315</v>
      </c>
      <c r="G1019" s="79" t="s">
        <v>4869</v>
      </c>
      <c r="H1019" s="79" t="s">
        <v>202</v>
      </c>
      <c r="I1019" s="79" t="s">
        <v>201</v>
      </c>
      <c r="J1019" s="79" t="s">
        <v>9316</v>
      </c>
      <c r="K1019" s="79" t="s">
        <v>8229</v>
      </c>
      <c r="L1019" s="79" t="s">
        <v>9317</v>
      </c>
      <c r="M1019" s="79" t="s">
        <v>4116</v>
      </c>
      <c r="N1019" s="79" t="s">
        <v>89</v>
      </c>
    </row>
    <row r="1020" spans="1:14" ht="19.5" customHeight="1">
      <c r="A1020" s="78">
        <v>1016</v>
      </c>
      <c r="B1020" s="79" t="s">
        <v>74</v>
      </c>
      <c r="C1020" s="79" t="s">
        <v>115</v>
      </c>
      <c r="D1020" s="79" t="s">
        <v>9157</v>
      </c>
      <c r="E1020" s="79" t="s">
        <v>9318</v>
      </c>
      <c r="F1020" s="79" t="s">
        <v>862</v>
      </c>
      <c r="G1020" s="79" t="s">
        <v>4869</v>
      </c>
      <c r="H1020" s="79" t="s">
        <v>202</v>
      </c>
      <c r="I1020" s="79" t="s">
        <v>201</v>
      </c>
      <c r="J1020" s="79" t="s">
        <v>9319</v>
      </c>
      <c r="K1020" s="79" t="s">
        <v>9320</v>
      </c>
      <c r="L1020" s="79" t="s">
        <v>9321</v>
      </c>
      <c r="M1020" s="79" t="s">
        <v>4116</v>
      </c>
      <c r="N1020" s="79" t="s">
        <v>89</v>
      </c>
    </row>
    <row r="1021" spans="1:14" ht="19.5" customHeight="1">
      <c r="A1021" s="78">
        <v>1017</v>
      </c>
      <c r="B1021" s="79" t="s">
        <v>74</v>
      </c>
      <c r="C1021" s="79" t="s">
        <v>115</v>
      </c>
      <c r="D1021" s="79" t="s">
        <v>9157</v>
      </c>
      <c r="E1021" s="79" t="s">
        <v>9322</v>
      </c>
      <c r="F1021" s="79" t="s">
        <v>9323</v>
      </c>
      <c r="G1021" s="79" t="s">
        <v>4869</v>
      </c>
      <c r="H1021" s="79" t="s">
        <v>661</v>
      </c>
      <c r="I1021" s="79" t="s">
        <v>122</v>
      </c>
      <c r="J1021" s="79" t="s">
        <v>9324</v>
      </c>
      <c r="K1021" s="79" t="s">
        <v>4991</v>
      </c>
      <c r="L1021" s="79"/>
      <c r="M1021" s="79" t="s">
        <v>4878</v>
      </c>
      <c r="N1021" s="79" t="s">
        <v>89</v>
      </c>
    </row>
    <row r="1022" spans="1:14" ht="19.5" customHeight="1">
      <c r="A1022" s="78">
        <v>1018</v>
      </c>
      <c r="B1022" s="79" t="s">
        <v>74</v>
      </c>
      <c r="C1022" s="79" t="s">
        <v>115</v>
      </c>
      <c r="D1022" s="79" t="s">
        <v>9157</v>
      </c>
      <c r="E1022" s="79" t="s">
        <v>9325</v>
      </c>
      <c r="F1022" s="79" t="s">
        <v>9326</v>
      </c>
      <c r="G1022" s="79" t="s">
        <v>4869</v>
      </c>
      <c r="H1022" s="79" t="s">
        <v>220</v>
      </c>
      <c r="I1022" s="79" t="s">
        <v>219</v>
      </c>
      <c r="J1022" s="79" t="s">
        <v>9327</v>
      </c>
      <c r="K1022" s="79" t="s">
        <v>5224</v>
      </c>
      <c r="L1022" s="79" t="s">
        <v>9328</v>
      </c>
      <c r="M1022" s="79" t="s">
        <v>4116</v>
      </c>
      <c r="N1022" s="79" t="s">
        <v>89</v>
      </c>
    </row>
    <row r="1023" spans="1:14" ht="19.5" customHeight="1">
      <c r="A1023" s="78">
        <v>1019</v>
      </c>
      <c r="B1023" s="79" t="s">
        <v>74</v>
      </c>
      <c r="C1023" s="79" t="s">
        <v>115</v>
      </c>
      <c r="D1023" s="79" t="s">
        <v>9157</v>
      </c>
      <c r="E1023" s="79" t="s">
        <v>9329</v>
      </c>
      <c r="F1023" s="79" t="s">
        <v>9330</v>
      </c>
      <c r="G1023" s="79" t="s">
        <v>4869</v>
      </c>
      <c r="H1023" s="79" t="s">
        <v>251</v>
      </c>
      <c r="I1023" s="79" t="s">
        <v>250</v>
      </c>
      <c r="J1023" s="79" t="s">
        <v>9331</v>
      </c>
      <c r="K1023" s="79" t="s">
        <v>6135</v>
      </c>
      <c r="L1023" s="79"/>
      <c r="M1023" s="79" t="s">
        <v>4878</v>
      </c>
      <c r="N1023" s="79" t="s">
        <v>89</v>
      </c>
    </row>
    <row r="1024" spans="1:14" ht="19.5" customHeight="1">
      <c r="A1024" s="78">
        <v>1020</v>
      </c>
      <c r="B1024" s="79" t="s">
        <v>74</v>
      </c>
      <c r="C1024" s="79" t="s">
        <v>115</v>
      </c>
      <c r="D1024" s="79" t="s">
        <v>9157</v>
      </c>
      <c r="E1024" s="79" t="s">
        <v>9332</v>
      </c>
      <c r="F1024" s="79" t="s">
        <v>4198</v>
      </c>
      <c r="G1024" s="79" t="s">
        <v>4869</v>
      </c>
      <c r="H1024" s="79" t="s">
        <v>626</v>
      </c>
      <c r="I1024" s="79" t="s">
        <v>625</v>
      </c>
      <c r="J1024" s="79" t="s">
        <v>9333</v>
      </c>
      <c r="K1024" s="79" t="s">
        <v>6858</v>
      </c>
      <c r="L1024" s="79"/>
      <c r="M1024" s="79" t="s">
        <v>4878</v>
      </c>
      <c r="N1024" s="79" t="s">
        <v>89</v>
      </c>
    </row>
    <row r="1025" spans="1:14" ht="19.5" customHeight="1">
      <c r="A1025" s="78">
        <v>1021</v>
      </c>
      <c r="B1025" s="79" t="s">
        <v>74</v>
      </c>
      <c r="C1025" s="79" t="s">
        <v>115</v>
      </c>
      <c r="D1025" s="79" t="s">
        <v>9157</v>
      </c>
      <c r="E1025" s="79" t="s">
        <v>9336</v>
      </c>
      <c r="F1025" s="79" t="s">
        <v>9337</v>
      </c>
      <c r="G1025" s="79" t="s">
        <v>4869</v>
      </c>
      <c r="H1025" s="79" t="s">
        <v>251</v>
      </c>
      <c r="I1025" s="79" t="s">
        <v>250</v>
      </c>
      <c r="J1025" s="79" t="s">
        <v>9339</v>
      </c>
      <c r="K1025" s="79" t="s">
        <v>6983</v>
      </c>
      <c r="L1025" s="79" t="s">
        <v>9340</v>
      </c>
      <c r="M1025" s="79" t="s">
        <v>4116</v>
      </c>
      <c r="N1025" s="79" t="s">
        <v>89</v>
      </c>
    </row>
    <row r="1026" spans="1:14" ht="19.5" customHeight="1">
      <c r="A1026" s="78">
        <v>1022</v>
      </c>
      <c r="B1026" s="79" t="s">
        <v>74</v>
      </c>
      <c r="C1026" s="79" t="s">
        <v>115</v>
      </c>
      <c r="D1026" s="79" t="s">
        <v>9157</v>
      </c>
      <c r="E1026" s="79" t="s">
        <v>9341</v>
      </c>
      <c r="F1026" s="79" t="s">
        <v>9342</v>
      </c>
      <c r="G1026" s="79" t="s">
        <v>4869</v>
      </c>
      <c r="H1026" s="79" t="s">
        <v>4733</v>
      </c>
      <c r="I1026" s="79" t="s">
        <v>4734</v>
      </c>
      <c r="J1026" s="79" t="s">
        <v>8468</v>
      </c>
      <c r="K1026" s="79" t="s">
        <v>9343</v>
      </c>
      <c r="L1026" s="79" t="s">
        <v>9344</v>
      </c>
      <c r="M1026" s="79" t="s">
        <v>4882</v>
      </c>
      <c r="N1026" s="79" t="s">
        <v>89</v>
      </c>
    </row>
    <row r="1027" spans="1:14" ht="19.5" customHeight="1">
      <c r="A1027" s="78">
        <v>1023</v>
      </c>
      <c r="B1027" s="79" t="s">
        <v>74</v>
      </c>
      <c r="C1027" s="79" t="s">
        <v>115</v>
      </c>
      <c r="D1027" s="79" t="s">
        <v>9157</v>
      </c>
      <c r="E1027" s="79" t="s">
        <v>9345</v>
      </c>
      <c r="F1027" s="79" t="s">
        <v>9346</v>
      </c>
      <c r="G1027" s="79" t="s">
        <v>4869</v>
      </c>
      <c r="H1027" s="79" t="s">
        <v>220</v>
      </c>
      <c r="I1027" s="79" t="s">
        <v>219</v>
      </c>
      <c r="J1027" s="79" t="s">
        <v>9347</v>
      </c>
      <c r="K1027" s="79" t="s">
        <v>9348</v>
      </c>
      <c r="L1027" s="79"/>
      <c r="M1027" s="79" t="s">
        <v>4878</v>
      </c>
      <c r="N1027" s="79" t="s">
        <v>89</v>
      </c>
    </row>
    <row r="1028" spans="1:14" ht="19.5" customHeight="1">
      <c r="A1028" s="78">
        <v>1024</v>
      </c>
      <c r="B1028" s="79" t="s">
        <v>74</v>
      </c>
      <c r="C1028" s="79" t="s">
        <v>115</v>
      </c>
      <c r="D1028" s="79" t="s">
        <v>9157</v>
      </c>
      <c r="E1028" s="79" t="s">
        <v>9349</v>
      </c>
      <c r="F1028" s="79" t="s">
        <v>9350</v>
      </c>
      <c r="G1028" s="79" t="s">
        <v>4875</v>
      </c>
      <c r="H1028" s="79" t="s">
        <v>3468</v>
      </c>
      <c r="I1028" s="79" t="s">
        <v>3467</v>
      </c>
      <c r="J1028" s="79" t="s">
        <v>6591</v>
      </c>
      <c r="K1028" s="79" t="s">
        <v>9351</v>
      </c>
      <c r="L1028" s="79" t="s">
        <v>9352</v>
      </c>
      <c r="M1028" s="79" t="s">
        <v>4116</v>
      </c>
      <c r="N1028" s="79" t="s">
        <v>89</v>
      </c>
    </row>
    <row r="1029" spans="1:14" ht="19.5" customHeight="1">
      <c r="A1029" s="78">
        <v>1025</v>
      </c>
      <c r="B1029" s="79" t="s">
        <v>74</v>
      </c>
      <c r="C1029" s="79" t="s">
        <v>115</v>
      </c>
      <c r="D1029" s="79" t="s">
        <v>9157</v>
      </c>
      <c r="E1029" s="79" t="s">
        <v>9353</v>
      </c>
      <c r="F1029" s="79" t="s">
        <v>9354</v>
      </c>
      <c r="G1029" s="79" t="s">
        <v>4869</v>
      </c>
      <c r="H1029" s="79" t="s">
        <v>661</v>
      </c>
      <c r="I1029" s="79" t="s">
        <v>122</v>
      </c>
      <c r="J1029" s="79" t="s">
        <v>9355</v>
      </c>
      <c r="K1029" s="79" t="s">
        <v>9356</v>
      </c>
      <c r="L1029" s="79" t="s">
        <v>9357</v>
      </c>
      <c r="M1029" s="79" t="s">
        <v>4116</v>
      </c>
      <c r="N1029" s="79" t="s">
        <v>89</v>
      </c>
    </row>
    <row r="1030" spans="1:14" ht="19.5" customHeight="1">
      <c r="A1030" s="78">
        <v>1026</v>
      </c>
      <c r="B1030" s="79" t="s">
        <v>74</v>
      </c>
      <c r="C1030" s="79" t="s">
        <v>115</v>
      </c>
      <c r="D1030" s="79" t="s">
        <v>9157</v>
      </c>
      <c r="E1030" s="79" t="s">
        <v>9358</v>
      </c>
      <c r="F1030" s="79" t="s">
        <v>8841</v>
      </c>
      <c r="G1030" s="79" t="s">
        <v>4869</v>
      </c>
      <c r="H1030" s="79" t="s">
        <v>661</v>
      </c>
      <c r="I1030" s="79" t="s">
        <v>122</v>
      </c>
      <c r="J1030" s="79" t="s">
        <v>9359</v>
      </c>
      <c r="K1030" s="79" t="s">
        <v>9360</v>
      </c>
      <c r="L1030" s="79" t="s">
        <v>9192</v>
      </c>
      <c r="M1030" s="79" t="s">
        <v>4116</v>
      </c>
      <c r="N1030" s="79" t="s">
        <v>89</v>
      </c>
    </row>
    <row r="1031" spans="1:14" ht="19.5" customHeight="1">
      <c r="A1031" s="78">
        <v>1027</v>
      </c>
      <c r="B1031" s="79" t="s">
        <v>74</v>
      </c>
      <c r="C1031" s="79" t="s">
        <v>115</v>
      </c>
      <c r="D1031" s="79" t="s">
        <v>9157</v>
      </c>
      <c r="E1031" s="79" t="s">
        <v>9361</v>
      </c>
      <c r="F1031" s="79" t="s">
        <v>9362</v>
      </c>
      <c r="G1031" s="79" t="s">
        <v>4869</v>
      </c>
      <c r="H1031" s="79" t="s">
        <v>220</v>
      </c>
      <c r="I1031" s="79" t="s">
        <v>219</v>
      </c>
      <c r="J1031" s="79" t="s">
        <v>9363</v>
      </c>
      <c r="K1031" s="79" t="s">
        <v>6346</v>
      </c>
      <c r="L1031" s="79" t="s">
        <v>9364</v>
      </c>
      <c r="M1031" s="79" t="s">
        <v>4116</v>
      </c>
      <c r="N1031" s="79" t="s">
        <v>89</v>
      </c>
    </row>
    <row r="1032" spans="1:14" ht="19.5" customHeight="1">
      <c r="A1032" s="78">
        <v>1028</v>
      </c>
      <c r="B1032" s="79" t="s">
        <v>74</v>
      </c>
      <c r="C1032" s="79" t="s">
        <v>115</v>
      </c>
      <c r="D1032" s="79" t="s">
        <v>9157</v>
      </c>
      <c r="E1032" s="79" t="s">
        <v>9365</v>
      </c>
      <c r="F1032" s="79" t="s">
        <v>9366</v>
      </c>
      <c r="G1032" s="79" t="s">
        <v>4875</v>
      </c>
      <c r="H1032" s="79" t="s">
        <v>661</v>
      </c>
      <c r="I1032" s="79" t="s">
        <v>122</v>
      </c>
      <c r="J1032" s="79" t="s">
        <v>9367</v>
      </c>
      <c r="K1032" s="79" t="s">
        <v>9368</v>
      </c>
      <c r="L1032" s="79"/>
      <c r="M1032" s="79" t="s">
        <v>4878</v>
      </c>
      <c r="N1032" s="79" t="s">
        <v>89</v>
      </c>
    </row>
    <row r="1033" spans="1:14" ht="19.5" customHeight="1">
      <c r="A1033" s="78">
        <v>1029</v>
      </c>
      <c r="B1033" s="79" t="s">
        <v>74</v>
      </c>
      <c r="C1033" s="79" t="s">
        <v>115</v>
      </c>
      <c r="D1033" s="79" t="s">
        <v>9157</v>
      </c>
      <c r="E1033" s="79" t="s">
        <v>9372</v>
      </c>
      <c r="F1033" s="79" t="s">
        <v>9373</v>
      </c>
      <c r="G1033" s="79" t="s">
        <v>4869</v>
      </c>
      <c r="H1033" s="79" t="s">
        <v>220</v>
      </c>
      <c r="I1033" s="79" t="s">
        <v>219</v>
      </c>
      <c r="J1033" s="79" t="s">
        <v>9375</v>
      </c>
      <c r="K1033" s="79" t="s">
        <v>9376</v>
      </c>
      <c r="L1033" s="79" t="s">
        <v>9377</v>
      </c>
      <c r="M1033" s="79" t="s">
        <v>4116</v>
      </c>
      <c r="N1033" s="79" t="s">
        <v>89</v>
      </c>
    </row>
    <row r="1034" spans="1:14" ht="19.5" customHeight="1">
      <c r="A1034" s="78">
        <v>1030</v>
      </c>
      <c r="B1034" s="79" t="s">
        <v>74</v>
      </c>
      <c r="C1034" s="79" t="s">
        <v>115</v>
      </c>
      <c r="D1034" s="79" t="s">
        <v>9157</v>
      </c>
      <c r="E1034" s="79" t="s">
        <v>9378</v>
      </c>
      <c r="F1034" s="79" t="s">
        <v>9379</v>
      </c>
      <c r="G1034" s="79" t="s">
        <v>4869</v>
      </c>
      <c r="H1034" s="79" t="s">
        <v>251</v>
      </c>
      <c r="I1034" s="79" t="s">
        <v>250</v>
      </c>
      <c r="J1034" s="79" t="s">
        <v>9380</v>
      </c>
      <c r="K1034" s="79" t="s">
        <v>9296</v>
      </c>
      <c r="L1034" s="79" t="s">
        <v>9381</v>
      </c>
      <c r="M1034" s="79" t="s">
        <v>4116</v>
      </c>
      <c r="N1034" s="79" t="s">
        <v>89</v>
      </c>
    </row>
    <row r="1035" spans="1:14" ht="19.5" customHeight="1">
      <c r="A1035" s="78">
        <v>1031</v>
      </c>
      <c r="B1035" s="79" t="s">
        <v>74</v>
      </c>
      <c r="C1035" s="79" t="s">
        <v>115</v>
      </c>
      <c r="D1035" s="79" t="s">
        <v>9157</v>
      </c>
      <c r="E1035" s="79" t="s">
        <v>9382</v>
      </c>
      <c r="F1035" s="79" t="s">
        <v>9383</v>
      </c>
      <c r="G1035" s="79" t="s">
        <v>4875</v>
      </c>
      <c r="H1035" s="79" t="s">
        <v>202</v>
      </c>
      <c r="I1035" s="79" t="s">
        <v>201</v>
      </c>
      <c r="J1035" s="79" t="s">
        <v>9384</v>
      </c>
      <c r="K1035" s="79" t="s">
        <v>9211</v>
      </c>
      <c r="L1035" s="79" t="s">
        <v>9385</v>
      </c>
      <c r="M1035" s="79" t="s">
        <v>4116</v>
      </c>
      <c r="N1035" s="79" t="s">
        <v>89</v>
      </c>
    </row>
    <row r="1036" spans="1:14" ht="19.5" customHeight="1">
      <c r="A1036" s="78">
        <v>1032</v>
      </c>
      <c r="B1036" s="79" t="s">
        <v>74</v>
      </c>
      <c r="C1036" s="79" t="s">
        <v>115</v>
      </c>
      <c r="D1036" s="79" t="s">
        <v>9157</v>
      </c>
      <c r="E1036" s="79" t="s">
        <v>9386</v>
      </c>
      <c r="F1036" s="79" t="s">
        <v>9387</v>
      </c>
      <c r="G1036" s="79" t="s">
        <v>4869</v>
      </c>
      <c r="H1036" s="79" t="s">
        <v>4733</v>
      </c>
      <c r="I1036" s="79" t="s">
        <v>4734</v>
      </c>
      <c r="J1036" s="79" t="s">
        <v>9388</v>
      </c>
      <c r="K1036" s="79" t="s">
        <v>9389</v>
      </c>
      <c r="L1036" s="79" t="s">
        <v>9390</v>
      </c>
      <c r="M1036" s="79" t="s">
        <v>4116</v>
      </c>
      <c r="N1036" s="79" t="s">
        <v>89</v>
      </c>
    </row>
    <row r="1037" spans="1:14" ht="19.5" customHeight="1">
      <c r="A1037" s="78">
        <v>1033</v>
      </c>
      <c r="B1037" s="79" t="s">
        <v>74</v>
      </c>
      <c r="C1037" s="79" t="s">
        <v>115</v>
      </c>
      <c r="D1037" s="79" t="s">
        <v>9157</v>
      </c>
      <c r="E1037" s="79" t="s">
        <v>9391</v>
      </c>
      <c r="F1037" s="79" t="s">
        <v>9392</v>
      </c>
      <c r="G1037" s="79" t="s">
        <v>4869</v>
      </c>
      <c r="H1037" s="79" t="s">
        <v>220</v>
      </c>
      <c r="I1037" s="79" t="s">
        <v>219</v>
      </c>
      <c r="J1037" s="79" t="s">
        <v>9393</v>
      </c>
      <c r="K1037" s="79" t="s">
        <v>6866</v>
      </c>
      <c r="L1037" s="79" t="s">
        <v>9394</v>
      </c>
      <c r="M1037" s="79" t="s">
        <v>4116</v>
      </c>
      <c r="N1037" s="79" t="s">
        <v>89</v>
      </c>
    </row>
    <row r="1038" spans="1:14" ht="19.5" customHeight="1">
      <c r="A1038" s="78">
        <v>1034</v>
      </c>
      <c r="B1038" s="79" t="s">
        <v>74</v>
      </c>
      <c r="C1038" s="79" t="s">
        <v>115</v>
      </c>
      <c r="D1038" s="79" t="s">
        <v>9157</v>
      </c>
      <c r="E1038" s="79" t="s">
        <v>9395</v>
      </c>
      <c r="F1038" s="79" t="s">
        <v>9396</v>
      </c>
      <c r="G1038" s="79" t="s">
        <v>4869</v>
      </c>
      <c r="H1038" s="79" t="s">
        <v>626</v>
      </c>
      <c r="I1038" s="79" t="s">
        <v>625</v>
      </c>
      <c r="J1038" s="79" t="s">
        <v>9397</v>
      </c>
      <c r="K1038" s="79" t="s">
        <v>9398</v>
      </c>
      <c r="L1038" s="79" t="s">
        <v>9399</v>
      </c>
      <c r="M1038" s="79" t="s">
        <v>4116</v>
      </c>
      <c r="N1038" s="79" t="s">
        <v>89</v>
      </c>
    </row>
    <row r="1039" spans="1:14" ht="19.5" customHeight="1">
      <c r="A1039" s="78">
        <v>1035</v>
      </c>
      <c r="B1039" s="79" t="s">
        <v>74</v>
      </c>
      <c r="C1039" s="79" t="s">
        <v>115</v>
      </c>
      <c r="D1039" s="79" t="s">
        <v>9157</v>
      </c>
      <c r="E1039" s="79" t="s">
        <v>9400</v>
      </c>
      <c r="F1039" s="79" t="s">
        <v>9401</v>
      </c>
      <c r="G1039" s="79" t="s">
        <v>4869</v>
      </c>
      <c r="H1039" s="79" t="s">
        <v>626</v>
      </c>
      <c r="I1039" s="79" t="s">
        <v>625</v>
      </c>
      <c r="J1039" s="79" t="s">
        <v>9402</v>
      </c>
      <c r="K1039" s="79" t="s">
        <v>9403</v>
      </c>
      <c r="L1039" s="79" t="s">
        <v>9404</v>
      </c>
      <c r="M1039" s="79" t="s">
        <v>4943</v>
      </c>
      <c r="N1039" s="79" t="s">
        <v>89</v>
      </c>
    </row>
    <row r="1040" spans="1:14" ht="19.5" customHeight="1">
      <c r="A1040" s="78">
        <v>1036</v>
      </c>
      <c r="B1040" s="79" t="s">
        <v>74</v>
      </c>
      <c r="C1040" s="79" t="s">
        <v>9405</v>
      </c>
      <c r="D1040" s="79"/>
      <c r="E1040" s="79" t="s">
        <v>9406</v>
      </c>
      <c r="F1040" s="79" t="s">
        <v>9407</v>
      </c>
      <c r="G1040" s="79" t="s">
        <v>4869</v>
      </c>
      <c r="H1040" s="79" t="s">
        <v>3810</v>
      </c>
      <c r="I1040" s="79" t="s">
        <v>3809</v>
      </c>
      <c r="J1040" s="79" t="s">
        <v>9408</v>
      </c>
      <c r="K1040" s="79" t="s">
        <v>5031</v>
      </c>
      <c r="L1040" s="79" t="s">
        <v>9409</v>
      </c>
      <c r="M1040" s="79" t="s">
        <v>4116</v>
      </c>
      <c r="N1040" s="79" t="s">
        <v>89</v>
      </c>
    </row>
    <row r="1041" spans="1:14" ht="19.5" customHeight="1">
      <c r="A1041" s="78">
        <v>1037</v>
      </c>
      <c r="B1041" s="79" t="s">
        <v>74</v>
      </c>
      <c r="C1041" s="79" t="s">
        <v>9405</v>
      </c>
      <c r="D1041" s="79"/>
      <c r="E1041" s="79" t="s">
        <v>4516</v>
      </c>
      <c r="F1041" s="79" t="s">
        <v>3114</v>
      </c>
      <c r="G1041" s="79" t="s">
        <v>4869</v>
      </c>
      <c r="H1041" s="79" t="s">
        <v>559</v>
      </c>
      <c r="I1041" s="79" t="s">
        <v>558</v>
      </c>
      <c r="J1041" s="79" t="s">
        <v>9413</v>
      </c>
      <c r="K1041" s="79" t="s">
        <v>5501</v>
      </c>
      <c r="L1041" s="79" t="s">
        <v>9414</v>
      </c>
      <c r="M1041" s="79" t="s">
        <v>4116</v>
      </c>
      <c r="N1041" s="79" t="s">
        <v>89</v>
      </c>
    </row>
    <row r="1042" spans="1:14" ht="19.5" customHeight="1">
      <c r="A1042" s="78">
        <v>1038</v>
      </c>
      <c r="B1042" s="79" t="s">
        <v>74</v>
      </c>
      <c r="C1042" s="79" t="s">
        <v>9405</v>
      </c>
      <c r="D1042" s="79"/>
      <c r="E1042" s="79" t="s">
        <v>714</v>
      </c>
      <c r="F1042" s="79" t="s">
        <v>713</v>
      </c>
      <c r="G1042" s="79" t="s">
        <v>4875</v>
      </c>
      <c r="H1042" s="79" t="s">
        <v>698</v>
      </c>
      <c r="I1042" s="79" t="s">
        <v>697</v>
      </c>
      <c r="J1042" s="79" t="s">
        <v>9415</v>
      </c>
      <c r="K1042" s="79" t="s">
        <v>6699</v>
      </c>
      <c r="L1042" s="79" t="s">
        <v>9416</v>
      </c>
      <c r="M1042" s="79" t="s">
        <v>4873</v>
      </c>
      <c r="N1042" s="79" t="s">
        <v>89</v>
      </c>
    </row>
    <row r="1043" spans="1:14" ht="19.5" customHeight="1">
      <c r="A1043" s="80"/>
      <c r="B1043" s="81"/>
      <c r="C1043" s="82"/>
      <c r="D1043" s="82"/>
      <c r="E1043" s="82"/>
      <c r="F1043" s="82"/>
      <c r="G1043" s="83"/>
      <c r="H1043" s="84"/>
      <c r="I1043" s="84"/>
      <c r="J1043" s="84"/>
      <c r="K1043" s="84"/>
      <c r="L1043" s="84"/>
      <c r="M1043" s="84"/>
      <c r="N1043" s="84"/>
    </row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000"/>
  <sheetViews>
    <sheetView workbookViewId="0"/>
  </sheetViews>
  <sheetFormatPr defaultColWidth="14.44140625" defaultRowHeight="15" customHeight="1"/>
  <cols>
    <col min="1" max="1" width="17.88671875" customWidth="1"/>
    <col min="2" max="2" width="15.109375" hidden="1" customWidth="1"/>
    <col min="3" max="3" width="10.109375" customWidth="1"/>
    <col min="4" max="4" width="13" hidden="1" customWidth="1"/>
    <col min="5" max="5" width="9.5546875" customWidth="1"/>
    <col min="6" max="6" width="8.6640625" customWidth="1"/>
    <col min="7" max="7" width="8" customWidth="1"/>
    <col min="8" max="26" width="8.6640625" customWidth="1"/>
  </cols>
  <sheetData>
    <row r="1" spans="1:26" ht="29.25" customHeight="1">
      <c r="A1" s="85" t="s">
        <v>45</v>
      </c>
      <c r="B1" s="85" t="s">
        <v>5</v>
      </c>
      <c r="C1" s="86" t="s">
        <v>5</v>
      </c>
      <c r="D1" s="86" t="s">
        <v>6</v>
      </c>
      <c r="E1" s="86" t="s">
        <v>6</v>
      </c>
      <c r="F1" s="86" t="s">
        <v>9436</v>
      </c>
      <c r="G1" s="86" t="s">
        <v>9437</v>
      </c>
      <c r="H1">
        <v>1000000</v>
      </c>
    </row>
    <row r="2" spans="1:26" ht="25.5" customHeight="1">
      <c r="A2" s="119" t="s">
        <v>9438</v>
      </c>
      <c r="B2" s="120"/>
      <c r="C2" s="120"/>
      <c r="D2" s="120"/>
      <c r="E2" s="120"/>
      <c r="F2" s="120"/>
      <c r="G2" s="121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  <c r="W2" s="87"/>
      <c r="X2" s="87"/>
      <c r="Y2" s="87"/>
      <c r="Z2" s="87"/>
    </row>
    <row r="3" spans="1:26" ht="21.75" customHeight="1">
      <c r="A3" s="88" t="s">
        <v>9444</v>
      </c>
      <c r="B3" s="89">
        <v>173733049</v>
      </c>
      <c r="C3" s="90">
        <f t="shared" ref="C3:C12" si="0">B3/$H$1</f>
        <v>173.73304899999999</v>
      </c>
      <c r="D3" s="90">
        <v>161442330</v>
      </c>
      <c r="E3" s="90">
        <f t="shared" ref="E3:E12" si="1">D3/$H$1</f>
        <v>161.44233</v>
      </c>
      <c r="F3" s="90">
        <f t="shared" ref="F3:F12" si="2">C3-E3</f>
        <v>12.290718999999996</v>
      </c>
      <c r="G3" s="91">
        <v>0.92925514707336998</v>
      </c>
      <c r="H3" s="87"/>
      <c r="I3" s="87"/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  <c r="W3" s="87"/>
      <c r="X3" s="87"/>
      <c r="Y3" s="87"/>
      <c r="Z3" s="87"/>
    </row>
    <row r="4" spans="1:26" ht="21.75" customHeight="1">
      <c r="A4" s="88" t="s">
        <v>9450</v>
      </c>
      <c r="B4" s="89">
        <v>859217228</v>
      </c>
      <c r="C4" s="92">
        <f t="shared" si="0"/>
        <v>859.21722799999998</v>
      </c>
      <c r="D4" s="92">
        <v>617696296.51999998</v>
      </c>
      <c r="E4" s="92">
        <f t="shared" si="1"/>
        <v>617.69629652000003</v>
      </c>
      <c r="F4" s="92">
        <f t="shared" si="2"/>
        <v>241.52093147999994</v>
      </c>
      <c r="G4" s="93">
        <v>0.71890585569124554</v>
      </c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  <c r="W4" s="87"/>
      <c r="X4" s="87"/>
      <c r="Y4" s="87"/>
      <c r="Z4" s="87"/>
    </row>
    <row r="5" spans="1:26" ht="21.75" customHeight="1">
      <c r="A5" s="88" t="s">
        <v>9455</v>
      </c>
      <c r="B5" s="89">
        <v>352358886</v>
      </c>
      <c r="C5" s="92">
        <f t="shared" si="0"/>
        <v>352.35888599999998</v>
      </c>
      <c r="D5" s="92">
        <v>251035116</v>
      </c>
      <c r="E5" s="92">
        <f t="shared" si="1"/>
        <v>251.03511599999999</v>
      </c>
      <c r="F5" s="92">
        <f t="shared" si="2"/>
        <v>101.32377</v>
      </c>
      <c r="G5" s="93">
        <v>0.71244156447923379</v>
      </c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  <c r="W5" s="87"/>
      <c r="X5" s="87"/>
      <c r="Y5" s="87"/>
      <c r="Z5" s="87"/>
    </row>
    <row r="6" spans="1:26" ht="21.75" customHeight="1">
      <c r="A6" s="88" t="s">
        <v>9456</v>
      </c>
      <c r="B6" s="89">
        <v>591927177</v>
      </c>
      <c r="C6" s="94">
        <f t="shared" si="0"/>
        <v>591.92717700000003</v>
      </c>
      <c r="D6" s="94">
        <v>378225157</v>
      </c>
      <c r="E6" s="94">
        <f t="shared" si="1"/>
        <v>378.22515700000002</v>
      </c>
      <c r="F6" s="94">
        <f t="shared" si="2"/>
        <v>213.70202</v>
      </c>
      <c r="G6" s="95">
        <v>0.63897244745023762</v>
      </c>
    </row>
    <row r="7" spans="1:26" ht="21.75" customHeight="1">
      <c r="A7" s="88" t="s">
        <v>96</v>
      </c>
      <c r="B7" s="89">
        <v>791064117</v>
      </c>
      <c r="C7" s="96">
        <f t="shared" si="0"/>
        <v>791.06411700000001</v>
      </c>
      <c r="D7" s="96">
        <v>445694888</v>
      </c>
      <c r="E7" s="96">
        <f t="shared" si="1"/>
        <v>445.69488799999999</v>
      </c>
      <c r="F7" s="96">
        <f t="shared" si="2"/>
        <v>345.36922900000002</v>
      </c>
      <c r="G7" s="97">
        <v>0.56341183782957505</v>
      </c>
    </row>
    <row r="8" spans="1:26" ht="21.75" customHeight="1">
      <c r="A8" s="88" t="s">
        <v>9461</v>
      </c>
      <c r="B8" s="89">
        <v>644599564</v>
      </c>
      <c r="C8" s="96">
        <f t="shared" si="0"/>
        <v>644.59956399999999</v>
      </c>
      <c r="D8" s="96">
        <v>360181790.06</v>
      </c>
      <c r="E8" s="96">
        <f t="shared" si="1"/>
        <v>360.18179006000003</v>
      </c>
      <c r="F8" s="96">
        <f t="shared" si="2"/>
        <v>284.41777393999996</v>
      </c>
      <c r="G8" s="97">
        <v>0.55876828061273709</v>
      </c>
      <c r="H8" s="87"/>
    </row>
    <row r="9" spans="1:26" ht="21.75" customHeight="1">
      <c r="A9" s="88" t="s">
        <v>9462</v>
      </c>
      <c r="B9" s="89">
        <v>100998065</v>
      </c>
      <c r="C9" s="96">
        <f t="shared" si="0"/>
        <v>100.998065</v>
      </c>
      <c r="D9" s="96">
        <v>49750565</v>
      </c>
      <c r="E9" s="96">
        <f t="shared" si="1"/>
        <v>49.750565000000002</v>
      </c>
      <c r="F9" s="96">
        <f t="shared" si="2"/>
        <v>51.247499999999995</v>
      </c>
      <c r="G9" s="97">
        <v>0.49258928871558083</v>
      </c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  <c r="W9" s="87"/>
      <c r="X9" s="87"/>
      <c r="Y9" s="87"/>
      <c r="Z9" s="87"/>
    </row>
    <row r="10" spans="1:26" ht="21.75" customHeight="1">
      <c r="A10" s="88" t="s">
        <v>9465</v>
      </c>
      <c r="B10" s="89">
        <v>388351384</v>
      </c>
      <c r="C10" s="96">
        <f t="shared" si="0"/>
        <v>388.351384</v>
      </c>
      <c r="D10" s="96">
        <v>188493702</v>
      </c>
      <c r="E10" s="96">
        <f t="shared" si="1"/>
        <v>188.49370200000001</v>
      </c>
      <c r="F10" s="96">
        <f t="shared" si="2"/>
        <v>199.85768199999998</v>
      </c>
      <c r="G10" s="97">
        <v>0.48536894618096688</v>
      </c>
      <c r="H10" s="87"/>
    </row>
    <row r="11" spans="1:26" ht="21.75" customHeight="1">
      <c r="A11" s="88" t="s">
        <v>9466</v>
      </c>
      <c r="B11" s="89">
        <v>117686807</v>
      </c>
      <c r="C11" s="96">
        <f t="shared" si="0"/>
        <v>117.686807</v>
      </c>
      <c r="D11" s="96">
        <v>40475268</v>
      </c>
      <c r="E11" s="96">
        <f t="shared" si="1"/>
        <v>40.475268</v>
      </c>
      <c r="F11" s="96">
        <f t="shared" si="2"/>
        <v>77.211539000000002</v>
      </c>
      <c r="G11" s="97">
        <v>0.34392358015117191</v>
      </c>
    </row>
    <row r="12" spans="1:26" ht="21.75" customHeight="1">
      <c r="A12" s="98" t="s">
        <v>9467</v>
      </c>
      <c r="B12" s="99">
        <v>207604886</v>
      </c>
      <c r="C12" s="100">
        <f t="shared" si="0"/>
        <v>207.60488599999999</v>
      </c>
      <c r="D12" s="100">
        <v>15256174</v>
      </c>
      <c r="E12" s="100">
        <f t="shared" si="1"/>
        <v>15.256174</v>
      </c>
      <c r="F12" s="100">
        <f t="shared" si="2"/>
        <v>192.34871200000001</v>
      </c>
      <c r="G12" s="101">
        <v>7.3486584511310585E-2</v>
      </c>
    </row>
    <row r="13" spans="1:26" ht="21.75" customHeight="1">
      <c r="A13" s="119" t="s">
        <v>9471</v>
      </c>
      <c r="B13" s="120"/>
      <c r="C13" s="120"/>
      <c r="D13" s="120"/>
      <c r="E13" s="120"/>
      <c r="F13" s="120"/>
      <c r="G13" s="121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  <c r="W13" s="87"/>
      <c r="X13" s="87"/>
      <c r="Y13" s="87"/>
      <c r="Z13" s="87"/>
    </row>
    <row r="14" spans="1:26" ht="21.75" customHeight="1">
      <c r="A14" s="102" t="s">
        <v>9474</v>
      </c>
      <c r="B14" s="103">
        <v>82947920</v>
      </c>
      <c r="C14" s="104">
        <f t="shared" ref="C14:C21" si="3">B14/$H$1</f>
        <v>82.947919999999996</v>
      </c>
      <c r="D14" s="104">
        <v>82947920</v>
      </c>
      <c r="E14" s="104">
        <f t="shared" ref="E14:E21" si="4">D14/$H$1</f>
        <v>82.947919999999996</v>
      </c>
      <c r="F14" s="104">
        <f t="shared" ref="F14:F21" si="5">C14-E14</f>
        <v>0</v>
      </c>
      <c r="G14" s="105">
        <v>1</v>
      </c>
    </row>
    <row r="15" spans="1:26" ht="21.75" customHeight="1">
      <c r="A15" s="88" t="s">
        <v>9479</v>
      </c>
      <c r="B15" s="89">
        <v>61618207</v>
      </c>
      <c r="C15" s="90">
        <f t="shared" si="3"/>
        <v>61.618206999999998</v>
      </c>
      <c r="D15" s="90">
        <v>61618207</v>
      </c>
      <c r="E15" s="90">
        <f t="shared" si="4"/>
        <v>61.618206999999998</v>
      </c>
      <c r="F15" s="90">
        <f t="shared" si="5"/>
        <v>0</v>
      </c>
      <c r="G15" s="91">
        <v>1</v>
      </c>
    </row>
    <row r="16" spans="1:26" ht="21.75" customHeight="1">
      <c r="A16" s="88" t="s">
        <v>9480</v>
      </c>
      <c r="B16" s="89">
        <v>60166600</v>
      </c>
      <c r="C16" s="90">
        <f t="shared" si="3"/>
        <v>60.166600000000003</v>
      </c>
      <c r="D16" s="90">
        <v>60166600</v>
      </c>
      <c r="E16" s="90">
        <f t="shared" si="4"/>
        <v>60.166600000000003</v>
      </c>
      <c r="F16" s="90">
        <f t="shared" si="5"/>
        <v>0</v>
      </c>
      <c r="G16" s="91">
        <v>1</v>
      </c>
    </row>
    <row r="17" spans="1:8" ht="21.75" customHeight="1">
      <c r="A17" s="88" t="s">
        <v>9481</v>
      </c>
      <c r="B17" s="89">
        <v>52261020</v>
      </c>
      <c r="C17" s="90">
        <f t="shared" si="3"/>
        <v>52.261020000000002</v>
      </c>
      <c r="D17" s="90">
        <v>52261020</v>
      </c>
      <c r="E17" s="90">
        <f t="shared" si="4"/>
        <v>52.261020000000002</v>
      </c>
      <c r="F17" s="90">
        <f t="shared" si="5"/>
        <v>0</v>
      </c>
      <c r="G17" s="91">
        <v>1</v>
      </c>
    </row>
    <row r="18" spans="1:8" ht="21.75" customHeight="1">
      <c r="A18" s="88" t="s">
        <v>9483</v>
      </c>
      <c r="B18" s="89">
        <v>36096952</v>
      </c>
      <c r="C18" s="92">
        <f t="shared" si="3"/>
        <v>36.096952000000002</v>
      </c>
      <c r="D18" s="92">
        <v>32828532</v>
      </c>
      <c r="E18" s="92">
        <f t="shared" si="4"/>
        <v>32.828532000000003</v>
      </c>
      <c r="F18" s="92">
        <f t="shared" si="5"/>
        <v>3.268419999999999</v>
      </c>
      <c r="G18" s="93">
        <v>0.90945440490377139</v>
      </c>
    </row>
    <row r="19" spans="1:8" ht="21.75" customHeight="1">
      <c r="A19" s="88" t="s">
        <v>9485</v>
      </c>
      <c r="B19" s="89">
        <v>32495409</v>
      </c>
      <c r="C19" s="94">
        <f t="shared" si="3"/>
        <v>32.495409000000002</v>
      </c>
      <c r="D19" s="94">
        <v>6000000</v>
      </c>
      <c r="E19" s="94">
        <f t="shared" si="4"/>
        <v>6</v>
      </c>
      <c r="F19" s="94">
        <f t="shared" si="5"/>
        <v>26.495409000000002</v>
      </c>
      <c r="G19" s="95">
        <v>0.18464146735312673</v>
      </c>
      <c r="H19" s="87"/>
    </row>
    <row r="20" spans="1:8" ht="21.75" customHeight="1">
      <c r="A20" s="88" t="s">
        <v>9486</v>
      </c>
      <c r="B20" s="89">
        <v>30942240</v>
      </c>
      <c r="C20" s="96">
        <f t="shared" si="3"/>
        <v>30.942240000000002</v>
      </c>
      <c r="D20" s="96">
        <v>0</v>
      </c>
      <c r="E20" s="96">
        <f t="shared" si="4"/>
        <v>0</v>
      </c>
      <c r="F20" s="96">
        <f t="shared" si="5"/>
        <v>30.942240000000002</v>
      </c>
      <c r="G20" s="97">
        <v>0</v>
      </c>
    </row>
    <row r="21" spans="1:8" ht="21.75" customHeight="1">
      <c r="A21" s="88" t="s">
        <v>9487</v>
      </c>
      <c r="B21" s="89">
        <v>10432800</v>
      </c>
      <c r="C21" s="96">
        <f t="shared" si="3"/>
        <v>10.4328</v>
      </c>
      <c r="D21" s="96">
        <v>0</v>
      </c>
      <c r="E21" s="96">
        <f t="shared" si="4"/>
        <v>0</v>
      </c>
      <c r="F21" s="96">
        <f t="shared" si="5"/>
        <v>10.4328</v>
      </c>
      <c r="G21" s="97">
        <v>0</v>
      </c>
      <c r="H21" s="87"/>
    </row>
    <row r="22" spans="1:8" ht="15.75" customHeight="1"/>
    <row r="23" spans="1:8" ht="15.75" customHeight="1"/>
    <row r="24" spans="1:8" ht="15.75" customHeight="1"/>
    <row r="25" spans="1:8" ht="15.75" customHeight="1"/>
    <row r="26" spans="1:8" ht="15.75" customHeight="1"/>
    <row r="27" spans="1:8" ht="15.75" customHeight="1"/>
    <row r="28" spans="1:8" ht="15.75" customHeight="1"/>
    <row r="29" spans="1:8" ht="15.75" customHeight="1"/>
    <row r="30" spans="1:8" ht="15.75" customHeight="1"/>
    <row r="31" spans="1:8" ht="15.75" customHeight="1"/>
    <row r="32" spans="1:8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2:G2"/>
    <mergeCell ref="A13:G13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Sheet3</vt:lpstr>
      <vt:lpstr>TDTP</vt:lpstr>
      <vt:lpstr>BK06</vt:lpstr>
      <vt:lpstr>TP NHOM</vt:lpstr>
      <vt:lpstr>TP TVV</vt:lpstr>
      <vt:lpstr>BÁO CÁO ĐL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Minh Nguyen Le</cp:lastModifiedBy>
  <dcterms:modified xsi:type="dcterms:W3CDTF">2019-07-04T08:59:30Z</dcterms:modified>
</cp:coreProperties>
</file>