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026"/>
  <workbookPr/>
  <mc:AlternateContent xmlns:mc="http://schemas.openxmlformats.org/markup-compatibility/2006">
    <mc:Choice Requires="x15">
      <x15ac:absPath xmlns:x15ac="http://schemas.microsoft.com/office/spreadsheetml/2010/11/ac" url="C:\Users\BICH-PC\Desktop\"/>
    </mc:Choice>
  </mc:AlternateContent>
  <xr:revisionPtr revIDLastSave="0" documentId="8_{695E060D-BF9E-4775-BDD3-5C871ED03A22}" xr6:coauthVersionLast="45" xr6:coauthVersionMax="45" xr10:uidLastSave="{00000000-0000-0000-0000-000000000000}"/>
  <bookViews>
    <workbookView xWindow="-108" yWindow="-108" windowWidth="23256" windowHeight="12576" tabRatio="821"/>
  </bookViews>
  <sheets>
    <sheet name="Cover" sheetId="1" r:id="rId1"/>
    <sheet name="Test case List" sheetId="2" r:id="rId2"/>
    <sheet name="Module1" sheetId="3" r:id="rId3"/>
    <sheet name="Module2" sheetId="4" r:id="rId4"/>
    <sheet name="Test Report" sheetId="5" r:id="rId5"/>
    <sheet name="Test Procedure" sheetId="6" r:id="rId6"/>
    <sheet name="Test Data" sheetId="7" r:id="rId7"/>
  </sheets>
  <definedNames>
    <definedName name="_xlnm._FilterDatabase" localSheetId="2" hidden="1">Module1!$A$8:$H$12</definedName>
    <definedName name="_xlnm._FilterDatabase" localSheetId="3" hidden="1">Module2!$A$8:$H$14</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5" l="1"/>
  <c r="D3" i="2"/>
  <c r="A17" i="4"/>
  <c r="A15" i="4"/>
  <c r="A6" i="3"/>
  <c r="D11" i="5" s="1"/>
  <c r="B6" i="3"/>
  <c r="E11" i="5" s="1"/>
  <c r="A10" i="3"/>
  <c r="A12" i="3"/>
  <c r="D6" i="3"/>
  <c r="G11" i="5" s="1"/>
  <c r="A6" i="4"/>
  <c r="D12" i="5" s="1"/>
  <c r="B6" i="4"/>
  <c r="E12" i="5" s="1"/>
  <c r="A10" i="4"/>
  <c r="A11" i="4"/>
  <c r="A12" i="4"/>
  <c r="A13" i="4"/>
  <c r="A14" i="4"/>
  <c r="D6" i="4"/>
  <c r="G12" i="5" s="1"/>
  <c r="D4" i="2"/>
  <c r="C11" i="5"/>
  <c r="C12" i="5"/>
  <c r="E6" i="3"/>
  <c r="H11" i="5" s="1"/>
  <c r="E6" i="4"/>
  <c r="D14" i="5" l="1"/>
  <c r="G14" i="5"/>
  <c r="C6" i="4"/>
  <c r="F12" i="5" s="1"/>
  <c r="E14" i="5"/>
  <c r="H12" i="5"/>
  <c r="H14" i="5" s="1"/>
  <c r="C6" i="3"/>
  <c r="F11" i="5" s="1"/>
  <c r="F14" i="5" l="1"/>
  <c r="E17" i="5"/>
  <c r="E16" i="5"/>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<sst xmlns="http://schemas.openxmlformats.org/spreadsheetml/2006/main" count="200" uniqueCount="138">
  <si>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</si>
  <si>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</si>
  <si>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</si>
  <si>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</si>
  <si>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</si>
  <si>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</si>
  <si>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</si>
  <si>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</si>
  <si>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</si>
  <si>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</si>
  <si>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</si>
  <si>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</si>
  <si>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</si>
  <si>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</si>
  <si>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&lt;Date when these changes are effective&gt;</t>
  </si>
  <si>
    <t>TEST CASE LIST</t>
  </si>
  <si>
    <t>Test Environment Setup Description</t>
  </si>
  <si>
    <t>No</t>
  </si>
  <si>
    <t>Function Name</t>
  </si>
  <si>
    <t>Sheet Name</t>
  </si>
  <si>
    <t>Description</t>
  </si>
  <si>
    <t>Pre-Condition</t>
  </si>
  <si>
    <t>Module1</t>
  </si>
  <si>
    <t>Module2</t>
  </si>
  <si>
    <t>Module Code</t>
  </si>
  <si>
    <t xml:space="preserve">Module1 </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</si>
  <si>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</si>
  <si>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</si>
  <si>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</si>
  <si>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</si>
  <si>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</si>
  <si>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</si>
  <si>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</si>
  <si>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</si>
  <si>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</si>
  <si>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</si>
  <si>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</si>
  <si>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</si>
  <si>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</si>
  <si>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</si>
  <si>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</si>
  <si>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</si>
  <si>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TEST REPORT</t>
  </si>
  <si>
    <t>Notes</t>
  </si>
  <si>
    <t>&lt;List modules included in this release&gt; ex: Release 1 includes 2 modules: Module1 and Module2</t>
  </si>
  <si>
    <t>Module code</t>
  </si>
  <si>
    <t>Number of  test cases</t>
  </si>
  <si>
    <t>Sub total</t>
  </si>
  <si>
    <t>Test coverage</t>
  </si>
  <si>
    <t>%</t>
  </si>
  <si>
    <t>Test successful coverage</t>
  </si>
  <si>
    <t>&lt;List of documents which are referred in this version.&gt;</t>
  </si>
  <si>
    <t>Sổ tiết kiệm Money Lover</t>
  </si>
  <si>
    <t>1.0</t>
  </si>
  <si>
    <t>Giao diện</t>
  </si>
  <si>
    <t>A</t>
  </si>
  <si>
    <t>Giao diện chính, đăng nhập, đăng kí, thông tin sổ tiết kiệm</t>
  </si>
  <si>
    <t>Thêm các giao diện chính</t>
  </si>
  <si>
    <t>Form Đăng kí</t>
  </si>
  <si>
    <t>Chức năng Sổ tiết kiệm</t>
  </si>
  <si>
    <t>Chức năng Close</t>
  </si>
  <si>
    <t>Các giao diện chính</t>
  </si>
  <si>
    <t>Form trang Đăng kí</t>
  </si>
  <si>
    <t>Chi tiết chức năng Sổ tiết kiệm</t>
  </si>
  <si>
    <t>Chi tiết chức năng Close</t>
  </si>
  <si>
    <t xml:space="preserve">1. Hệ thống sẽ chuyển sang trang Đăng ký khi chọn "LẦN ĐẦU SỬ DỤNG MONEY LOVER"
2.  Hệ thống sẽ chuyển sang trang Đăng nhập khi chọn “ĐÃ SỬ DỤNG MONEY LOVER” </t>
  </si>
  <si>
    <t xml:space="preserve">
</t>
  </si>
  <si>
    <t>Test theo các yêu cầu về giao diện và form Đăng kí trong mục II.1 và II.2</t>
  </si>
  <si>
    <t xml:space="preserve">1. Bắt đầu khi user vào ứng dụng 
2.Hệ thống sẽ hiển thị trang mở đầu  
3. Nếu là user mới thì chọn “LẦN ĐẦU SỬ DỤNG MONEY LOVER”    
4.  Nếu đã sử dụng rồi thì chọn “ĐÃ SỬ DỤNG MONEY LOVER” 
5. Hệ thống sẽ thiết lập quyền truy cập 
 </t>
  </si>
  <si>
    <t xml:space="preserve">1. Bắt đầu khi user chọn “LẦN ĐẦU SỬ DỤNG MONEY LOVER”   
2. Hệ thống sẽ hiển thị trang Đăng ký  </t>
  </si>
  <si>
    <t xml:space="preserve">1. Nhập email và mật khẩu  
2. Nhấn nút Đăng ký 
3. Hệ thống sẽ thiết lập quyền truy cập  </t>
  </si>
  <si>
    <t>Phải hoàn thành giao diện chính trước</t>
  </si>
  <si>
    <t>Test giao diện chính</t>
  </si>
  <si>
    <t>Test Form Đăng kí</t>
  </si>
  <si>
    <t>Test theo các yêu cầu về chức năng sổ tiết kiệm và chức năng close</t>
  </si>
  <si>
    <t>Test danh sách sổ tiết kiệm</t>
  </si>
  <si>
    <t>1. Bắt đầu khi user vào tài khoản thành công 
2. Hệ thống sẽ hiển thị danh sách sổ tiết kiệm 
3. Nhấn vào dấu "+"</t>
  </si>
  <si>
    <t>Phải đăng nhập thành công</t>
  </si>
  <si>
    <t>Test Thêm sổ tiết kiệm</t>
  </si>
  <si>
    <t xml:space="preserve"> 1. Có các lựa chọn: Thêm sổ tiết kiệm, Sửa sổ tiết kiệm, Gửi thêm, Rút một phần, Tất Toán 
2. Lần lượt chọn tùy theo nhu cầu </t>
  </si>
  <si>
    <t>1.  User nhập các thông tin cần thiết
2. Nhấn nút "Thêm"
3. Thêm thành công</t>
  </si>
  <si>
    <t xml:space="preserve">1. Bắt đầu khi user chọn nút "Thêm" 
2. Hệ thống sẽ hiển thị trang Thêm sổ tiết kiệm </t>
  </si>
  <si>
    <t>Sửa sổ tiết kiệm</t>
  </si>
  <si>
    <t>Phải sửa theo đúng quy định</t>
  </si>
  <si>
    <t>Phải nhập đúng yêu cầu các thông tin</t>
  </si>
  <si>
    <t>Gửi thêm</t>
  </si>
  <si>
    <t>1.  User sửa các thông tin cần thiết
2. Nhấn nút "Sửa"
3. Sửa thành công</t>
  </si>
  <si>
    <t>1. User nhập số tiền cần gửi thêm
2. Nhấn nút "Gửi"
3. Gửi thành công</t>
  </si>
  <si>
    <t>Phải nhập số tiền đúng theo quy định</t>
  </si>
  <si>
    <t>Rút một phần</t>
  </si>
  <si>
    <t>1. User nhập số tiền cần rútthêm
2. Nhấn nút "Rút"
3. Rút thành công</t>
  </si>
  <si>
    <t>Chỉ được rút theo quy định</t>
  </si>
  <si>
    <t>Tất toán</t>
  </si>
  <si>
    <t>Số tiền được tính theo quy định</t>
  </si>
  <si>
    <t>Sổ tiết kiệm</t>
  </si>
  <si>
    <t>Test chức năng close ứng dụng</t>
  </si>
  <si>
    <t>1. Bắt đầu khi user chọn nút "Close"</t>
  </si>
  <si>
    <t>User thoát ứng dụng thành công</t>
  </si>
  <si>
    <t>Thêm các chức năng mới</t>
  </si>
  <si>
    <t>Đăng nhập, đăng ký, ẩn hiện tác vụ</t>
  </si>
  <si>
    <t>password</t>
  </si>
  <si>
    <t>tiền gửi ban đầu</t>
  </si>
  <si>
    <t>tiền gửi thêm</t>
  </si>
  <si>
    <t>Patition</t>
  </si>
  <si>
    <t>Data</t>
  </si>
  <si>
    <t>Kết quả</t>
  </si>
  <si>
    <t>Test Data ID</t>
  </si>
  <si>
    <t>TD001</t>
  </si>
  <si>
    <t>TD002</t>
  </si>
  <si>
    <t>TD003</t>
  </si>
  <si>
    <t>&gt;= 8</t>
  </si>
  <si>
    <t>&gt;= 1000000</t>
  </si>
  <si>
    <t>&gt;= 100000</t>
  </si>
  <si>
    <t>Đăng ký thành công</t>
  </si>
  <si>
    <t>Gửi thêm tiền thành công</t>
  </si>
  <si>
    <t>Thêm tiền vào sổ thành công</t>
  </si>
  <si>
    <t>TD004</t>
  </si>
  <si>
    <t>TD005</t>
  </si>
  <si>
    <t>TD006</t>
  </si>
  <si>
    <t>&lt; 8</t>
  </si>
  <si>
    <t>Không được đăng ký</t>
  </si>
  <si>
    <t>&lt; 1000000</t>
  </si>
  <si>
    <t>&lt;100000</t>
  </si>
  <si>
    <t>Không thêm sổ tiết kiệm được</t>
  </si>
  <si>
    <t>Không được gửi thêm</t>
  </si>
  <si>
    <t xml:space="preserve">1. Bắt đầu khi user chọn "Sửa"  
</t>
  </si>
  <si>
    <t xml:space="preserve"> 1. Bắt đầu khi user chọn "Gửi thêm" 
2. Hệ thống sẽ hiển thị trang Gửi thêm </t>
  </si>
  <si>
    <t xml:space="preserve">1. Bắt đầu khi user chọn "Rút một phần" 
2. Hệ thống sẽ hiển thị trang Rút một phần </t>
  </si>
  <si>
    <t xml:space="preserve">1. Xem ở dưới cùng danh sách 
</t>
  </si>
  <si>
    <t xml:space="preserve">User xem thông tin số tiền của mình </t>
  </si>
  <si>
    <t>DangNhap.xaml, DangKy.xaml, DanhSachSTK.xaml</t>
  </si>
  <si>
    <t>Main.xaml,DangNhap.xaml, DangKy.xaml, DanhSachSTK.xaml</t>
  </si>
  <si>
    <t>Nguyễn Ngọc Bích, Võ Thị Thu Sang, Lê Minh Thành</t>
  </si>
  <si>
    <t>Võ Thị Thu Sang</t>
  </si>
  <si>
    <t>&lt;List enviroment requires in this system
1. Window 10 1803 hoặc hơn
2. Ram : 512Mb hoặc cao hơn
3. HDD : 1Gb 
4. .NET Framework  4.6 hoặc cao hơn
&gt;</t>
  </si>
  <si>
    <t>Nguyễn Ngọc Bích</t>
  </si>
  <si>
    <t>ML_01</t>
  </si>
  <si>
    <t>Lê Minh Thành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</si>
</sst>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d\-mmm\-yy;@"/>
  </numFmts>
  <fonts count="26">
    <font>
      <sz val="11"/>
      <name val="ＭＳ Ｐゴシック"/>
      <charset val="128"/>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0"/>
      <color indexed="9"/>
      <name val="Tahoma"/>
      <family val="2"/>
    </font>
    <font>
      <b/>
      <sz val="10"/>
      <color indexed="12"/>
      <name val="Tahoma"/>
      <family val="2"/>
    </font>
    <font>
      <sz val="11"/>
      <name val="ＭＳ Ｐゴシック"/>
      <charset val="128"/>
    </font>
    <font>
      <b/>
      <sz val="11"/>
      <name val="Tahoma"/>
      <family val="2"/>
    </font>
    <font>
      <sz val="11"/>
      <color theme="1"/>
      <name val="Calibri"/>
      <family val="2"/>
      <scheme val="minor"/>
    </font>
    <font>
      <i/>
      <sz val="11"/>
      <color rgb="FF7F7F7F"/>
      <name val="Calibri"/>
      <family val="2"/>
      <scheme val="minor"/>
    </font>
    <font>
      <sz val="10"/>
      <color theme="1"/>
      <name val="Tahoma"/>
      <family val="2"/>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s>
  <borders count="35">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medium">
        <color indexed="8"/>
      </left>
      <right/>
      <top style="thin">
        <color indexed="8"/>
      </top>
      <bottom style="medium">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4" fillId="0" borderId="0" applyNumberFormat="0" applyFill="0" applyBorder="0" applyAlignment="0" applyProtection="0"/>
    <xf numFmtId="0" fontId="15" fillId="0" borderId="0" applyNumberFormat="0" applyFill="0" applyBorder="0" applyAlignment="0" applyProtection="0"/>
    <xf numFmtId="0" fontId="21" fillId="0" borderId="0"/>
    <xf numFmtId="0" fontId="21" fillId="0" borderId="0"/>
    <xf numFmtId="0" fontId="1" fillId="0" borderId="0"/>
  </cellStyleXfs>
  <cellXfs count="156">
    <xf numFmtId="0" fontId="0" fillId="0" borderId="0" xfId="0"/>
    <xf numFmtId="0" fontId="2" fillId="0" borderId="0" xfId="0" applyFont="1"/>
    <xf numFmtId="0" fontId="2" fillId="0" borderId="0" xfId="0" applyFont="1" applyAlignment="1">
      <alignment horizontal="left" indent="1"/>
    </xf>
    <xf numFmtId="0" fontId="3" fillId="2" borderId="0" xfId="0" applyFont="1" applyFill="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6" fillId="2" borderId="0" xfId="0" applyFont="1" applyFill="1" applyAlignment="1">
      <alignment horizontal="left" indent="1"/>
    </xf>
    <xf numFmtId="0" fontId="7" fillId="0" borderId="0" xfId="0" applyFont="1" applyAlignment="1">
      <alignment horizontal="left" indent="1"/>
    </xf>
    <xf numFmtId="0" fontId="2" fillId="2" borderId="0" xfId="0" applyFont="1" applyFill="1"/>
    <xf numFmtId="0" fontId="6" fillId="2" borderId="2" xfId="0" applyFont="1" applyFill="1" applyBorder="1" applyAlignment="1">
      <alignment horizontal="left"/>
    </xf>
    <xf numFmtId="0" fontId="2" fillId="0" borderId="3" xfId="0" applyFont="1" applyBorder="1" applyAlignment="1"/>
    <xf numFmtId="0" fontId="6" fillId="2" borderId="2" xfId="0" applyFont="1" applyFill="1" applyBorder="1" applyAlignment="1">
      <alignment horizontal="left" vertical="center"/>
    </xf>
    <xf numFmtId="0" fontId="7" fillId="0" borderId="3" xfId="0" applyFont="1" applyBorder="1" applyAlignment="1">
      <alignment horizontal="left" indent="1"/>
    </xf>
    <xf numFmtId="0" fontId="6" fillId="2" borderId="0" xfId="0" applyFont="1" applyFill="1" applyBorder="1"/>
    <xf numFmtId="0" fontId="7" fillId="0" borderId="0" xfId="0" applyFont="1" applyBorder="1" applyAlignment="1">
      <alignment horizontal="left"/>
    </xf>
    <xf numFmtId="0" fontId="2" fillId="0" borderId="0" xfId="0" applyFont="1" applyBorder="1" applyAlignment="1"/>
    <xf numFmtId="0" fontId="6" fillId="2" borderId="0" xfId="0" applyFont="1" applyFill="1" applyBorder="1" applyAlignment="1">
      <alignment horizontal="left" indent="1"/>
    </xf>
    <xf numFmtId="0" fontId="7" fillId="0" borderId="0" xfId="0" applyFont="1" applyBorder="1" applyAlignment="1">
      <alignment horizontal="left" indent="1"/>
    </xf>
    <xf numFmtId="0" fontId="2" fillId="0" borderId="0" xfId="0" applyFont="1" applyBorder="1" applyAlignment="1">
      <alignment horizontal="left" indent="1"/>
    </xf>
    <xf numFmtId="0" fontId="2" fillId="0" borderId="0" xfId="0" applyFont="1" applyBorder="1"/>
    <xf numFmtId="0" fontId="6" fillId="0" borderId="0" xfId="0" applyFont="1" applyAlignment="1">
      <alignment horizontal="left"/>
    </xf>
    <xf numFmtId="0" fontId="2" fillId="0" borderId="0" xfId="0" applyFont="1" applyAlignment="1">
      <alignment vertical="center"/>
    </xf>
    <xf numFmtId="176" fontId="8" fillId="3" borderId="4" xfId="0" applyNumberFormat="1" applyFont="1"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2" fillId="0" borderId="0" xfId="0" applyFont="1" applyAlignment="1">
      <alignment vertical="top"/>
    </xf>
    <xf numFmtId="0" fontId="7" fillId="0" borderId="7" xfId="0" applyFont="1" applyBorder="1" applyAlignment="1">
      <alignment vertical="top" wrapText="1"/>
    </xf>
    <xf numFmtId="49" fontId="2" fillId="0" borderId="8" xfId="0" applyNumberFormat="1" applyFont="1" applyBorder="1" applyAlignment="1">
      <alignment vertical="top"/>
    </xf>
    <xf numFmtId="0" fontId="2" fillId="0" borderId="8" xfId="0" applyFont="1" applyBorder="1" applyAlignment="1">
      <alignment vertical="top"/>
    </xf>
    <xf numFmtId="15" fontId="2" fillId="0" borderId="8" xfId="0" applyNumberFormat="1" applyFont="1" applyBorder="1" applyAlignment="1">
      <alignment vertical="top"/>
    </xf>
    <xf numFmtId="0" fontId="7" fillId="0" borderId="9" xfId="0" applyFont="1" applyBorder="1" applyAlignment="1">
      <alignment vertical="top" wrapText="1"/>
    </xf>
    <xf numFmtId="176" fontId="2" fillId="0" borderId="7" xfId="0" applyNumberFormat="1" applyFont="1" applyBorder="1" applyAlignment="1">
      <alignment vertical="top"/>
    </xf>
    <xf numFmtId="0" fontId="2" fillId="0" borderId="9" xfId="0" applyFont="1" applyBorder="1" applyAlignment="1">
      <alignment vertical="top"/>
    </xf>
    <xf numFmtId="176" fontId="2" fillId="0" borderId="10" xfId="0" applyNumberFormat="1" applyFont="1" applyBorder="1" applyAlignment="1">
      <alignment vertical="top"/>
    </xf>
    <xf numFmtId="49" fontId="2" fillId="0" borderId="11" xfId="0" applyNumberFormat="1"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1" fontId="2" fillId="2" borderId="0" xfId="0" applyNumberFormat="1" applyFont="1" applyFill="1"/>
    <xf numFmtId="0" fontId="2" fillId="2" borderId="0" xfId="0" applyFont="1" applyFill="1" applyAlignment="1">
      <alignment horizontal="left"/>
    </xf>
    <xf numFmtId="1" fontId="2" fillId="2" borderId="0" xfId="0" applyNumberFormat="1" applyFont="1" applyFill="1" applyProtection="1">
      <protection hidden="1"/>
    </xf>
    <xf numFmtId="0" fontId="5"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0" fontId="2" fillId="2" borderId="0" xfId="0" applyFont="1" applyFill="1" applyAlignment="1">
      <alignment wrapText="1"/>
    </xf>
    <xf numFmtId="1" fontId="6" fillId="2" borderId="0" xfId="0" applyNumberFormat="1" applyFont="1" applyFill="1" applyBorder="1" applyAlignment="1"/>
    <xf numFmtId="0" fontId="2" fillId="2" borderId="0" xfId="0" applyFont="1" applyFill="1" applyBorder="1" applyAlignment="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13" fillId="2" borderId="0" xfId="0" applyFont="1" applyFill="1" applyAlignment="1">
      <alignment horizontal="center"/>
    </xf>
    <xf numFmtId="1" fontId="8" fillId="4" borderId="4" xfId="0" applyNumberFormat="1" applyFont="1" applyFill="1" applyBorder="1" applyAlignment="1">
      <alignment horizontal="center" vertical="center"/>
    </xf>
    <xf numFmtId="0" fontId="8" fillId="4" borderId="5" xfId="0" applyFont="1" applyFill="1" applyBorder="1" applyAlignment="1">
      <alignment horizontal="center" vertical="center"/>
    </xf>
    <xf numFmtId="0" fontId="8" fillId="4" borderId="13" xfId="0" applyFont="1" applyFill="1" applyBorder="1" applyAlignment="1">
      <alignment horizontal="center" vertical="center"/>
    </xf>
    <xf numFmtId="0" fontId="8" fillId="4" borderId="6" xfId="0" applyFont="1" applyFill="1" applyBorder="1" applyAlignment="1">
      <alignment horizontal="center" vertical="center"/>
    </xf>
    <xf numFmtId="1" fontId="2" fillId="2" borderId="7" xfId="0" applyNumberFormat="1" applyFont="1" applyFill="1" applyBorder="1" applyAlignment="1">
      <alignment vertical="center"/>
    </xf>
    <xf numFmtId="49" fontId="2" fillId="2" borderId="8" xfId="0" applyNumberFormat="1" applyFont="1" applyFill="1" applyBorder="1" applyAlignment="1">
      <alignment horizontal="left" vertical="center"/>
    </xf>
    <xf numFmtId="0" fontId="14" fillId="2" borderId="8" xfId="2" applyNumberFormat="1" applyFont="1" applyFill="1" applyBorder="1" applyAlignment="1" applyProtection="1">
      <alignment horizontal="left" vertical="center"/>
    </xf>
    <xf numFmtId="0" fontId="2" fillId="2" borderId="9" xfId="0" applyFont="1" applyFill="1" applyBorder="1" applyAlignment="1">
      <alignment horizontal="left" vertical="center"/>
    </xf>
    <xf numFmtId="0" fontId="2" fillId="2" borderId="8" xfId="0" applyFont="1" applyFill="1" applyBorder="1" applyAlignment="1">
      <alignment horizontal="left" vertical="center"/>
    </xf>
    <xf numFmtId="1" fontId="2" fillId="2" borderId="10" xfId="0" applyNumberFormat="1" applyFont="1" applyFill="1" applyBorder="1" applyAlignment="1">
      <alignment vertical="center"/>
    </xf>
    <xf numFmtId="49" fontId="2" fillId="2" borderId="11" xfId="0" applyNumberFormat="1" applyFont="1" applyFill="1" applyBorder="1" applyAlignment="1">
      <alignment horizontal="left" vertical="center"/>
    </xf>
    <xf numFmtId="0" fontId="2" fillId="2" borderId="11" xfId="0" applyFont="1" applyFill="1" applyBorder="1" applyAlignment="1">
      <alignment horizontal="left" vertical="center"/>
    </xf>
    <xf numFmtId="0" fontId="2" fillId="2" borderId="12" xfId="0" applyFont="1" applyFill="1" applyBorder="1" applyAlignment="1">
      <alignment horizontal="left" vertical="center"/>
    </xf>
    <xf numFmtId="0" fontId="2" fillId="2" borderId="0" xfId="0" applyFont="1" applyFill="1" applyAlignment="1"/>
    <xf numFmtId="0" fontId="16" fillId="2" borderId="0" xfId="0" applyFont="1" applyFill="1"/>
    <xf numFmtId="0" fontId="17" fillId="2" borderId="14" xfId="0" applyFont="1" applyFill="1" applyBorder="1" applyAlignment="1"/>
    <xf numFmtId="0" fontId="17" fillId="2" borderId="14" xfId="0" applyFont="1" applyFill="1" applyBorder="1" applyAlignment="1">
      <alignment wrapText="1"/>
    </xf>
    <xf numFmtId="0" fontId="2" fillId="2" borderId="14" xfId="0" applyFont="1" applyFill="1" applyBorder="1" applyAlignment="1">
      <alignment wrapText="1"/>
    </xf>
    <xf numFmtId="0" fontId="13" fillId="2" borderId="0" xfId="0" applyFont="1" applyFill="1" applyAlignment="1" applyProtection="1">
      <alignment wrapText="1"/>
    </xf>
    <xf numFmtId="0" fontId="16" fillId="2" borderId="0" xfId="0" applyFont="1" applyFill="1" applyAlignment="1">
      <alignment wrapText="1"/>
    </xf>
    <xf numFmtId="0" fontId="17" fillId="2" borderId="0" xfId="0" applyFont="1" applyFill="1" applyAlignment="1"/>
    <xf numFmtId="0" fontId="13" fillId="2" borderId="15" xfId="4" applyFont="1" applyFill="1" applyBorder="1" applyAlignment="1">
      <alignment horizontal="left" wrapText="1"/>
    </xf>
    <xf numFmtId="0" fontId="2" fillId="2" borderId="0" xfId="0" applyFont="1" applyFill="1" applyAlignment="1" applyProtection="1">
      <alignment wrapText="1"/>
    </xf>
    <xf numFmtId="0" fontId="13" fillId="2" borderId="16" xfId="4" applyFont="1" applyFill="1" applyBorder="1" applyAlignment="1">
      <alignment horizontal="left" wrapText="1"/>
    </xf>
    <xf numFmtId="0" fontId="11" fillId="2" borderId="0" xfId="0" applyFont="1" applyFill="1" applyAlignment="1"/>
    <xf numFmtId="0" fontId="11" fillId="2" borderId="16"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16" fillId="2" borderId="0" xfId="0" applyFont="1" applyFill="1" applyBorder="1" applyAlignment="1">
      <alignment horizontal="center" wrapText="1"/>
    </xf>
    <xf numFmtId="0" fontId="17" fillId="2" borderId="17" xfId="0" applyFont="1" applyFill="1" applyBorder="1" applyAlignment="1">
      <alignment horizontal="center" vertical="center"/>
    </xf>
    <xf numFmtId="0" fontId="17" fillId="2" borderId="18" xfId="0" applyFont="1" applyFill="1" applyBorder="1" applyAlignment="1">
      <alignment horizontal="center" vertical="center"/>
    </xf>
    <xf numFmtId="0" fontId="17" fillId="2" borderId="19" xfId="0" applyFont="1" applyFill="1" applyBorder="1" applyAlignment="1">
      <alignment horizontal="center" vertical="center"/>
    </xf>
    <xf numFmtId="0" fontId="17" fillId="2" borderId="0" xfId="0" applyFont="1" applyFill="1" applyBorder="1" applyAlignment="1">
      <alignment horizontal="center" wrapText="1"/>
    </xf>
    <xf numFmtId="0" fontId="8" fillId="3" borderId="2" xfId="4" applyFont="1" applyFill="1" applyBorder="1" applyAlignment="1">
      <alignment horizontal="center" vertical="center" wrapText="1"/>
    </xf>
    <xf numFmtId="0" fontId="8" fillId="3" borderId="20" xfId="4" applyFont="1" applyFill="1" applyBorder="1" applyAlignment="1">
      <alignment horizontal="center" vertical="center" wrapText="1"/>
    </xf>
    <xf numFmtId="0" fontId="12" fillId="2" borderId="0" xfId="4" applyFont="1" applyFill="1" applyBorder="1" applyAlignment="1">
      <alignment horizontal="center" vertical="center" wrapText="1"/>
    </xf>
    <xf numFmtId="0" fontId="13" fillId="5" borderId="1" xfId="4" applyFont="1" applyFill="1" applyBorder="1" applyAlignment="1">
      <alignment horizontal="left" vertical="center"/>
    </xf>
    <xf numFmtId="0" fontId="13" fillId="5" borderId="21" xfId="4" applyFont="1" applyFill="1" applyBorder="1" applyAlignment="1">
      <alignment horizontal="left" vertical="center"/>
    </xf>
    <xf numFmtId="0" fontId="13" fillId="5" borderId="3" xfId="4" applyFont="1" applyFill="1" applyBorder="1" applyAlignment="1">
      <alignment horizontal="left" vertical="center"/>
    </xf>
    <xf numFmtId="0" fontId="12" fillId="2" borderId="0" xfId="4" applyFont="1" applyFill="1" applyBorder="1" applyAlignment="1">
      <alignment horizontal="left" vertical="center"/>
    </xf>
    <xf numFmtId="0" fontId="2" fillId="2" borderId="2" xfId="4" applyFont="1" applyFill="1" applyBorder="1" applyAlignment="1">
      <alignment vertical="top" wrapText="1"/>
    </xf>
    <xf numFmtId="0" fontId="7" fillId="2" borderId="2" xfId="0" applyFont="1" applyFill="1" applyBorder="1" applyAlignment="1">
      <alignment horizontal="left" vertical="top" wrapText="1"/>
    </xf>
    <xf numFmtId="0" fontId="2" fillId="2" borderId="2" xfId="0" applyFont="1" applyFill="1" applyBorder="1" applyAlignment="1">
      <alignment vertical="top" wrapText="1"/>
    </xf>
    <xf numFmtId="0" fontId="16" fillId="2" borderId="0" xfId="0" applyFont="1" applyFill="1" applyBorder="1" applyAlignment="1">
      <alignment vertical="top" wrapText="1"/>
    </xf>
    <xf numFmtId="0" fontId="17" fillId="2" borderId="0" xfId="0" applyFont="1" applyFill="1" applyAlignment="1">
      <alignment vertical="top"/>
    </xf>
    <xf numFmtId="0" fontId="17" fillId="2" borderId="2" xfId="0" applyFont="1" applyFill="1" applyBorder="1" applyAlignment="1">
      <alignment horizontal="left" vertical="top" wrapText="1"/>
    </xf>
    <xf numFmtId="0" fontId="2" fillId="2" borderId="2" xfId="0" applyFont="1" applyFill="1" applyBorder="1"/>
    <xf numFmtId="0" fontId="16" fillId="2" borderId="0" xfId="0" applyFont="1" applyFill="1" applyBorder="1"/>
    <xf numFmtId="0" fontId="17" fillId="2" borderId="22" xfId="0" applyFont="1" applyFill="1" applyBorder="1" applyAlignment="1">
      <alignment horizontal="center" vertical="center"/>
    </xf>
    <xf numFmtId="0" fontId="17" fillId="2" borderId="2" xfId="0" applyFont="1" applyFill="1" applyBorder="1" applyAlignment="1">
      <alignment vertical="top" wrapText="1"/>
    </xf>
    <xf numFmtId="0" fontId="13" fillId="2" borderId="0" xfId="3" applyFont="1" applyFill="1" applyBorder="1"/>
    <xf numFmtId="0" fontId="2" fillId="2" borderId="0" xfId="3" applyFont="1" applyFill="1" applyBorder="1"/>
    <xf numFmtId="176" fontId="2" fillId="2" borderId="0" xfId="3" applyNumberFormat="1" applyFont="1" applyFill="1" applyBorder="1"/>
    <xf numFmtId="0" fontId="6" fillId="2" borderId="3" xfId="0" applyFont="1" applyFill="1" applyBorder="1" applyAlignment="1">
      <alignment horizontal="left"/>
    </xf>
    <xf numFmtId="0" fontId="2" fillId="2" borderId="3" xfId="0" applyFont="1" applyFill="1" applyBorder="1" applyAlignment="1">
      <alignment vertical="top"/>
    </xf>
    <xf numFmtId="0" fontId="6" fillId="2" borderId="2" xfId="0" applyFont="1" applyFill="1" applyBorder="1" applyAlignment="1">
      <alignment vertical="center"/>
    </xf>
    <xf numFmtId="0" fontId="6" fillId="2" borderId="0" xfId="0" applyFont="1" applyFill="1"/>
    <xf numFmtId="0" fontId="7" fillId="2" borderId="0" xfId="3" applyFont="1" applyFill="1" applyBorder="1"/>
    <xf numFmtId="0" fontId="2" fillId="2" borderId="0" xfId="0" applyFont="1" applyFill="1" applyBorder="1"/>
    <xf numFmtId="0" fontId="2" fillId="2" borderId="23" xfId="0" applyFont="1" applyFill="1" applyBorder="1" applyAlignment="1"/>
    <xf numFmtId="0" fontId="8" fillId="3" borderId="24" xfId="0" applyNumberFormat="1" applyFont="1" applyFill="1" applyBorder="1" applyAlignment="1">
      <alignment horizontal="center"/>
    </xf>
    <xf numFmtId="0" fontId="8" fillId="3" borderId="5" xfId="0" applyNumberFormat="1" applyFont="1" applyFill="1" applyBorder="1" applyAlignment="1">
      <alignment horizontal="center"/>
    </xf>
    <xf numFmtId="0" fontId="8" fillId="3" borderId="5" xfId="0" applyNumberFormat="1" applyFont="1" applyFill="1" applyBorder="1" applyAlignment="1">
      <alignment horizontal="center" wrapText="1"/>
    </xf>
    <xf numFmtId="0" fontId="8" fillId="3" borderId="13" xfId="0" applyNumberFormat="1" applyFont="1" applyFill="1" applyBorder="1" applyAlignment="1">
      <alignment horizontal="center"/>
    </xf>
    <xf numFmtId="0" fontId="8" fillId="3" borderId="25" xfId="0" applyNumberFormat="1" applyFont="1" applyFill="1" applyBorder="1" applyAlignment="1">
      <alignment horizontal="center" wrapText="1"/>
    </xf>
    <xf numFmtId="0" fontId="2" fillId="2" borderId="23" xfId="0" applyFont="1" applyFill="1" applyBorder="1"/>
    <xf numFmtId="0" fontId="2" fillId="2" borderId="26" xfId="0" applyNumberFormat="1" applyFont="1" applyFill="1" applyBorder="1" applyAlignment="1">
      <alignment horizontal="center"/>
    </xf>
    <xf numFmtId="0" fontId="2" fillId="2" borderId="8" xfId="0" applyNumberFormat="1" applyFont="1" applyFill="1" applyBorder="1"/>
    <xf numFmtId="0" fontId="2" fillId="2" borderId="8" xfId="0" applyNumberFormat="1" applyFont="1" applyFill="1" applyBorder="1" applyAlignment="1">
      <alignment horizontal="center"/>
    </xf>
    <xf numFmtId="0" fontId="2" fillId="2" borderId="27" xfId="0" applyNumberFormat="1" applyFont="1" applyFill="1" applyBorder="1" applyAlignment="1">
      <alignment horizontal="center"/>
    </xf>
    <xf numFmtId="0" fontId="2" fillId="2" borderId="28" xfId="0" applyNumberFormat="1" applyFont="1" applyFill="1" applyBorder="1" applyAlignment="1">
      <alignment horizontal="center"/>
    </xf>
    <xf numFmtId="0" fontId="19" fillId="3" borderId="29" xfId="0" applyNumberFormat="1" applyFont="1" applyFill="1" applyBorder="1" applyAlignment="1">
      <alignment horizontal="center"/>
    </xf>
    <xf numFmtId="0" fontId="8" fillId="3" borderId="11" xfId="0" applyFont="1" applyFill="1" applyBorder="1"/>
    <xf numFmtId="0" fontId="19" fillId="3" borderId="11" xfId="0" applyFont="1" applyFill="1" applyBorder="1" applyAlignment="1">
      <alignment horizontal="center"/>
    </xf>
    <xf numFmtId="0" fontId="19" fillId="3" borderId="30"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0" fontId="6" fillId="2" borderId="0" xfId="0" applyFont="1" applyFill="1" applyBorder="1" applyAlignment="1">
      <alignment horizontal="left"/>
    </xf>
    <xf numFmtId="2" fontId="20" fillId="2" borderId="0" xfId="0" applyNumberFormat="1" applyFont="1" applyFill="1" applyBorder="1" applyAlignment="1">
      <alignment horizontal="right" wrapText="1"/>
    </xf>
    <xf numFmtId="14" fontId="7" fillId="0" borderId="3" xfId="0" applyNumberFormat="1" applyFont="1" applyBorder="1" applyAlignment="1">
      <alignment horizontal="left" indent="1"/>
    </xf>
    <xf numFmtId="0" fontId="23" fillId="2" borderId="8" xfId="1" applyNumberFormat="1" applyFont="1" applyFill="1" applyBorder="1" applyAlignment="1" applyProtection="1">
      <alignment horizontal="left" vertical="center"/>
    </xf>
    <xf numFmtId="0" fontId="23" fillId="0" borderId="0" xfId="1" applyFont="1"/>
    <xf numFmtId="0" fontId="25" fillId="2" borderId="2" xfId="4" applyFont="1" applyFill="1" applyBorder="1" applyAlignment="1">
      <alignment vertical="top" wrapText="1"/>
    </xf>
    <xf numFmtId="0" fontId="25" fillId="2" borderId="2" xfId="0" applyFont="1" applyFill="1" applyBorder="1" applyAlignment="1">
      <alignment horizontal="left" vertical="top" wrapText="1"/>
    </xf>
    <xf numFmtId="0" fontId="22" fillId="0" borderId="34" xfId="0" applyFont="1" applyBorder="1"/>
    <xf numFmtId="0" fontId="2" fillId="0" borderId="34" xfId="0" applyFont="1" applyBorder="1"/>
    <xf numFmtId="0" fontId="5" fillId="0" borderId="2" xfId="0" applyFont="1" applyBorder="1" applyAlignment="1">
      <alignment horizontal="center" vertical="center"/>
    </xf>
    <xf numFmtId="0" fontId="7" fillId="0" borderId="2" xfId="0" applyFont="1" applyBorder="1" applyAlignment="1">
      <alignment horizontal="left"/>
    </xf>
    <xf numFmtId="0" fontId="6" fillId="2" borderId="2" xfId="0" applyFont="1" applyFill="1" applyBorder="1" applyAlignment="1">
      <alignment horizontal="left" vertical="center"/>
    </xf>
    <xf numFmtId="0" fontId="7" fillId="0" borderId="2" xfId="0" applyFont="1" applyBorder="1" applyAlignment="1">
      <alignment horizontal="left" vertical="center"/>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1" fontId="6" fillId="2" borderId="1" xfId="0" applyNumberFormat="1" applyFont="1" applyFill="1" applyBorder="1" applyAlignment="1"/>
    <xf numFmtId="0" fontId="7" fillId="2" borderId="2" xfId="0" applyFont="1" applyFill="1" applyBorder="1" applyAlignment="1">
      <alignment horizontal="left"/>
    </xf>
    <xf numFmtId="0" fontId="17" fillId="2" borderId="31" xfId="0" applyFont="1" applyFill="1" applyBorder="1" applyAlignment="1">
      <alignment horizontal="center" vertical="center" wrapText="1"/>
    </xf>
    <xf numFmtId="0" fontId="7" fillId="2" borderId="32" xfId="4" applyFont="1" applyFill="1" applyBorder="1" applyAlignment="1">
      <alignment horizontal="left" wrapText="1"/>
    </xf>
    <xf numFmtId="0" fontId="7" fillId="2" borderId="33" xfId="4" applyFont="1" applyFill="1" applyBorder="1" applyAlignment="1">
      <alignment horizontal="left" wrapText="1"/>
    </xf>
    <xf numFmtId="0" fontId="11" fillId="2" borderId="32" xfId="0" applyFont="1" applyFill="1" applyBorder="1" applyAlignment="1">
      <alignment horizontal="center" vertical="center" wrapText="1"/>
    </xf>
    <xf numFmtId="0" fontId="6" fillId="2" borderId="2" xfId="0" applyFont="1" applyFill="1" applyBorder="1" applyAlignment="1">
      <alignment horizontal="left"/>
    </xf>
    <xf numFmtId="0" fontId="7" fillId="2" borderId="2" xfId="3" applyFont="1" applyFill="1" applyBorder="1" applyAlignment="1">
      <alignment vertical="top"/>
    </xf>
    <xf numFmtId="0" fontId="5" fillId="2" borderId="0" xfId="3" applyFont="1" applyFill="1" applyBorder="1" applyAlignment="1">
      <alignment horizontal="center"/>
    </xf>
    <xf numFmtId="14" fontId="2" fillId="2" borderId="2" xfId="0" applyNumberFormat="1" applyFont="1" applyFill="1" applyBorder="1" applyAlignment="1"/>
    <xf numFmtId="14" fontId="2" fillId="2" borderId="2" xfId="4" applyNumberFormat="1" applyFont="1" applyFill="1" applyBorder="1" applyAlignment="1">
      <alignment vertical="top" wrapText="1"/>
    </xf>
    <xf numFmtId="14" fontId="7" fillId="2" borderId="3" xfId="0" applyNumberFormat="1" applyFont="1" applyFill="1" applyBorder="1" applyAlignment="1">
      <alignment vertical="top"/>
    </xf>
  </cellXfs>
  <cellStyles count="6">
    <cellStyle name="Explanatory Text" xfId="1" builtinId="53"/>
    <cellStyle name="Hyperlink" xfId="2" builtinId="8"/>
    <cellStyle name="Normal" xfId="0" builtinId="0"/>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60960</xdr:colOff>
      <xdr:row>1</xdr:row>
      <xdr:rowOff>121920</xdr:rowOff>
    </xdr:from>
    <xdr:to>
      <xdr:col>1</xdr:col>
      <xdr:colOff>1196340</xdr:colOff>
      <xdr:row>1</xdr:row>
      <xdr:rowOff>845820</xdr:rowOff>
    </xdr:to>
    <xdr:pic>
      <xdr:nvPicPr>
        <xdr:cNvPr id="1051" name="Picture 2">
          <a:extLst>
            <a:ext uri="{FF2B5EF4-FFF2-40B4-BE49-F238E27FC236}">
              <a16:creationId xmlns:a16="http://schemas.microsoft.com/office/drawing/2014/main" id="{A050B611-19B7-4BD7-A852-179E0AD0EB8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3360" y="289560"/>
          <a:ext cx="113538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abSelected="1" workbookViewId="0">
      <selection activeCell="F6" sqref="F6"/>
    </sheetView>
  </sheetViews>
  <sheetFormatPr defaultColWidth="9" defaultRowHeight="13.2"/>
  <cols>
    <col min="1" max="1" width="2.21875" style="1" customWidth="1"/>
    <col min="2" max="2" width="19.6640625" style="2" customWidth="1"/>
    <col min="3" max="3" width="9.21875" style="1" customWidth="1"/>
    <col min="4" max="4" width="49.5546875" style="1" customWidth="1"/>
    <col min="5" max="5" width="8" style="1" customWidth="1"/>
    <col min="6" max="6" width="31.109375" style="1" customWidth="1"/>
    <col min="7" max="7" width="85.6640625" style="1" customWidth="1"/>
    <col min="8" max="16384" width="9" style="1"/>
  </cols>
  <sheetData>
    <row r="2" spans="1:7" s="5" customFormat="1" ht="75.75" customHeight="1">
      <c r="A2" s="3"/>
      <c r="B2" s="4"/>
      <c r="C2" s="138" t="s">
        <v>0</v>
      </c>
      <c r="D2" s="138"/>
      <c r="E2" s="138"/>
      <c r="F2" s="138"/>
      <c r="G2" s="138"/>
    </row>
    <row r="3" spans="1:7">
      <c r="B3" s="6"/>
      <c r="C3" s="7"/>
      <c r="F3" s="8"/>
    </row>
    <row r="4" spans="1:7" ht="14.25" customHeight="1">
      <c r="B4" s="9" t="s">
        <v>1</v>
      </c>
      <c r="C4" s="139" t="s">
        <v>52</v>
      </c>
      <c r="D4" s="139"/>
      <c r="E4" s="139"/>
      <c r="F4" s="9" t="s">
        <v>2</v>
      </c>
      <c r="G4" s="10" t="s">
        <v>132</v>
      </c>
    </row>
    <row r="5" spans="1:7" ht="14.25" customHeight="1">
      <c r="B5" s="9" t="s">
        <v>3</v>
      </c>
      <c r="C5" s="139" t="s">
        <v>136</v>
      </c>
      <c r="D5" s="139"/>
      <c r="E5" s="139"/>
      <c r="F5" s="9" t="s">
        <v>4</v>
      </c>
      <c r="G5" s="10" t="s">
        <v>137</v>
      </c>
    </row>
    <row r="6" spans="1:7" ht="15.75" customHeight="1">
      <c r="B6" s="140" t="s">
        <v>5</v>
      </c>
      <c r="C6" s="141" t="s">
        <v>136</v>
      </c>
      <c r="D6" s="141"/>
      <c r="E6" s="141"/>
      <c r="F6" s="9" t="s">
        <v>6</v>
      </c>
      <c r="G6" s="131">
        <v>43716</v>
      </c>
    </row>
    <row r="7" spans="1:7" ht="13.5" customHeight="1">
      <c r="B7" s="140"/>
      <c r="C7" s="141"/>
      <c r="D7" s="141"/>
      <c r="E7" s="141"/>
      <c r="F7" s="9" t="s">
        <v>7</v>
      </c>
      <c r="G7" s="12">
        <v>1</v>
      </c>
    </row>
    <row r="8" spans="1:7">
      <c r="B8" s="13"/>
      <c r="C8" s="14"/>
      <c r="D8" s="15"/>
      <c r="E8" s="15"/>
      <c r="F8" s="16"/>
      <c r="G8" s="17"/>
    </row>
    <row r="9" spans="1:7">
      <c r="B9" s="18"/>
      <c r="C9" s="19"/>
      <c r="D9" s="19"/>
      <c r="E9" s="19"/>
      <c r="F9" s="19"/>
    </row>
    <row r="10" spans="1:7">
      <c r="B10" s="20" t="s">
        <v>8</v>
      </c>
    </row>
    <row r="11" spans="1:7" s="21" customFormat="1">
      <c r="B11" s="22" t="s">
        <v>9</v>
      </c>
      <c r="C11" s="23" t="s">
        <v>7</v>
      </c>
      <c r="D11" s="23" t="s">
        <v>10</v>
      </c>
      <c r="E11" s="23" t="s">
        <v>11</v>
      </c>
      <c r="F11" s="23" t="s">
        <v>12</v>
      </c>
      <c r="G11" s="24" t="s">
        <v>13</v>
      </c>
    </row>
    <row r="12" spans="1:7" s="25" customFormat="1" ht="39.6">
      <c r="B12" s="26" t="s">
        <v>14</v>
      </c>
      <c r="C12" s="27"/>
      <c r="D12" s="28"/>
      <c r="E12" s="28"/>
      <c r="F12" s="29"/>
      <c r="G12" s="30" t="s">
        <v>51</v>
      </c>
    </row>
    <row r="13" spans="1:7" s="25" customFormat="1" ht="21.75" customHeight="1">
      <c r="B13" s="31">
        <v>43740</v>
      </c>
      <c r="C13" s="27" t="s">
        <v>53</v>
      </c>
      <c r="D13" s="28" t="s">
        <v>56</v>
      </c>
      <c r="E13" s="28" t="s">
        <v>55</v>
      </c>
      <c r="F13" s="28" t="s">
        <v>57</v>
      </c>
      <c r="G13" s="32" t="s">
        <v>131</v>
      </c>
    </row>
    <row r="14" spans="1:7" s="25" customFormat="1" ht="19.5" customHeight="1">
      <c r="B14" s="31">
        <v>43746</v>
      </c>
      <c r="C14" s="27" t="s">
        <v>53</v>
      </c>
      <c r="D14" s="28" t="s">
        <v>99</v>
      </c>
      <c r="E14" s="28" t="s">
        <v>55</v>
      </c>
      <c r="F14" s="28" t="s">
        <v>98</v>
      </c>
      <c r="G14" s="32" t="s">
        <v>130</v>
      </c>
    </row>
    <row r="15" spans="1:7" s="25" customFormat="1" ht="21.75" customHeight="1">
      <c r="B15" s="31"/>
      <c r="C15" s="27"/>
      <c r="D15" s="28"/>
      <c r="E15" s="28"/>
      <c r="F15" s="28"/>
      <c r="G15" s="32"/>
    </row>
    <row r="16" spans="1:7" s="25" customFormat="1" ht="19.5" customHeight="1">
      <c r="B16" s="31"/>
      <c r="C16" s="27"/>
      <c r="D16" s="28"/>
      <c r="E16" s="28"/>
      <c r="F16" s="28"/>
      <c r="G16" s="32"/>
    </row>
    <row r="17" spans="2:7" s="25" customFormat="1" ht="21.75" customHeight="1">
      <c r="B17" s="31"/>
      <c r="C17" s="27"/>
      <c r="D17" s="28"/>
      <c r="E17" s="28"/>
      <c r="F17" s="28"/>
      <c r="G17" s="32"/>
    </row>
    <row r="18" spans="2:7" s="25" customFormat="1" ht="19.5" customHeight="1">
      <c r="B18" s="33"/>
      <c r="C18" s="34"/>
      <c r="D18" s="35"/>
      <c r="E18" s="35"/>
      <c r="F18" s="35"/>
      <c r="G18" s="36"/>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opLeftCell="A4" workbookViewId="0">
      <selection activeCell="D11" sqref="D11"/>
    </sheetView>
  </sheetViews>
  <sheetFormatPr defaultColWidth="9" defaultRowHeight="13.2"/>
  <cols>
    <col min="1" max="1" width="1.33203125" style="8" customWidth="1"/>
    <col min="2" max="2" width="11.77734375" style="37" customWidth="1"/>
    <col min="3" max="3" width="26.44140625" style="38" customWidth="1"/>
    <col min="4" max="4" width="17.109375" style="38" customWidth="1"/>
    <col min="5" max="5" width="28.109375" style="38" customWidth="1"/>
    <col min="6" max="6" width="30.6640625" style="38" customWidth="1"/>
    <col min="7" max="16384" width="9" style="8"/>
  </cols>
  <sheetData>
    <row r="1" spans="2:6" ht="24.6">
      <c r="B1" s="39"/>
      <c r="D1" s="40" t="s">
        <v>15</v>
      </c>
      <c r="E1" s="41"/>
    </row>
    <row r="2" spans="2:6" ht="13.5" customHeight="1">
      <c r="B2" s="39"/>
      <c r="D2" s="42"/>
      <c r="E2" s="42"/>
    </row>
    <row r="3" spans="2:6">
      <c r="B3" s="144" t="s">
        <v>1</v>
      </c>
      <c r="C3" s="144"/>
      <c r="D3" s="145" t="str">
        <f>Cover!C4</f>
        <v>Sổ tiết kiệm Money Lover</v>
      </c>
      <c r="E3" s="145"/>
      <c r="F3" s="145"/>
    </row>
    <row r="4" spans="2:6">
      <c r="B4" s="144" t="s">
        <v>3</v>
      </c>
      <c r="C4" s="144"/>
      <c r="D4" s="145" t="str">
        <f>Cover!C5</f>
        <v>ML_01</v>
      </c>
      <c r="E4" s="145"/>
      <c r="F4" s="145"/>
    </row>
    <row r="5" spans="2:6" s="43" customFormat="1" ht="84.75" customHeight="1">
      <c r="B5" s="142" t="s">
        <v>16</v>
      </c>
      <c r="C5" s="142"/>
      <c r="D5" s="143" t="s">
        <v>134</v>
      </c>
      <c r="E5" s="143"/>
      <c r="F5" s="143"/>
    </row>
    <row r="6" spans="2:6">
      <c r="B6" s="44"/>
      <c r="C6" s="45"/>
      <c r="D6" s="45"/>
      <c r="E6" s="45"/>
      <c r="F6" s="45"/>
    </row>
    <row r="7" spans="2:6" s="46" customFormat="1">
      <c r="B7" s="47"/>
      <c r="C7" s="48"/>
      <c r="D7" s="48"/>
      <c r="E7" s="48"/>
      <c r="F7" s="48"/>
    </row>
    <row r="8" spans="2:6" s="49" customFormat="1" ht="21" customHeight="1">
      <c r="B8" s="50" t="s">
        <v>17</v>
      </c>
      <c r="C8" s="51" t="s">
        <v>18</v>
      </c>
      <c r="D8" s="51" t="s">
        <v>19</v>
      </c>
      <c r="E8" s="52" t="s">
        <v>20</v>
      </c>
      <c r="F8" s="53" t="s">
        <v>21</v>
      </c>
    </row>
    <row r="9" spans="2:6" ht="14.4">
      <c r="B9" s="54">
        <v>1</v>
      </c>
      <c r="C9" s="55" t="s">
        <v>54</v>
      </c>
      <c r="D9" s="56" t="s">
        <v>22</v>
      </c>
      <c r="E9" s="132" t="s">
        <v>61</v>
      </c>
      <c r="F9" s="57"/>
    </row>
    <row r="10" spans="2:6" ht="14.4">
      <c r="B10" s="54">
        <v>2</v>
      </c>
      <c r="C10" s="55" t="s">
        <v>58</v>
      </c>
      <c r="D10" s="56" t="s">
        <v>22</v>
      </c>
      <c r="E10" s="133" t="s">
        <v>62</v>
      </c>
      <c r="F10" s="57"/>
    </row>
    <row r="11" spans="2:6" ht="14.4">
      <c r="B11" s="54">
        <v>3</v>
      </c>
      <c r="C11" s="55" t="s">
        <v>59</v>
      </c>
      <c r="D11" s="56" t="s">
        <v>23</v>
      </c>
      <c r="E11" s="132" t="s">
        <v>63</v>
      </c>
      <c r="F11" s="57"/>
    </row>
    <row r="12" spans="2:6" ht="14.4">
      <c r="B12" s="54">
        <v>4</v>
      </c>
      <c r="C12" s="55" t="s">
        <v>60</v>
      </c>
      <c r="D12" s="56" t="s">
        <v>23</v>
      </c>
      <c r="E12" s="132" t="s">
        <v>64</v>
      </c>
      <c r="F12" s="57"/>
    </row>
    <row r="13" spans="2:6">
      <c r="B13" s="54"/>
      <c r="C13" s="55"/>
      <c r="D13" s="58"/>
      <c r="E13" s="58"/>
      <c r="F13" s="57"/>
    </row>
    <row r="14" spans="2:6">
      <c r="B14" s="54"/>
      <c r="C14" s="55"/>
      <c r="D14" s="58"/>
      <c r="E14" s="58"/>
      <c r="F14" s="57"/>
    </row>
    <row r="15" spans="2:6">
      <c r="B15" s="54"/>
      <c r="C15" s="55"/>
      <c r="D15" s="58"/>
      <c r="E15" s="58"/>
      <c r="F15" s="57"/>
    </row>
    <row r="16" spans="2:6">
      <c r="B16" s="54"/>
      <c r="C16" s="55"/>
      <c r="D16" s="58"/>
      <c r="E16" s="58"/>
      <c r="F16" s="57"/>
    </row>
    <row r="17" spans="2:6">
      <c r="B17" s="54"/>
      <c r="C17" s="55"/>
      <c r="D17" s="58"/>
      <c r="E17" s="58"/>
      <c r="F17" s="57"/>
    </row>
    <row r="18" spans="2:6">
      <c r="B18" s="54"/>
      <c r="C18" s="55"/>
      <c r="D18" s="58"/>
      <c r="E18" s="58"/>
      <c r="F18" s="57"/>
    </row>
    <row r="19" spans="2:6">
      <c r="B19" s="54"/>
      <c r="C19" s="55"/>
      <c r="D19" s="58"/>
      <c r="E19" s="58"/>
      <c r="F19" s="57"/>
    </row>
    <row r="20" spans="2:6">
      <c r="B20" s="59"/>
      <c r="C20" s="60"/>
      <c r="D20" s="61"/>
      <c r="E20" s="61"/>
      <c r="F20" s="62"/>
    </row>
  </sheetData>
  <mergeCells count="6">
    <mergeCell ref="B5:C5"/>
    <mergeCell ref="D5:F5"/>
    <mergeCell ref="B3:C3"/>
    <mergeCell ref="D3:F3"/>
    <mergeCell ref="B4:C4"/>
    <mergeCell ref="D4:F4"/>
  </mergeCells>
  <phoneticPr fontId="0" type="noConversion"/>
  <hyperlinks>
    <hyperlink ref="D9" location="Module1!B10" display="Module1"/>
    <hyperlink ref="D10" location="Module1!B14" display="Module1"/>
    <hyperlink ref="D11" location="Module2!B10" display="Module2"/>
    <hyperlink ref="D12" location="Module2!B14" display="Module2"/>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
  <sheetViews>
    <sheetView workbookViewId="0">
      <pane ySplit="8" topLeftCell="A9" activePane="bottomLeft" state="frozen"/>
      <selection pane="bottomLeft" activeCell="H11" sqref="H11"/>
    </sheetView>
  </sheetViews>
  <sheetFormatPr defaultColWidth="9" defaultRowHeight="13.2"/>
  <cols>
    <col min="1" max="1" width="11.77734375" style="8" customWidth="1"/>
    <col min="2" max="2" width="19.109375" style="8" customWidth="1"/>
    <col min="3" max="3" width="31.5546875" style="8" customWidth="1"/>
    <col min="4" max="4" width="28.44140625" style="8" customWidth="1"/>
    <col min="5" max="5" width="16.88671875" style="8" customWidth="1"/>
    <col min="6" max="6" width="7.109375" style="8" customWidth="1"/>
    <col min="7" max="7" width="14.21875" style="63" bestFit="1" customWidth="1"/>
    <col min="8" max="8" width="17.6640625" style="8" customWidth="1"/>
    <col min="9" max="9" width="8.21875" style="64" customWidth="1"/>
    <col min="10" max="10" width="0" style="8" hidden="1" customWidth="1"/>
    <col min="11" max="16384" width="9" style="8"/>
  </cols>
  <sheetData>
    <row r="1" spans="1:10" s="70" customFormat="1">
      <c r="A1" s="65"/>
      <c r="B1" s="66"/>
      <c r="C1" s="66"/>
      <c r="D1" s="66"/>
      <c r="E1" s="66"/>
      <c r="F1" s="67"/>
      <c r="G1" s="68"/>
      <c r="H1" s="43"/>
      <c r="I1" s="69"/>
    </row>
    <row r="2" spans="1:10" s="70" customFormat="1" ht="15" customHeight="1">
      <c r="A2" s="71" t="s">
        <v>24</v>
      </c>
      <c r="B2" s="147" t="s">
        <v>25</v>
      </c>
      <c r="C2" s="147"/>
      <c r="D2" s="147"/>
      <c r="E2" s="147"/>
      <c r="F2" s="147"/>
      <c r="G2" s="72"/>
      <c r="H2" s="43"/>
      <c r="I2" s="69"/>
      <c r="J2" s="70" t="s">
        <v>26</v>
      </c>
    </row>
    <row r="3" spans="1:10" s="70" customFormat="1" ht="25.5" customHeight="1">
      <c r="A3" s="73" t="s">
        <v>27</v>
      </c>
      <c r="B3" s="147" t="s">
        <v>67</v>
      </c>
      <c r="C3" s="147"/>
      <c r="D3" s="147"/>
      <c r="E3" s="147"/>
      <c r="F3" s="147"/>
      <c r="G3" s="72"/>
      <c r="H3" s="43"/>
      <c r="I3" s="69"/>
      <c r="J3" s="70" t="s">
        <v>28</v>
      </c>
    </row>
    <row r="4" spans="1:10" s="70" customFormat="1" ht="18" customHeight="1">
      <c r="A4" s="71" t="s">
        <v>29</v>
      </c>
      <c r="B4" s="148" t="s">
        <v>135</v>
      </c>
      <c r="C4" s="148"/>
      <c r="D4" s="148"/>
      <c r="E4" s="148"/>
      <c r="F4" s="148"/>
      <c r="G4" s="72"/>
      <c r="H4" s="43"/>
      <c r="I4" s="69"/>
      <c r="J4" s="74"/>
    </row>
    <row r="5" spans="1:10" s="70" customFormat="1" ht="19.5" customHeight="1">
      <c r="A5" s="75" t="s">
        <v>26</v>
      </c>
      <c r="B5" s="76" t="s">
        <v>28</v>
      </c>
      <c r="C5" s="76" t="s">
        <v>30</v>
      </c>
      <c r="D5" s="77" t="s">
        <v>31</v>
      </c>
      <c r="E5" s="149" t="s">
        <v>32</v>
      </c>
      <c r="F5" s="149"/>
      <c r="G5" s="78"/>
      <c r="H5" s="78"/>
      <c r="I5" s="79"/>
      <c r="J5" s="70" t="s">
        <v>33</v>
      </c>
    </row>
    <row r="6" spans="1:10" s="70" customFormat="1" ht="15" customHeight="1">
      <c r="A6" s="80">
        <f>COUNTIF(F10:F993,"Pass")</f>
        <v>2</v>
      </c>
      <c r="B6" s="81">
        <f>COUNTIF(F10:F993,"Fail")</f>
        <v>0</v>
      </c>
      <c r="C6" s="81">
        <f>E6-D6-B6-A6</f>
        <v>0</v>
      </c>
      <c r="D6" s="82">
        <f>COUNTIF(F$10:F$993,"N/A")</f>
        <v>0</v>
      </c>
      <c r="E6" s="146">
        <f>COUNTA(A10:A993)</f>
        <v>2</v>
      </c>
      <c r="F6" s="146"/>
      <c r="G6" s="78"/>
      <c r="H6" s="78"/>
      <c r="I6" s="79"/>
      <c r="J6" s="70" t="s">
        <v>31</v>
      </c>
    </row>
    <row r="7" spans="1:10" s="70" customFormat="1" ht="15" customHeight="1">
      <c r="D7" s="83"/>
      <c r="E7" s="83"/>
      <c r="F7" s="78"/>
      <c r="G7" s="78"/>
      <c r="H7" s="78"/>
      <c r="I7" s="79"/>
    </row>
    <row r="8" spans="1:10" s="70" customFormat="1" ht="25.5" customHeight="1">
      <c r="A8" s="84" t="s">
        <v>34</v>
      </c>
      <c r="B8" s="84" t="s">
        <v>35</v>
      </c>
      <c r="C8" s="84" t="s">
        <v>36</v>
      </c>
      <c r="D8" s="84" t="s">
        <v>37</v>
      </c>
      <c r="E8" s="85" t="s">
        <v>38</v>
      </c>
      <c r="F8" s="85" t="s">
        <v>39</v>
      </c>
      <c r="G8" s="85" t="s">
        <v>40</v>
      </c>
      <c r="H8" s="84" t="s">
        <v>41</v>
      </c>
      <c r="I8" s="86"/>
    </row>
    <row r="9" spans="1:10" s="70" customFormat="1" ht="15.75" customHeight="1">
      <c r="A9" s="87"/>
      <c r="B9" s="87" t="s">
        <v>54</v>
      </c>
      <c r="C9" s="88"/>
      <c r="D9" s="88"/>
      <c r="E9" s="88"/>
      <c r="F9" s="88"/>
      <c r="G9" s="88"/>
      <c r="H9" s="89"/>
      <c r="I9" s="90"/>
    </row>
    <row r="10" spans="1:10" ht="118.8">
      <c r="A10" s="91" t="str">
        <f>IF(OR(B10&lt;&gt;"",D10&lt;&gt;""),"["&amp;TEXT($B$2,"##")&amp;"-"&amp;TEXT(ROW()-10,"##")&amp;"]","")</f>
        <v>[Module1 -]</v>
      </c>
      <c r="B10" s="134" t="s">
        <v>72</v>
      </c>
      <c r="C10" s="134" t="s">
        <v>68</v>
      </c>
      <c r="D10" s="135" t="s">
        <v>65</v>
      </c>
      <c r="E10" s="92" t="s">
        <v>66</v>
      </c>
      <c r="F10" s="91" t="s">
        <v>26</v>
      </c>
      <c r="G10" s="153">
        <v>43747</v>
      </c>
      <c r="H10" s="93"/>
      <c r="I10" s="94"/>
    </row>
    <row r="11" spans="1:10" s="70" customFormat="1" ht="15.75" customHeight="1">
      <c r="A11" s="88"/>
      <c r="B11" s="87" t="s">
        <v>58</v>
      </c>
      <c r="C11" s="88"/>
      <c r="D11" s="88"/>
      <c r="E11" s="88"/>
      <c r="F11" s="88"/>
      <c r="G11" s="88"/>
      <c r="H11" s="89"/>
      <c r="I11" s="90"/>
    </row>
    <row r="12" spans="1:10" ht="118.2" customHeight="1">
      <c r="A12" s="91" t="str">
        <f>IF(OR(B12&lt;&gt;"",D12&lt;&gt;""),"["&amp;TEXT($B$2,"##")&amp;"-"&amp;TEXT(ROW()-11,"##")&amp;"]","")</f>
        <v>[Module1 -1]</v>
      </c>
      <c r="B12" s="91" t="s">
        <v>73</v>
      </c>
      <c r="C12" s="91" t="s">
        <v>69</v>
      </c>
      <c r="D12" s="91" t="s">
        <v>70</v>
      </c>
      <c r="E12" s="91" t="s">
        <v>71</v>
      </c>
      <c r="F12" s="91" t="s">
        <v>26</v>
      </c>
      <c r="G12" s="153">
        <v>43747</v>
      </c>
      <c r="H12" s="93"/>
      <c r="I12" s="94"/>
    </row>
  </sheetData>
  <autoFilter ref="A8:H12"/>
  <mergeCells count="5">
    <mergeCell ref="E6:F6"/>
    <mergeCell ref="B2:F2"/>
    <mergeCell ref="B3:F3"/>
    <mergeCell ref="B4:F4"/>
    <mergeCell ref="E5:F5"/>
  </mergeCells>
  <phoneticPr fontId="0" type="noConversion"/>
  <dataValidations count="1">
    <dataValidation type="list" allowBlank="1" showErrorMessage="1" sqref="F1:F3 F7:F140">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7"/>
  <sheetViews>
    <sheetView workbookViewId="0">
      <pane ySplit="8" topLeftCell="A9" activePane="bottomLeft" state="frozen"/>
      <selection pane="bottomLeft" activeCell="D12" sqref="D12"/>
    </sheetView>
  </sheetViews>
  <sheetFormatPr defaultColWidth="9" defaultRowHeight="13.2"/>
  <cols>
    <col min="1" max="1" width="11.44140625" style="8" customWidth="1"/>
    <col min="2" max="2" width="19.109375" style="8" customWidth="1"/>
    <col min="3" max="3" width="25.6640625" style="8" customWidth="1"/>
    <col min="4" max="4" width="30.109375" style="8" customWidth="1"/>
    <col min="5" max="5" width="16.88671875" style="8" customWidth="1"/>
    <col min="6" max="6" width="11.44140625" style="8" bestFit="1" customWidth="1"/>
    <col min="7" max="7" width="10.5546875" style="63" bestFit="1" customWidth="1"/>
    <col min="8" max="8" width="17.6640625" style="8" customWidth="1"/>
    <col min="9" max="9" width="8.21875" style="64" customWidth="1"/>
    <col min="10" max="10" width="0" style="8" hidden="1" customWidth="1"/>
    <col min="11" max="16384" width="9" style="8"/>
  </cols>
  <sheetData>
    <row r="1" spans="1:11" s="70" customFormat="1">
      <c r="A1" s="65"/>
      <c r="B1" s="66"/>
      <c r="C1" s="66"/>
      <c r="D1" s="66"/>
      <c r="E1" s="66"/>
      <c r="F1" s="67"/>
      <c r="G1" s="68"/>
      <c r="H1" s="43"/>
      <c r="I1" s="69"/>
    </row>
    <row r="2" spans="1:11" s="70" customFormat="1" ht="15" customHeight="1">
      <c r="A2" s="71" t="s">
        <v>24</v>
      </c>
      <c r="B2" s="147" t="s">
        <v>23</v>
      </c>
      <c r="C2" s="147"/>
      <c r="D2" s="147"/>
      <c r="E2" s="147"/>
      <c r="F2" s="147"/>
      <c r="G2" s="72"/>
      <c r="H2" s="43"/>
      <c r="I2" s="69"/>
      <c r="J2" s="70" t="s">
        <v>26</v>
      </c>
    </row>
    <row r="3" spans="1:11" s="70" customFormat="1" ht="25.5" customHeight="1">
      <c r="A3" s="73" t="s">
        <v>27</v>
      </c>
      <c r="B3" s="147" t="s">
        <v>74</v>
      </c>
      <c r="C3" s="147"/>
      <c r="D3" s="147"/>
      <c r="E3" s="147"/>
      <c r="F3" s="147"/>
      <c r="G3" s="72"/>
      <c r="H3" s="43"/>
      <c r="I3" s="69"/>
      <c r="J3" s="70" t="s">
        <v>28</v>
      </c>
    </row>
    <row r="4" spans="1:11" s="70" customFormat="1" ht="18" customHeight="1">
      <c r="A4" s="71" t="s">
        <v>29</v>
      </c>
      <c r="B4" s="148" t="s">
        <v>133</v>
      </c>
      <c r="C4" s="148"/>
      <c r="D4" s="148"/>
      <c r="E4" s="148"/>
      <c r="F4" s="148"/>
      <c r="G4" s="72"/>
      <c r="H4" s="43"/>
      <c r="I4" s="69"/>
      <c r="J4" s="74"/>
    </row>
    <row r="5" spans="1:11" s="70" customFormat="1" ht="19.5" customHeight="1">
      <c r="A5" s="75" t="s">
        <v>26</v>
      </c>
      <c r="B5" s="76" t="s">
        <v>28</v>
      </c>
      <c r="C5" s="76" t="s">
        <v>30</v>
      </c>
      <c r="D5" s="77" t="s">
        <v>31</v>
      </c>
      <c r="E5" s="149" t="s">
        <v>32</v>
      </c>
      <c r="F5" s="149"/>
      <c r="G5" s="78"/>
      <c r="H5" s="78"/>
      <c r="I5" s="79"/>
      <c r="J5" s="70" t="s">
        <v>33</v>
      </c>
    </row>
    <row r="6" spans="1:11" s="70" customFormat="1" ht="15" customHeight="1">
      <c r="A6" s="99">
        <f>COUNTIF(F10:F997,"Pass")</f>
        <v>5</v>
      </c>
      <c r="B6" s="81">
        <f>COUNTIF(F10:F997,"Fail")</f>
        <v>2</v>
      </c>
      <c r="C6" s="81">
        <f>E6-D6-B6-A6</f>
        <v>0</v>
      </c>
      <c r="D6" s="82">
        <f>COUNTIF(F$10:F$997,"N/A")</f>
        <v>0</v>
      </c>
      <c r="E6" s="146">
        <f>COUNTA(A10:A997)</f>
        <v>7</v>
      </c>
      <c r="F6" s="146"/>
      <c r="G6" s="78"/>
      <c r="H6" s="78"/>
      <c r="I6" s="79"/>
      <c r="J6" s="70" t="s">
        <v>31</v>
      </c>
    </row>
    <row r="7" spans="1:11" s="70" customFormat="1" ht="15" customHeight="1">
      <c r="D7" s="83"/>
      <c r="E7" s="83"/>
      <c r="F7" s="83"/>
      <c r="G7" s="83"/>
      <c r="H7" s="83"/>
      <c r="I7" s="79"/>
    </row>
    <row r="8" spans="1:11" s="70" customFormat="1" ht="25.5" customHeight="1">
      <c r="A8" s="84" t="s">
        <v>34</v>
      </c>
      <c r="B8" s="84" t="s">
        <v>35</v>
      </c>
      <c r="C8" s="84" t="s">
        <v>36</v>
      </c>
      <c r="D8" s="84" t="s">
        <v>37</v>
      </c>
      <c r="E8" s="85" t="s">
        <v>38</v>
      </c>
      <c r="F8" s="85" t="s">
        <v>39</v>
      </c>
      <c r="G8" s="85" t="s">
        <v>40</v>
      </c>
      <c r="H8" s="84" t="s">
        <v>41</v>
      </c>
      <c r="I8" s="86"/>
    </row>
    <row r="9" spans="1:11" s="70" customFormat="1" ht="15.75" customHeight="1">
      <c r="A9" s="87"/>
      <c r="B9" s="87" t="s">
        <v>94</v>
      </c>
      <c r="C9" s="88"/>
      <c r="D9" s="88"/>
      <c r="E9" s="88"/>
      <c r="F9" s="88"/>
      <c r="G9" s="88"/>
      <c r="H9" s="89"/>
      <c r="I9" s="90"/>
    </row>
    <row r="10" spans="1:11" s="95" customFormat="1" ht="120.9" customHeight="1">
      <c r="A10" s="91" t="str">
        <f>IF(OR(B10&lt;&gt;"",D10&lt;&gt;""),"["&amp;TEXT($B$2,"##")&amp;"-"&amp;TEXT(ROW()-10,"##")&amp;"]","")</f>
        <v>[Module2-]</v>
      </c>
      <c r="B10" s="134" t="s">
        <v>75</v>
      </c>
      <c r="C10" s="134" t="s">
        <v>76</v>
      </c>
      <c r="D10" s="135" t="s">
        <v>79</v>
      </c>
      <c r="E10" s="135" t="s">
        <v>77</v>
      </c>
      <c r="F10" s="91" t="s">
        <v>26</v>
      </c>
      <c r="G10" s="154">
        <v>43746</v>
      </c>
      <c r="H10" s="100"/>
      <c r="I10" s="94"/>
    </row>
    <row r="11" spans="1:11" ht="52.8">
      <c r="A11" s="91" t="str">
        <f>IF(OR(B11&lt;&gt;"",D11&lt;&gt;""),"["&amp;TEXT($B$2,"##")&amp;"-"&amp;TEXT(ROW()-10,"##")&amp;"]","")</f>
        <v>[Module2-1]</v>
      </c>
      <c r="B11" s="91" t="s">
        <v>78</v>
      </c>
      <c r="C11" s="91" t="s">
        <v>81</v>
      </c>
      <c r="D11" s="96" t="s">
        <v>80</v>
      </c>
      <c r="E11" s="96" t="s">
        <v>84</v>
      </c>
      <c r="F11" s="91" t="s">
        <v>26</v>
      </c>
      <c r="G11" s="154">
        <v>43746</v>
      </c>
      <c r="H11" s="100"/>
      <c r="I11" s="94"/>
    </row>
    <row r="12" spans="1:11" ht="55.8" customHeight="1">
      <c r="A12" s="91" t="str">
        <f>IF(OR(B12&lt;&gt;"",D12&lt;&gt;""),"["&amp;TEXT($B$2,"##")&amp;"-"&amp;TEXT(ROW()-10,"##")&amp;"]","")</f>
        <v>[Module2-2]</v>
      </c>
      <c r="B12" s="91" t="s">
        <v>82</v>
      </c>
      <c r="C12" s="91" t="s">
        <v>125</v>
      </c>
      <c r="D12" s="96" t="s">
        <v>86</v>
      </c>
      <c r="E12" s="96" t="s">
        <v>83</v>
      </c>
      <c r="F12" s="91" t="s">
        <v>26</v>
      </c>
      <c r="G12" s="154">
        <v>43746</v>
      </c>
      <c r="H12" s="100"/>
      <c r="I12" s="94"/>
    </row>
    <row r="13" spans="1:11" ht="54.6" customHeight="1">
      <c r="A13" s="91" t="str">
        <f>IF(OR(B13&lt;&gt;"",D13&lt;&gt;""),"["&amp;TEXT($B$2,"##")&amp;"-"&amp;TEXT(ROW()-11,"##")&amp;"]","")</f>
        <v>[Module2-2]</v>
      </c>
      <c r="B13" s="91" t="s">
        <v>85</v>
      </c>
      <c r="C13" s="91" t="s">
        <v>126</v>
      </c>
      <c r="D13" s="91" t="s">
        <v>87</v>
      </c>
      <c r="E13" s="91" t="s">
        <v>88</v>
      </c>
      <c r="F13" s="91" t="s">
        <v>26</v>
      </c>
      <c r="G13" s="154">
        <v>43746</v>
      </c>
      <c r="H13" s="100"/>
      <c r="I13" s="94"/>
    </row>
    <row r="14" spans="1:11" ht="54.6" customHeight="1">
      <c r="A14" s="91" t="str">
        <f>IF(OR(B14&lt;&gt;"",D14&lt;&gt;""),"["&amp;TEXT($B$2,"##")&amp;"-"&amp;TEXT(ROW()-11,"##")&amp;"]","")</f>
        <v>[Module2-3]</v>
      </c>
      <c r="B14" s="91" t="s">
        <v>89</v>
      </c>
      <c r="C14" s="91" t="s">
        <v>127</v>
      </c>
      <c r="D14" s="91" t="s">
        <v>90</v>
      </c>
      <c r="E14" s="91" t="s">
        <v>91</v>
      </c>
      <c r="F14" s="97" t="s">
        <v>28</v>
      </c>
      <c r="G14" s="154">
        <v>43746</v>
      </c>
      <c r="H14" s="97"/>
      <c r="I14" s="98"/>
    </row>
    <row r="15" spans="1:11" ht="55.8" customHeight="1">
      <c r="A15" s="91" t="str">
        <f>IF(OR(B15&lt;&gt;"",D15&lt;&gt;""),"["&amp;TEXT($B$2,"##")&amp;"-"&amp;TEXT(ROW()-11,"##")&amp;"]","")</f>
        <v>[Module2-4]</v>
      </c>
      <c r="B15" s="91" t="s">
        <v>92</v>
      </c>
      <c r="C15" s="91" t="s">
        <v>128</v>
      </c>
      <c r="D15" s="91" t="s">
        <v>129</v>
      </c>
      <c r="E15" s="91" t="s">
        <v>93</v>
      </c>
      <c r="F15" s="97" t="s">
        <v>28</v>
      </c>
      <c r="G15" s="153">
        <v>43747</v>
      </c>
      <c r="H15" s="97"/>
      <c r="I15" s="90"/>
      <c r="J15" s="70"/>
      <c r="K15" s="70"/>
    </row>
    <row r="16" spans="1:11">
      <c r="A16" s="87"/>
      <c r="B16" s="87" t="s">
        <v>60</v>
      </c>
      <c r="C16" s="88"/>
      <c r="D16" s="88"/>
      <c r="E16" s="88"/>
      <c r="F16" s="88"/>
      <c r="G16" s="88"/>
      <c r="H16" s="89"/>
      <c r="I16" s="94"/>
    </row>
    <row r="17" spans="1:8" ht="26.4">
      <c r="A17" s="91" t="str">
        <f>IF(OR(B17&lt;&gt;"",D17&lt;&gt;""),"["&amp;TEXT($B$2,"##")&amp;"-"&amp;TEXT(ROW()-11,"##")&amp;"]","")</f>
        <v>[Module2-6]</v>
      </c>
      <c r="B17" s="91" t="s">
        <v>95</v>
      </c>
      <c r="C17" s="91" t="s">
        <v>96</v>
      </c>
      <c r="D17" s="91" t="s">
        <v>97</v>
      </c>
      <c r="E17" s="91" t="s">
        <v>31</v>
      </c>
      <c r="F17" s="97" t="s">
        <v>26</v>
      </c>
      <c r="G17" s="153">
        <v>43747</v>
      </c>
      <c r="H17" s="97"/>
    </row>
  </sheetData>
  <autoFilter ref="A8:H14"/>
  <mergeCells count="5">
    <mergeCell ref="E6:F6"/>
    <mergeCell ref="B2:F2"/>
    <mergeCell ref="B3:F3"/>
    <mergeCell ref="B4:F4"/>
    <mergeCell ref="E5:F5"/>
  </mergeCells>
  <phoneticPr fontId="0" type="noConversion"/>
  <dataValidations count="1">
    <dataValidation type="list" allowBlank="1" showErrorMessage="1" sqref="F1:F3 F7:F143">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C8" sqref="C8"/>
    </sheetView>
  </sheetViews>
  <sheetFormatPr defaultColWidth="9" defaultRowHeight="13.2"/>
  <cols>
    <col min="1" max="1" width="9" style="8"/>
    <col min="2" max="2" width="13.44140625" style="8" customWidth="1"/>
    <col min="3" max="3" width="19.33203125" style="8" customWidth="1"/>
    <col min="4" max="7" width="9" style="8"/>
    <col min="8" max="9" width="33.109375" style="8" customWidth="1"/>
    <col min="10" max="16384" width="9" style="8"/>
  </cols>
  <sheetData>
    <row r="1" spans="1:8" ht="25.5" customHeight="1">
      <c r="B1" s="152" t="s">
        <v>42</v>
      </c>
      <c r="C1" s="152"/>
      <c r="D1" s="152"/>
      <c r="E1" s="152"/>
      <c r="F1" s="152"/>
      <c r="G1" s="152"/>
      <c r="H1" s="152"/>
    </row>
    <row r="2" spans="1:8" ht="14.25" customHeight="1">
      <c r="A2" s="101"/>
      <c r="B2" s="101"/>
      <c r="C2" s="102"/>
      <c r="D2" s="102"/>
      <c r="E2" s="102"/>
      <c r="F2" s="102"/>
      <c r="G2" s="102"/>
      <c r="H2" s="103"/>
    </row>
    <row r="3" spans="1:8" ht="12" customHeight="1">
      <c r="B3" s="11" t="s">
        <v>1</v>
      </c>
      <c r="C3" s="145" t="s">
        <v>52</v>
      </c>
      <c r="D3" s="145"/>
      <c r="E3" s="150" t="s">
        <v>2</v>
      </c>
      <c r="F3" s="150"/>
      <c r="G3" s="104"/>
      <c r="H3" s="105"/>
    </row>
    <row r="4" spans="1:8" ht="12" customHeight="1">
      <c r="B4" s="11" t="s">
        <v>3</v>
      </c>
      <c r="C4" s="145" t="s">
        <v>136</v>
      </c>
      <c r="D4" s="145"/>
      <c r="E4" s="150" t="s">
        <v>4</v>
      </c>
      <c r="F4" s="150"/>
      <c r="G4" s="104"/>
      <c r="H4" s="105"/>
    </row>
    <row r="5" spans="1:8" ht="12" customHeight="1">
      <c r="B5" s="106" t="s">
        <v>5</v>
      </c>
      <c r="C5" s="145" t="str">
        <f>C4&amp;"_"&amp;"Test Report"&amp;"_"&amp;"v1.0"</f>
        <v>ML_01_Test Report_v1.0</v>
      </c>
      <c r="D5" s="145"/>
      <c r="E5" s="150" t="s">
        <v>6</v>
      </c>
      <c r="F5" s="150"/>
      <c r="G5" s="104"/>
      <c r="H5" s="155">
        <v>43746</v>
      </c>
    </row>
    <row r="6" spans="1:8" ht="21.75" customHeight="1">
      <c r="A6" s="101"/>
      <c r="B6" s="106" t="s">
        <v>43</v>
      </c>
      <c r="C6" s="151" t="s">
        <v>44</v>
      </c>
      <c r="D6" s="151"/>
      <c r="E6" s="151"/>
      <c r="F6" s="151"/>
      <c r="G6" s="151"/>
      <c r="H6" s="151"/>
    </row>
    <row r="7" spans="1:8" ht="14.25" customHeight="1">
      <c r="A7" s="101"/>
      <c r="B7" s="107"/>
      <c r="C7" s="108"/>
      <c r="D7" s="102"/>
      <c r="E7" s="102"/>
      <c r="F7" s="102"/>
      <c r="G7" s="102"/>
      <c r="H7" s="103"/>
    </row>
    <row r="8" spans="1:8">
      <c r="B8" s="107"/>
      <c r="C8" s="108"/>
      <c r="D8" s="102"/>
      <c r="E8" s="102"/>
      <c r="F8" s="102"/>
      <c r="G8" s="102"/>
      <c r="H8" s="103"/>
    </row>
    <row r="9" spans="1:8">
      <c r="A9" s="109"/>
      <c r="B9" s="109"/>
      <c r="C9" s="109"/>
      <c r="D9" s="109"/>
      <c r="E9" s="109"/>
      <c r="F9" s="109"/>
      <c r="G9" s="109"/>
      <c r="H9" s="109"/>
    </row>
    <row r="10" spans="1:8">
      <c r="A10" s="110"/>
      <c r="B10" s="111" t="s">
        <v>17</v>
      </c>
      <c r="C10" s="112" t="s">
        <v>45</v>
      </c>
      <c r="D10" s="113" t="s">
        <v>26</v>
      </c>
      <c r="E10" s="112" t="s">
        <v>28</v>
      </c>
      <c r="F10" s="112" t="s">
        <v>30</v>
      </c>
      <c r="G10" s="114" t="s">
        <v>31</v>
      </c>
      <c r="H10" s="115" t="s">
        <v>46</v>
      </c>
    </row>
    <row r="11" spans="1:8">
      <c r="A11" s="116"/>
      <c r="B11" s="117">
        <v>1</v>
      </c>
      <c r="C11" s="118" t="str">
        <f>Module1!B2</f>
        <v xml:space="preserve">Module1 </v>
      </c>
      <c r="D11" s="119">
        <f>Module1!A6</f>
        <v>2</v>
      </c>
      <c r="E11" s="119">
        <f>Module1!B6</f>
        <v>0</v>
      </c>
      <c r="F11" s="119">
        <f>Module1!C6</f>
        <v>0</v>
      </c>
      <c r="G11" s="120">
        <f>Module1!D6</f>
        <v>0</v>
      </c>
      <c r="H11" s="121">
        <f>Module1!E6</f>
        <v>2</v>
      </c>
    </row>
    <row r="12" spans="1:8">
      <c r="A12" s="116"/>
      <c r="B12" s="117">
        <v>2</v>
      </c>
      <c r="C12" s="118" t="str">
        <f>Module2!B2</f>
        <v>Module2</v>
      </c>
      <c r="D12" s="119">
        <f>Module2!A6</f>
        <v>5</v>
      </c>
      <c r="E12" s="119">
        <f>Module2!B6</f>
        <v>2</v>
      </c>
      <c r="F12" s="119">
        <f>Module2!C6</f>
        <v>0</v>
      </c>
      <c r="G12" s="120">
        <f>Module2!D6</f>
        <v>0</v>
      </c>
      <c r="H12" s="121">
        <f>Module2!E6</f>
        <v>7</v>
      </c>
    </row>
    <row r="13" spans="1:8">
      <c r="A13" s="116"/>
      <c r="B13" s="117"/>
      <c r="C13" s="118"/>
      <c r="D13" s="119"/>
      <c r="E13" s="119"/>
      <c r="F13" s="119"/>
      <c r="G13" s="120"/>
      <c r="H13" s="121"/>
    </row>
    <row r="14" spans="1:8">
      <c r="A14" s="116"/>
      <c r="B14" s="122"/>
      <c r="C14" s="123" t="s">
        <v>47</v>
      </c>
      <c r="D14" s="124">
        <f>SUM(D9:D13)</f>
        <v>7</v>
      </c>
      <c r="E14" s="124">
        <f>SUM(E9:E13)</f>
        <v>2</v>
      </c>
      <c r="F14" s="124">
        <f>SUM(F9:F13)</f>
        <v>0</v>
      </c>
      <c r="G14" s="124">
        <f>SUM(G9:G13)</f>
        <v>0</v>
      </c>
      <c r="H14" s="125">
        <f>SUM(H9:H13)</f>
        <v>9</v>
      </c>
    </row>
    <row r="15" spans="1:8">
      <c r="A15" s="109"/>
      <c r="B15" s="126"/>
      <c r="C15" s="109"/>
      <c r="D15" s="127"/>
      <c r="E15" s="128"/>
      <c r="F15" s="128"/>
      <c r="G15" s="128"/>
      <c r="H15" s="128"/>
    </row>
    <row r="16" spans="1:8">
      <c r="A16" s="109"/>
      <c r="B16" s="109"/>
      <c r="C16" s="129" t="s">
        <v>48</v>
      </c>
      <c r="D16" s="109"/>
      <c r="E16" s="130">
        <f>(D14+E14)*100/(H14-G14)</f>
        <v>100</v>
      </c>
      <c r="F16" s="109" t="s">
        <v>49</v>
      </c>
      <c r="G16" s="109"/>
      <c r="H16" s="83"/>
    </row>
    <row r="17" spans="1:8">
      <c r="A17" s="109"/>
      <c r="B17" s="109"/>
      <c r="C17" s="129" t="s">
        <v>50</v>
      </c>
      <c r="D17" s="109"/>
      <c r="E17" s="130">
        <f>D14*100/(H14-G14)</f>
        <v>77.777777777777771</v>
      </c>
      <c r="F17" s="109" t="s">
        <v>49</v>
      </c>
      <c r="G17" s="109"/>
      <c r="H17" s="83"/>
    </row>
    <row r="18" spans="1:8">
      <c r="C18" s="109"/>
      <c r="D18" s="109"/>
    </row>
  </sheetData>
  <mergeCells count="8">
    <mergeCell ref="C5:D5"/>
    <mergeCell ref="E5:F5"/>
    <mergeCell ref="C6:H6"/>
    <mergeCell ref="B1:H1"/>
    <mergeCell ref="C3:D3"/>
    <mergeCell ref="E3:F3"/>
    <mergeCell ref="C4:D4"/>
    <mergeCell ref="E4:F4"/>
  </mergeCells>
  <phoneticPr fontId="0" type="noConversion"/>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E32" sqref="E32"/>
    </sheetView>
  </sheetViews>
  <sheetFormatPr defaultRowHeight="13.2"/>
  <cols>
    <col min="1" max="1" width="15.33203125" customWidth="1"/>
    <col min="2" max="2" width="13.6640625" customWidth="1"/>
    <col min="3" max="3" width="14.21875" customWidth="1"/>
    <col min="4" max="4" width="25.6640625" customWidth="1"/>
  </cols>
  <sheetData>
    <row r="1" spans="1:4" ht="13.8">
      <c r="A1" s="136" t="s">
        <v>106</v>
      </c>
      <c r="B1" s="136" t="s">
        <v>103</v>
      </c>
      <c r="C1" s="136" t="s">
        <v>104</v>
      </c>
      <c r="D1" s="136" t="s">
        <v>105</v>
      </c>
    </row>
    <row r="2" spans="1:4" ht="13.8">
      <c r="A2" s="137" t="s">
        <v>107</v>
      </c>
      <c r="B2" s="137" t="s">
        <v>110</v>
      </c>
      <c r="C2" s="137" t="s">
        <v>100</v>
      </c>
      <c r="D2" s="137" t="s">
        <v>113</v>
      </c>
    </row>
    <row r="3" spans="1:4" ht="13.8">
      <c r="A3" s="137" t="s">
        <v>108</v>
      </c>
      <c r="B3" s="137" t="s">
        <v>111</v>
      </c>
      <c r="C3" s="137" t="s">
        <v>101</v>
      </c>
      <c r="D3" s="137" t="s">
        <v>115</v>
      </c>
    </row>
    <row r="4" spans="1:4" ht="13.8">
      <c r="A4" s="137" t="s">
        <v>109</v>
      </c>
      <c r="B4" s="137" t="s">
        <v>112</v>
      </c>
      <c r="C4" s="137" t="s">
        <v>102</v>
      </c>
      <c r="D4" s="137" t="s">
        <v>114</v>
      </c>
    </row>
    <row r="5" spans="1:4" ht="13.8">
      <c r="A5" s="137" t="s">
        <v>116</v>
      </c>
      <c r="B5" s="137" t="s">
        <v>119</v>
      </c>
      <c r="C5" s="137" t="s">
        <v>100</v>
      </c>
      <c r="D5" s="137" t="s">
        <v>120</v>
      </c>
    </row>
    <row r="6" spans="1:4" ht="13.8">
      <c r="A6" s="137" t="s">
        <v>117</v>
      </c>
      <c r="B6" s="137" t="s">
        <v>121</v>
      </c>
      <c r="C6" s="137" t="s">
        <v>101</v>
      </c>
      <c r="D6" s="137" t="s">
        <v>123</v>
      </c>
    </row>
    <row r="7" spans="1:4" ht="13.8">
      <c r="A7" s="137" t="s">
        <v>118</v>
      </c>
      <c r="B7" s="137" t="s">
        <v>122</v>
      </c>
      <c r="C7" s="137" t="s">
        <v>102</v>
      </c>
      <c r="D7" s="137"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Module1</vt:lpstr>
      <vt:lpstr>Module2</vt:lpstr>
      <vt:lpstr>Test Report</vt:lpstr>
      <vt:lpstr>Test Procedure</vt:lpstr>
      <vt:lpstr>Test Data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BICH-PC</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BICH-PC</cp:lastModifiedBy>
  <dcterms:created xsi:type="dcterms:W3CDTF">2019-10-09T16:33:33Z</dcterms:created>
  <dcterms:modified xsi:type="dcterms:W3CDTF">2019-10-09T16:33:33Z</dcterms:modified>
  <cp:category>BM</cp:category>
</cp:coreProperties>
</file>